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105" windowWidth="19425" windowHeight="10425" tabRatio="904" firstSheet="9" activeTab="12"/>
  </bookViews>
  <sheets>
    <sheet name="SAM_2017" sheetId="13" r:id="rId1"/>
    <sheet name="SAM_2017_user_USD" sheetId="8" r:id="rId2"/>
    <sheet name="SAM_2017_user_KZT" sheetId="16" r:id="rId3"/>
    <sheet name="PRODUCTIVITY" sheetId="6" r:id="rId4"/>
    <sheet name="INT_PRICES" sheetId="19" r:id="rId5"/>
    <sheet name="POP_GROWTH" sheetId="14" r:id="rId6"/>
    <sheet name="EMISSIONS" sheetId="24" r:id="rId7"/>
    <sheet name="ENDOWMENTS" sheetId="20" r:id="rId8"/>
    <sheet name="SAM_2017_4HH_rich with capital" sheetId="18" r:id="rId9"/>
    <sheet name="SAM_2017_4HH_all with capital" sheetId="15" r:id="rId10"/>
    <sheet name="SAM_2017_with_HH_20-80_capital" sheetId="21" r:id="rId11"/>
    <sheet name="SAM_2017_with_HH_20-80" sheetId="22" r:id="rId12"/>
    <sheet name="read_format_KZT" sheetId="26"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Dist_Bin" localSheetId="6" hidden="1">#REF!</definedName>
    <definedName name="_Dist_Bin" localSheetId="2" hidden="1">#REF!</definedName>
    <definedName name="_Dist_Bin" localSheetId="11" hidden="1">#REF!</definedName>
    <definedName name="_Dist_Bin" localSheetId="10"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Filler" hidden="1">[15]A!$A$43:$A$598</definedName>
    <definedName name="_filterd" hidden="1">[16]C!$P$428:$T$428</definedName>
    <definedName name="_Key1" localSheetId="6" hidden="1">#REF!</definedName>
    <definedName name="_Key1" localSheetId="2" hidden="1">#REF!</definedName>
    <definedName name="_Key1" localSheetId="11" hidden="1">#REF!</definedName>
    <definedName name="_Key1" localSheetId="10" hidden="1">#REF!</definedName>
    <definedName name="_Key1" hidden="1">#REF!</definedName>
    <definedName name="_Key2" localSheetId="2" hidden="1">#REF!</definedName>
    <definedName name="_Key2" hidden="1">#REF!</definedName>
    <definedName name="_Order1" hidden="1">0</definedName>
    <definedName name="_Order2" hidden="1">0</definedName>
    <definedName name="_Regression_Int" hidden="1">1</definedName>
    <definedName name="_Regression_Out" hidden="1">[17]C!$AK$18:$AK$18</definedName>
    <definedName name="_Regression_X" hidden="1">[17]C!$AK$11:$AU$11</definedName>
    <definedName name="_Regression_Y" hidden="1">[17]C!$AK$10:$AU$10</definedName>
    <definedName name="_Sort" localSheetId="6" hidden="1">#REF!</definedName>
    <definedName name="_Sort" localSheetId="2" hidden="1">#REF!</definedName>
    <definedName name="_Sort" localSheetId="11" hidden="1">#REF!</definedName>
    <definedName name="_Sort" localSheetId="10" hidden="1">#REF!</definedName>
    <definedName name="_Sort" hidden="1">#REF!</definedName>
    <definedName name="_xlnm._FilterDatabase" hidden="1">[18]C!$P$428:$T$428</definedName>
    <definedName name="a" hidden="1">255</definedName>
    <definedName name="Aaca" localSheetId="2">[19]!Eeno1</definedName>
    <definedName name="Aaca">[19]!Eeno1</definedName>
    <definedName name="Áàçà" localSheetId="2">[19]!Ëèñò1</definedName>
    <definedName name="Áàçà">[19]!Ëèñò1</definedName>
    <definedName name="AccessDatabase" hidden="1">"C:\ncux\bud\rms_inv.mdb"</definedName>
    <definedName name="ACwvu.PLA2." hidden="1">'[20]COP FED'!$A$1:$N$49</definedName>
    <definedName name="adssa" localSheetId="6" hidden="1">{#N/A,#N/A,FALSE,"TMCOMP96";#N/A,#N/A,FALSE,"MAT96";#N/A,#N/A,FALSE,"FANDA96";#N/A,#N/A,FALSE,"INTRAN96";#N/A,#N/A,FALSE,"NAA9697";#N/A,#N/A,FALSE,"ECWEBB";#N/A,#N/A,FALSE,"MFT96";#N/A,#N/A,FALSE,"CTrecon"}</definedName>
    <definedName name="adssa" localSheetId="11" hidden="1">{#N/A,#N/A,FALSE,"TMCOMP96";#N/A,#N/A,FALSE,"MAT96";#N/A,#N/A,FALSE,"FANDA96";#N/A,#N/A,FALSE,"INTRAN96";#N/A,#N/A,FALSE,"NAA9697";#N/A,#N/A,FALSE,"ECWEBB";#N/A,#N/A,FALSE,"MFT96";#N/A,#N/A,FALSE,"CTrecon"}</definedName>
    <definedName name="adssa" localSheetId="10" hidden="1">{#N/A,#N/A,FALSE,"TMCOMP96";#N/A,#N/A,FALSE,"MAT96";#N/A,#N/A,FALSE,"FANDA96";#N/A,#N/A,FALSE,"INTRAN96";#N/A,#N/A,FALSE,"NAA9697";#N/A,#N/A,FALSE,"ECWEBB";#N/A,#N/A,FALSE,"MFT96";#N/A,#N/A,FALSE,"CTrecon"}</definedName>
    <definedName name="adssa" hidden="1">{#N/A,#N/A,FALSE,"TMCOMP96";#N/A,#N/A,FALSE,"MAT96";#N/A,#N/A,FALSE,"FANDA96";#N/A,#N/A,FALSE,"INTRAN96";#N/A,#N/A,FALSE,"NAA9697";#N/A,#N/A,FALSE,"ECWEBB";#N/A,#N/A,FALSE,"MFT96";#N/A,#N/A,FALSE,"CTrecon"}</definedName>
    <definedName name="anscount" hidden="1">1</definedName>
    <definedName name="as" localSheetId="6" hidden="1">#REF!</definedName>
    <definedName name="as" localSheetId="2" hidden="1">#REF!</definedName>
    <definedName name="as" localSheetId="11" hidden="1">#REF!</definedName>
    <definedName name="as" localSheetId="10" hidden="1">#REF!</definedName>
    <definedName name="as" hidden="1">#REF!</definedName>
    <definedName name="AS2DocOpenMode" hidden="1">"AS2DocumentEdit"</definedName>
    <definedName name="asdas" localSheetId="6" hidden="1">{#N/A,#N/A,FALSE,"TMCOMP96";#N/A,#N/A,FALSE,"MAT96";#N/A,#N/A,FALSE,"FANDA96";#N/A,#N/A,FALSE,"INTRAN96";#N/A,#N/A,FALSE,"NAA9697";#N/A,#N/A,FALSE,"ECWEBB";#N/A,#N/A,FALSE,"MFT96";#N/A,#N/A,FALSE,"CTrecon"}</definedName>
    <definedName name="asdas" localSheetId="11"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ASDASFD" localSheetId="6" hidden="1">{#N/A,#N/A,FALSE,"TMCOMP96";#N/A,#N/A,FALSE,"MAT96";#N/A,#N/A,FALSE,"FANDA96";#N/A,#N/A,FALSE,"INTRAN96";#N/A,#N/A,FALSE,"NAA9697";#N/A,#N/A,FALSE,"ECWEBB";#N/A,#N/A,FALSE,"MFT96";#N/A,#N/A,FALSE,"CTrecon"}</definedName>
    <definedName name="ASDASFD" localSheetId="11" hidden="1">{#N/A,#N/A,FALSE,"TMCOMP96";#N/A,#N/A,FALSE,"MAT96";#N/A,#N/A,FALSE,"FANDA96";#N/A,#N/A,FALSE,"INTRAN96";#N/A,#N/A,FALSE,"NAA9697";#N/A,#N/A,FALSE,"ECWEBB";#N/A,#N/A,FALSE,"MFT96";#N/A,#N/A,FALSE,"CTrecon"}</definedName>
    <definedName name="ASDASFD" localSheetId="10"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localSheetId="6" hidden="1">{#N/A,#N/A,FALSE,"TMCOMP96";#N/A,#N/A,FALSE,"MAT96";#N/A,#N/A,FALSE,"FANDA96";#N/A,#N/A,FALSE,"INTRAN96";#N/A,#N/A,FALSE,"NAA9697";#N/A,#N/A,FALSE,"ECWEBB";#N/A,#N/A,FALSE,"MFT96";#N/A,#N/A,FALSE,"CTrecon"}</definedName>
    <definedName name="asdasx" localSheetId="11" hidden="1">{#N/A,#N/A,FALSE,"TMCOMP96";#N/A,#N/A,FALSE,"MAT96";#N/A,#N/A,FALSE,"FANDA96";#N/A,#N/A,FALSE,"INTRAN96";#N/A,#N/A,FALSE,"NAA9697";#N/A,#N/A,FALSE,"ECWEBB";#N/A,#N/A,FALSE,"MFT96";#N/A,#N/A,FALSE,"CTrecon"}</definedName>
    <definedName name="asdasx" localSheetId="10"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localSheetId="6" hidden="1">{#N/A,#N/A,FALSE,"TMCOMP96";#N/A,#N/A,FALSE,"MAT96";#N/A,#N/A,FALSE,"FANDA96";#N/A,#N/A,FALSE,"INTRAN96";#N/A,#N/A,FALSE,"NAA9697";#N/A,#N/A,FALSE,"ECWEBB";#N/A,#N/A,FALSE,"MFT96";#N/A,#N/A,FALSE,"CTrecon"}</definedName>
    <definedName name="ASDF" localSheetId="11" hidden="1">{#N/A,#N/A,FALSE,"TMCOMP96";#N/A,#N/A,FALSE,"MAT96";#N/A,#N/A,FALSE,"FANDA96";#N/A,#N/A,FALSE,"INTRAN96";#N/A,#N/A,FALSE,"NAA9697";#N/A,#N/A,FALSE,"ECWEBB";#N/A,#N/A,FALSE,"MFT96";#N/A,#N/A,FALSE,"CTrecon"}</definedName>
    <definedName name="ASDF" localSheetId="10"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localSheetId="6" hidden="1">{#N/A,#N/A,FALSE,"TMCOMP96";#N/A,#N/A,FALSE,"MAT96";#N/A,#N/A,FALSE,"FANDA96";#N/A,#N/A,FALSE,"INTRAN96";#N/A,#N/A,FALSE,"NAA9697";#N/A,#N/A,FALSE,"ECWEBB";#N/A,#N/A,FALSE,"MFT96";#N/A,#N/A,FALSE,"CTrecon"}</definedName>
    <definedName name="ASDFA" localSheetId="11" hidden="1">{#N/A,#N/A,FALSE,"TMCOMP96";#N/A,#N/A,FALSE,"MAT96";#N/A,#N/A,FALSE,"FANDA96";#N/A,#N/A,FALSE,"INTRAN96";#N/A,#N/A,FALSE,"NAA9697";#N/A,#N/A,FALSE,"ECWEBB";#N/A,#N/A,FALSE,"MFT96";#N/A,#N/A,FALSE,"CTrecon"}</definedName>
    <definedName name="ASDFA" localSheetId="10"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e" localSheetId="6">#REF!</definedName>
    <definedName name="ase" localSheetId="2">#REF!</definedName>
    <definedName name="ase" localSheetId="11">#REF!</definedName>
    <definedName name="ase" localSheetId="10">#REF!</definedName>
    <definedName name="ase">#REF!</definedName>
    <definedName name="asen" localSheetId="2" hidden="1">#REF!</definedName>
    <definedName name="asen" hidden="1">#REF!</definedName>
    <definedName name="ASFD" localSheetId="6" hidden="1">{#N/A,#N/A,FALSE,"TMCOMP96";#N/A,#N/A,FALSE,"MAT96";#N/A,#N/A,FALSE,"FANDA96";#N/A,#N/A,FALSE,"INTRAN96";#N/A,#N/A,FALSE,"NAA9697";#N/A,#N/A,FALSE,"ECWEBB";#N/A,#N/A,FALSE,"MFT96";#N/A,#N/A,FALSE,"CTrecon"}</definedName>
    <definedName name="ASFD" localSheetId="11" hidden="1">{#N/A,#N/A,FALSE,"TMCOMP96";#N/A,#N/A,FALSE,"MAT96";#N/A,#N/A,FALSE,"FANDA96";#N/A,#N/A,FALSE,"INTRAN96";#N/A,#N/A,FALSE,"NAA9697";#N/A,#N/A,FALSE,"ECWEBB";#N/A,#N/A,FALSE,"MFT96";#N/A,#N/A,FALSE,"CTrecon"}</definedName>
    <definedName name="ASFD" localSheetId="10"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bln">'[21]OSMS model'!$B$104</definedName>
    <definedName name="BLPH1" hidden="1">'[22]Ex rate bloom'!$A$4</definedName>
    <definedName name="BLPH166" hidden="1">[23]StockMarketIndices!$J$7</definedName>
    <definedName name="BLPH167" hidden="1">[23]StockMarketIndices!$I$7</definedName>
    <definedName name="BLPH168" hidden="1">[23]StockMarketIndices!$H$7</definedName>
    <definedName name="BLPH171" hidden="1">[23]StockMarketIndices!$G$7</definedName>
    <definedName name="BLPH172" hidden="1">[23]StockMarketIndices!$F$7</definedName>
    <definedName name="BLPH174" hidden="1">[23]StockMarketIndices!$E$7</definedName>
    <definedName name="BLPH176" hidden="1">[23]StockMarketIndices!$D$7</definedName>
    <definedName name="BLPH177" hidden="1">[23]StockMarketIndices!$B$7</definedName>
    <definedName name="BLPH2" hidden="1">'[22]Ex rate bloom'!$D$4</definedName>
    <definedName name="BLPH3" hidden="1">'[22]Ex rate bloom'!$G$4</definedName>
    <definedName name="BLPH4" hidden="1">'[22]Ex rate bloom'!$J$4</definedName>
    <definedName name="BLPH40000004" hidden="1">[24]SPOTS!$A$7</definedName>
    <definedName name="BLPH40000007" hidden="1">[24]SPOTS!$B$7</definedName>
    <definedName name="BLPH40000008" hidden="1">[24]SPOTS!$B$8</definedName>
    <definedName name="BLPH40000009" hidden="1">[24]SPOTS!$B$9</definedName>
    <definedName name="BLPH40000026" hidden="1">[24]FUTURES!$I$18</definedName>
    <definedName name="BLPH40000027" hidden="1">[24]FUTURES!$I$21</definedName>
    <definedName name="BLPH40000028" hidden="1">[24]FUTURES!$I$22</definedName>
    <definedName name="BLPH40000036" hidden="1">[24]FUTURES!$H$6</definedName>
    <definedName name="BLPH40000050" hidden="1">[24]FUTURES!$I$6</definedName>
    <definedName name="BLPH40000058" hidden="1">[24]FUTURES!$H$23</definedName>
    <definedName name="BLPH40000059" hidden="1">[24]SPOTS!$D$7</definedName>
    <definedName name="BLPH40000060" hidden="1">[24]SPOTS!$F$7</definedName>
    <definedName name="BLPH40000061" hidden="1">[24]SPOTS!$H$7</definedName>
    <definedName name="BLPH40000062" hidden="1">[24]FUTURES!$H$17</definedName>
    <definedName name="BLPH40000063" hidden="1">[24]FUTURES!$H$16</definedName>
    <definedName name="BLPH40000064" hidden="1">[24]FUTURES!$H$15</definedName>
    <definedName name="BLPH40000065" hidden="1">[24]FUTURES!$H$14</definedName>
    <definedName name="BLPH40000066" hidden="1">[24]FUTURES!$H$13</definedName>
    <definedName name="BLPH40000067" hidden="1">[24]FUTURES!$H$12</definedName>
    <definedName name="BLPH40000068" hidden="1">[24]FUTURES!$H$11</definedName>
    <definedName name="BLPH40000069" hidden="1">[24]FUTURES!$H$10</definedName>
    <definedName name="BLPH40000070" hidden="1">[24]FUTURES!$H$9</definedName>
    <definedName name="BLPH40000071" hidden="1">[24]FUTURES!$H$7</definedName>
    <definedName name="BLPH40000073" hidden="1">[24]FUTURES!$I$9</definedName>
    <definedName name="BLPH40000074" hidden="1">[24]FUTURES!$I$12</definedName>
    <definedName name="BLPH40000075" hidden="1">[24]FUTURES!$H$24</definedName>
    <definedName name="BLPH5" hidden="1">'[22]Ex rate bloom'!$M$4</definedName>
    <definedName name="BLPH6" hidden="1">'[22]Ex rate bloom'!$P$4</definedName>
    <definedName name="BLPH7" hidden="1">'[22]Ex rate bloom'!$S$4</definedName>
    <definedName name="BLPH8" hidden="1">'[25]Ex rate bloom'!$V$4</definedName>
    <definedName name="BLPH88" hidden="1">[23]SpotExchangeRates!$D$10</definedName>
    <definedName name="BLPH90" hidden="1">[23]SpotExchangeRates!$E$10</definedName>
    <definedName name="BLPH91" hidden="1">[23]SpotExchangeRates!$F$10</definedName>
    <definedName name="BLPH94" hidden="1">[23]SpotExchangeRates!$G$10</definedName>
    <definedName name="BLPH95" hidden="1">[23]SpotExchangeRates!$H$10</definedName>
    <definedName name="BLPH96" hidden="1">[23]SpotExchangeRates!$I$10</definedName>
    <definedName name="bul96.xls" localSheetId="2">[19]!Лист1</definedName>
    <definedName name="bul96.xls">[19]!Лист1</definedName>
    <definedName name="change" localSheetId="6">'[26]2 Pct'!#REF!</definedName>
    <definedName name="change" localSheetId="2">'[26]2 Pct'!#REF!</definedName>
    <definedName name="change" localSheetId="11">'[26]2 Pct'!#REF!</definedName>
    <definedName name="change" localSheetId="10">'[26]2 Pct'!#REF!</definedName>
    <definedName name="change">'[26]2 Pct'!#REF!</definedName>
    <definedName name="char20" hidden="1">'[27]Savings &amp; Invest.'!$M$5</definedName>
    <definedName name="chart19" hidden="1">[28]C!$P$428:$T$428</definedName>
    <definedName name="chart27" hidden="1">0</definedName>
    <definedName name="chart28" hidden="1">0</definedName>
    <definedName name="chart35" hidden="1">'[27]Savings &amp; Invest.'!$M$5:$T$5</definedName>
    <definedName name="chart9" hidden="1">[29]CPIINDEX!$B$263:$B$310</definedName>
    <definedName name="Charts.Group1" localSheetId="6">#REF!</definedName>
    <definedName name="Charts.Group1" localSheetId="2">#REF!</definedName>
    <definedName name="Charts.Group1" localSheetId="11">#REF!</definedName>
    <definedName name="Charts.Group1" localSheetId="10">#REF!</definedName>
    <definedName name="Charts.Group1">#REF!</definedName>
    <definedName name="Charts.Group2" localSheetId="2">#REF!</definedName>
    <definedName name="Charts.Group2">#REF!</definedName>
    <definedName name="Chartsik" hidden="1">[30]REER!$I$53:$AM$53</definedName>
    <definedName name="collect_measures" localSheetId="6">#REF!</definedName>
    <definedName name="collect_measures" localSheetId="2">#REF!</definedName>
    <definedName name="collect_measures" localSheetId="11">#REF!</definedName>
    <definedName name="collect_measures" localSheetId="10">#REF!</definedName>
    <definedName name="collect_measures">#REF!</definedName>
    <definedName name="conceptindex.DMX" localSheetId="2">OFFSET(#REF!,,,COUNTA(#REF!),)</definedName>
    <definedName name="conceptindex.DMX">OFFSET(#REF!,,,COUNTA(#REF!),)</definedName>
    <definedName name="conceptIndex.EcData" localSheetId="2">OFFSET(#REF!,,,COUNTA(#REF!),)</definedName>
    <definedName name="conceptIndex.EcData">OFFSET(#REF!,,,COUNTA(#REF!),)</definedName>
    <definedName name="conceptIndex.Ecos" localSheetId="2">OFFSET(#REF!,,,COUNTA(#REF!),)</definedName>
    <definedName name="conceptIndex.Ecos">OFFSET(#REF!,,,COUNTA(#REF!),)</definedName>
    <definedName name="countrycount">OFFSET([31]CountryReference!$C$3,,,COUNTA([31]CountryReference!$C:$C)-1,)</definedName>
    <definedName name="CPAData">OFFSET([31]CPAData!$D$1,,,COUNTA([31]CPAData!$D:$D),COUNTA([31]CPAData!$1:$1)-1)</definedName>
    <definedName name="CURRENTYEAR" localSheetId="6">#REF!</definedName>
    <definedName name="CURRENTYEAR" localSheetId="2">#REF!</definedName>
    <definedName name="CURRENTYEAR" localSheetId="11">#REF!</definedName>
    <definedName name="CURRENTYEAR" localSheetId="10">#REF!</definedName>
    <definedName name="CURRENTYEAR">#REF!</definedName>
    <definedName name="Cwvu.Print." hidden="1">[32]Indic!$A$109:$IV$109,[32]Indic!$A$196:$IV$197,[32]Indic!$A$208:$IV$209,[32]Indic!$A$217:$IV$218</definedName>
    <definedName name="Cwvu.sa97." hidden="1">[33]Rev!$A$23:$IV$26,[33]Rev!$A$37:$IV$38</definedName>
    <definedName name="da" localSheetId="6" hidden="1">{#N/A,#N/A,FALSE,"TMCOMP96";#N/A,#N/A,FALSE,"MAT96";#N/A,#N/A,FALSE,"FANDA96";#N/A,#N/A,FALSE,"INTRAN96";#N/A,#N/A,FALSE,"NAA9697";#N/A,#N/A,FALSE,"ECWEBB";#N/A,#N/A,FALSE,"MFT96";#N/A,#N/A,FALSE,"CTrecon"}</definedName>
    <definedName name="da" localSheetId="11" hidden="1">{#N/A,#N/A,FALSE,"TMCOMP96";#N/A,#N/A,FALSE,"MAT96";#N/A,#N/A,FALSE,"FANDA96";#N/A,#N/A,FALSE,"INTRAN96";#N/A,#N/A,FALSE,"NAA9697";#N/A,#N/A,FALSE,"ECWEBB";#N/A,#N/A,FALSE,"MFT96";#N/A,#N/A,FALSE,"CTrecon"}</definedName>
    <definedName name="da" localSheetId="10" hidden="1">{#N/A,#N/A,FALSE,"TMCOMP96";#N/A,#N/A,FALSE,"MAT96";#N/A,#N/A,FALSE,"FANDA96";#N/A,#N/A,FALSE,"INTRAN96";#N/A,#N/A,FALSE,"NAA9697";#N/A,#N/A,FALSE,"ECWEBB";#N/A,#N/A,FALSE,"MFT96";#N/A,#N/A,FALSE,"CTrecon"}</definedName>
    <definedName name="da" hidden="1">{#N/A,#N/A,FALSE,"TMCOMP96";#N/A,#N/A,FALSE,"MAT96";#N/A,#N/A,FALSE,"FANDA96";#N/A,#N/A,FALSE,"INTRAN96";#N/A,#N/A,FALSE,"NAA9697";#N/A,#N/A,FALSE,"ECWEBB";#N/A,#N/A,FALSE,"MFT96";#N/A,#N/A,FALSE,"CTrecon"}</definedName>
    <definedName name="dddd" localSheetId="6" hidden="1">{"TRADE_COMP",#N/A,FALSE,"TAB23APP";"BOP",#N/A,FALSE,"TAB6";"DOT",#N/A,FALSE,"TAB24APP";"EXTDEBT",#N/A,FALSE,"TAB25APP"}</definedName>
    <definedName name="dddd" localSheetId="11" hidden="1">{"TRADE_COMP",#N/A,FALSE,"TAB23APP";"BOP",#N/A,FALSE,"TAB6";"DOT",#N/A,FALSE,"TAB24APP";"EXTDEBT",#N/A,FALSE,"TAB25APP"}</definedName>
    <definedName name="dddd" localSheetId="10" hidden="1">{"TRADE_COMP",#N/A,FALSE,"TAB23APP";"BOP",#N/A,FALSE,"TAB6";"DOT",#N/A,FALSE,"TAB24APP";"EXTDEBT",#N/A,FALSE,"TAB25APP"}</definedName>
    <definedName name="dddd" hidden="1">{"TRADE_COMP",#N/A,FALSE,"TAB23APP";"BOP",#N/A,FALSE,"TAB6";"DOT",#N/A,FALSE,"TAB24APP";"EXTDEBT",#N/A,FALSE,"TAB25APP"}</definedName>
    <definedName name="dgsgf" localSheetId="6"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ME_Dirty" hidden="1">"False"</definedName>
    <definedName name="DME_LocalFile" hidden="1">"True"</definedName>
    <definedName name="dolyakone4nogosprosa" localSheetId="6">'[34]МОБ-49 Тип I'!#REF!</definedName>
    <definedName name="dolyakone4nogosprosa" localSheetId="2">'[34]МОБ-49 Тип I'!#REF!</definedName>
    <definedName name="dolyakone4nogosprosa" localSheetId="11">'[34]МОБ-49 Тип I'!#REF!</definedName>
    <definedName name="dolyakone4nogosprosa" localSheetId="10">'[34]МОБ-49 Тип I'!#REF!</definedName>
    <definedName name="dolyakone4nogosprosa">'[34]МОБ-49 Тип I'!#REF!</definedName>
    <definedName name="dolyakone4nogosprosa2">'[35]МОБ-49 Тип II'!$BC$380:$BC$428</definedName>
    <definedName name="dolyaVDS">'[35]ТЗВ-2014'!$E$89:$BT$89</definedName>
    <definedName name="EMI" hidden="1">{#N/A,#N/A,FALSE,"TMCOMP96";#N/A,#N/A,FALSE,"MAT96";#N/A,#N/A,FALSE,"FANDA96";#N/A,#N/A,FALSE,"INTRAN96";#N/A,#N/A,FALSE,"NAA9697";#N/A,#N/A,FALSE,"ECWEBB";#N/A,#N/A,FALSE,"MFT96";#N/A,#N/A,FALSE,"CTrecon"}</definedName>
    <definedName name="er" localSheetId="6">#REF!</definedName>
    <definedName name="er" localSheetId="2">#REF!</definedName>
    <definedName name="er" localSheetId="11">#REF!</definedName>
    <definedName name="er" localSheetId="10">#REF!</definedName>
    <definedName name="er">#REF!</definedName>
    <definedName name="etete" localSheetId="2" hidden="1">#REF!</definedName>
    <definedName name="etete" hidden="1">#REF!</definedName>
    <definedName name="ett" localSheetId="2" hidden="1">#REF!</definedName>
    <definedName name="ett" hidden="1">#REF!</definedName>
    <definedName name="ewa" localSheetId="6" hidden="1">{#N/A,#N/A,FALSE,"TMCOMP96";#N/A,#N/A,FALSE,"MAT96";#N/A,#N/A,FALSE,"FANDA96";#N/A,#N/A,FALSE,"INTRAN96";#N/A,#N/A,FALSE,"NAA9697";#N/A,#N/A,FALSE,"ECWEBB";#N/A,#N/A,FALSE,"MFT96";#N/A,#N/A,FALSE,"CTrecon"}</definedName>
    <definedName name="ewa" localSheetId="11" hidden="1">{#N/A,#N/A,FALSE,"TMCOMP96";#N/A,#N/A,FALSE,"MAT96";#N/A,#N/A,FALSE,"FANDA96";#N/A,#N/A,FALSE,"INTRAN96";#N/A,#N/A,FALSE,"NAA9697";#N/A,#N/A,FALSE,"ECWEBB";#N/A,#N/A,FALSE,"MFT96";#N/A,#N/A,FALSE,"CTrecon"}</definedName>
    <definedName name="ewa" localSheetId="10" hidden="1">{#N/A,#N/A,FALSE,"TMCOMP96";#N/A,#N/A,FALSE,"MAT96";#N/A,#N/A,FALSE,"FANDA96";#N/A,#N/A,FALSE,"INTRAN96";#N/A,#N/A,FALSE,"NAA9697";#N/A,#N/A,FALSE,"ECWEBB";#N/A,#N/A,FALSE,"MFT96";#N/A,#N/A,FALSE,"CTrecon"}</definedName>
    <definedName name="ewa" hidden="1">{#N/A,#N/A,FALSE,"TMCOMP96";#N/A,#N/A,FALSE,"MAT96";#N/A,#N/A,FALSE,"FANDA96";#N/A,#N/A,FALSE,"INTRAN96";#N/A,#N/A,FALSE,"NAA9697";#N/A,#N/A,FALSE,"ECWEBB";#N/A,#N/A,FALSE,"MFT96";#N/A,#N/A,FALSE,"CTrecon"}</definedName>
    <definedName name="fas" localSheetId="6" hidden="1">{#N/A,#N/A,FALSE,"TMCOMP96";#N/A,#N/A,FALSE,"MAT96";#N/A,#N/A,FALSE,"FANDA96";#N/A,#N/A,FALSE,"INTRAN96";#N/A,#N/A,FALSE,"NAA9697";#N/A,#N/A,FALSE,"ECWEBB";#N/A,#N/A,FALSE,"MFT96";#N/A,#N/A,FALSE,"CTrecon"}</definedName>
    <definedName name="fas" localSheetId="11" hidden="1">{#N/A,#N/A,FALSE,"TMCOMP96";#N/A,#N/A,FALSE,"MAT96";#N/A,#N/A,FALSE,"FANDA96";#N/A,#N/A,FALSE,"INTRAN96";#N/A,#N/A,FALSE,"NAA9697";#N/A,#N/A,FALSE,"ECWEBB";#N/A,#N/A,FALSE,"MFT96";#N/A,#N/A,FALSE,"CTrecon"}</definedName>
    <definedName name="fas" localSheetId="10" hidden="1">{#N/A,#N/A,FALSE,"TMCOMP96";#N/A,#N/A,FALSE,"MAT96";#N/A,#N/A,FALSE,"FANDA96";#N/A,#N/A,FALSE,"INTRAN96";#N/A,#N/A,FALSE,"NAA9697";#N/A,#N/A,FALSE,"ECWEBB";#N/A,#N/A,FALSE,"MFT96";#N/A,#N/A,FALSE,"CTrecon"}</definedName>
    <definedName name="fas" hidden="1">{#N/A,#N/A,FALSE,"TMCOMP96";#N/A,#N/A,FALSE,"MAT96";#N/A,#N/A,FALSE,"FANDA96";#N/A,#N/A,FALSE,"INTRAN96";#N/A,#N/A,FALSE,"NAA9697";#N/A,#N/A,FALSE,"ECWEBB";#N/A,#N/A,FALSE,"MFT96";#N/A,#N/A,FALSE,"CTrecon"}</definedName>
    <definedName name="fasaa" localSheetId="6" hidden="1">{"'стр.106'!$A$1:$H$27"}</definedName>
    <definedName name="fasaa" localSheetId="11" hidden="1">{"'стр.106'!$A$1:$H$27"}</definedName>
    <definedName name="fasaa" localSheetId="10" hidden="1">{"'стр.106'!$A$1:$H$27"}</definedName>
    <definedName name="fasaa" hidden="1">{"'стр.106'!$A$1:$H$27"}</definedName>
    <definedName name="fasfa" localSheetId="6" hidden="1">{#N/A,#N/A,FALSE,"TMCOMP96";#N/A,#N/A,FALSE,"MAT96";#N/A,#N/A,FALSE,"FANDA96";#N/A,#N/A,FALSE,"INTRAN96";#N/A,#N/A,FALSE,"NAA9697";#N/A,#N/A,FALSE,"ECWEBB";#N/A,#N/A,FALSE,"MFT96";#N/A,#N/A,FALSE,"CTrecon"}</definedName>
    <definedName name="fasfa" localSheetId="11" hidden="1">{#N/A,#N/A,FALSE,"TMCOMP96";#N/A,#N/A,FALSE,"MAT96";#N/A,#N/A,FALSE,"FANDA96";#N/A,#N/A,FALSE,"INTRAN96";#N/A,#N/A,FALSE,"NAA9697";#N/A,#N/A,FALSE,"ECWEBB";#N/A,#N/A,FALSE,"MFT96";#N/A,#N/A,FALSE,"CTrecon"}</definedName>
    <definedName name="fasfa" localSheetId="10" hidden="1">{#N/A,#N/A,FALSE,"TMCOMP96";#N/A,#N/A,FALSE,"MAT96";#N/A,#N/A,FALSE,"FANDA96";#N/A,#N/A,FALSE,"INTRAN96";#N/A,#N/A,FALSE,"NAA9697";#N/A,#N/A,FALSE,"ECWEBB";#N/A,#N/A,FALSE,"MFT96";#N/A,#N/A,FALSE,"CTrecon"}</definedName>
    <definedName name="fasfa" hidden="1">{#N/A,#N/A,FALSE,"TMCOMP96";#N/A,#N/A,FALSE,"MAT96";#N/A,#N/A,FALSE,"FANDA96";#N/A,#N/A,FALSE,"INTRAN96";#N/A,#N/A,FALSE,"NAA9697";#N/A,#N/A,FALSE,"ECWEBB";#N/A,#N/A,FALSE,"MFT96";#N/A,#N/A,FALSE,"CTrecon"}</definedName>
    <definedName name="FDB" localSheetId="6" hidden="1">#REF!</definedName>
    <definedName name="FDB" localSheetId="2" hidden="1">#REF!</definedName>
    <definedName name="FDB" localSheetId="11" hidden="1">#REF!</definedName>
    <definedName name="FDB" localSheetId="10" hidden="1">#REF!</definedName>
    <definedName name="FDB" hidden="1">#REF!</definedName>
    <definedName name="FDDD" localSheetId="6" hidden="1">{#N/A,#N/A,FALSE,"TMCOMP96";#N/A,#N/A,FALSE,"MAT96";#N/A,#N/A,FALSE,"FANDA96";#N/A,#N/A,FALSE,"INTRAN96";#N/A,#N/A,FALSE,"NAA9697";#N/A,#N/A,FALSE,"ECWEBB";#N/A,#N/A,FALSE,"MFT96";#N/A,#N/A,FALSE,"CTrecon"}</definedName>
    <definedName name="FDDD" localSheetId="11" hidden="1">{#N/A,#N/A,FALSE,"TMCOMP96";#N/A,#N/A,FALSE,"MAT96";#N/A,#N/A,FALSE,"FANDA96";#N/A,#N/A,FALSE,"INTRAN96";#N/A,#N/A,FALSE,"NAA9697";#N/A,#N/A,FALSE,"ECWEBB";#N/A,#N/A,FALSE,"MFT96";#N/A,#N/A,FALSE,"CTrecon"}</definedName>
    <definedName name="FDDD" localSheetId="10" hidden="1">{#N/A,#N/A,FALSE,"TMCOMP96";#N/A,#N/A,FALSE,"MAT96";#N/A,#N/A,FALSE,"FANDA96";#N/A,#N/A,FALSE,"INTRAN96";#N/A,#N/A,FALSE,"NAA9697";#N/A,#N/A,FALSE,"ECWEBB";#N/A,#N/A,FALSE,"MFT96";#N/A,#N/A,FALSE,"CTrecon"}</definedName>
    <definedName name="FDDD" hidden="1">{#N/A,#N/A,FALSE,"TMCOMP96";#N/A,#N/A,FALSE,"MAT96";#N/A,#N/A,FALSE,"FANDA96";#N/A,#N/A,FALSE,"INTRAN96";#N/A,#N/A,FALSE,"NAA9697";#N/A,#N/A,FALSE,"ECWEBB";#N/A,#N/A,FALSE,"MFT96";#N/A,#N/A,FALSE,"CTrecon"}</definedName>
    <definedName name="fg" localSheetId="6" hidden="1">{#N/A,#N/A,FALSE,"TMCOMP96";#N/A,#N/A,FALSE,"MAT96";#N/A,#N/A,FALSE,"FANDA96";#N/A,#N/A,FALSE,"INTRAN96";#N/A,#N/A,FALSE,"NAA9697";#N/A,#N/A,FALSE,"ECWEBB";#N/A,#N/A,FALSE,"MFT96";#N/A,#N/A,FALSE,"CTrecon"}</definedName>
    <definedName name="fg" localSheetId="11"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fd" localSheetId="6"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hfgh" localSheetId="6" hidden="1">{#N/A,#N/A,FALSE,"TMCOMP96";#N/A,#N/A,FALSE,"MAT96";#N/A,#N/A,FALSE,"FANDA96";#N/A,#N/A,FALSE,"INTRAN96";#N/A,#N/A,FALSE,"NAA9697";#N/A,#N/A,FALSE,"ECWEBB";#N/A,#N/A,FALSE,"MFT96";#N/A,#N/A,FALSE,"CTrecon"}</definedName>
    <definedName name="fghfgh" localSheetId="11" hidden="1">{#N/A,#N/A,FALSE,"TMCOMP96";#N/A,#N/A,FALSE,"MAT96";#N/A,#N/A,FALSE,"FANDA96";#N/A,#N/A,FALSE,"INTRAN96";#N/A,#N/A,FALSE,"NAA9697";#N/A,#N/A,FALSE,"ECWEBB";#N/A,#N/A,FALSE,"MFT96";#N/A,#N/A,FALSE,"CTrecon"}</definedName>
    <definedName name="fghfgh" localSheetId="10" hidden="1">{#N/A,#N/A,FALSE,"TMCOMP96";#N/A,#N/A,FALSE,"MAT96";#N/A,#N/A,FALSE,"FANDA96";#N/A,#N/A,FALSE,"INTRAN96";#N/A,#N/A,FALSE,"NAA9697";#N/A,#N/A,FALSE,"ECWEBB";#N/A,#N/A,FALSE,"MFT96";#N/A,#N/A,FALSE,"CTrecon"}</definedName>
    <definedName name="fghfgh" hidden="1">{#N/A,#N/A,FALSE,"TMCOMP96";#N/A,#N/A,FALSE,"MAT96";#N/A,#N/A,FALSE,"FANDA96";#N/A,#N/A,FALSE,"INTRAN96";#N/A,#N/A,FALSE,"NAA9697";#N/A,#N/A,FALSE,"ECWEBB";#N/A,#N/A,FALSE,"MFT96";#N/A,#N/A,FALSE,"CTrecon"}</definedName>
    <definedName name="Filters">OFFSET([31]CountryReference!$B$1,,,COUNTA([31]CountryReference!$B:$B),COUNTA([31]CountryReference!$1:$1)-3)</definedName>
    <definedName name="fr" localSheetId="6" hidden="1">#REF!</definedName>
    <definedName name="fr" localSheetId="2" hidden="1">#REF!</definedName>
    <definedName name="fr" localSheetId="11" hidden="1">#REF!</definedName>
    <definedName name="fr" localSheetId="10" hidden="1">#REF!</definedName>
    <definedName name="fr" hidden="1">#REF!</definedName>
    <definedName name="fshrts" hidden="1">[5]WB!$Q$255:$AK$255</definedName>
    <definedName name="ghj" localSheetId="6" hidden="1">{#N/A,#N/A,FALSE,"TMCOMP96";#N/A,#N/A,FALSE,"MAT96";#N/A,#N/A,FALSE,"FANDA96";#N/A,#N/A,FALSE,"INTRAN96";#N/A,#N/A,FALSE,"NAA9697";#N/A,#N/A,FALSE,"ECWEBB";#N/A,#N/A,FALSE,"MFT96";#N/A,#N/A,FALSE,"CTrecon"}</definedName>
    <definedName name="ghj" localSheetId="11"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raph" hidden="1">[36]Report1!$G$227:$G$243</definedName>
    <definedName name="hfshfrt" hidden="1">[5]WB!$Q$62:$AK$62</definedName>
    <definedName name="HTML_CodePage" hidden="1">1252</definedName>
    <definedName name="HTML_Control" localSheetId="6" hidden="1">{"'Resources'!$A$1:$W$34","'Balance Sheet'!$A$1:$W$58","'SFD'!$A$1:$J$52"}</definedName>
    <definedName name="HTML_Control" localSheetId="11" hidden="1">{"'Resources'!$A$1:$W$34","'Balance Sheet'!$A$1:$W$58","'SFD'!$A$1:$J$52"}</definedName>
    <definedName name="HTML_Control" localSheetId="10"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6" hidden="1">{"'Basic'!$A$1:$F$96"}</definedName>
    <definedName name="huh" localSheetId="11" hidden="1">{"'Basic'!$A$1:$F$96"}</definedName>
    <definedName name="huh" localSheetId="10" hidden="1">{"'Basic'!$A$1:$F$96"}</definedName>
    <definedName name="huh" hidden="1">{"'Basic'!$A$1:$F$96"}</definedName>
    <definedName name="in.CPA" localSheetId="2">OFFSET(#REF!,,,COUNTA(#REF!),COUNTA(#REF!)-1)</definedName>
    <definedName name="in.CPA">OFFSET(#REF!,,,COUNTA(#REF!),COUNTA(#REF!)-1)</definedName>
    <definedName name="In.CPA2019Q1" localSheetId="6">#REF!</definedName>
    <definedName name="In.CPA2019Q1" localSheetId="2">#REF!</definedName>
    <definedName name="In.CPA2019Q1" localSheetId="11">#REF!</definedName>
    <definedName name="In.CPA2019Q1" localSheetId="10">#REF!</definedName>
    <definedName name="In.CPA2019Q1">#REF!</definedName>
    <definedName name="in.DMX" localSheetId="2">OFFSET(#REF!,,,COUNTA(#REF!),COUNTA(#REF!)-4)</definedName>
    <definedName name="in.DMX">OFFSET(#REF!,,,COUNTA(#REF!),COUNTA(#REF!)-4)</definedName>
    <definedName name="in.EcData" localSheetId="2">OFFSET(#REF!,,,COUNTA(#REF!),COUNTA(#REF!)-2)</definedName>
    <definedName name="in.EcData">OFFSET(#REF!,,,COUNTA(#REF!),COUNTA(#REF!)-2)</definedName>
    <definedName name="in.EcOS" localSheetId="2">OFFSET(#REF!,,,COUNTA(#REF!),COUNTA(#REF!)-2)</definedName>
    <definedName name="in.EcOS">OFFSET(#REF!,,,COUNTA(#REF!),COUNTA(#REF!)-2)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EXPENSE_CODE_" hidden="1">"MU2673"</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iuy" localSheetId="6" hidden="1">#REF!</definedName>
    <definedName name="iuy" localSheetId="2" hidden="1">#REF!</definedName>
    <definedName name="iuy" localSheetId="11" hidden="1">#REF!</definedName>
    <definedName name="iuy" localSheetId="10" hidden="1">#REF!</definedName>
    <definedName name="iuy" hidden="1">#REF!</definedName>
    <definedName name="jhkgh" localSheetId="6"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6"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kk" localSheetId="6" hidden="1">#REF!</definedName>
    <definedName name="kk" localSheetId="2" hidden="1">#REF!</definedName>
    <definedName name="kk" localSheetId="11" hidden="1">#REF!</definedName>
    <definedName name="kk" localSheetId="10" hidden="1">#REF!</definedName>
    <definedName name="kk" hidden="1">#REF!</definedName>
    <definedName name="l" localSheetId="2">[19]!Eeno1</definedName>
    <definedName name="l">[19]!Eeno1</definedName>
    <definedName name="limcount" hidden="1">3</definedName>
    <definedName name="list_SeriesName">OFFSET([37]Данные!$B$2,0,0,1,'[37]Панель управления'!$P$1)</definedName>
    <definedName name="lk" localSheetId="6" hidden="1">#REF!</definedName>
    <definedName name="lk" localSheetId="2" hidden="1">#REF!</definedName>
    <definedName name="lk" localSheetId="11" hidden="1">#REF!</definedName>
    <definedName name="lk" localSheetId="10" hidden="1">#REF!</definedName>
    <definedName name="lk" hidden="1">#REF!</definedName>
    <definedName name="LOOKUPMTH" localSheetId="2">#REF!</definedName>
    <definedName name="LOOKUPMTH">#REF!</definedName>
    <definedName name="Month" localSheetId="2">#REF!</definedName>
    <definedName name="Month">#REF!</definedName>
    <definedName name="multip_dohoda">'[38]Эффект дохода'!$E$55:$BA$55</definedName>
    <definedName name="multip_truda">'[35]Эффект занятости'!$BJ$4:$BJ$52</definedName>
    <definedName name="multip_vypuska1">'[35]Эффекты МОБ Тип I'!$E$53:$BA$53</definedName>
    <definedName name="multip_vypuska2">'[35]Эффекты МОБ Тип II'!$E$53:$BA$53</definedName>
    <definedName name="nalog" hidden="1">'[39]tri2000(3)'!$FI$9:$FI$358</definedName>
    <definedName name="new" localSheetId="6" hidden="1">{"TBILLS_ALL",#N/A,FALSE,"FITB_all"}</definedName>
    <definedName name="new" localSheetId="11" hidden="1">{"TBILLS_ALL",#N/A,FALSE,"FITB_all"}</definedName>
    <definedName name="new" localSheetId="10" hidden="1">{"TBILLS_ALL",#N/A,FALSE,"FITB_all"}</definedName>
    <definedName name="new" hidden="1">{"TBILLS_ALL",#N/A,FALSE,"FITB_all"}</definedName>
    <definedName name="nfrtrs" hidden="1">[5]WB!$Q$257:$AK$257</definedName>
    <definedName name="NOCONFLICT" localSheetId="6" hidden="1">{#N/A,#N/A,FALSE,"TMCOMP96";#N/A,#N/A,FALSE,"MAT96";#N/A,#N/A,FALSE,"FANDA96";#N/A,#N/A,FALSE,"INTRAN96";#N/A,#N/A,FALSE,"NAA9697";#N/A,#N/A,FALSE,"ECWEBB";#N/A,#N/A,FALSE,"MFT96";#N/A,#N/A,FALSE,"CTrecon"}</definedName>
    <definedName name="NOCONFLICT" localSheetId="11" hidden="1">{#N/A,#N/A,FALSE,"TMCOMP96";#N/A,#N/A,FALSE,"MAT96";#N/A,#N/A,FALSE,"FANDA96";#N/A,#N/A,FALSE,"INTRAN96";#N/A,#N/A,FALSE,"NAA9697";#N/A,#N/A,FALSE,"ECWEBB";#N/A,#N/A,FALSE,"MFT96";#N/A,#N/A,FALSE,"CTrecon"}</definedName>
    <definedName name="NOCONFLICT" localSheetId="10" hidden="1">{#N/A,#N/A,FALSE,"TMCOMP96";#N/A,#N/A,FALSE,"MAT96";#N/A,#N/A,FALSE,"FANDA96";#N/A,#N/A,FALSE,"INTRAN96";#N/A,#N/A,FALSE,"NAA9697";#N/A,#N/A,FALSE,"ECWEBB";#N/A,#N/A,FALSE,"MFT96";#N/A,#N/A,FALSE,"CTrecon"}</definedName>
    <definedName name="NOCONFLICT" hidden="1">{#N/A,#N/A,FALSE,"TMCOMP96";#N/A,#N/A,FALSE,"MAT96";#N/A,#N/A,FALSE,"FANDA96";#N/A,#N/A,FALSE,"INTRAN96";#N/A,#N/A,FALSE,"NAA9697";#N/A,#N/A,FALSE,"ECWEBB";#N/A,#N/A,FALSE,"MFT96";#N/A,#N/A,FALSE,"CTrecon"}</definedName>
    <definedName name="Option2" localSheetId="6" hidden="1">{#N/A,#N/A,FALSE,"TMCOMP96";#N/A,#N/A,FALSE,"MAT96";#N/A,#N/A,FALSE,"FANDA96";#N/A,#N/A,FALSE,"INTRAN96";#N/A,#N/A,FALSE,"NAA9697";#N/A,#N/A,FALSE,"ECWEBB";#N/A,#N/A,FALSE,"MFT96";#N/A,#N/A,FALSE,"CTrecon"}</definedName>
    <definedName name="Option2" localSheetId="11"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q" localSheetId="6" hidden="1">{"'стр.106'!$A$1:$H$27"}</definedName>
    <definedName name="q" localSheetId="11" hidden="1">{"'стр.106'!$A$1:$H$27"}</definedName>
    <definedName name="q" localSheetId="10" hidden="1">{"'стр.106'!$A$1:$H$27"}</definedName>
    <definedName name="q" hidden="1">{"'стр.106'!$A$1:$H$27"}</definedName>
    <definedName name="RatingsLegend" localSheetId="6">#REF!</definedName>
    <definedName name="RatingsLegend" localSheetId="2">#REF!</definedName>
    <definedName name="RatingsLegend" localSheetId="11">#REF!</definedName>
    <definedName name="RatingsLegend" localSheetId="10">#REF!</definedName>
    <definedName name="RatingsLegend">#REF!</definedName>
    <definedName name="Results" hidden="1">[40]UK99!$A$1:$A$1</definedName>
    <definedName name="rfv" localSheetId="6" hidden="1">#REF!</definedName>
    <definedName name="rfv" localSheetId="2" hidden="1">#REF!</definedName>
    <definedName name="rfv" localSheetId="11" hidden="1">#REF!</definedName>
    <definedName name="rfv" localSheetId="10" hidden="1">#REF!</definedName>
    <definedName name="rfv" hidden="1">#REF!</definedName>
    <definedName name="rs" localSheetId="6" hidden="1">{"BOP_TAB",#N/A,FALSE,"N";"MIDTERM_TAB",#N/A,FALSE,"O";"FUND_CRED",#N/A,FALSE,"P";"DEBT_TAB1",#N/A,FALSE,"Q";"DEBT_TAB2",#N/A,FALSE,"Q";"FORFIN_TAB1",#N/A,FALSE,"R";"FORFIN_TAB2",#N/A,FALSE,"R";"BOP_ANALY",#N/A,FALSE,"U"}</definedName>
    <definedName name="rs" localSheetId="11" hidden="1">{"BOP_TAB",#N/A,FALSE,"N";"MIDTERM_TAB",#N/A,FALSE,"O";"FUND_CRED",#N/A,FALSE,"P";"DEBT_TAB1",#N/A,FALSE,"Q";"DEBT_TAB2",#N/A,FALSE,"Q";"FORFIN_TAB1",#N/A,FALSE,"R";"FORFIN_TAB2",#N/A,FALSE,"R";"BOP_ANALY",#N/A,FALSE,"U"}</definedName>
    <definedName name="rs" localSheetId="10" hidden="1">{"BOP_TAB",#N/A,FALSE,"N";"MIDTERM_TAB",#N/A,FALSE,"O";"FUND_CRED",#N/A,FALSE,"P";"DEBT_TAB1",#N/A,FALSE,"Q";"DEBT_TAB2",#N/A,FALSE,"Q";"FORFIN_TAB1",#N/A,FALSE,"R";"FORFIN_TAB2",#N/A,FALSE,"R";"BOP_ANALY",#N/A,FALSE,"U"}</definedName>
    <definedName name="rs" hidden="1">{"BOP_TAB",#N/A,FALSE,"N";"MIDTERM_TAB",#N/A,FALSE,"O";"FUND_CRED",#N/A,FALSE,"P";"DEBT_TAB1",#N/A,FALSE,"Q";"DEBT_TAB2",#N/A,FALSE,"Q";"FORFIN_TAB1",#N/A,FALSE,"R";"FORFIN_TAB2",#N/A,FALSE,"R";"BOP_ANALY",#N/A,FALSE,"U"}</definedName>
    <definedName name="rty" localSheetId="6" hidden="1">#REF!</definedName>
    <definedName name="rty" localSheetId="2" hidden="1">#REF!</definedName>
    <definedName name="rty" localSheetId="11" hidden="1">#REF!</definedName>
    <definedName name="rty" localSheetId="10" hidden="1">#REF!</definedName>
    <definedName name="rty" hidden="1">#REF!</definedName>
    <definedName name="Rwvu.sa97." hidden="1">[33]Rev!$B$1:$B$65536,[33]Rev!$C$1:$D$65536,[33]Rev!$AB$1:$AB$65536,[33]Rev!$L$1:$Q$65536</definedName>
    <definedName name="SAPBEXhrIndnt" hidden="1">1</definedName>
    <definedName name="SAPBEXrevision" hidden="1">1</definedName>
    <definedName name="SAPBEXsysID" hidden="1">"BWP"</definedName>
    <definedName name="SAPBEXwbID" hidden="1">"3JWNKPJPDI66MGYD92LLP8GMR"</definedName>
    <definedName name="sdf" localSheetId="6" hidden="1">{#N/A,#N/A,FALSE,"TMCOMP96";#N/A,#N/A,FALSE,"MAT96";#N/A,#N/A,FALSE,"FANDA96";#N/A,#N/A,FALSE,"INTRAN96";#N/A,#N/A,FALSE,"NAA9697";#N/A,#N/A,FALSE,"ECWEBB";#N/A,#N/A,FALSE,"MFT96";#N/A,#N/A,FALSE,"CTrecon"}</definedName>
    <definedName name="sdf" localSheetId="11"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6"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eller" localSheetId="6" hidden="1">#REF!</definedName>
    <definedName name="seller" localSheetId="2" hidden="1">#REF!</definedName>
    <definedName name="seller" localSheetId="11" hidden="1">#REF!</definedName>
    <definedName name="seller" localSheetId="10" hidden="1">#REF!</definedName>
    <definedName name="seller" hidden="1">#REF!</definedName>
    <definedName name="seller1" localSheetId="2" hidden="1">#REF!</definedName>
    <definedName name="seller1" hidden="1">#REF!</definedName>
    <definedName name="sencount" hidden="1">2</definedName>
    <definedName name="sfad" localSheetId="6"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solver_lin" hidden="1">0</definedName>
    <definedName name="solver_num" hidden="1">0</definedName>
    <definedName name="solver_typ" hidden="1">1</definedName>
    <definedName name="solver_val" hidden="1">0</definedName>
    <definedName name="ssss" localSheetId="6" hidden="1">{#N/A,#N/A,FALSE,"DOC";"TB_28",#N/A,FALSE,"FITB_28";"TB_91",#N/A,FALSE,"FITB_91";"TB_182",#N/A,FALSE,"FITB_182";"TB_273",#N/A,FALSE,"FITB_273";"TB_364",#N/A,FALSE,"FITB_364 ";"SUMMARY",#N/A,FALSE,"Summary"}</definedName>
    <definedName name="ssss" localSheetId="11" hidden="1">{#N/A,#N/A,FALSE,"DOC";"TB_28",#N/A,FALSE,"FITB_28";"TB_91",#N/A,FALSE,"FITB_91";"TB_182",#N/A,FALSE,"FITB_182";"TB_273",#N/A,FALSE,"FITB_273";"TB_364",#N/A,FALSE,"FITB_364 ";"SUMMARY",#N/A,FALSE,"Summary"}</definedName>
    <definedName name="ssss" localSheetId="10" hidden="1">{#N/A,#N/A,FALSE,"DOC";"TB_28",#N/A,FALSE,"FITB_28";"TB_91",#N/A,FALSE,"FITB_91";"TB_182",#N/A,FALSE,"FITB_182";"TB_273",#N/A,FALSE,"FITB_273";"TB_364",#N/A,FALSE,"FITB_364 ";"SUMMARY",#N/A,FALSE,"Summary"}</definedName>
    <definedName name="ssss" hidden="1">{#N/A,#N/A,FALSE,"DOC";"TB_28",#N/A,FALSE,"FITB_28";"TB_91",#N/A,FALSE,"FITB_91";"TB_182",#N/A,FALSE,"FITB_182";"TB_273",#N/A,FALSE,"FITB_273";"TB_364",#N/A,FALSE,"FITB_364 ";"SUMMARY",#N/A,FALSE,"Summary"}</definedName>
    <definedName name="stst" localSheetId="6" hidden="1">#REF!</definedName>
    <definedName name="stst" localSheetId="2" hidden="1">#REF!</definedName>
    <definedName name="stst" localSheetId="11" hidden="1">#REF!</definedName>
    <definedName name="stst" localSheetId="10" hidden="1">#REF!</definedName>
    <definedName name="stst" hidden="1">#REF!</definedName>
    <definedName name="Swvu.PLA2." hidden="1">'[20]COP FED'!$A$1:$N$49</definedName>
    <definedName name="T4.9i" localSheetId="6" hidden="1">{#N/A,#N/A,FALSE,"TMCOMP96";#N/A,#N/A,FALSE,"MAT96";#N/A,#N/A,FALSE,"FANDA96";#N/A,#N/A,FALSE,"INTRAN96";#N/A,#N/A,FALSE,"NAA9697";#N/A,#N/A,FALSE,"ECWEBB";#N/A,#N/A,FALSE,"MFT96";#N/A,#N/A,FALSE,"CTrecon"}</definedName>
    <definedName name="T4.9i" localSheetId="11"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6"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eset" localSheetId="6" hidden="1">{#N/A,#N/A,FALSE,"SimInp1";#N/A,#N/A,FALSE,"SimInp2";#N/A,#N/A,FALSE,"SimOut1";#N/A,#N/A,FALSE,"SimOut2";#N/A,#N/A,FALSE,"SimOut3";#N/A,#N/A,FALSE,"SimOut4";#N/A,#N/A,FALSE,"SimOut5"}</definedName>
    <definedName name="teset" localSheetId="11" hidden="1">{#N/A,#N/A,FALSE,"SimInp1";#N/A,#N/A,FALSE,"SimInp2";#N/A,#N/A,FALSE,"SimOut1";#N/A,#N/A,FALSE,"SimOut2";#N/A,#N/A,FALSE,"SimOut3";#N/A,#N/A,FALSE,"SimOut4";#N/A,#N/A,FALSE,"SimOut5"}</definedName>
    <definedName name="teset" localSheetId="10" hidden="1">{#N/A,#N/A,FALSE,"SimInp1";#N/A,#N/A,FALSE,"SimInp2";#N/A,#N/A,FALSE,"SimOut1";#N/A,#N/A,FALSE,"SimOut2";#N/A,#N/A,FALSE,"SimOut3";#N/A,#N/A,FALSE,"SimOut4";#N/A,#N/A,FALSE,"SimOut5"}</definedName>
    <definedName name="teset" hidden="1">{#N/A,#N/A,FALSE,"SimInp1";#N/A,#N/A,FALSE,"SimInp2";#N/A,#N/A,FALSE,"SimOut1";#N/A,#N/A,FALSE,"SimOut2";#N/A,#N/A,FALSE,"SimOut3";#N/A,#N/A,FALSE,"SimOut4";#N/A,#N/A,FALSE,"SimOut5"}</definedName>
    <definedName name="test" localSheetId="6" hidden="1">{#N/A,#N/A,FALSE,"DOC";"TB_28",#N/A,FALSE,"FITB_28";"TB_91",#N/A,FALSE,"FITB_91";"TB_182",#N/A,FALSE,"FITB_182";"TB_273",#N/A,FALSE,"FITB_273";"TB_364",#N/A,FALSE,"FITB_364 ";"SUMMARY",#N/A,FALSE,"Summary"}</definedName>
    <definedName name="test" localSheetId="11" hidden="1">{#N/A,#N/A,FALSE,"DOC";"TB_28",#N/A,FALSE,"FITB_28";"TB_91",#N/A,FALSE,"FITB_91";"TB_182",#N/A,FALSE,"FITB_182";"TB_273",#N/A,FALSE,"FITB_273";"TB_364",#N/A,FALSE,"FITB_364 ";"SUMMARY",#N/A,FALSE,"Summary"}</definedName>
    <definedName name="test" localSheetId="10" hidden="1">{#N/A,#N/A,FALSE,"DOC";"TB_28",#N/A,FALSE,"FITB_28";"TB_91",#N/A,FALSE,"FITB_91";"TB_182",#N/A,FALSE,"FITB_182";"TB_273",#N/A,FALSE,"FITB_273";"TB_364",#N/A,FALSE,"FITB_364 ";"SUMMARY",#N/A,FALSE,"Summary"}</definedName>
    <definedName name="test" hidden="1">{#N/A,#N/A,FALSE,"DOC";"TB_28",#N/A,FALSE,"FITB_28";"TB_91",#N/A,FALSE,"FITB_91";"TB_182",#N/A,FALSE,"FITB_182";"TB_273",#N/A,FALSE,"FITB_273";"TB_364",#N/A,FALSE,"FITB_364 ";"SUMMARY",#N/A,FALSE,"Summary"}</definedName>
    <definedName name="tet" localSheetId="6" hidden="1">#REF!</definedName>
    <definedName name="tet" localSheetId="2" hidden="1">#REF!</definedName>
    <definedName name="tet" localSheetId="11" hidden="1">#REF!</definedName>
    <definedName name="tet" localSheetId="10" hidden="1">#REF!</definedName>
    <definedName name="tet" hidden="1">#REF!</definedName>
    <definedName name="tretyr" localSheetId="2">[19]!Eeno1</definedName>
    <definedName name="tretyr">[19]!Eeno1</definedName>
    <definedName name="trggh" localSheetId="6" hidden="1">{#N/A,#N/A,FALSE,"TMCOMP96";#N/A,#N/A,FALSE,"MAT96";#N/A,#N/A,FALSE,"FANDA96";#N/A,#N/A,FALSE,"INTRAN96";#N/A,#N/A,FALSE,"NAA9697";#N/A,#N/A,FALSE,"ECWEBB";#N/A,#N/A,FALSE,"MFT96";#N/A,#N/A,FALSE,"CTrecon"}</definedName>
    <definedName name="trggh" localSheetId="11"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tri2000." localSheetId="6">#REF!</definedName>
    <definedName name="tri2000." localSheetId="2">#REF!</definedName>
    <definedName name="tri2000." localSheetId="11">#REF!</definedName>
    <definedName name="tri2000." localSheetId="10">#REF!</definedName>
    <definedName name="tri2000.">#REF!</definedName>
    <definedName name="ttu" localSheetId="2" hidden="1">#REF!</definedName>
    <definedName name="ttu" hidden="1">#REF!</definedName>
    <definedName name="ujgu" localSheetId="2" hidden="1">#REF!</definedName>
    <definedName name="ujgu" hidden="1">#REF!</definedName>
    <definedName name="utut" localSheetId="2">#REF!</definedName>
    <definedName name="utut">#REF!</definedName>
    <definedName name="wer" localSheetId="2">#REF!</definedName>
    <definedName name="wer">#REF!</definedName>
    <definedName name="wht?" localSheetId="6" hidden="1">{"'Basic'!$A$1:$F$96"}</definedName>
    <definedName name="wht?" localSheetId="11" hidden="1">{"'Basic'!$A$1:$F$96"}</definedName>
    <definedName name="wht?" localSheetId="10" hidden="1">{"'Basic'!$A$1:$F$96"}</definedName>
    <definedName name="wht?" hidden="1">{"'Basic'!$A$1:$F$96"}</definedName>
    <definedName name="wrn.97REDBOP." localSheetId="6" hidden="1">{"TRADE_COMP",#N/A,FALSE,"TAB23APP";"BOP",#N/A,FALSE,"TAB6";"DOT",#N/A,FALSE,"TAB24APP";"EXTDEBT",#N/A,FALSE,"TAB25APP"}</definedName>
    <definedName name="wrn.97REDBOP." localSheetId="11" hidden="1">{"TRADE_COMP",#N/A,FALSE,"TAB23APP";"BOP",#N/A,FALSE,"TAB6";"DOT",#N/A,FALSE,"TAB24APP";"EXTDEBT",#N/A,FALSE,"TAB25APP"}</definedName>
    <definedName name="wrn.97REDBOP." localSheetId="10" hidden="1">{"TRADE_COMP",#N/A,FALSE,"TAB23APP";"BOP",#N/A,FALSE,"TAB6";"DOT",#N/A,FALSE,"TAB24APP";"EXTDEBT",#N/A,FALSE,"TAB25APP"}</definedName>
    <definedName name="wrn.97REDBOP." hidden="1">{"TRADE_COMP",#N/A,FALSE,"TAB23APP";"BOP",#N/A,FALSE,"TAB6";"DOT",#N/A,FALSE,"TAB24APP";"EXTDEBT",#N/A,FALSE,"TAB25APP"}</definedName>
    <definedName name="wrn.ARMRED97." localSheetId="6"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1"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localSheetId="10"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OP_MIDTERM." localSheetId="6" hidden="1">{"BOP_TAB",#N/A,FALSE,"N";"MIDTERM_TAB",#N/A,FALSE,"O"}</definedName>
    <definedName name="wrn.BOP_MIDTERM." localSheetId="11" hidden="1">{"BOP_TAB",#N/A,FALSE,"N";"MIDTERM_TAB",#N/A,FALSE,"O"}</definedName>
    <definedName name="wrn.BOP_MIDTERM." localSheetId="10" hidden="1">{"BOP_TAB",#N/A,FALSE,"N";"MIDTERM_TAB",#N/A,FALSE,"O"}</definedName>
    <definedName name="wrn.BOP_MIDTERM." hidden="1">{"BOP_TAB",#N/A,FALSE,"N";"MIDTERM_TAB",#N/A,FALSE,"O"}</definedName>
    <definedName name="wrn.FISCRED97." localSheetId="6"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1" hidden="1">{"CONSOLIDATED",#N/A,FALSE,"TAB2";"CONSOL_GDP",#N/A,FALSE,"TAB3";"STATE_OP",#N/A,FALSE,"TAB13APP";"STATE_GDP",#N/A,FALSE,"TAB14APP";"TAXREV",#N/A,FALSE,"TAB15APP";"CURREXP",#N/A,FALSE,"TAB16APP";"PEF",#N/A,FALSE,"TAB17APP";"PEF_GDP",#N/A,FALSE,"TAB18APP";"PENSION_AVG",#N/A,FALSE,"TAB19APP";"BENEFIT_UNEMP",#N/A,FALSE,"TAB20APP"}</definedName>
    <definedName name="wrn.FISCRED97." localSheetId="10" hidden="1">{"CONSOLIDATED",#N/A,FALSE,"TAB2";"CONSOL_GDP",#N/A,FALSE,"TAB3";"STATE_OP",#N/A,FALSE,"TAB13APP";"STATE_GDP",#N/A,FALSE,"TAB14APP";"TAXREV",#N/A,FALSE,"TAB15APP";"CURREXP",#N/A,FALSE,"TAB16APP";"PEF",#N/A,FALSE,"TAB17APP";"PEF_GDP",#N/A,FALSE,"TAB18APP";"PENSION_AVG",#N/A,FALSE,"TAB19APP";"BENEFIT_UNEMP",#N/A,FALSE,"TAB20APP"}</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Input._.and._.output._.tables." localSheetId="6"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MDABOP." localSheetId="6"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6" hidden="1">{"MONA",#N/A,FALSE,"S"}</definedName>
    <definedName name="wrn.MONA." localSheetId="11" hidden="1">{"MONA",#N/A,FALSE,"S"}</definedName>
    <definedName name="wrn.MONA." localSheetId="10" hidden="1">{"MONA",#N/A,FALSE,"S"}</definedName>
    <definedName name="wrn.MONA." hidden="1">{"MONA",#N/A,FALSE,"S"}</definedName>
    <definedName name="wrn.Output._.tables." localSheetId="6" hidden="1">{#N/A,#N/A,FALSE,"I";#N/A,#N/A,FALSE,"J";#N/A,#N/A,FALSE,"K";#N/A,#N/A,FALSE,"L";#N/A,#N/A,FALSE,"M";#N/A,#N/A,FALSE,"N";#N/A,#N/A,FALSE,"O"}</definedName>
    <definedName name="wrn.Output._.tables." localSheetId="11" hidden="1">{#N/A,#N/A,FALSE,"I";#N/A,#N/A,FALSE,"J";#N/A,#N/A,FALSE,"K";#N/A,#N/A,FALSE,"L";#N/A,#N/A,FALSE,"M";#N/A,#N/A,FALSE,"N";#N/A,#N/A,FALSE,"O"}</definedName>
    <definedName name="wrn.Output._.tables." localSheetId="10" hidden="1">{#N/A,#N/A,FALSE,"I";#N/A,#N/A,FALSE,"J";#N/A,#N/A,FALSE,"K";#N/A,#N/A,FALSE,"L";#N/A,#N/A,FALSE,"M";#N/A,#N/A,FALSE,"N";#N/A,#N/A,FALSE,"O"}</definedName>
    <definedName name="wrn.Output._.tables." hidden="1">{#N/A,#N/A,FALSE,"I";#N/A,#N/A,FALSE,"J";#N/A,#N/A,FALSE,"K";#N/A,#N/A,FALSE,"L";#N/A,#N/A,FALSE,"M";#N/A,#N/A,FALSE,"N";#N/A,#N/A,FALSE,"O"}</definedName>
    <definedName name="wrn.RED97MON." localSheetId="6" hidden="1">{"CBA",#N/A,FALSE,"TAB4";"MS",#N/A,FALSE,"TAB5";"BANKLOANS",#N/A,FALSE,"TAB21APP ";"INTEREST",#N/A,FALSE,"TAB22APP"}</definedName>
    <definedName name="wrn.RED97MON." localSheetId="11" hidden="1">{"CBA",#N/A,FALSE,"TAB4";"MS",#N/A,FALSE,"TAB5";"BANKLOANS",#N/A,FALSE,"TAB21APP ";"INTEREST",#N/A,FALSE,"TAB22APP"}</definedName>
    <definedName name="wrn.RED97MON." localSheetId="10" hidden="1">{"CBA",#N/A,FALSE,"TAB4";"MS",#N/A,FALSE,"TAB5";"BANKLOANS",#N/A,FALSE,"TAB21APP ";"INTEREST",#N/A,FALSE,"TAB22APP"}</definedName>
    <definedName name="wrn.RED97MON." hidden="1">{"CBA",#N/A,FALSE,"TAB4";"MS",#N/A,FALSE,"TAB5";"BANKLOANS",#N/A,FALSE,"TAB21APP ";"INTEREST",#N/A,FALSE,"TAB22APP"}</definedName>
    <definedName name="wrn.table1." localSheetId="6" hidden="1">{#N/A,#N/A,FALSE,"CGBR95C"}</definedName>
    <definedName name="wrn.table1." localSheetId="11" hidden="1">{#N/A,#N/A,FALSE,"CGBR95C"}</definedName>
    <definedName name="wrn.table1." localSheetId="10" hidden="1">{#N/A,#N/A,FALSE,"CGBR95C"}</definedName>
    <definedName name="wrn.table1." hidden="1">{#N/A,#N/A,FALSE,"CGBR95C"}</definedName>
    <definedName name="wrn.table2." localSheetId="6" hidden="1">{#N/A,#N/A,FALSE,"CGBR95C"}</definedName>
    <definedName name="wrn.table2." localSheetId="11" hidden="1">{#N/A,#N/A,FALSE,"CGBR95C"}</definedName>
    <definedName name="wrn.table2." localSheetId="10" hidden="1">{#N/A,#N/A,FALSE,"CGBR95C"}</definedName>
    <definedName name="wrn.table2." hidden="1">{#N/A,#N/A,FALSE,"CGBR95C"}</definedName>
    <definedName name="wrn.tablea." localSheetId="6" hidden="1">{#N/A,#N/A,FALSE,"CGBR95C"}</definedName>
    <definedName name="wrn.tablea." localSheetId="11" hidden="1">{#N/A,#N/A,FALSE,"CGBR95C"}</definedName>
    <definedName name="wrn.tablea." localSheetId="10" hidden="1">{#N/A,#N/A,FALSE,"CGBR95C"}</definedName>
    <definedName name="wrn.tablea." hidden="1">{#N/A,#N/A,FALSE,"CGBR95C"}</definedName>
    <definedName name="wrn.tableb." localSheetId="6" hidden="1">{#N/A,#N/A,FALSE,"CGBR95C"}</definedName>
    <definedName name="wrn.tableb." localSheetId="11" hidden="1">{#N/A,#N/A,FALSE,"CGBR95C"}</definedName>
    <definedName name="wrn.tableb." localSheetId="10" hidden="1">{#N/A,#N/A,FALSE,"CGBR95C"}</definedName>
    <definedName name="wrn.tableb." hidden="1">{#N/A,#N/A,FALSE,"CGBR95C"}</definedName>
    <definedName name="wrn.tableq." localSheetId="6" hidden="1">{#N/A,#N/A,FALSE,"CGBR95C"}</definedName>
    <definedName name="wrn.tableq." localSheetId="11" hidden="1">{#N/A,#N/A,FALSE,"CGBR95C"}</definedName>
    <definedName name="wrn.tableq." localSheetId="10" hidden="1">{#N/A,#N/A,FALSE,"CGBR95C"}</definedName>
    <definedName name="wrn.tableq." hidden="1">{#N/A,#N/A,FALSE,"CGBR95C"}</definedName>
    <definedName name="wrn.TMCOMP." localSheetId="6" hidden="1">{#N/A,#N/A,FALSE,"TMCOMP96";#N/A,#N/A,FALSE,"MAT96";#N/A,#N/A,FALSE,"FANDA96";#N/A,#N/A,FALSE,"INTRAN96";#N/A,#N/A,FALSE,"NAA9697";#N/A,#N/A,FALSE,"ECWEBB";#N/A,#N/A,FALSE,"MFT96";#N/A,#N/A,FALSE,"CTrecon"}</definedName>
    <definedName name="wrn.TMCOMP." localSheetId="11"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 name="wrn.WEO." localSheetId="6" hidden="1">{"WEO",#N/A,FALSE,"T"}</definedName>
    <definedName name="wrn.WEO." localSheetId="11" hidden="1">{"WEO",#N/A,FALSE,"T"}</definedName>
    <definedName name="wrn.WEO." localSheetId="10" hidden="1">{"WEO",#N/A,FALSE,"T"}</definedName>
    <definedName name="wrn.WEO." hidden="1">{"WEO",#N/A,FALSE,"T"}</definedName>
    <definedName name="yyy" localSheetId="6" hidden="1">{"DEPOSITS",#N/A,FALSE,"COMML_MON";"LOANS",#N/A,FALSE,"COMML_MON"}</definedName>
    <definedName name="yyy" localSheetId="11" hidden="1">{"DEPOSITS",#N/A,FALSE,"COMML_MON";"LOANS",#N/A,FALSE,"COMML_MON"}</definedName>
    <definedName name="yyy" localSheetId="10" hidden="1">{"DEPOSITS",#N/A,FALSE,"COMML_MON";"LOANS",#N/A,FALSE,"COMML_MON"}</definedName>
    <definedName name="yyy" hidden="1">{"DEPOSITS",#N/A,FALSE,"COMML_MON";"LOANS",#N/A,FALSE,"COMML_MON"}</definedName>
    <definedName name="Z_041FA3A7_30CF_11D1_A8EA_00A02466B35E_.wvu.Cols" hidden="1">[33]Rev!$B$1:$B$65536,[33]Rev!$C$1:$D$65536,[33]Rev!$AB$1:$AB$65536,[33]Rev!$L$1:$Q$65536</definedName>
    <definedName name="Z_041FA3A7_30CF_11D1_A8EA_00A02466B35E_.wvu.Rows" hidden="1">[33]Rev!$A$23:$IV$26,[33]Rev!$A$37:$IV$38</definedName>
    <definedName name="Z_112B8339_2081_11D2_BFD2_00A02466506E_.wvu.PrintTitles" hidden="1">[41]SUMMARY!$B$1:$D$65536,[41]SUMMARY!$A$3:$IV$5</definedName>
    <definedName name="Z_112B833B_2081_11D2_BFD2_00A02466506E_.wvu.PrintTitles" hidden="1">[41]SUMMARY!$B$1:$D$65536,[41]SUMMARY!$A$3:$IV$5</definedName>
    <definedName name="Z_1A8C061B_2301_11D3_BFD1_000039E37209_.wvu.Cols" hidden="1">'[42]IDA-tab7'!$K$1:$T$65536,'[42]IDA-tab7'!$V$1:$AE$65536,'[42]IDA-tab7'!$AG$1:$AP$65536</definedName>
    <definedName name="Z_1A8C061B_2301_11D3_BFD1_000039E37209_.wvu.Rows" hidden="1">'[42]IDA-tab7'!$A$10:$IV$11,'[42]IDA-tab7'!$A$14:$IV$14,'[42]IDA-tab7'!$A$18:$IV$18</definedName>
    <definedName name="Z_1A8C061C_2301_11D3_BFD1_000039E37209_.wvu.Cols" hidden="1">'[42]IDA-tab7'!$K$1:$T$65536,'[42]IDA-tab7'!$V$1:$AE$65536,'[42]IDA-tab7'!$AG$1:$AP$65536</definedName>
    <definedName name="Z_1A8C061C_2301_11D3_BFD1_000039E37209_.wvu.Rows" hidden="1">'[42]IDA-tab7'!$A$10:$IV$11,'[42]IDA-tab7'!$A$14:$IV$14,'[42]IDA-tab7'!$A$18:$IV$18</definedName>
    <definedName name="Z_1A8C061E_2301_11D3_BFD1_000039E37209_.wvu.Cols" hidden="1">'[42]IDA-tab7'!$K$1:$T$65536,'[42]IDA-tab7'!$V$1:$AE$65536,'[42]IDA-tab7'!$AG$1:$AP$65536</definedName>
    <definedName name="Z_1A8C061E_2301_11D3_BFD1_000039E37209_.wvu.Rows" hidden="1">'[42]IDA-tab7'!$A$10:$IV$11,'[42]IDA-tab7'!$A$14:$IV$14,'[42]IDA-tab7'!$A$18:$IV$18</definedName>
    <definedName name="Z_1A8C061F_2301_11D3_BFD1_000039E37209_.wvu.Cols" hidden="1">'[42]IDA-tab7'!$K$1:$T$65536,'[42]IDA-tab7'!$V$1:$AE$65536,'[42]IDA-tab7'!$AG$1:$AP$65536</definedName>
    <definedName name="Z_1A8C061F_2301_11D3_BFD1_000039E37209_.wvu.Rows" hidden="1">'[42]IDA-tab7'!$A$10:$IV$11,'[42]IDA-tab7'!$A$14:$IV$14,'[42]IDA-tab7'!$A$18:$IV$18</definedName>
    <definedName name="Z_65976840_70A2_11D2_BFD1_C1F7123CE332_.wvu.PrintTitles" hidden="1">[41]SUMMARY!$B$1:$D$65536,[41]SUMMARY!$A$3:$IV$5</definedName>
    <definedName name="Z_B424DD41_AAD0_11D2_BFD1_00A02466506E_.wvu.PrintTitles" hidden="1">[41]SUMMARY!$B$1:$D$65536,[41]SUMMARY!$A$3:$IV$5</definedName>
    <definedName name="Z_BC2BFA12_1C91_11D2_BFD2_00A02466506E_.wvu.PrintTitles" hidden="1">[41]SUMMARY!$B$1:$D$65536,[41]SUMMARY!$A$3:$IV$5</definedName>
    <definedName name="Z_E6B74681_BCE1_11D2_BFD1_00A02466506E_.wvu.PrintTitles" hidden="1">[41]SUMMARY!$B$1:$D$65536,[41]SUMMARY!$A$3:$IV$5</definedName>
    <definedName name="zzz" localSheetId="6" hidden="1">{"TBILLS_ALL",#N/A,FALSE,"FITB_all"}</definedName>
    <definedName name="zzz" localSheetId="11" hidden="1">{"TBILLS_ALL",#N/A,FALSE,"FITB_all"}</definedName>
    <definedName name="zzz" localSheetId="10" hidden="1">{"TBILLS_ALL",#N/A,FALSE,"FITB_all"}</definedName>
    <definedName name="zzz" hidden="1">{"TBILLS_ALL",#N/A,FALSE,"FITB_all"}</definedName>
    <definedName name="а" localSheetId="2">[19]!Eeno1</definedName>
    <definedName name="а">[19]!Eeno1</definedName>
    <definedName name="аене" localSheetId="6" hidden="1">{"DEPOSITS",#N/A,FALSE,"COMML_MON";"LOANS",#N/A,FALSE,"COMML_MON"}</definedName>
    <definedName name="аене" localSheetId="11" hidden="1">{"DEPOSITS",#N/A,FALSE,"COMML_MON";"LOANS",#N/A,FALSE,"COMML_MON"}</definedName>
    <definedName name="аене" localSheetId="10" hidden="1">{"DEPOSITS",#N/A,FALSE,"COMML_MON";"LOANS",#N/A,FALSE,"COMML_MON"}</definedName>
    <definedName name="аене" hidden="1">{"DEPOSITS",#N/A,FALSE,"COMML_MON";"LOANS",#N/A,FALSE,"COMML_MON"}</definedName>
    <definedName name="Актюбинск" localSheetId="6" hidden="1">{"'стр.106'!$A$1:$H$27"}</definedName>
    <definedName name="Актюбинск" localSheetId="11" hidden="1">{"'стр.106'!$A$1:$H$27"}</definedName>
    <definedName name="Актюбинск" localSheetId="10" hidden="1">{"'стр.106'!$A$1:$H$27"}</definedName>
    <definedName name="Актюбинск" hidden="1">{"'стр.106'!$A$1:$H$27"}</definedName>
    <definedName name="алматы" localSheetId="6" hidden="1">#REF!</definedName>
    <definedName name="алматы" localSheetId="2" hidden="1">#REF!</definedName>
    <definedName name="алматы" localSheetId="11" hidden="1">#REF!</definedName>
    <definedName name="алматы" localSheetId="10" hidden="1">#REF!</definedName>
    <definedName name="алматы" hidden="1">#REF!</definedName>
    <definedName name="аршгб" localSheetId="6" hidden="1">{"'стр.106'!$A$1:$H$27"}</definedName>
    <definedName name="аршгб" localSheetId="11" hidden="1">{"'стр.106'!$A$1:$H$27"}</definedName>
    <definedName name="аршгб" localSheetId="10" hidden="1">{"'стр.106'!$A$1:$H$27"}</definedName>
    <definedName name="аршгб" hidden="1">{"'стр.106'!$A$1:$H$27"}</definedName>
    <definedName name="Атырау" localSheetId="6" hidden="1">{"'стр.106'!$A$1:$H$27"}</definedName>
    <definedName name="Атырау" localSheetId="11" hidden="1">{"'стр.106'!$A$1:$H$27"}</definedName>
    <definedName name="Атырау" localSheetId="10" hidden="1">{"'стр.106'!$A$1:$H$27"}</definedName>
    <definedName name="Атырау" hidden="1">{"'стр.106'!$A$1:$H$27"}</definedName>
    <definedName name="Б" localSheetId="2">[19]!Лист1</definedName>
    <definedName name="Б">[19]!Лист1</definedName>
    <definedName name="баз" localSheetId="2">[19]!Лист1</definedName>
    <definedName name="баз">[19]!Лист1</definedName>
    <definedName name="База" localSheetId="2">[19]!Лист1</definedName>
    <definedName name="База">[19]!Лист1</definedName>
    <definedName name="_xlnm.Database" localSheetId="6">#REF!</definedName>
    <definedName name="_xlnm.Database" localSheetId="2">#REF!</definedName>
    <definedName name="_xlnm.Database" localSheetId="11">#REF!</definedName>
    <definedName name="_xlnm.Database" localSheetId="10">#REF!</definedName>
    <definedName name="_xlnm.Database">#REF!</definedName>
    <definedName name="бюджет" localSheetId="2">[19]!Eeno1</definedName>
    <definedName name="бюджет">[19]!Eeno1</definedName>
    <definedName name="бюджет1" localSheetId="2">[19]!Лист1</definedName>
    <definedName name="бюджет1">[19]!Лист1</definedName>
    <definedName name="вап" localSheetId="6" hidden="1">#REF!</definedName>
    <definedName name="вап" localSheetId="2" hidden="1">#REF!</definedName>
    <definedName name="вап" localSheetId="11" hidden="1">#REF!</definedName>
    <definedName name="вап" localSheetId="10" hidden="1">#REF!</definedName>
    <definedName name="вап" hidden="1">#REF!</definedName>
    <definedName name="ВКРВАР" localSheetId="2">#REF!</definedName>
    <definedName name="ВКРВАР">#REF!</definedName>
    <definedName name="гео98" localSheetId="2">[19]!Лист1</definedName>
    <definedName name="гео98">[19]!Лист1</definedName>
    <definedName name="Д" localSheetId="2">[19]!Лист1</definedName>
    <definedName name="Д">[19]!Лист1</definedName>
    <definedName name="ДоляВДС15">'[35]МОБ-15 Тип I'!$E$30:$S$30</definedName>
    <definedName name="ДоляКС">'[35]МОБ-15 Тип I'!$T$135:$T$149</definedName>
    <definedName name="еРЕР" localSheetId="6">#REF!</definedName>
    <definedName name="еРЕР" localSheetId="2">#REF!</definedName>
    <definedName name="еРЕР" localSheetId="11">#REF!</definedName>
    <definedName name="еРЕР" localSheetId="10">#REF!</definedName>
    <definedName name="еРЕР">#REF!</definedName>
    <definedName name="занят" localSheetId="2">[19]!Лист1</definedName>
    <definedName name="занят">[19]!Лист1</definedName>
    <definedName name="К14" localSheetId="6">#REF!</definedName>
    <definedName name="К14" localSheetId="2">#REF!</definedName>
    <definedName name="К14" localSheetId="11">#REF!</definedName>
    <definedName name="К14" localSheetId="10">#REF!</definedName>
    <definedName name="К14">#REF!</definedName>
    <definedName name="кар" localSheetId="2" hidden="1">#REF!</definedName>
    <definedName name="кар" hidden="1">#REF!</definedName>
    <definedName name="кег" localSheetId="2" hidden="1">#REF!</definedName>
    <definedName name="кег" hidden="1">#REF!</definedName>
    <definedName name="консенсунс_ПРОГНОЗ" localSheetId="2" hidden="1">#REF!</definedName>
    <definedName name="консенсунс_ПРОГНОЗ" hidden="1">#REF!</definedName>
    <definedName name="мадина" localSheetId="2" hidden="1">#REF!</definedName>
    <definedName name="мадина" hidden="1">#REF!</definedName>
    <definedName name="Мультипликатор_труда_15">'[35]Эффект занятости МОБ-15 Тип I'!$E$25:$S$25</definedName>
    <definedName name="назик" localSheetId="6" hidden="1">#REF!</definedName>
    <definedName name="назик" localSheetId="2" hidden="1">#REF!</definedName>
    <definedName name="назик" localSheetId="11" hidden="1">#REF!</definedName>
    <definedName name="назик" localSheetId="10" hidden="1">#REF!</definedName>
    <definedName name="назик" hidden="1">#REF!</definedName>
    <definedName name="НДС" localSheetId="2" hidden="1">#REF!</definedName>
    <definedName name="НДС" hidden="1">#REF!</definedName>
    <definedName name="орпшыура" localSheetId="6" hidden="1">{"'стр.106'!$A$1:$H$27"}</definedName>
    <definedName name="орпшыура" localSheetId="11" hidden="1">{"'стр.106'!$A$1:$H$27"}</definedName>
    <definedName name="орпшыура" localSheetId="10" hidden="1">{"'стр.106'!$A$1:$H$27"}</definedName>
    <definedName name="орпшыура" hidden="1">{"'стр.106'!$A$1:$H$27"}</definedName>
    <definedName name="пр" localSheetId="6" hidden="1">{"'стр.106'!$A$1:$H$27"}</definedName>
    <definedName name="пр" localSheetId="11" hidden="1">{"'стр.106'!$A$1:$H$27"}</definedName>
    <definedName name="пр" localSheetId="10" hidden="1">{"'стр.106'!$A$1:$H$27"}</definedName>
    <definedName name="пр" hidden="1">{"'стр.106'!$A$1:$H$27"}</definedName>
    <definedName name="пренен" localSheetId="6" hidden="1">{"'стр.106'!$A$1:$H$27"}</definedName>
    <definedName name="пренен" localSheetId="11" hidden="1">{"'стр.106'!$A$1:$H$27"}</definedName>
    <definedName name="пренен" localSheetId="10" hidden="1">{"'стр.106'!$A$1:$H$27"}</definedName>
    <definedName name="пренен" hidden="1">{"'стр.106'!$A$1:$H$27"}</definedName>
    <definedName name="Прогноз_ERI" localSheetId="6" hidden="1">#REF!</definedName>
    <definedName name="Прогноз_ERI" localSheetId="2" hidden="1">#REF!</definedName>
    <definedName name="Прогноз_ERI" localSheetId="11" hidden="1">#REF!</definedName>
    <definedName name="Прогноз_ERI" localSheetId="10" hidden="1">#REF!</definedName>
    <definedName name="Прогноз_ERI" hidden="1">#REF!</definedName>
    <definedName name="прпрр" localSheetId="6" hidden="1">{"'стр.106'!$A$1:$H$27"}</definedName>
    <definedName name="прпрр" localSheetId="11" hidden="1">{"'стр.106'!$A$1:$H$27"}</definedName>
    <definedName name="прпрр" localSheetId="10" hidden="1">{"'стр.106'!$A$1:$H$27"}</definedName>
    <definedName name="прпрр" hidden="1">{"'стр.106'!$A$1:$H$27"}</definedName>
    <definedName name="ПФ" localSheetId="2">[19]!Eeno1</definedName>
    <definedName name="ПФ">[19]!Eeno1</definedName>
    <definedName name="рол" localSheetId="6" hidden="1">#REF!</definedName>
    <definedName name="рол" localSheetId="2" hidden="1">#REF!</definedName>
    <definedName name="рол" localSheetId="11" hidden="1">#REF!</definedName>
    <definedName name="рол" localSheetId="10" hidden="1">#REF!</definedName>
    <definedName name="рол" hidden="1">#REF!</definedName>
    <definedName name="роро" localSheetId="6" hidden="1">{"'стр.106'!$A$1:$H$27"}</definedName>
    <definedName name="роро" localSheetId="11" hidden="1">{"'стр.106'!$A$1:$H$27"}</definedName>
    <definedName name="роро" localSheetId="10" hidden="1">{"'стр.106'!$A$1:$H$27"}</definedName>
    <definedName name="роро" hidden="1">{"'стр.106'!$A$1:$H$27"}</definedName>
    <definedName name="роррпп" localSheetId="6" hidden="1">{"'стр.106'!$A$1:$H$27"}</definedName>
    <definedName name="роррпп" localSheetId="11" hidden="1">{"'стр.106'!$A$1:$H$27"}</definedName>
    <definedName name="роррпп" localSheetId="10" hidden="1">{"'стр.106'!$A$1:$H$27"}</definedName>
    <definedName name="роррпп" hidden="1">{"'стр.106'!$A$1:$H$27"}</definedName>
    <definedName name="рпр" localSheetId="6" hidden="1">{"'стр.106'!$A$1:$H$27"}</definedName>
    <definedName name="рпр" localSheetId="11" hidden="1">{"'стр.106'!$A$1:$H$27"}</definedName>
    <definedName name="рпр" localSheetId="10" hidden="1">{"'стр.106'!$A$1:$H$27"}</definedName>
    <definedName name="рпр" hidden="1">{"'стр.106'!$A$1:$H$27"}</definedName>
    <definedName name="сравн2" localSheetId="6" hidden="1">{"'стр.106'!$A$1:$H$27"}</definedName>
    <definedName name="сравн2" localSheetId="11" hidden="1">{"'стр.106'!$A$1:$H$27"}</definedName>
    <definedName name="сравн2" localSheetId="10" hidden="1">{"'стр.106'!$A$1:$H$27"}</definedName>
    <definedName name="сравн2" hidden="1">{"'стр.106'!$A$1:$H$27"}</definedName>
    <definedName name="ссс" localSheetId="2">[19]!Ëèñò1</definedName>
    <definedName name="ссс">[19]!Ëèñò1</definedName>
    <definedName name="таб2" localSheetId="6">#REF!</definedName>
    <definedName name="таб2" localSheetId="2">#REF!</definedName>
    <definedName name="таб2" localSheetId="11">#REF!</definedName>
    <definedName name="таб2" localSheetId="10">#REF!</definedName>
    <definedName name="таб2">#REF!</definedName>
    <definedName name="Таблица_1" localSheetId="2">#REF!</definedName>
    <definedName name="Таблица_1">#REF!</definedName>
    <definedName name="ТПиН" localSheetId="6" hidden="1">{"'стр.106'!$A$1:$H$27"}</definedName>
    <definedName name="ТПиН" localSheetId="11" hidden="1">{"'стр.106'!$A$1:$H$27"}</definedName>
    <definedName name="ТПиН" localSheetId="10" hidden="1">{"'стр.106'!$A$1:$H$27"}</definedName>
    <definedName name="ТПиН" hidden="1">{"'стр.106'!$A$1:$H$27"}</definedName>
    <definedName name="уапа" localSheetId="6" hidden="1">{#N/A,#N/A,FALSE,"I";#N/A,#N/A,FALSE,"J";#N/A,#N/A,FALSE,"K";#N/A,#N/A,FALSE,"L";#N/A,#N/A,FALSE,"M";#N/A,#N/A,FALSE,"N";#N/A,#N/A,FALSE,"O"}</definedName>
    <definedName name="уапа" localSheetId="11" hidden="1">{#N/A,#N/A,FALSE,"I";#N/A,#N/A,FALSE,"J";#N/A,#N/A,FALSE,"K";#N/A,#N/A,FALSE,"L";#N/A,#N/A,FALSE,"M";#N/A,#N/A,FALSE,"N";#N/A,#N/A,FALSE,"O"}</definedName>
    <definedName name="уапа" localSheetId="10" hidden="1">{#N/A,#N/A,FALSE,"I";#N/A,#N/A,FALSE,"J";#N/A,#N/A,FALSE,"K";#N/A,#N/A,FALSE,"L";#N/A,#N/A,FALSE,"M";#N/A,#N/A,FALSE,"N";#N/A,#N/A,FALSE,"O"}</definedName>
    <definedName name="уапа" hidden="1">{#N/A,#N/A,FALSE,"I";#N/A,#N/A,FALSE,"J";#N/A,#N/A,FALSE,"K";#N/A,#N/A,FALSE,"L";#N/A,#N/A,FALSE,"M";#N/A,#N/A,FALSE,"N";#N/A,#N/A,FALSE,"O"}</definedName>
    <definedName name="увап" localSheetId="6" hidden="1">#REF!</definedName>
    <definedName name="увап" localSheetId="2" hidden="1">#REF!</definedName>
    <definedName name="увап" localSheetId="11" hidden="1">#REF!</definedName>
    <definedName name="увап" localSheetId="10" hidden="1">#REF!</definedName>
    <definedName name="увап" hidden="1">#REF!</definedName>
    <definedName name="уке" localSheetId="2">#REF!</definedName>
    <definedName name="уке">#REF!</definedName>
    <definedName name="умбетова" localSheetId="2" hidden="1">#REF!</definedName>
    <definedName name="умбетова" hidden="1">#REF!</definedName>
    <definedName name="ф10" localSheetId="2">#REF!</definedName>
    <definedName name="ф10">#REF!</definedName>
    <definedName name="ф757" localSheetId="2">#REF!</definedName>
    <definedName name="ф757">#REF!</definedName>
    <definedName name="ф860" localSheetId="2">#REF!</definedName>
    <definedName name="ф860">#REF!</definedName>
    <definedName name="фффф" localSheetId="2">[19]!Eeno1</definedName>
    <definedName name="фффф">[19]!Eeno1</definedName>
    <definedName name="фыв" localSheetId="6">#REF!</definedName>
    <definedName name="фыв" localSheetId="2">#REF!</definedName>
    <definedName name="фыв" localSheetId="11">#REF!</definedName>
    <definedName name="фыв" localSheetId="10">#REF!</definedName>
    <definedName name="фыв">#REF!</definedName>
    <definedName name="фывафы" localSheetId="6" hidden="1">{"'стр.106'!$A$1:$H$27"}</definedName>
    <definedName name="фывафы" localSheetId="11" hidden="1">{"'стр.106'!$A$1:$H$27"}</definedName>
    <definedName name="фывафы" localSheetId="10" hidden="1">{"'стр.106'!$A$1:$H$27"}</definedName>
    <definedName name="фывафы" hidden="1">{"'стр.106'!$A$1:$H$27"}</definedName>
    <definedName name="чан" localSheetId="6" hidden="1">{"'стр.127'!$A$1:$O$35"}</definedName>
    <definedName name="чан" localSheetId="11" hidden="1">{"'стр.127'!$A$1:$O$35"}</definedName>
    <definedName name="чан" localSheetId="10" hidden="1">{"'стр.127'!$A$1:$O$35"}</definedName>
    <definedName name="чан" hidden="1">{"'стр.127'!$A$1:$O$35"}</definedName>
    <definedName name="ш" localSheetId="6" hidden="1">{"'стр.106'!$A$1:$H$27"}</definedName>
    <definedName name="ш" localSheetId="11" hidden="1">{"'стр.106'!$A$1:$H$27"}</definedName>
    <definedName name="ш" localSheetId="10" hidden="1">{"'стр.106'!$A$1:$H$27"}</definedName>
    <definedName name="ш" hidden="1">{"'стр.106'!$A$1:$H$27"}</definedName>
    <definedName name="ы" localSheetId="6" hidden="1">{"BOP_TAB",#N/A,FALSE,"N";"MIDTERM_TAB",#N/A,FALSE,"O";"FUND_CRED",#N/A,FALSE,"P";"DEBT_TAB1",#N/A,FALSE,"Q";"DEBT_TAB2",#N/A,FALSE,"Q";"FORFIN_TAB1",#N/A,FALSE,"R";"FORFIN_TAB2",#N/A,FALSE,"R";"BOP_ANALY",#N/A,FALSE,"U"}</definedName>
    <definedName name="ы" localSheetId="11" hidden="1">{"BOP_TAB",#N/A,FALSE,"N";"MIDTERM_TAB",#N/A,FALSE,"O";"FUND_CRED",#N/A,FALSE,"P";"DEBT_TAB1",#N/A,FALSE,"Q";"DEBT_TAB2",#N/A,FALSE,"Q";"FORFIN_TAB1",#N/A,FALSE,"R";"FORFIN_TAB2",#N/A,FALSE,"R";"BOP_ANALY",#N/A,FALSE,"U"}</definedName>
    <definedName name="ы" localSheetId="10" hidden="1">{"BOP_TAB",#N/A,FALSE,"N";"MIDTERM_TAB",#N/A,FALSE,"O";"FUND_CRED",#N/A,FALSE,"P";"DEBT_TAB1",#N/A,FALSE,"Q";"DEBT_TAB2",#N/A,FALSE,"Q";"FORFIN_TAB1",#N/A,FALSE,"R";"FORFIN_TAB2",#N/A,FALSE,"R";"BOP_ANALY",#N/A,FALSE,"U"}</definedName>
    <definedName name="ы" hidden="1">{"BOP_TAB",#N/A,FALSE,"N";"MIDTERM_TAB",#N/A,FALSE,"O";"FUND_CRED",#N/A,FALSE,"P";"DEBT_TAB1",#N/A,FALSE,"Q";"DEBT_TAB2",#N/A,FALSE,"Q";"FORFIN_TAB1",#N/A,FALSE,"R";"FORFIN_TAB2",#N/A,FALSE,"R";"BOP_ANALY",#N/A,FALSE,"U"}</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E83" i="26" l="1"/>
  <c r="CD83" i="26"/>
  <c r="CC83" i="26"/>
  <c r="CB83" i="26"/>
  <c r="CA83" i="26"/>
  <c r="BZ83" i="26"/>
  <c r="BY83" i="26"/>
  <c r="BX83" i="26"/>
  <c r="BW83" i="26"/>
  <c r="BV83" i="26"/>
  <c r="BU83" i="26"/>
  <c r="BT83" i="26"/>
  <c r="BS83" i="26"/>
  <c r="BR83" i="26"/>
  <c r="BQ83" i="26"/>
  <c r="BP83" i="26"/>
  <c r="BO83" i="26"/>
  <c r="BN83" i="26"/>
  <c r="BM83" i="26"/>
  <c r="BL83" i="26"/>
  <c r="BK83" i="26"/>
  <c r="BJ83" i="26"/>
  <c r="BI83" i="26"/>
  <c r="BH83" i="26"/>
  <c r="BG83" i="26"/>
  <c r="BF83" i="26"/>
  <c r="BE83" i="26"/>
  <c r="BD83" i="26"/>
  <c r="BC83" i="26"/>
  <c r="BB83" i="26"/>
  <c r="BA83" i="26"/>
  <c r="AZ83" i="26"/>
  <c r="AY83" i="26"/>
  <c r="AX83" i="26"/>
  <c r="AW83" i="26"/>
  <c r="AV83" i="26"/>
  <c r="AU83" i="26"/>
  <c r="AT83" i="26"/>
  <c r="AS83" i="26"/>
  <c r="AR83" i="26"/>
  <c r="AQ83" i="26"/>
  <c r="AP83" i="26"/>
  <c r="AO83" i="26"/>
  <c r="AN83" i="26"/>
  <c r="AM83" i="26"/>
  <c r="AL83" i="26"/>
  <c r="AK83" i="26"/>
  <c r="AJ83" i="26"/>
  <c r="AI83" i="26"/>
  <c r="AH83" i="26"/>
  <c r="AG83" i="26"/>
  <c r="AF83" i="26"/>
  <c r="AE83" i="26"/>
  <c r="AD83" i="26"/>
  <c r="AC83" i="26"/>
  <c r="AB83" i="26"/>
  <c r="AA83" i="26"/>
  <c r="Z83" i="26"/>
  <c r="Y83" i="26"/>
  <c r="X83" i="26"/>
  <c r="W83" i="26"/>
  <c r="V83" i="26"/>
  <c r="U83" i="26"/>
  <c r="T83" i="26"/>
  <c r="S83" i="26"/>
  <c r="R83" i="26"/>
  <c r="Q83" i="26"/>
  <c r="P83" i="26"/>
  <c r="O83" i="26"/>
  <c r="N83" i="26"/>
  <c r="M83" i="26"/>
  <c r="L83" i="26"/>
  <c r="K83" i="26"/>
  <c r="J83" i="26"/>
  <c r="I83" i="26"/>
  <c r="H83" i="26"/>
  <c r="G83" i="26"/>
  <c r="F83" i="26"/>
  <c r="E83" i="26"/>
  <c r="D83" i="26"/>
  <c r="C83" i="26"/>
  <c r="B83" i="26"/>
  <c r="CE82" i="26"/>
  <c r="CD82" i="26"/>
  <c r="CC82" i="26"/>
  <c r="CB82" i="26"/>
  <c r="CA82" i="26"/>
  <c r="BZ82" i="26"/>
  <c r="BY82" i="26"/>
  <c r="BX82" i="26"/>
  <c r="BW82" i="26"/>
  <c r="BV82" i="26"/>
  <c r="BU82" i="26"/>
  <c r="BT82" i="26"/>
  <c r="BS82" i="26"/>
  <c r="BR82" i="26"/>
  <c r="BQ82" i="26"/>
  <c r="BP82" i="26"/>
  <c r="BO82" i="26"/>
  <c r="BN82" i="26"/>
  <c r="BM82" i="26"/>
  <c r="BL82" i="26"/>
  <c r="BK82" i="26"/>
  <c r="BJ82" i="26"/>
  <c r="BI82" i="26"/>
  <c r="BH82" i="26"/>
  <c r="BG82" i="26"/>
  <c r="BF82" i="26"/>
  <c r="BE82" i="26"/>
  <c r="BD82" i="26"/>
  <c r="BC82" i="26"/>
  <c r="BB82" i="26"/>
  <c r="BA82" i="26"/>
  <c r="AZ82" i="26"/>
  <c r="AY82" i="26"/>
  <c r="AX82" i="26"/>
  <c r="AW82" i="26"/>
  <c r="AV82" i="26"/>
  <c r="AU82" i="26"/>
  <c r="AT82" i="26"/>
  <c r="AS82" i="26"/>
  <c r="AR82" i="26"/>
  <c r="AQ82" i="26"/>
  <c r="AP82" i="26"/>
  <c r="AO82" i="26"/>
  <c r="AN82" i="26"/>
  <c r="AM82" i="26"/>
  <c r="AL82" i="26"/>
  <c r="AK82" i="26"/>
  <c r="AJ82" i="26"/>
  <c r="AI82" i="26"/>
  <c r="AH82" i="26"/>
  <c r="AG82" i="26"/>
  <c r="AF82" i="26"/>
  <c r="AE82" i="26"/>
  <c r="AD82" i="26"/>
  <c r="AC82" i="26"/>
  <c r="AB82" i="26"/>
  <c r="AA82" i="26"/>
  <c r="Z82" i="26"/>
  <c r="Y82" i="26"/>
  <c r="X82" i="26"/>
  <c r="W82" i="26"/>
  <c r="V82" i="26"/>
  <c r="U82" i="26"/>
  <c r="T82" i="26"/>
  <c r="S82" i="26"/>
  <c r="R82" i="26"/>
  <c r="Q82" i="26"/>
  <c r="P82" i="26"/>
  <c r="O82" i="26"/>
  <c r="N82" i="26"/>
  <c r="M82" i="26"/>
  <c r="L82" i="26"/>
  <c r="K82" i="26"/>
  <c r="J82" i="26"/>
  <c r="I82" i="26"/>
  <c r="H82" i="26"/>
  <c r="G82" i="26"/>
  <c r="F82" i="26"/>
  <c r="E82" i="26"/>
  <c r="D82" i="26"/>
  <c r="C82" i="26"/>
  <c r="B82" i="26"/>
  <c r="CE81" i="26"/>
  <c r="CD81" i="26"/>
  <c r="CC81" i="26"/>
  <c r="CB81" i="26"/>
  <c r="CA81" i="26"/>
  <c r="BZ81" i="26"/>
  <c r="BY81" i="26"/>
  <c r="BX81" i="26"/>
  <c r="BW81" i="26"/>
  <c r="BV81" i="26"/>
  <c r="BU81" i="26"/>
  <c r="BT81" i="26"/>
  <c r="BS81" i="26"/>
  <c r="BR81" i="26"/>
  <c r="BQ81" i="26"/>
  <c r="BP81" i="26"/>
  <c r="BO81" i="26"/>
  <c r="BN81" i="26"/>
  <c r="BM81" i="26"/>
  <c r="BL81" i="26"/>
  <c r="BK81" i="26"/>
  <c r="BJ81" i="26"/>
  <c r="BI81" i="26"/>
  <c r="BH81" i="26"/>
  <c r="BG81" i="26"/>
  <c r="BF81" i="26"/>
  <c r="BE81" i="26"/>
  <c r="BD81" i="26"/>
  <c r="BC81" i="26"/>
  <c r="BB81" i="26"/>
  <c r="BA81" i="26"/>
  <c r="AZ81" i="26"/>
  <c r="AY81" i="26"/>
  <c r="AX81" i="26"/>
  <c r="AW81" i="26"/>
  <c r="AV81" i="26"/>
  <c r="AU81" i="26"/>
  <c r="AT81" i="26"/>
  <c r="AS81" i="26"/>
  <c r="AR81" i="26"/>
  <c r="AQ81" i="26"/>
  <c r="AP81" i="26"/>
  <c r="AO81" i="26"/>
  <c r="AN81" i="26"/>
  <c r="AM81" i="26"/>
  <c r="AL81" i="26"/>
  <c r="AK81" i="26"/>
  <c r="AJ81" i="26"/>
  <c r="AI81" i="26"/>
  <c r="AH81" i="26"/>
  <c r="AG81" i="26"/>
  <c r="AF81" i="26"/>
  <c r="AE81" i="26"/>
  <c r="AD81" i="26"/>
  <c r="AC81" i="26"/>
  <c r="AB81" i="26"/>
  <c r="AA81" i="26"/>
  <c r="Z81" i="26"/>
  <c r="Y81" i="26"/>
  <c r="X81" i="26"/>
  <c r="W81" i="26"/>
  <c r="V81" i="26"/>
  <c r="U81" i="26"/>
  <c r="T81" i="26"/>
  <c r="S81" i="26"/>
  <c r="R81" i="26"/>
  <c r="Q81" i="26"/>
  <c r="P81" i="26"/>
  <c r="O81" i="26"/>
  <c r="N81" i="26"/>
  <c r="M81" i="26"/>
  <c r="L81" i="26"/>
  <c r="K81" i="26"/>
  <c r="J81" i="26"/>
  <c r="I81" i="26"/>
  <c r="H81" i="26"/>
  <c r="G81" i="26"/>
  <c r="F81" i="26"/>
  <c r="E81" i="26"/>
  <c r="D81" i="26"/>
  <c r="C81" i="26"/>
  <c r="B81" i="26"/>
  <c r="CE80" i="26"/>
  <c r="CD80" i="26"/>
  <c r="CC80" i="26"/>
  <c r="CB80" i="26"/>
  <c r="CA80" i="26"/>
  <c r="BZ80" i="26"/>
  <c r="BY80" i="26"/>
  <c r="BX80" i="26"/>
  <c r="BW80" i="26"/>
  <c r="BV80" i="26"/>
  <c r="BU80" i="26"/>
  <c r="BT80" i="26"/>
  <c r="BS80" i="26"/>
  <c r="BR80" i="26"/>
  <c r="BQ80" i="26"/>
  <c r="BP80" i="26"/>
  <c r="BO80" i="26"/>
  <c r="BN80" i="26"/>
  <c r="BM80" i="26"/>
  <c r="BL80" i="26"/>
  <c r="BK80" i="26"/>
  <c r="BJ80" i="26"/>
  <c r="BI80" i="26"/>
  <c r="BH80" i="26"/>
  <c r="BG80" i="26"/>
  <c r="BF80" i="26"/>
  <c r="BE80" i="26"/>
  <c r="BD80" i="26"/>
  <c r="BC80" i="26"/>
  <c r="BB80" i="26"/>
  <c r="BA80" i="26"/>
  <c r="AZ80" i="26"/>
  <c r="AY80" i="26"/>
  <c r="AX80" i="26"/>
  <c r="AW80" i="26"/>
  <c r="AV80" i="26"/>
  <c r="AU80" i="26"/>
  <c r="AT80" i="26"/>
  <c r="AS80" i="26"/>
  <c r="AR80" i="26"/>
  <c r="AQ80" i="26"/>
  <c r="AP80" i="26"/>
  <c r="AO80" i="26"/>
  <c r="AN80" i="26"/>
  <c r="AM80" i="26"/>
  <c r="AL80" i="26"/>
  <c r="AK80" i="26"/>
  <c r="AJ80" i="26"/>
  <c r="AI80" i="26"/>
  <c r="AH80" i="26"/>
  <c r="AG80" i="26"/>
  <c r="AF80" i="26"/>
  <c r="AE80" i="26"/>
  <c r="AD80" i="26"/>
  <c r="AC80" i="26"/>
  <c r="AB80" i="26"/>
  <c r="AA80" i="26"/>
  <c r="Z80" i="26"/>
  <c r="Y80" i="26"/>
  <c r="X80" i="26"/>
  <c r="W80" i="26"/>
  <c r="V80" i="26"/>
  <c r="U80" i="26"/>
  <c r="T80" i="26"/>
  <c r="S80" i="26"/>
  <c r="R80" i="26"/>
  <c r="Q80" i="26"/>
  <c r="P80" i="26"/>
  <c r="O80" i="26"/>
  <c r="N80" i="26"/>
  <c r="M80" i="26"/>
  <c r="L80" i="26"/>
  <c r="K80" i="26"/>
  <c r="J80" i="26"/>
  <c r="I80" i="26"/>
  <c r="H80" i="26"/>
  <c r="G80" i="26"/>
  <c r="F80" i="26"/>
  <c r="E80" i="26"/>
  <c r="D80" i="26"/>
  <c r="C80" i="26"/>
  <c r="B80" i="26"/>
  <c r="CE79" i="26"/>
  <c r="CD79" i="26"/>
  <c r="CC79" i="26"/>
  <c r="CB79" i="26"/>
  <c r="CA79" i="26"/>
  <c r="BZ79" i="26"/>
  <c r="BY79" i="26"/>
  <c r="BX79" i="26"/>
  <c r="BW79" i="26"/>
  <c r="BV79" i="26"/>
  <c r="BU79" i="26"/>
  <c r="BT79" i="26"/>
  <c r="BS79" i="26"/>
  <c r="BR79" i="26"/>
  <c r="BQ79" i="26"/>
  <c r="BP79" i="26"/>
  <c r="BO79" i="26"/>
  <c r="BN79" i="26"/>
  <c r="BM79" i="26"/>
  <c r="BL79" i="26"/>
  <c r="BK79" i="26"/>
  <c r="BJ79" i="26"/>
  <c r="BI79" i="26"/>
  <c r="BH79" i="26"/>
  <c r="BG79" i="26"/>
  <c r="BF79" i="26"/>
  <c r="BE79" i="26"/>
  <c r="BD79" i="26"/>
  <c r="BC79" i="26"/>
  <c r="BB79" i="26"/>
  <c r="BA79" i="26"/>
  <c r="AZ79" i="26"/>
  <c r="AY79" i="26"/>
  <c r="AX79" i="26"/>
  <c r="AW79" i="26"/>
  <c r="AV79" i="26"/>
  <c r="AU79" i="26"/>
  <c r="AT79" i="26"/>
  <c r="AS79" i="26"/>
  <c r="AR79" i="26"/>
  <c r="AQ79" i="26"/>
  <c r="AP79" i="26"/>
  <c r="AO79" i="26"/>
  <c r="AN79" i="26"/>
  <c r="AM79" i="26"/>
  <c r="AL79" i="26"/>
  <c r="AK79" i="26"/>
  <c r="AJ79" i="26"/>
  <c r="AI79" i="26"/>
  <c r="AH79" i="26"/>
  <c r="AG79" i="26"/>
  <c r="AF79" i="26"/>
  <c r="AE79" i="26"/>
  <c r="AD79" i="26"/>
  <c r="AC79" i="26"/>
  <c r="AB79" i="26"/>
  <c r="AA79" i="26"/>
  <c r="Z79" i="26"/>
  <c r="Y79" i="26"/>
  <c r="X79" i="26"/>
  <c r="W79" i="26"/>
  <c r="V79" i="26"/>
  <c r="U79" i="26"/>
  <c r="T79" i="26"/>
  <c r="S79" i="26"/>
  <c r="R79" i="26"/>
  <c r="Q79" i="26"/>
  <c r="P79" i="26"/>
  <c r="O79" i="26"/>
  <c r="N79" i="26"/>
  <c r="M79" i="26"/>
  <c r="L79" i="26"/>
  <c r="K79" i="26"/>
  <c r="J79" i="26"/>
  <c r="I79" i="26"/>
  <c r="H79" i="26"/>
  <c r="G79" i="26"/>
  <c r="F79" i="26"/>
  <c r="E79" i="26"/>
  <c r="D79" i="26"/>
  <c r="C79" i="26"/>
  <c r="B79" i="26"/>
  <c r="CE78" i="26"/>
  <c r="CD78" i="26"/>
  <c r="CC78" i="26"/>
  <c r="CB78" i="26"/>
  <c r="CA78" i="26"/>
  <c r="BZ78" i="26"/>
  <c r="BY78" i="26"/>
  <c r="BX78" i="26"/>
  <c r="BW78" i="26"/>
  <c r="BV78" i="26"/>
  <c r="BU78" i="26"/>
  <c r="BT78" i="26"/>
  <c r="BS78" i="26"/>
  <c r="BR78" i="26"/>
  <c r="BQ78" i="26"/>
  <c r="BP78" i="26"/>
  <c r="BO78" i="26"/>
  <c r="BN78" i="26"/>
  <c r="BM78" i="26"/>
  <c r="BL78" i="26"/>
  <c r="BK78" i="26"/>
  <c r="BJ78" i="26"/>
  <c r="BI78" i="26"/>
  <c r="BH78" i="26"/>
  <c r="BG78" i="26"/>
  <c r="BF78" i="26"/>
  <c r="BE78" i="26"/>
  <c r="BD78" i="26"/>
  <c r="BC78" i="26"/>
  <c r="BB78" i="26"/>
  <c r="BA78" i="26"/>
  <c r="AZ78" i="26"/>
  <c r="AY78" i="26"/>
  <c r="AX78" i="26"/>
  <c r="AW78" i="26"/>
  <c r="AV78" i="26"/>
  <c r="AU78" i="26"/>
  <c r="AT78" i="26"/>
  <c r="AS78" i="26"/>
  <c r="AR78" i="26"/>
  <c r="AQ78" i="26"/>
  <c r="AP78" i="26"/>
  <c r="AO78" i="26"/>
  <c r="AN78" i="26"/>
  <c r="AM78" i="26"/>
  <c r="AL78" i="26"/>
  <c r="AK78" i="26"/>
  <c r="AJ78" i="26"/>
  <c r="AI78" i="26"/>
  <c r="AH78" i="26"/>
  <c r="AG78" i="26"/>
  <c r="AF78" i="26"/>
  <c r="AE78" i="26"/>
  <c r="AD78" i="26"/>
  <c r="AC78" i="26"/>
  <c r="AB78" i="26"/>
  <c r="AA78" i="26"/>
  <c r="Z78" i="26"/>
  <c r="Y78" i="26"/>
  <c r="X78" i="26"/>
  <c r="W78" i="26"/>
  <c r="V78" i="26"/>
  <c r="U78" i="26"/>
  <c r="T78" i="26"/>
  <c r="S78" i="26"/>
  <c r="R78" i="26"/>
  <c r="Q78" i="26"/>
  <c r="P78" i="26"/>
  <c r="O78" i="26"/>
  <c r="N78" i="26"/>
  <c r="M78" i="26"/>
  <c r="L78" i="26"/>
  <c r="K78" i="26"/>
  <c r="J78" i="26"/>
  <c r="I78" i="26"/>
  <c r="H78" i="26"/>
  <c r="G78" i="26"/>
  <c r="F78" i="26"/>
  <c r="E78" i="26"/>
  <c r="D78" i="26"/>
  <c r="C78" i="26"/>
  <c r="B78" i="26"/>
  <c r="CE77" i="26"/>
  <c r="CD77" i="26"/>
  <c r="CC77" i="26"/>
  <c r="CB77" i="26"/>
  <c r="CA77" i="26"/>
  <c r="BZ77" i="26"/>
  <c r="BY77" i="26"/>
  <c r="BX77" i="26"/>
  <c r="BW77" i="26"/>
  <c r="BV77" i="26"/>
  <c r="BU77" i="26"/>
  <c r="BT77" i="26"/>
  <c r="BS77" i="26"/>
  <c r="BR77" i="26"/>
  <c r="BQ77" i="26"/>
  <c r="BP77" i="26"/>
  <c r="BO77" i="26"/>
  <c r="BN77" i="26"/>
  <c r="BM77" i="26"/>
  <c r="BL77" i="26"/>
  <c r="BK77" i="26"/>
  <c r="BJ77" i="26"/>
  <c r="BI77" i="26"/>
  <c r="BH77" i="26"/>
  <c r="BG77" i="26"/>
  <c r="BF77" i="26"/>
  <c r="BE77" i="26"/>
  <c r="BD77" i="26"/>
  <c r="BC77" i="26"/>
  <c r="BB77" i="26"/>
  <c r="BA77" i="26"/>
  <c r="AZ77" i="26"/>
  <c r="AY77" i="26"/>
  <c r="AX77" i="26"/>
  <c r="AW77" i="26"/>
  <c r="AV77" i="26"/>
  <c r="AU77" i="26"/>
  <c r="AT77" i="26"/>
  <c r="AS77" i="26"/>
  <c r="AR77" i="26"/>
  <c r="AQ77" i="26"/>
  <c r="AP77" i="26"/>
  <c r="AO77" i="26"/>
  <c r="AN77" i="26"/>
  <c r="AM77" i="26"/>
  <c r="AL77" i="26"/>
  <c r="AK77" i="26"/>
  <c r="AJ77" i="26"/>
  <c r="AI77" i="26"/>
  <c r="AH77" i="26"/>
  <c r="AG77" i="26"/>
  <c r="AF77" i="26"/>
  <c r="AE77" i="26"/>
  <c r="AD77" i="26"/>
  <c r="AC77" i="26"/>
  <c r="AB77" i="26"/>
  <c r="AA77" i="26"/>
  <c r="Z77" i="26"/>
  <c r="Y77" i="26"/>
  <c r="X77" i="26"/>
  <c r="W77" i="26"/>
  <c r="V77" i="26"/>
  <c r="U77" i="26"/>
  <c r="T77" i="26"/>
  <c r="S77" i="26"/>
  <c r="R77" i="26"/>
  <c r="Q77" i="26"/>
  <c r="P77" i="26"/>
  <c r="O77" i="26"/>
  <c r="N77" i="26"/>
  <c r="M77" i="26"/>
  <c r="L77" i="26"/>
  <c r="K77" i="26"/>
  <c r="J77" i="26"/>
  <c r="I77" i="26"/>
  <c r="H77" i="26"/>
  <c r="G77" i="26"/>
  <c r="F77" i="26"/>
  <c r="E77" i="26"/>
  <c r="D77" i="26"/>
  <c r="C77" i="26"/>
  <c r="B77" i="26"/>
  <c r="CE76" i="26"/>
  <c r="CD76" i="26"/>
  <c r="CC76" i="26"/>
  <c r="CB76" i="26"/>
  <c r="CA76" i="26"/>
  <c r="BZ76" i="26"/>
  <c r="BY76" i="26"/>
  <c r="BX76" i="26"/>
  <c r="BW76" i="26"/>
  <c r="BV76" i="26"/>
  <c r="BU76" i="26"/>
  <c r="BT76" i="26"/>
  <c r="BS76" i="26"/>
  <c r="BR76" i="26"/>
  <c r="BQ76" i="26"/>
  <c r="BP76" i="26"/>
  <c r="BO76" i="26"/>
  <c r="BN76" i="26"/>
  <c r="BM76" i="26"/>
  <c r="BL76" i="26"/>
  <c r="BK76" i="26"/>
  <c r="BJ76" i="26"/>
  <c r="BI76" i="26"/>
  <c r="BH76" i="26"/>
  <c r="BG76" i="26"/>
  <c r="BF76" i="26"/>
  <c r="BE76" i="26"/>
  <c r="BD76" i="26"/>
  <c r="BC76" i="26"/>
  <c r="BB76" i="26"/>
  <c r="BA76" i="26"/>
  <c r="AZ76" i="26"/>
  <c r="AY76" i="26"/>
  <c r="AX76" i="26"/>
  <c r="AW76" i="26"/>
  <c r="AV76" i="26"/>
  <c r="AU76" i="26"/>
  <c r="AT76" i="26"/>
  <c r="AS76" i="26"/>
  <c r="AR76" i="26"/>
  <c r="AQ76" i="26"/>
  <c r="AP76" i="26"/>
  <c r="AO76" i="26"/>
  <c r="AN76" i="26"/>
  <c r="AM76" i="26"/>
  <c r="AL76" i="26"/>
  <c r="AK76" i="26"/>
  <c r="AJ76" i="26"/>
  <c r="AI76" i="26"/>
  <c r="AH76" i="26"/>
  <c r="AG76" i="26"/>
  <c r="AF76" i="26"/>
  <c r="AE76" i="26"/>
  <c r="AD76" i="26"/>
  <c r="AC76" i="26"/>
  <c r="AB76" i="26"/>
  <c r="AA76" i="26"/>
  <c r="Z76" i="26"/>
  <c r="Y76" i="26"/>
  <c r="X76" i="26"/>
  <c r="W76" i="26"/>
  <c r="V76" i="26"/>
  <c r="U76" i="26"/>
  <c r="T76" i="26"/>
  <c r="S76" i="26"/>
  <c r="R76" i="26"/>
  <c r="Q76" i="26"/>
  <c r="P76" i="26"/>
  <c r="O76" i="26"/>
  <c r="N76" i="26"/>
  <c r="M76" i="26"/>
  <c r="L76" i="26"/>
  <c r="K76" i="26"/>
  <c r="J76" i="26"/>
  <c r="I76" i="26"/>
  <c r="H76" i="26"/>
  <c r="G76" i="26"/>
  <c r="F76" i="26"/>
  <c r="E76" i="26"/>
  <c r="D76" i="26"/>
  <c r="C76" i="26"/>
  <c r="B76" i="26"/>
  <c r="CE75" i="26"/>
  <c r="CD75" i="26"/>
  <c r="CC75" i="26"/>
  <c r="CB75" i="26"/>
  <c r="CA75" i="26"/>
  <c r="BZ75" i="26"/>
  <c r="BY75" i="26"/>
  <c r="BX75" i="26"/>
  <c r="BW75" i="26"/>
  <c r="BV75" i="26"/>
  <c r="BU75" i="26"/>
  <c r="BT75" i="26"/>
  <c r="BS75" i="26"/>
  <c r="BR75" i="26"/>
  <c r="BQ75" i="26"/>
  <c r="BP75" i="26"/>
  <c r="BO75" i="26"/>
  <c r="BN75" i="26"/>
  <c r="BM75" i="26"/>
  <c r="BL75" i="26"/>
  <c r="BK75" i="26"/>
  <c r="BJ75" i="26"/>
  <c r="BI75" i="26"/>
  <c r="BH75" i="26"/>
  <c r="BG75" i="26"/>
  <c r="BF75" i="26"/>
  <c r="BE75" i="26"/>
  <c r="BD75" i="26"/>
  <c r="BC75" i="26"/>
  <c r="BB75" i="26"/>
  <c r="BA75" i="26"/>
  <c r="AZ75" i="26"/>
  <c r="AY75" i="26"/>
  <c r="AX75" i="26"/>
  <c r="AW75" i="26"/>
  <c r="AV75" i="26"/>
  <c r="AU75" i="26"/>
  <c r="AT75" i="26"/>
  <c r="AS75" i="26"/>
  <c r="AR75" i="26"/>
  <c r="AQ75" i="26"/>
  <c r="AP75" i="26"/>
  <c r="AO75" i="26"/>
  <c r="AN75" i="26"/>
  <c r="AM75" i="26"/>
  <c r="AL75" i="26"/>
  <c r="AK75" i="26"/>
  <c r="AJ75" i="26"/>
  <c r="AI75" i="26"/>
  <c r="AH75" i="26"/>
  <c r="AG75" i="26"/>
  <c r="AF75" i="26"/>
  <c r="AE75" i="26"/>
  <c r="AD75" i="26"/>
  <c r="AC75" i="26"/>
  <c r="AB75" i="26"/>
  <c r="AA75" i="26"/>
  <c r="Z75" i="26"/>
  <c r="Y75" i="26"/>
  <c r="X75" i="26"/>
  <c r="W75" i="26"/>
  <c r="V75" i="26"/>
  <c r="U75" i="26"/>
  <c r="T75" i="26"/>
  <c r="S75" i="26"/>
  <c r="R75" i="26"/>
  <c r="Q75" i="26"/>
  <c r="P75" i="26"/>
  <c r="O75" i="26"/>
  <c r="N75" i="26"/>
  <c r="M75" i="26"/>
  <c r="L75" i="26"/>
  <c r="K75" i="26"/>
  <c r="J75" i="26"/>
  <c r="I75" i="26"/>
  <c r="H75" i="26"/>
  <c r="G75" i="26"/>
  <c r="F75" i="26"/>
  <c r="E75" i="26"/>
  <c r="D75" i="26"/>
  <c r="C75" i="26"/>
  <c r="B75" i="26"/>
  <c r="CE74" i="26"/>
  <c r="CD74" i="26"/>
  <c r="CC74" i="26"/>
  <c r="CB74" i="26"/>
  <c r="CA74" i="26"/>
  <c r="BZ74" i="26"/>
  <c r="BY74" i="26"/>
  <c r="BX74" i="26"/>
  <c r="BW74" i="26"/>
  <c r="BV74" i="26"/>
  <c r="BU74" i="26"/>
  <c r="BT74" i="26"/>
  <c r="BS74" i="26"/>
  <c r="BR74" i="26"/>
  <c r="BQ74" i="26"/>
  <c r="BP74" i="26"/>
  <c r="BO74" i="26"/>
  <c r="BN74" i="26"/>
  <c r="BM74" i="26"/>
  <c r="BL74" i="26"/>
  <c r="BK74" i="26"/>
  <c r="BJ74" i="26"/>
  <c r="BI74" i="26"/>
  <c r="BH74" i="26"/>
  <c r="BG74" i="26"/>
  <c r="BF74" i="26"/>
  <c r="BE74" i="26"/>
  <c r="BD74" i="26"/>
  <c r="BC74" i="26"/>
  <c r="BB74" i="26"/>
  <c r="BA74" i="26"/>
  <c r="AZ74" i="26"/>
  <c r="AY74" i="26"/>
  <c r="AX74" i="26"/>
  <c r="AW74" i="26"/>
  <c r="AV74" i="26"/>
  <c r="AU74" i="26"/>
  <c r="AT74" i="26"/>
  <c r="AS74" i="26"/>
  <c r="AR74" i="26"/>
  <c r="AQ74" i="26"/>
  <c r="AP74" i="26"/>
  <c r="AO74" i="26"/>
  <c r="AN74" i="26"/>
  <c r="AM74" i="26"/>
  <c r="AL74" i="26"/>
  <c r="AK74" i="26"/>
  <c r="AJ74" i="26"/>
  <c r="AI74" i="26"/>
  <c r="AH74" i="26"/>
  <c r="AG74" i="26"/>
  <c r="AF74" i="26"/>
  <c r="AE74" i="26"/>
  <c r="AD74" i="26"/>
  <c r="AC74" i="26"/>
  <c r="AB74" i="26"/>
  <c r="AA74" i="26"/>
  <c r="Z74" i="26"/>
  <c r="Y74" i="26"/>
  <c r="X74" i="26"/>
  <c r="W74" i="26"/>
  <c r="V74" i="26"/>
  <c r="U74" i="26"/>
  <c r="T74" i="26"/>
  <c r="S74" i="26"/>
  <c r="R74" i="26"/>
  <c r="Q74" i="26"/>
  <c r="P74" i="26"/>
  <c r="O74" i="26"/>
  <c r="N74" i="26"/>
  <c r="M74" i="26"/>
  <c r="L74" i="26"/>
  <c r="K74" i="26"/>
  <c r="J74" i="26"/>
  <c r="I74" i="26"/>
  <c r="H74" i="26"/>
  <c r="G74" i="26"/>
  <c r="F74" i="26"/>
  <c r="E74" i="26"/>
  <c r="D74" i="26"/>
  <c r="C74" i="26"/>
  <c r="B74" i="26"/>
  <c r="CE73" i="26"/>
  <c r="CD73" i="26"/>
  <c r="CC73" i="26"/>
  <c r="CB73" i="26"/>
  <c r="CA73" i="26"/>
  <c r="BZ73" i="26"/>
  <c r="BY73" i="26"/>
  <c r="BX73" i="26"/>
  <c r="BW73" i="26"/>
  <c r="BV73" i="26"/>
  <c r="BU73" i="26"/>
  <c r="BT73" i="26"/>
  <c r="BS73" i="26"/>
  <c r="BR73" i="26"/>
  <c r="BQ73" i="26"/>
  <c r="BP73" i="26"/>
  <c r="BO73" i="26"/>
  <c r="BN73" i="26"/>
  <c r="BM73" i="26"/>
  <c r="BL73" i="26"/>
  <c r="BK73" i="26"/>
  <c r="BJ73" i="26"/>
  <c r="BI73" i="26"/>
  <c r="BH73" i="26"/>
  <c r="BG73" i="26"/>
  <c r="BF73" i="26"/>
  <c r="BE73" i="26"/>
  <c r="BD73" i="26"/>
  <c r="BC73" i="26"/>
  <c r="BB73" i="26"/>
  <c r="BA73" i="26"/>
  <c r="AZ73" i="26"/>
  <c r="AY73" i="26"/>
  <c r="AX73" i="26"/>
  <c r="AW73" i="26"/>
  <c r="AV73" i="26"/>
  <c r="AU73" i="26"/>
  <c r="AT73" i="26"/>
  <c r="AS73" i="26"/>
  <c r="AR73" i="26"/>
  <c r="AQ73" i="26"/>
  <c r="AP73" i="26"/>
  <c r="AO73" i="26"/>
  <c r="AN73" i="26"/>
  <c r="AM73" i="26"/>
  <c r="AL73" i="26"/>
  <c r="AK73" i="26"/>
  <c r="AJ73" i="26"/>
  <c r="AI73" i="26"/>
  <c r="AH73" i="26"/>
  <c r="AG73" i="26"/>
  <c r="AF73" i="26"/>
  <c r="AE73" i="26"/>
  <c r="AD73" i="26"/>
  <c r="AC73" i="26"/>
  <c r="AB73" i="26"/>
  <c r="AA73" i="26"/>
  <c r="Z73" i="26"/>
  <c r="Y73" i="26"/>
  <c r="X73" i="26"/>
  <c r="W73" i="26"/>
  <c r="V73" i="26"/>
  <c r="U73" i="26"/>
  <c r="T73" i="26"/>
  <c r="S73" i="26"/>
  <c r="R73" i="26"/>
  <c r="Q73" i="26"/>
  <c r="P73" i="26"/>
  <c r="O73" i="26"/>
  <c r="N73" i="26"/>
  <c r="M73" i="26"/>
  <c r="L73" i="26"/>
  <c r="K73" i="26"/>
  <c r="J73" i="26"/>
  <c r="I73" i="26"/>
  <c r="H73" i="26"/>
  <c r="G73" i="26"/>
  <c r="F73" i="26"/>
  <c r="E73" i="26"/>
  <c r="D73" i="26"/>
  <c r="C73" i="26"/>
  <c r="B73" i="26"/>
  <c r="CE72" i="26"/>
  <c r="CD72" i="26"/>
  <c r="CC72" i="26"/>
  <c r="CB72" i="26"/>
  <c r="CA72" i="26"/>
  <c r="BZ72" i="26"/>
  <c r="BY72" i="26"/>
  <c r="BX72" i="26"/>
  <c r="BW72" i="26"/>
  <c r="BV72" i="26"/>
  <c r="BU72" i="26"/>
  <c r="BT72" i="26"/>
  <c r="BS72" i="26"/>
  <c r="BR72" i="26"/>
  <c r="BQ72" i="26"/>
  <c r="BP72" i="26"/>
  <c r="BO72" i="26"/>
  <c r="BN72" i="26"/>
  <c r="BM72" i="26"/>
  <c r="BL72" i="26"/>
  <c r="BK72" i="26"/>
  <c r="BJ72" i="26"/>
  <c r="BI72" i="26"/>
  <c r="BH72" i="26"/>
  <c r="BG72" i="26"/>
  <c r="BF72" i="26"/>
  <c r="BE72" i="26"/>
  <c r="BD72" i="26"/>
  <c r="BC72" i="26"/>
  <c r="BB72" i="26"/>
  <c r="BA72" i="26"/>
  <c r="AZ72" i="26"/>
  <c r="AY72" i="26"/>
  <c r="AX72" i="26"/>
  <c r="AW72" i="26"/>
  <c r="AV72" i="26"/>
  <c r="AU72" i="26"/>
  <c r="AT72" i="26"/>
  <c r="AS72" i="26"/>
  <c r="AR72" i="26"/>
  <c r="AQ72" i="26"/>
  <c r="AP72" i="26"/>
  <c r="AO72" i="26"/>
  <c r="AN72" i="26"/>
  <c r="AM72" i="26"/>
  <c r="AL72" i="26"/>
  <c r="AK72" i="26"/>
  <c r="AJ72" i="26"/>
  <c r="AI72" i="26"/>
  <c r="AH72" i="26"/>
  <c r="AG72" i="26"/>
  <c r="AF72" i="26"/>
  <c r="AE72" i="26"/>
  <c r="AD72" i="26"/>
  <c r="AC72" i="26"/>
  <c r="AB72" i="26"/>
  <c r="AA72" i="26"/>
  <c r="Z72" i="26"/>
  <c r="Y72" i="26"/>
  <c r="X72" i="26"/>
  <c r="W72" i="26"/>
  <c r="V72" i="26"/>
  <c r="U72" i="26"/>
  <c r="T72" i="26"/>
  <c r="S72" i="26"/>
  <c r="R72" i="26"/>
  <c r="Q72" i="26"/>
  <c r="P72" i="26"/>
  <c r="O72" i="26"/>
  <c r="N72" i="26"/>
  <c r="M72" i="26"/>
  <c r="L72" i="26"/>
  <c r="K72" i="26"/>
  <c r="J72" i="26"/>
  <c r="I72" i="26"/>
  <c r="H72" i="26"/>
  <c r="G72" i="26"/>
  <c r="F72" i="26"/>
  <c r="E72" i="26"/>
  <c r="D72" i="26"/>
  <c r="C72" i="26"/>
  <c r="B72" i="26"/>
  <c r="CE71" i="26"/>
  <c r="CD71" i="26"/>
  <c r="CC71" i="26"/>
  <c r="CB71" i="26"/>
  <c r="CA71" i="26"/>
  <c r="BZ71" i="26"/>
  <c r="BY71" i="26"/>
  <c r="BX71" i="26"/>
  <c r="BW71" i="26"/>
  <c r="BV71" i="26"/>
  <c r="BU71" i="26"/>
  <c r="BT71" i="26"/>
  <c r="BS71" i="26"/>
  <c r="BR71" i="26"/>
  <c r="BQ71" i="26"/>
  <c r="BP71" i="26"/>
  <c r="BO71" i="26"/>
  <c r="BN71" i="26"/>
  <c r="BM71" i="26"/>
  <c r="BL71" i="26"/>
  <c r="BK71" i="26"/>
  <c r="BJ71" i="26"/>
  <c r="BI71" i="26"/>
  <c r="BH71" i="26"/>
  <c r="BG71" i="26"/>
  <c r="BF71" i="26"/>
  <c r="BE71" i="26"/>
  <c r="BD71" i="26"/>
  <c r="BC71" i="26"/>
  <c r="BB71" i="26"/>
  <c r="BA71" i="26"/>
  <c r="AZ71" i="26"/>
  <c r="AY71" i="26"/>
  <c r="AX71" i="26"/>
  <c r="AW71" i="26"/>
  <c r="AV71" i="26"/>
  <c r="AU71" i="26"/>
  <c r="AT71" i="26"/>
  <c r="AS71" i="26"/>
  <c r="AR71" i="26"/>
  <c r="AQ71" i="26"/>
  <c r="AP71" i="26"/>
  <c r="AO71" i="26"/>
  <c r="AN71" i="26"/>
  <c r="AM71" i="26"/>
  <c r="AL71" i="26"/>
  <c r="AK71" i="26"/>
  <c r="AJ71" i="26"/>
  <c r="AI71" i="26"/>
  <c r="AH71" i="26"/>
  <c r="AG71" i="26"/>
  <c r="AF71" i="26"/>
  <c r="AE71" i="26"/>
  <c r="AD71" i="26"/>
  <c r="AC71" i="26"/>
  <c r="AB71" i="26"/>
  <c r="AA71" i="26"/>
  <c r="Z71" i="26"/>
  <c r="Y71" i="26"/>
  <c r="X71" i="26"/>
  <c r="W71" i="26"/>
  <c r="V71" i="26"/>
  <c r="U71" i="26"/>
  <c r="T71" i="26"/>
  <c r="S71" i="26"/>
  <c r="R71" i="26"/>
  <c r="Q71" i="26"/>
  <c r="P71" i="26"/>
  <c r="O71" i="26"/>
  <c r="N71" i="26"/>
  <c r="M71" i="26"/>
  <c r="L71" i="26"/>
  <c r="K71" i="26"/>
  <c r="J71" i="26"/>
  <c r="I71" i="26"/>
  <c r="H71" i="26"/>
  <c r="G71" i="26"/>
  <c r="F71" i="26"/>
  <c r="E71" i="26"/>
  <c r="D71" i="26"/>
  <c r="C71" i="26"/>
  <c r="B71" i="26"/>
  <c r="CE70" i="26"/>
  <c r="CD70" i="26"/>
  <c r="CC70" i="26"/>
  <c r="CB70" i="26"/>
  <c r="CA70" i="26"/>
  <c r="BZ70" i="26"/>
  <c r="BY70" i="26"/>
  <c r="BX70" i="26"/>
  <c r="BW70" i="26"/>
  <c r="BV70" i="26"/>
  <c r="BU70" i="26"/>
  <c r="BT70" i="26"/>
  <c r="BS70" i="26"/>
  <c r="BR70" i="26"/>
  <c r="BQ70" i="26"/>
  <c r="BP70" i="26"/>
  <c r="BO70" i="26"/>
  <c r="BN70" i="26"/>
  <c r="BM70" i="26"/>
  <c r="BL70" i="26"/>
  <c r="BK70" i="26"/>
  <c r="BJ70" i="26"/>
  <c r="BI70" i="26"/>
  <c r="BH70" i="26"/>
  <c r="BG70" i="26"/>
  <c r="BF70" i="26"/>
  <c r="BE70" i="26"/>
  <c r="BD70" i="26"/>
  <c r="BC70" i="26"/>
  <c r="BB70" i="26"/>
  <c r="BA70" i="26"/>
  <c r="AZ70" i="26"/>
  <c r="AY70" i="26"/>
  <c r="AX70" i="26"/>
  <c r="AW70" i="26"/>
  <c r="AV70" i="26"/>
  <c r="AU70" i="26"/>
  <c r="AT70" i="26"/>
  <c r="AS70" i="26"/>
  <c r="AR70" i="26"/>
  <c r="AQ70" i="26"/>
  <c r="AP70" i="26"/>
  <c r="AO70" i="26"/>
  <c r="AN70" i="26"/>
  <c r="AM70" i="26"/>
  <c r="AL70" i="26"/>
  <c r="AK70" i="26"/>
  <c r="AJ70" i="26"/>
  <c r="AI70" i="26"/>
  <c r="AH70" i="26"/>
  <c r="AG70" i="26"/>
  <c r="AF70" i="26"/>
  <c r="AE70" i="26"/>
  <c r="AD70" i="26"/>
  <c r="AC70" i="26"/>
  <c r="AB70" i="26"/>
  <c r="AA70" i="26"/>
  <c r="Z70" i="26"/>
  <c r="Y70" i="26"/>
  <c r="X70" i="26"/>
  <c r="W70" i="26"/>
  <c r="V70" i="26"/>
  <c r="U70" i="26"/>
  <c r="T70" i="26"/>
  <c r="S70" i="26"/>
  <c r="R70" i="26"/>
  <c r="Q70" i="26"/>
  <c r="P70" i="26"/>
  <c r="O70" i="26"/>
  <c r="N70" i="26"/>
  <c r="M70" i="26"/>
  <c r="L70" i="26"/>
  <c r="K70" i="26"/>
  <c r="J70" i="26"/>
  <c r="I70" i="26"/>
  <c r="H70" i="26"/>
  <c r="G70" i="26"/>
  <c r="F70" i="26"/>
  <c r="E70" i="26"/>
  <c r="D70" i="26"/>
  <c r="C70" i="26"/>
  <c r="B70" i="26"/>
  <c r="CE69" i="26"/>
  <c r="CD69" i="26"/>
  <c r="CC69" i="26"/>
  <c r="CB69" i="26"/>
  <c r="CA69" i="26"/>
  <c r="BZ69" i="26"/>
  <c r="BY69" i="26"/>
  <c r="BX69" i="26"/>
  <c r="BW69" i="26"/>
  <c r="BV69" i="26"/>
  <c r="BU69" i="26"/>
  <c r="BT69" i="26"/>
  <c r="BS69" i="26"/>
  <c r="BR69" i="26"/>
  <c r="BQ69" i="26"/>
  <c r="BP69" i="26"/>
  <c r="BO69" i="26"/>
  <c r="BN69" i="26"/>
  <c r="BM69" i="26"/>
  <c r="BL69" i="26"/>
  <c r="BK69" i="26"/>
  <c r="BJ69" i="26"/>
  <c r="BI69" i="26"/>
  <c r="BH69" i="26"/>
  <c r="BG69" i="26"/>
  <c r="BF69" i="26"/>
  <c r="BE69" i="26"/>
  <c r="BD69" i="26"/>
  <c r="BC69" i="26"/>
  <c r="BB69" i="26"/>
  <c r="BA69" i="26"/>
  <c r="AZ69" i="26"/>
  <c r="AY69" i="26"/>
  <c r="AX69" i="26"/>
  <c r="AW69" i="26"/>
  <c r="AV69" i="26"/>
  <c r="AU69" i="26"/>
  <c r="AT69" i="26"/>
  <c r="AS69" i="26"/>
  <c r="AR69" i="26"/>
  <c r="AQ69" i="26"/>
  <c r="AP69" i="26"/>
  <c r="AO69" i="26"/>
  <c r="AN69" i="26"/>
  <c r="AM69" i="26"/>
  <c r="AL69" i="26"/>
  <c r="AK69" i="26"/>
  <c r="AJ69" i="26"/>
  <c r="AI69" i="26"/>
  <c r="AH69" i="26"/>
  <c r="AG69" i="26"/>
  <c r="AF69" i="26"/>
  <c r="AE69" i="26"/>
  <c r="AD69" i="26"/>
  <c r="AC69" i="26"/>
  <c r="AB69" i="26"/>
  <c r="AA69" i="26"/>
  <c r="Z69" i="26"/>
  <c r="Y69" i="26"/>
  <c r="X69" i="26"/>
  <c r="W69" i="26"/>
  <c r="V69" i="26"/>
  <c r="U69" i="26"/>
  <c r="T69" i="26"/>
  <c r="S69" i="26"/>
  <c r="R69" i="26"/>
  <c r="Q69" i="26"/>
  <c r="P69" i="26"/>
  <c r="O69" i="26"/>
  <c r="N69" i="26"/>
  <c r="M69" i="26"/>
  <c r="L69" i="26"/>
  <c r="K69" i="26"/>
  <c r="J69" i="26"/>
  <c r="I69" i="26"/>
  <c r="H69" i="26"/>
  <c r="G69" i="26"/>
  <c r="F69" i="26"/>
  <c r="E69" i="26"/>
  <c r="D69" i="26"/>
  <c r="C69" i="26"/>
  <c r="B69" i="26"/>
  <c r="CE68" i="26"/>
  <c r="CD68" i="26"/>
  <c r="CC68" i="26"/>
  <c r="CB68" i="26"/>
  <c r="CA68" i="26"/>
  <c r="BZ68" i="26"/>
  <c r="BY68" i="26"/>
  <c r="BX68" i="26"/>
  <c r="BW68" i="26"/>
  <c r="BV68" i="26"/>
  <c r="BU68" i="26"/>
  <c r="BT68" i="26"/>
  <c r="BS68" i="26"/>
  <c r="BR68" i="26"/>
  <c r="BQ68" i="26"/>
  <c r="BP68" i="26"/>
  <c r="BO68" i="26"/>
  <c r="BN68" i="26"/>
  <c r="BM68" i="26"/>
  <c r="BL68" i="26"/>
  <c r="BK68" i="26"/>
  <c r="BJ68" i="26"/>
  <c r="BI68" i="26"/>
  <c r="BH68" i="26"/>
  <c r="BG68" i="26"/>
  <c r="BF68" i="26"/>
  <c r="BE68" i="26"/>
  <c r="BD68" i="26"/>
  <c r="BC68" i="26"/>
  <c r="BB68" i="26"/>
  <c r="BA68" i="26"/>
  <c r="AZ68" i="26"/>
  <c r="AY68" i="26"/>
  <c r="AX68" i="26"/>
  <c r="AW68" i="26"/>
  <c r="AV68" i="26"/>
  <c r="AU68" i="26"/>
  <c r="AT68" i="26"/>
  <c r="AS68" i="26"/>
  <c r="AR68" i="26"/>
  <c r="AQ68" i="26"/>
  <c r="AP68" i="26"/>
  <c r="AO68" i="26"/>
  <c r="AN68" i="26"/>
  <c r="AM68" i="26"/>
  <c r="AL68" i="26"/>
  <c r="AK68" i="26"/>
  <c r="AJ68" i="26"/>
  <c r="AI68" i="26"/>
  <c r="AH68" i="26"/>
  <c r="AG68" i="26"/>
  <c r="AF68" i="26"/>
  <c r="AE68" i="26"/>
  <c r="AD68" i="26"/>
  <c r="AC68" i="26"/>
  <c r="AB68" i="26"/>
  <c r="AA68" i="26"/>
  <c r="Z68" i="26"/>
  <c r="Y68" i="26"/>
  <c r="X68" i="26"/>
  <c r="W68" i="26"/>
  <c r="V68" i="26"/>
  <c r="U68" i="26"/>
  <c r="T68" i="26"/>
  <c r="S68" i="26"/>
  <c r="R68" i="26"/>
  <c r="Q68" i="26"/>
  <c r="P68" i="26"/>
  <c r="O68" i="26"/>
  <c r="N68" i="26"/>
  <c r="M68" i="26"/>
  <c r="L68" i="26"/>
  <c r="K68" i="26"/>
  <c r="J68" i="26"/>
  <c r="I68" i="26"/>
  <c r="H68" i="26"/>
  <c r="G68" i="26"/>
  <c r="F68" i="26"/>
  <c r="E68" i="26"/>
  <c r="D68" i="26"/>
  <c r="C68" i="26"/>
  <c r="B68" i="26"/>
  <c r="CE67" i="26"/>
  <c r="CD67" i="26"/>
  <c r="CC67" i="26"/>
  <c r="CB67" i="26"/>
  <c r="CA67" i="26"/>
  <c r="BZ67" i="26"/>
  <c r="BY67" i="26"/>
  <c r="BX67" i="26"/>
  <c r="BW67" i="26"/>
  <c r="BV67" i="26"/>
  <c r="BU67" i="26"/>
  <c r="BT67" i="26"/>
  <c r="BS67" i="26"/>
  <c r="BR67" i="26"/>
  <c r="BQ67" i="26"/>
  <c r="BP67" i="26"/>
  <c r="BO67" i="26"/>
  <c r="BN67" i="26"/>
  <c r="BM67" i="26"/>
  <c r="BL67" i="26"/>
  <c r="BK67" i="26"/>
  <c r="BJ67" i="26"/>
  <c r="BI67" i="26"/>
  <c r="BH67" i="26"/>
  <c r="BG67" i="26"/>
  <c r="BF67" i="26"/>
  <c r="BE67" i="26"/>
  <c r="BD67" i="26"/>
  <c r="BC67" i="26"/>
  <c r="BB67" i="26"/>
  <c r="BA67" i="26"/>
  <c r="AZ67" i="26"/>
  <c r="AY67" i="26"/>
  <c r="AX67" i="26"/>
  <c r="AW67" i="26"/>
  <c r="AV67" i="26"/>
  <c r="AU67" i="26"/>
  <c r="AT67" i="26"/>
  <c r="AS67" i="26"/>
  <c r="AR67" i="26"/>
  <c r="AQ67" i="26"/>
  <c r="AP67" i="26"/>
  <c r="AO67" i="26"/>
  <c r="AN67" i="26"/>
  <c r="AM67" i="26"/>
  <c r="AL67" i="26"/>
  <c r="AK67" i="26"/>
  <c r="AJ67" i="26"/>
  <c r="AI67" i="26"/>
  <c r="AH67" i="26"/>
  <c r="AG67" i="26"/>
  <c r="AF67" i="26"/>
  <c r="AE67" i="26"/>
  <c r="AD67" i="26"/>
  <c r="AC67" i="26"/>
  <c r="AB67" i="26"/>
  <c r="AA67" i="26"/>
  <c r="Z67" i="26"/>
  <c r="Y67" i="26"/>
  <c r="X67" i="26"/>
  <c r="W67" i="26"/>
  <c r="V67" i="26"/>
  <c r="U67" i="26"/>
  <c r="T67" i="26"/>
  <c r="S67" i="26"/>
  <c r="R67" i="26"/>
  <c r="Q67" i="26"/>
  <c r="P67" i="26"/>
  <c r="O67" i="26"/>
  <c r="N67" i="26"/>
  <c r="M67" i="26"/>
  <c r="L67" i="26"/>
  <c r="K67" i="26"/>
  <c r="J67" i="26"/>
  <c r="I67" i="26"/>
  <c r="H67" i="26"/>
  <c r="G67" i="26"/>
  <c r="F67" i="26"/>
  <c r="E67" i="26"/>
  <c r="D67" i="26"/>
  <c r="C67" i="26"/>
  <c r="B67" i="26"/>
  <c r="CE66" i="26"/>
  <c r="CD66" i="26"/>
  <c r="CC66" i="26"/>
  <c r="CB66" i="26"/>
  <c r="CA66" i="26"/>
  <c r="BZ66" i="26"/>
  <c r="BY66" i="26"/>
  <c r="BX66" i="26"/>
  <c r="BW66" i="26"/>
  <c r="BV66" i="26"/>
  <c r="BU66" i="26"/>
  <c r="BT66" i="26"/>
  <c r="BS66" i="26"/>
  <c r="BR66" i="26"/>
  <c r="BQ66" i="26"/>
  <c r="BP66" i="26"/>
  <c r="BO66" i="26"/>
  <c r="BN66" i="26"/>
  <c r="BM66" i="26"/>
  <c r="BL66" i="26"/>
  <c r="BK66" i="26"/>
  <c r="BJ66" i="26"/>
  <c r="BI66" i="26"/>
  <c r="BH66" i="26"/>
  <c r="BG66" i="26"/>
  <c r="BF66" i="26"/>
  <c r="BE66" i="26"/>
  <c r="BD66" i="26"/>
  <c r="BC66" i="26"/>
  <c r="BB66" i="26"/>
  <c r="BA66" i="26"/>
  <c r="AZ66" i="26"/>
  <c r="AY66" i="26"/>
  <c r="AX66" i="26"/>
  <c r="AW66" i="26"/>
  <c r="AV66" i="26"/>
  <c r="AU66" i="26"/>
  <c r="AT66" i="26"/>
  <c r="AS66" i="26"/>
  <c r="AR66" i="26"/>
  <c r="AQ66" i="26"/>
  <c r="AP66" i="26"/>
  <c r="AO66" i="26"/>
  <c r="AN66" i="26"/>
  <c r="AM66" i="26"/>
  <c r="AL66" i="26"/>
  <c r="AK66" i="26"/>
  <c r="AJ66" i="26"/>
  <c r="AI66" i="26"/>
  <c r="AH66" i="26"/>
  <c r="AG66" i="26"/>
  <c r="AF66" i="26"/>
  <c r="AE66" i="26"/>
  <c r="AD66" i="26"/>
  <c r="AC66" i="26"/>
  <c r="AB66" i="26"/>
  <c r="AA66" i="26"/>
  <c r="Z66" i="26"/>
  <c r="Y66" i="26"/>
  <c r="X66" i="26"/>
  <c r="W66" i="26"/>
  <c r="V66" i="26"/>
  <c r="U66" i="26"/>
  <c r="T66" i="26"/>
  <c r="S66" i="26"/>
  <c r="R66" i="26"/>
  <c r="Q66" i="26"/>
  <c r="P66" i="26"/>
  <c r="O66" i="26"/>
  <c r="N66" i="26"/>
  <c r="M66" i="26"/>
  <c r="L66" i="26"/>
  <c r="K66" i="26"/>
  <c r="J66" i="26"/>
  <c r="I66" i="26"/>
  <c r="H66" i="26"/>
  <c r="G66" i="26"/>
  <c r="F66" i="26"/>
  <c r="E66" i="26"/>
  <c r="D66" i="26"/>
  <c r="C66" i="26"/>
  <c r="B66" i="26"/>
  <c r="CE65" i="26"/>
  <c r="CD65" i="26"/>
  <c r="CC65" i="26"/>
  <c r="CB65" i="26"/>
  <c r="CA65" i="26"/>
  <c r="BZ65" i="26"/>
  <c r="BY65" i="26"/>
  <c r="BX65" i="26"/>
  <c r="BW65" i="26"/>
  <c r="BV65" i="26"/>
  <c r="BU65" i="26"/>
  <c r="BT65" i="26"/>
  <c r="BS65" i="26"/>
  <c r="BR65" i="26"/>
  <c r="BQ65" i="26"/>
  <c r="BP65" i="26"/>
  <c r="BO65" i="26"/>
  <c r="BN65" i="26"/>
  <c r="BM65" i="26"/>
  <c r="BL65" i="26"/>
  <c r="BK65" i="26"/>
  <c r="BJ65" i="26"/>
  <c r="BI65" i="26"/>
  <c r="BH65" i="26"/>
  <c r="BG65" i="26"/>
  <c r="BF65" i="26"/>
  <c r="BE65" i="26"/>
  <c r="BD65" i="26"/>
  <c r="BC65" i="26"/>
  <c r="BB65" i="26"/>
  <c r="BA65" i="26"/>
  <c r="AZ65" i="26"/>
  <c r="AY65" i="26"/>
  <c r="AX65" i="26"/>
  <c r="AW65" i="26"/>
  <c r="AV65" i="26"/>
  <c r="AU65" i="26"/>
  <c r="AT65" i="26"/>
  <c r="AS65" i="26"/>
  <c r="AR65" i="26"/>
  <c r="AQ65" i="26"/>
  <c r="AP65" i="26"/>
  <c r="AO65" i="26"/>
  <c r="AN65" i="26"/>
  <c r="AM65" i="26"/>
  <c r="AL65" i="26"/>
  <c r="AK65" i="26"/>
  <c r="AJ65" i="26"/>
  <c r="AI65" i="26"/>
  <c r="AH65" i="26"/>
  <c r="AG65" i="26"/>
  <c r="AF65" i="26"/>
  <c r="AE65" i="26"/>
  <c r="AD65" i="26"/>
  <c r="AC65" i="26"/>
  <c r="AB65" i="26"/>
  <c r="AA65" i="26"/>
  <c r="Z65" i="26"/>
  <c r="Y65" i="26"/>
  <c r="X65" i="26"/>
  <c r="W65" i="26"/>
  <c r="V65" i="26"/>
  <c r="U65" i="26"/>
  <c r="T65" i="26"/>
  <c r="S65" i="26"/>
  <c r="R65" i="26"/>
  <c r="Q65" i="26"/>
  <c r="P65" i="26"/>
  <c r="O65" i="26"/>
  <c r="N65" i="26"/>
  <c r="M65" i="26"/>
  <c r="L65" i="26"/>
  <c r="K65" i="26"/>
  <c r="J65" i="26"/>
  <c r="I65" i="26"/>
  <c r="H65" i="26"/>
  <c r="G65" i="26"/>
  <c r="F65" i="26"/>
  <c r="E65" i="26"/>
  <c r="D65" i="26"/>
  <c r="C65" i="26"/>
  <c r="B65" i="26"/>
  <c r="CE64" i="26"/>
  <c r="CD64" i="26"/>
  <c r="CC64" i="26"/>
  <c r="CB64" i="26"/>
  <c r="CA64" i="26"/>
  <c r="BZ64" i="26"/>
  <c r="BY64" i="26"/>
  <c r="BX64" i="26"/>
  <c r="BW64" i="26"/>
  <c r="BV64" i="26"/>
  <c r="BU64" i="26"/>
  <c r="BT64" i="26"/>
  <c r="BS64" i="26"/>
  <c r="BR64" i="26"/>
  <c r="BQ64" i="26"/>
  <c r="BP64" i="26"/>
  <c r="BO64" i="26"/>
  <c r="BN64" i="26"/>
  <c r="BM64" i="26"/>
  <c r="BL64" i="26"/>
  <c r="BK64" i="26"/>
  <c r="BJ64" i="26"/>
  <c r="BI64" i="26"/>
  <c r="BH64" i="26"/>
  <c r="BG64" i="26"/>
  <c r="BF64" i="26"/>
  <c r="BE64" i="26"/>
  <c r="BD64" i="26"/>
  <c r="BC64" i="26"/>
  <c r="BB64" i="26"/>
  <c r="BA64" i="26"/>
  <c r="AZ64" i="26"/>
  <c r="AY64" i="26"/>
  <c r="AX64" i="26"/>
  <c r="AW64" i="26"/>
  <c r="AV64" i="26"/>
  <c r="AU64" i="26"/>
  <c r="AT64" i="26"/>
  <c r="AS64" i="26"/>
  <c r="AR64" i="26"/>
  <c r="AQ64" i="26"/>
  <c r="AP64" i="26"/>
  <c r="AO64" i="26"/>
  <c r="AN64" i="26"/>
  <c r="AM64" i="26"/>
  <c r="AL64" i="26"/>
  <c r="AK64" i="26"/>
  <c r="AJ64" i="26"/>
  <c r="AI64" i="26"/>
  <c r="AH64" i="26"/>
  <c r="AG64" i="26"/>
  <c r="AF64" i="26"/>
  <c r="AE64" i="26"/>
  <c r="AD64" i="26"/>
  <c r="AC64" i="26"/>
  <c r="AB64" i="26"/>
  <c r="AA64" i="26"/>
  <c r="Z64" i="26"/>
  <c r="Y64" i="26"/>
  <c r="X64" i="26"/>
  <c r="W64" i="26"/>
  <c r="V64" i="26"/>
  <c r="U64" i="26"/>
  <c r="T64" i="26"/>
  <c r="S64" i="26"/>
  <c r="R64" i="26"/>
  <c r="Q64" i="26"/>
  <c r="P64" i="26"/>
  <c r="O64" i="26"/>
  <c r="N64" i="26"/>
  <c r="M64" i="26"/>
  <c r="L64" i="26"/>
  <c r="K64" i="26"/>
  <c r="J64" i="26"/>
  <c r="I64" i="26"/>
  <c r="H64" i="26"/>
  <c r="G64" i="26"/>
  <c r="F64" i="26"/>
  <c r="E64" i="26"/>
  <c r="D64" i="26"/>
  <c r="C64" i="26"/>
  <c r="B64" i="26"/>
  <c r="CE63" i="26"/>
  <c r="CD63" i="26"/>
  <c r="CC63" i="26"/>
  <c r="CB63" i="26"/>
  <c r="CA63" i="26"/>
  <c r="BZ63" i="26"/>
  <c r="BY63" i="26"/>
  <c r="BX63" i="26"/>
  <c r="BW63" i="26"/>
  <c r="BV63" i="26"/>
  <c r="BU63" i="26"/>
  <c r="BT63" i="26"/>
  <c r="BS63" i="26"/>
  <c r="BR63" i="26"/>
  <c r="BQ63" i="26"/>
  <c r="BP63" i="26"/>
  <c r="BO63" i="26"/>
  <c r="BN63" i="26"/>
  <c r="BM63" i="26"/>
  <c r="BL63" i="26"/>
  <c r="BK63" i="26"/>
  <c r="BJ63" i="26"/>
  <c r="BI63" i="26"/>
  <c r="BH63" i="26"/>
  <c r="BG63" i="26"/>
  <c r="BF63" i="26"/>
  <c r="BE63" i="26"/>
  <c r="BD63" i="26"/>
  <c r="BC63" i="26"/>
  <c r="BB63" i="26"/>
  <c r="BA63" i="26"/>
  <c r="AZ63" i="26"/>
  <c r="AY63" i="26"/>
  <c r="AX63" i="26"/>
  <c r="AW63" i="26"/>
  <c r="AV63" i="26"/>
  <c r="AU63" i="26"/>
  <c r="AT63" i="26"/>
  <c r="AS63" i="26"/>
  <c r="AR63" i="26"/>
  <c r="AQ63" i="26"/>
  <c r="AP63" i="26"/>
  <c r="AO63"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C63" i="26"/>
  <c r="B63" i="26"/>
  <c r="CE62" i="26"/>
  <c r="CD62" i="26"/>
  <c r="CC62" i="26"/>
  <c r="CB62" i="26"/>
  <c r="CA62" i="26"/>
  <c r="BZ62" i="26"/>
  <c r="BY62" i="26"/>
  <c r="BX62" i="26"/>
  <c r="BW62" i="26"/>
  <c r="BV62" i="26"/>
  <c r="BU62" i="26"/>
  <c r="BT62" i="26"/>
  <c r="BS62" i="26"/>
  <c r="BR62" i="26"/>
  <c r="BQ62" i="26"/>
  <c r="BP62" i="26"/>
  <c r="BO62" i="26"/>
  <c r="BN62" i="26"/>
  <c r="BM62" i="26"/>
  <c r="BL62" i="26"/>
  <c r="BK62" i="26"/>
  <c r="BJ62" i="26"/>
  <c r="BI62" i="26"/>
  <c r="BH62" i="26"/>
  <c r="BG62" i="26"/>
  <c r="BF62" i="26"/>
  <c r="BE62" i="26"/>
  <c r="BD62" i="26"/>
  <c r="BC62" i="26"/>
  <c r="BB62" i="26"/>
  <c r="BA62" i="26"/>
  <c r="AZ62" i="26"/>
  <c r="AY62" i="26"/>
  <c r="AX62" i="26"/>
  <c r="AW62" i="26"/>
  <c r="AV62" i="26"/>
  <c r="AU62" i="26"/>
  <c r="AT62" i="26"/>
  <c r="AS62" i="26"/>
  <c r="AR62" i="26"/>
  <c r="AQ62" i="26"/>
  <c r="AP62" i="26"/>
  <c r="AO62" i="26"/>
  <c r="AN62" i="26"/>
  <c r="AM62" i="26"/>
  <c r="AL62" i="26"/>
  <c r="AK62" i="26"/>
  <c r="AJ62" i="26"/>
  <c r="AI62" i="26"/>
  <c r="AH62" i="26"/>
  <c r="AG62" i="26"/>
  <c r="AF62" i="26"/>
  <c r="AE62" i="26"/>
  <c r="AD62" i="26"/>
  <c r="AC62" i="26"/>
  <c r="AB62" i="26"/>
  <c r="AA62" i="26"/>
  <c r="Z62" i="26"/>
  <c r="Y62" i="26"/>
  <c r="X62" i="26"/>
  <c r="W62" i="26"/>
  <c r="V62" i="26"/>
  <c r="U62" i="26"/>
  <c r="T62" i="26"/>
  <c r="S62" i="26"/>
  <c r="R62" i="26"/>
  <c r="Q62" i="26"/>
  <c r="P62" i="26"/>
  <c r="O62" i="26"/>
  <c r="N62" i="26"/>
  <c r="M62" i="26"/>
  <c r="L62" i="26"/>
  <c r="K62" i="26"/>
  <c r="J62" i="26"/>
  <c r="I62" i="26"/>
  <c r="H62" i="26"/>
  <c r="G62" i="26"/>
  <c r="F62" i="26"/>
  <c r="E62" i="26"/>
  <c r="D62" i="26"/>
  <c r="C62" i="26"/>
  <c r="B62" i="26"/>
  <c r="CE61" i="26"/>
  <c r="CD61" i="26"/>
  <c r="CC61" i="26"/>
  <c r="CB61" i="26"/>
  <c r="CA61" i="26"/>
  <c r="BZ61" i="26"/>
  <c r="BY61" i="26"/>
  <c r="BX61" i="26"/>
  <c r="BW61" i="26"/>
  <c r="BV61" i="26"/>
  <c r="BU61" i="26"/>
  <c r="BT61" i="26"/>
  <c r="BS61" i="26"/>
  <c r="BR61" i="26"/>
  <c r="BQ61" i="26"/>
  <c r="BP61" i="26"/>
  <c r="BO61" i="26"/>
  <c r="BN61" i="26"/>
  <c r="BM61" i="26"/>
  <c r="BL61" i="26"/>
  <c r="BK61" i="26"/>
  <c r="BJ61" i="26"/>
  <c r="BI61" i="26"/>
  <c r="BH61" i="26"/>
  <c r="BG61" i="26"/>
  <c r="BF61" i="26"/>
  <c r="BE61" i="26"/>
  <c r="BD61" i="26"/>
  <c r="BC61" i="26"/>
  <c r="BB61" i="26"/>
  <c r="BA61" i="26"/>
  <c r="AZ61" i="26"/>
  <c r="AY61" i="26"/>
  <c r="AX61" i="26"/>
  <c r="AW61" i="26"/>
  <c r="AV61" i="26"/>
  <c r="AU61" i="26"/>
  <c r="AT61" i="26"/>
  <c r="AS61" i="26"/>
  <c r="AR61" i="26"/>
  <c r="AQ61" i="26"/>
  <c r="AP61" i="26"/>
  <c r="AO61" i="26"/>
  <c r="AN61" i="26"/>
  <c r="AM61" i="26"/>
  <c r="AL61" i="26"/>
  <c r="AK61" i="26"/>
  <c r="AJ61" i="26"/>
  <c r="AI61" i="26"/>
  <c r="AH61" i="26"/>
  <c r="AG61" i="26"/>
  <c r="AF61" i="26"/>
  <c r="AE61" i="26"/>
  <c r="AD61" i="26"/>
  <c r="AC61" i="26"/>
  <c r="AB61" i="26"/>
  <c r="AA61" i="26"/>
  <c r="Z61" i="26"/>
  <c r="Y61" i="26"/>
  <c r="X61" i="26"/>
  <c r="W61" i="26"/>
  <c r="V61" i="26"/>
  <c r="U61" i="26"/>
  <c r="T61" i="26"/>
  <c r="S61" i="26"/>
  <c r="R61" i="26"/>
  <c r="Q61" i="26"/>
  <c r="P61" i="26"/>
  <c r="O61" i="26"/>
  <c r="N61" i="26"/>
  <c r="M61" i="26"/>
  <c r="L61" i="26"/>
  <c r="K61" i="26"/>
  <c r="J61" i="26"/>
  <c r="I61" i="26"/>
  <c r="H61" i="26"/>
  <c r="G61" i="26"/>
  <c r="F61" i="26"/>
  <c r="E61" i="26"/>
  <c r="D61" i="26"/>
  <c r="C61" i="26"/>
  <c r="B61" i="26"/>
  <c r="CE60" i="26"/>
  <c r="CD60" i="26"/>
  <c r="CC60" i="26"/>
  <c r="CB60" i="26"/>
  <c r="CA60" i="26"/>
  <c r="BZ60" i="26"/>
  <c r="BY60" i="26"/>
  <c r="BX60" i="26"/>
  <c r="BW60" i="26"/>
  <c r="BV60" i="26"/>
  <c r="BU60" i="26"/>
  <c r="BT60" i="26"/>
  <c r="BS60" i="26"/>
  <c r="BR60" i="26"/>
  <c r="BQ60" i="26"/>
  <c r="BP60" i="26"/>
  <c r="BO60" i="26"/>
  <c r="BN60" i="26"/>
  <c r="BM60" i="26"/>
  <c r="BL60" i="26"/>
  <c r="BK60" i="26"/>
  <c r="BJ60" i="26"/>
  <c r="BI60" i="26"/>
  <c r="BH60" i="26"/>
  <c r="BG60" i="26"/>
  <c r="BF60" i="26"/>
  <c r="BE60" i="26"/>
  <c r="BD60" i="26"/>
  <c r="BC60" i="26"/>
  <c r="BB60" i="26"/>
  <c r="BA60" i="26"/>
  <c r="AZ60" i="26"/>
  <c r="AY60" i="26"/>
  <c r="AX60" i="26"/>
  <c r="AW60" i="26"/>
  <c r="AV60" i="26"/>
  <c r="AU60" i="26"/>
  <c r="AT60" i="26"/>
  <c r="AS60" i="26"/>
  <c r="AR60" i="26"/>
  <c r="AQ60" i="26"/>
  <c r="AP60" i="26"/>
  <c r="AO60" i="26"/>
  <c r="AN60" i="26"/>
  <c r="AM60" i="26"/>
  <c r="AL60" i="26"/>
  <c r="AK60" i="26"/>
  <c r="AJ60" i="26"/>
  <c r="AI60" i="26"/>
  <c r="AH60" i="26"/>
  <c r="AG60" i="26"/>
  <c r="AF60" i="26"/>
  <c r="AE60" i="26"/>
  <c r="AD60" i="26"/>
  <c r="AC60" i="26"/>
  <c r="AB60" i="26"/>
  <c r="AA60" i="26"/>
  <c r="Z60" i="26"/>
  <c r="Y60" i="26"/>
  <c r="X60" i="26"/>
  <c r="W60" i="26"/>
  <c r="V60" i="26"/>
  <c r="U60" i="26"/>
  <c r="T60" i="26"/>
  <c r="S60" i="26"/>
  <c r="R60" i="26"/>
  <c r="Q60" i="26"/>
  <c r="P60" i="26"/>
  <c r="O60" i="26"/>
  <c r="N60" i="26"/>
  <c r="M60" i="26"/>
  <c r="L60" i="26"/>
  <c r="K60" i="26"/>
  <c r="J60" i="26"/>
  <c r="I60" i="26"/>
  <c r="H60" i="26"/>
  <c r="G60" i="26"/>
  <c r="F60" i="26"/>
  <c r="E60" i="26"/>
  <c r="D60" i="26"/>
  <c r="C60" i="26"/>
  <c r="B60" i="26"/>
  <c r="CE59" i="26"/>
  <c r="CD59" i="26"/>
  <c r="CC59" i="26"/>
  <c r="CB59" i="26"/>
  <c r="CA59" i="26"/>
  <c r="BZ59" i="26"/>
  <c r="BY59" i="26"/>
  <c r="BX59" i="26"/>
  <c r="BW59" i="26"/>
  <c r="BV59" i="26"/>
  <c r="BU59" i="26"/>
  <c r="BT59" i="26"/>
  <c r="BS59" i="26"/>
  <c r="BR59" i="26"/>
  <c r="BQ59" i="26"/>
  <c r="BP59" i="26"/>
  <c r="BO59" i="26"/>
  <c r="BN59" i="26"/>
  <c r="BM59" i="26"/>
  <c r="BL59" i="26"/>
  <c r="BK59" i="26"/>
  <c r="BJ59" i="26"/>
  <c r="BI59" i="26"/>
  <c r="BH59" i="26"/>
  <c r="BG59" i="26"/>
  <c r="BF59" i="26"/>
  <c r="BE59" i="26"/>
  <c r="BD59" i="26"/>
  <c r="BC59" i="26"/>
  <c r="BB59" i="26"/>
  <c r="BA59" i="26"/>
  <c r="AZ59" i="26"/>
  <c r="AY59" i="26"/>
  <c r="AX59" i="26"/>
  <c r="AW59" i="26"/>
  <c r="AV59" i="26"/>
  <c r="AU59" i="26"/>
  <c r="AT59" i="26"/>
  <c r="AS59" i="26"/>
  <c r="AR59" i="26"/>
  <c r="AQ59" i="26"/>
  <c r="AP59" i="26"/>
  <c r="AO59" i="26"/>
  <c r="AN59" i="26"/>
  <c r="AM59" i="26"/>
  <c r="AL59" i="26"/>
  <c r="AK59" i="26"/>
  <c r="AJ59" i="26"/>
  <c r="AI59" i="26"/>
  <c r="AH59" i="26"/>
  <c r="AG59" i="26"/>
  <c r="AF59" i="26"/>
  <c r="AE59" i="26"/>
  <c r="AD59" i="26"/>
  <c r="AC59" i="26"/>
  <c r="AB59" i="26"/>
  <c r="AA59" i="26"/>
  <c r="Z59" i="26"/>
  <c r="Y59" i="26"/>
  <c r="X59" i="26"/>
  <c r="W59" i="26"/>
  <c r="V59" i="26"/>
  <c r="U59" i="26"/>
  <c r="T59" i="26"/>
  <c r="S59" i="26"/>
  <c r="R59" i="26"/>
  <c r="Q59" i="26"/>
  <c r="P59" i="26"/>
  <c r="O59" i="26"/>
  <c r="N59" i="26"/>
  <c r="M59" i="26"/>
  <c r="L59" i="26"/>
  <c r="K59" i="26"/>
  <c r="J59" i="26"/>
  <c r="I59" i="26"/>
  <c r="H59" i="26"/>
  <c r="G59" i="26"/>
  <c r="F59" i="26"/>
  <c r="E59" i="26"/>
  <c r="D59" i="26"/>
  <c r="C59" i="26"/>
  <c r="B59" i="26"/>
  <c r="CE58" i="26"/>
  <c r="CD58" i="26"/>
  <c r="CC58" i="26"/>
  <c r="CB58" i="26"/>
  <c r="CA58" i="26"/>
  <c r="BZ58" i="26"/>
  <c r="BY58" i="26"/>
  <c r="BX58" i="26"/>
  <c r="BW58" i="26"/>
  <c r="BV58" i="26"/>
  <c r="BU58" i="26"/>
  <c r="BT58" i="26"/>
  <c r="BS58" i="26"/>
  <c r="BR58" i="26"/>
  <c r="BQ58" i="26"/>
  <c r="BP58" i="26"/>
  <c r="BO58" i="26"/>
  <c r="BN58" i="26"/>
  <c r="BM58" i="26"/>
  <c r="BL58" i="26"/>
  <c r="BK58" i="26"/>
  <c r="BJ58" i="26"/>
  <c r="BI58" i="26"/>
  <c r="BH58" i="26"/>
  <c r="BG58" i="26"/>
  <c r="BF58" i="26"/>
  <c r="BE58" i="26"/>
  <c r="BD58" i="26"/>
  <c r="BC58" i="26"/>
  <c r="BB58" i="26"/>
  <c r="BA58" i="26"/>
  <c r="AZ58" i="26"/>
  <c r="AY58" i="26"/>
  <c r="AX58" i="26"/>
  <c r="AW58" i="26"/>
  <c r="AV58" i="26"/>
  <c r="AU58" i="26"/>
  <c r="AT58" i="26"/>
  <c r="AS58" i="26"/>
  <c r="AR58" i="26"/>
  <c r="AQ58" i="26"/>
  <c r="AP58" i="26"/>
  <c r="AO58" i="26"/>
  <c r="AN58" i="26"/>
  <c r="AM58" i="26"/>
  <c r="AL58" i="26"/>
  <c r="AK58" i="26"/>
  <c r="AJ58" i="26"/>
  <c r="AI58" i="26"/>
  <c r="AH58" i="26"/>
  <c r="AG58" i="26"/>
  <c r="AF58" i="26"/>
  <c r="AE58" i="26"/>
  <c r="AD58" i="26"/>
  <c r="AC58" i="26"/>
  <c r="AB58" i="26"/>
  <c r="AA58" i="26"/>
  <c r="Z58" i="26"/>
  <c r="Y58" i="26"/>
  <c r="X58" i="26"/>
  <c r="W58" i="26"/>
  <c r="V58" i="26"/>
  <c r="U58" i="26"/>
  <c r="T58" i="26"/>
  <c r="S58" i="26"/>
  <c r="R58" i="26"/>
  <c r="Q58" i="26"/>
  <c r="P58" i="26"/>
  <c r="O58" i="26"/>
  <c r="N58" i="26"/>
  <c r="M58" i="26"/>
  <c r="L58" i="26"/>
  <c r="K58" i="26"/>
  <c r="J58" i="26"/>
  <c r="I58" i="26"/>
  <c r="H58" i="26"/>
  <c r="G58" i="26"/>
  <c r="F58" i="26"/>
  <c r="E58" i="26"/>
  <c r="D58" i="26"/>
  <c r="C58" i="26"/>
  <c r="B58" i="26"/>
  <c r="CE57" i="26"/>
  <c r="CD57" i="26"/>
  <c r="CC57" i="26"/>
  <c r="CB57" i="26"/>
  <c r="CA57" i="26"/>
  <c r="BZ57" i="26"/>
  <c r="BY57" i="26"/>
  <c r="BX57" i="26"/>
  <c r="BW57" i="26"/>
  <c r="BV57" i="26"/>
  <c r="BU57" i="26"/>
  <c r="BT57" i="26"/>
  <c r="BS57" i="26"/>
  <c r="BR57" i="26"/>
  <c r="BQ57" i="26"/>
  <c r="BP57" i="26"/>
  <c r="BO57" i="26"/>
  <c r="BN57" i="26"/>
  <c r="BM57" i="26"/>
  <c r="BL57" i="26"/>
  <c r="BK57" i="26"/>
  <c r="BJ57" i="26"/>
  <c r="BI57" i="26"/>
  <c r="BH57" i="26"/>
  <c r="BG57" i="26"/>
  <c r="BF57" i="26"/>
  <c r="BE57" i="26"/>
  <c r="BD57" i="26"/>
  <c r="BC57" i="26"/>
  <c r="BB57" i="26"/>
  <c r="BA57" i="26"/>
  <c r="AZ57" i="26"/>
  <c r="AY57" i="26"/>
  <c r="AX57" i="26"/>
  <c r="AW57" i="26"/>
  <c r="AV57" i="26"/>
  <c r="AU57" i="26"/>
  <c r="AT57" i="26"/>
  <c r="AS57" i="26"/>
  <c r="AR57" i="26"/>
  <c r="AQ57" i="26"/>
  <c r="AP57" i="26"/>
  <c r="AO57" i="26"/>
  <c r="AN57" i="26"/>
  <c r="AM57" i="26"/>
  <c r="AL57" i="26"/>
  <c r="AK57" i="26"/>
  <c r="AJ57" i="26"/>
  <c r="AI57" i="26"/>
  <c r="AH57" i="26"/>
  <c r="AG57" i="26"/>
  <c r="AF57" i="26"/>
  <c r="AE57" i="26"/>
  <c r="AD57" i="26"/>
  <c r="AC57" i="26"/>
  <c r="AB57" i="26"/>
  <c r="AA57" i="26"/>
  <c r="Z57" i="26"/>
  <c r="Y57" i="26"/>
  <c r="X57" i="26"/>
  <c r="W57" i="26"/>
  <c r="V57" i="26"/>
  <c r="U57" i="26"/>
  <c r="T57" i="26"/>
  <c r="S57" i="26"/>
  <c r="R57" i="26"/>
  <c r="Q57" i="26"/>
  <c r="P57" i="26"/>
  <c r="O57" i="26"/>
  <c r="N57" i="26"/>
  <c r="M57" i="26"/>
  <c r="L57" i="26"/>
  <c r="K57" i="26"/>
  <c r="J57" i="26"/>
  <c r="I57" i="26"/>
  <c r="H57" i="26"/>
  <c r="G57" i="26"/>
  <c r="F57" i="26"/>
  <c r="E57" i="26"/>
  <c r="D57" i="26"/>
  <c r="C57" i="26"/>
  <c r="B57" i="26"/>
  <c r="CE56" i="26"/>
  <c r="CD56" i="26"/>
  <c r="CC56" i="26"/>
  <c r="CB56" i="26"/>
  <c r="CA56" i="26"/>
  <c r="BZ56" i="26"/>
  <c r="BY56" i="26"/>
  <c r="BX56" i="26"/>
  <c r="BW56" i="26"/>
  <c r="BV56" i="26"/>
  <c r="BU56" i="26"/>
  <c r="BT56" i="26"/>
  <c r="BS56" i="26"/>
  <c r="BR56" i="26"/>
  <c r="BQ56" i="26"/>
  <c r="BP56" i="26"/>
  <c r="BO56" i="26"/>
  <c r="BN56" i="26"/>
  <c r="BM56" i="26"/>
  <c r="BL56" i="26"/>
  <c r="BK56" i="26"/>
  <c r="BJ56" i="26"/>
  <c r="BI56" i="26"/>
  <c r="BH56" i="26"/>
  <c r="BG56" i="26"/>
  <c r="BF56" i="26"/>
  <c r="BE56" i="26"/>
  <c r="BD56" i="26"/>
  <c r="BC56" i="26"/>
  <c r="BB56" i="26"/>
  <c r="BA56" i="26"/>
  <c r="AZ56" i="26"/>
  <c r="AY56" i="26"/>
  <c r="AX56" i="26"/>
  <c r="AW56" i="26"/>
  <c r="AV56" i="26"/>
  <c r="AU56" i="26"/>
  <c r="AT56" i="26"/>
  <c r="AS56" i="26"/>
  <c r="AR56" i="26"/>
  <c r="AQ56" i="26"/>
  <c r="AP56" i="26"/>
  <c r="AO56" i="26"/>
  <c r="AN56" i="26"/>
  <c r="AM56" i="26"/>
  <c r="AL56" i="26"/>
  <c r="AK56" i="26"/>
  <c r="AJ56" i="26"/>
  <c r="AI56" i="26"/>
  <c r="AH56" i="26"/>
  <c r="AG56" i="26"/>
  <c r="AF56" i="26"/>
  <c r="AE56" i="26"/>
  <c r="AD56" i="26"/>
  <c r="AC56" i="26"/>
  <c r="AB56" i="26"/>
  <c r="AA56" i="26"/>
  <c r="Z56" i="26"/>
  <c r="Y56" i="26"/>
  <c r="X56" i="26"/>
  <c r="W56" i="26"/>
  <c r="V56" i="26"/>
  <c r="U56" i="26"/>
  <c r="T56" i="26"/>
  <c r="S56" i="26"/>
  <c r="R56" i="26"/>
  <c r="Q56" i="26"/>
  <c r="P56" i="26"/>
  <c r="O56" i="26"/>
  <c r="N56" i="26"/>
  <c r="M56" i="26"/>
  <c r="L56" i="26"/>
  <c r="K56" i="26"/>
  <c r="J56" i="26"/>
  <c r="I56" i="26"/>
  <c r="H56" i="26"/>
  <c r="G56" i="26"/>
  <c r="F56" i="26"/>
  <c r="E56" i="26"/>
  <c r="D56" i="26"/>
  <c r="C56" i="26"/>
  <c r="B56" i="26"/>
  <c r="CE55" i="26"/>
  <c r="CD55" i="26"/>
  <c r="CC55" i="26"/>
  <c r="CB55" i="26"/>
  <c r="CA55" i="26"/>
  <c r="BZ55" i="26"/>
  <c r="BY55" i="26"/>
  <c r="BX55" i="26"/>
  <c r="BW55" i="26"/>
  <c r="BV55" i="26"/>
  <c r="BU55" i="26"/>
  <c r="BT55" i="26"/>
  <c r="BS55" i="26"/>
  <c r="BR55" i="26"/>
  <c r="BQ55" i="26"/>
  <c r="BP55" i="26"/>
  <c r="BO55" i="26"/>
  <c r="BN55" i="26"/>
  <c r="BM55" i="26"/>
  <c r="BL55" i="26"/>
  <c r="BK55" i="26"/>
  <c r="BJ55" i="26"/>
  <c r="BI55" i="26"/>
  <c r="BH55" i="26"/>
  <c r="BG55" i="26"/>
  <c r="BF55" i="26"/>
  <c r="BE55" i="26"/>
  <c r="BD55" i="26"/>
  <c r="BC55" i="26"/>
  <c r="BB55" i="26"/>
  <c r="BA55" i="26"/>
  <c r="AZ55" i="26"/>
  <c r="AY55" i="26"/>
  <c r="AX55" i="26"/>
  <c r="AW55" i="26"/>
  <c r="AV55" i="26"/>
  <c r="AU55" i="26"/>
  <c r="AT55" i="26"/>
  <c r="AS55" i="26"/>
  <c r="AR55" i="26"/>
  <c r="AQ55" i="26"/>
  <c r="AP55" i="26"/>
  <c r="AO55" i="26"/>
  <c r="AN55" i="26"/>
  <c r="AM55" i="26"/>
  <c r="AL55" i="26"/>
  <c r="AK55" i="26"/>
  <c r="AJ55" i="26"/>
  <c r="AI55" i="26"/>
  <c r="AH55" i="26"/>
  <c r="AG55" i="26"/>
  <c r="AF55" i="26"/>
  <c r="AE55" i="26"/>
  <c r="AD55" i="26"/>
  <c r="AC55" i="26"/>
  <c r="AB55" i="26"/>
  <c r="AA55" i="26"/>
  <c r="Z55" i="26"/>
  <c r="Y55" i="26"/>
  <c r="X55" i="26"/>
  <c r="W55" i="26"/>
  <c r="V55" i="26"/>
  <c r="U55" i="26"/>
  <c r="T55" i="26"/>
  <c r="S55" i="26"/>
  <c r="R55" i="26"/>
  <c r="Q55" i="26"/>
  <c r="P55" i="26"/>
  <c r="O55" i="26"/>
  <c r="N55" i="26"/>
  <c r="M55" i="26"/>
  <c r="L55" i="26"/>
  <c r="K55" i="26"/>
  <c r="J55" i="26"/>
  <c r="I55" i="26"/>
  <c r="H55" i="26"/>
  <c r="G55" i="26"/>
  <c r="F55" i="26"/>
  <c r="E55" i="26"/>
  <c r="D55" i="26"/>
  <c r="C55" i="26"/>
  <c r="B55" i="26"/>
  <c r="CE54" i="26"/>
  <c r="CD54" i="26"/>
  <c r="CC54" i="26"/>
  <c r="CB54" i="26"/>
  <c r="CA54" i="26"/>
  <c r="BZ54" i="26"/>
  <c r="BY54" i="26"/>
  <c r="BX54" i="26"/>
  <c r="BW54" i="26"/>
  <c r="BV54" i="26"/>
  <c r="BU54" i="26"/>
  <c r="BT54" i="26"/>
  <c r="BS54" i="26"/>
  <c r="BR54" i="26"/>
  <c r="BQ54" i="26"/>
  <c r="BP54" i="26"/>
  <c r="BO54" i="26"/>
  <c r="BN54" i="26"/>
  <c r="BM54" i="26"/>
  <c r="BL54" i="26"/>
  <c r="BK54" i="26"/>
  <c r="BJ54" i="26"/>
  <c r="BI54" i="26"/>
  <c r="BH54" i="26"/>
  <c r="BG54" i="26"/>
  <c r="BF54" i="26"/>
  <c r="BE54" i="26"/>
  <c r="BD54" i="26"/>
  <c r="BC54" i="26"/>
  <c r="BB54" i="26"/>
  <c r="BA54" i="26"/>
  <c r="AZ54" i="26"/>
  <c r="AY54" i="26"/>
  <c r="AX54" i="26"/>
  <c r="AW54" i="26"/>
  <c r="AV54" i="26"/>
  <c r="AU54" i="26"/>
  <c r="AT54" i="26"/>
  <c r="AS54" i="26"/>
  <c r="AR54" i="26"/>
  <c r="AQ54" i="26"/>
  <c r="AP54" i="26"/>
  <c r="AO54" i="26"/>
  <c r="AN54" i="26"/>
  <c r="AM54" i="26"/>
  <c r="AL54" i="26"/>
  <c r="AK54" i="26"/>
  <c r="AJ54" i="26"/>
  <c r="AI54" i="26"/>
  <c r="AH54" i="26"/>
  <c r="AG54" i="26"/>
  <c r="AF54" i="26"/>
  <c r="AE54" i="26"/>
  <c r="AD54" i="26"/>
  <c r="AC54" i="26"/>
  <c r="AB54" i="26"/>
  <c r="AA54" i="26"/>
  <c r="Z54" i="26"/>
  <c r="Y54" i="26"/>
  <c r="X54" i="26"/>
  <c r="W54" i="26"/>
  <c r="V54" i="26"/>
  <c r="U54" i="26"/>
  <c r="T54" i="26"/>
  <c r="S54" i="26"/>
  <c r="R54" i="26"/>
  <c r="Q54" i="26"/>
  <c r="P54" i="26"/>
  <c r="O54" i="26"/>
  <c r="N54" i="26"/>
  <c r="M54" i="26"/>
  <c r="L54" i="26"/>
  <c r="K54" i="26"/>
  <c r="J54" i="26"/>
  <c r="I54" i="26"/>
  <c r="H54" i="26"/>
  <c r="G54" i="26"/>
  <c r="F54" i="26"/>
  <c r="E54" i="26"/>
  <c r="D54" i="26"/>
  <c r="C54" i="26"/>
  <c r="B54" i="26"/>
  <c r="CE53" i="26"/>
  <c r="CD53" i="26"/>
  <c r="CC53" i="26"/>
  <c r="CB53" i="26"/>
  <c r="CA53" i="26"/>
  <c r="BZ53" i="26"/>
  <c r="BY53" i="26"/>
  <c r="BX53" i="26"/>
  <c r="BW53" i="26"/>
  <c r="BV53" i="26"/>
  <c r="BU53" i="26"/>
  <c r="BT53" i="26"/>
  <c r="BS53" i="26"/>
  <c r="BR53" i="26"/>
  <c r="BQ53" i="26"/>
  <c r="BP53" i="26"/>
  <c r="BO53" i="26"/>
  <c r="BN53" i="26"/>
  <c r="BM53" i="26"/>
  <c r="BL53" i="26"/>
  <c r="BK53" i="26"/>
  <c r="BJ53" i="26"/>
  <c r="BI53" i="26"/>
  <c r="BH53" i="26"/>
  <c r="BG53" i="26"/>
  <c r="BF53" i="26"/>
  <c r="BE53" i="26"/>
  <c r="BD53" i="26"/>
  <c r="BC53" i="26"/>
  <c r="BB53" i="26"/>
  <c r="BA53" i="26"/>
  <c r="AZ53" i="26"/>
  <c r="AY53" i="26"/>
  <c r="AX53" i="26"/>
  <c r="AW53" i="26"/>
  <c r="AV53" i="26"/>
  <c r="AU53" i="26"/>
  <c r="AT53" i="26"/>
  <c r="AS53" i="26"/>
  <c r="AR53" i="26"/>
  <c r="AQ53" i="26"/>
  <c r="AP53" i="26"/>
  <c r="AO53" i="26"/>
  <c r="AN53" i="26"/>
  <c r="AM53" i="26"/>
  <c r="AL53" i="26"/>
  <c r="AK53" i="26"/>
  <c r="AJ53" i="26"/>
  <c r="AI53" i="26"/>
  <c r="AH53" i="26"/>
  <c r="AG53" i="26"/>
  <c r="AF53" i="26"/>
  <c r="AE53" i="26"/>
  <c r="AD53" i="26"/>
  <c r="AC53" i="26"/>
  <c r="AB53" i="26"/>
  <c r="AA53" i="26"/>
  <c r="Z53" i="26"/>
  <c r="Y53" i="26"/>
  <c r="X53" i="26"/>
  <c r="W53" i="26"/>
  <c r="V53" i="26"/>
  <c r="U53" i="26"/>
  <c r="T53" i="26"/>
  <c r="S53" i="26"/>
  <c r="R53" i="26"/>
  <c r="Q53" i="26"/>
  <c r="P53" i="26"/>
  <c r="O53" i="26"/>
  <c r="N53" i="26"/>
  <c r="M53" i="26"/>
  <c r="L53" i="26"/>
  <c r="K53" i="26"/>
  <c r="J53" i="26"/>
  <c r="I53" i="26"/>
  <c r="H53" i="26"/>
  <c r="G53" i="26"/>
  <c r="F53" i="26"/>
  <c r="E53" i="26"/>
  <c r="D53" i="26"/>
  <c r="C53" i="26"/>
  <c r="B53" i="26"/>
  <c r="CE52" i="26"/>
  <c r="CD52" i="26"/>
  <c r="CC52" i="26"/>
  <c r="CB52" i="26"/>
  <c r="CA52" i="26"/>
  <c r="BZ52" i="26"/>
  <c r="BY52" i="26"/>
  <c r="BX52" i="26"/>
  <c r="BW52" i="26"/>
  <c r="BV52" i="26"/>
  <c r="BU52" i="26"/>
  <c r="BT52" i="26"/>
  <c r="BS52" i="26"/>
  <c r="BR52" i="26"/>
  <c r="BQ52" i="26"/>
  <c r="BP52" i="26"/>
  <c r="BO52" i="26"/>
  <c r="BN52" i="26"/>
  <c r="BM52" i="26"/>
  <c r="BL52" i="26"/>
  <c r="BK52" i="26"/>
  <c r="BJ52" i="26"/>
  <c r="BI52" i="26"/>
  <c r="BH52" i="26"/>
  <c r="BG52" i="26"/>
  <c r="BF52" i="26"/>
  <c r="BE52" i="26"/>
  <c r="BD52" i="26"/>
  <c r="BC52" i="26"/>
  <c r="BB52" i="26"/>
  <c r="BA52" i="26"/>
  <c r="AZ52" i="26"/>
  <c r="AY52" i="26"/>
  <c r="AX52" i="26"/>
  <c r="AW52" i="26"/>
  <c r="AV52" i="26"/>
  <c r="AU52" i="26"/>
  <c r="AT52" i="26"/>
  <c r="AS52" i="26"/>
  <c r="AR52" i="26"/>
  <c r="AQ52" i="26"/>
  <c r="AP52" i="26"/>
  <c r="AO52" i="26"/>
  <c r="AN52" i="26"/>
  <c r="AM52" i="26"/>
  <c r="AL52" i="26"/>
  <c r="AK52" i="26"/>
  <c r="AJ52" i="26"/>
  <c r="AI52" i="26"/>
  <c r="AH52" i="26"/>
  <c r="AG52" i="26"/>
  <c r="AF52" i="26"/>
  <c r="AE52" i="26"/>
  <c r="AD52" i="26"/>
  <c r="AC52" i="26"/>
  <c r="AB52" i="26"/>
  <c r="AA52" i="26"/>
  <c r="Z52" i="26"/>
  <c r="Y52" i="26"/>
  <c r="X52" i="26"/>
  <c r="W52" i="26"/>
  <c r="V52" i="26"/>
  <c r="U52" i="26"/>
  <c r="T52" i="26"/>
  <c r="S52" i="26"/>
  <c r="R52" i="26"/>
  <c r="Q52" i="26"/>
  <c r="P52" i="26"/>
  <c r="O52" i="26"/>
  <c r="N52" i="26"/>
  <c r="M52" i="26"/>
  <c r="L52" i="26"/>
  <c r="K52" i="26"/>
  <c r="J52" i="26"/>
  <c r="I52" i="26"/>
  <c r="H52" i="26"/>
  <c r="G52" i="26"/>
  <c r="F52" i="26"/>
  <c r="E52" i="26"/>
  <c r="D52" i="26"/>
  <c r="C52" i="26"/>
  <c r="B52" i="26"/>
  <c r="CE51" i="26"/>
  <c r="CD51" i="26"/>
  <c r="CC51" i="26"/>
  <c r="CB51" i="26"/>
  <c r="CA51" i="26"/>
  <c r="BZ51" i="26"/>
  <c r="BY51" i="26"/>
  <c r="BX51" i="26"/>
  <c r="BW51" i="26"/>
  <c r="BV51" i="26"/>
  <c r="BU51" i="26"/>
  <c r="BT51" i="26"/>
  <c r="BS51" i="26"/>
  <c r="BR51" i="26"/>
  <c r="BQ51" i="26"/>
  <c r="BP51" i="26"/>
  <c r="BO51" i="26"/>
  <c r="BN51" i="26"/>
  <c r="BM51" i="26"/>
  <c r="BL51" i="26"/>
  <c r="BK51" i="26"/>
  <c r="BJ51" i="26"/>
  <c r="BI51" i="26"/>
  <c r="BH51" i="26"/>
  <c r="BG51" i="26"/>
  <c r="BF51" i="26"/>
  <c r="BE51" i="26"/>
  <c r="BD51" i="26"/>
  <c r="BC51" i="26"/>
  <c r="BB51" i="26"/>
  <c r="BA51" i="26"/>
  <c r="AZ51" i="26"/>
  <c r="AY51" i="26"/>
  <c r="AX51" i="26"/>
  <c r="AW51" i="26"/>
  <c r="AV51" i="26"/>
  <c r="AU51" i="26"/>
  <c r="AT51" i="26"/>
  <c r="AS51" i="26"/>
  <c r="AR51" i="26"/>
  <c r="AQ51" i="26"/>
  <c r="AP51" i="26"/>
  <c r="AO51" i="26"/>
  <c r="AN51" i="26"/>
  <c r="AM51" i="26"/>
  <c r="AL51" i="26"/>
  <c r="AK51" i="26"/>
  <c r="AJ51" i="26"/>
  <c r="AI51" i="26"/>
  <c r="AH51" i="26"/>
  <c r="AG51" i="26"/>
  <c r="AF51" i="26"/>
  <c r="AE51" i="26"/>
  <c r="AD51" i="26"/>
  <c r="AC51" i="26"/>
  <c r="AB51" i="26"/>
  <c r="AA51" i="26"/>
  <c r="Z51" i="26"/>
  <c r="Y51" i="26"/>
  <c r="X51" i="26"/>
  <c r="W51" i="26"/>
  <c r="V51" i="26"/>
  <c r="U51" i="26"/>
  <c r="T51" i="26"/>
  <c r="S51" i="26"/>
  <c r="R51" i="26"/>
  <c r="Q51" i="26"/>
  <c r="P51" i="26"/>
  <c r="O51" i="26"/>
  <c r="N51" i="26"/>
  <c r="M51" i="26"/>
  <c r="L51" i="26"/>
  <c r="K51" i="26"/>
  <c r="J51" i="26"/>
  <c r="I51" i="26"/>
  <c r="H51" i="26"/>
  <c r="G51" i="26"/>
  <c r="F51" i="26"/>
  <c r="E51" i="26"/>
  <c r="D51" i="26"/>
  <c r="C51" i="26"/>
  <c r="B51" i="26"/>
  <c r="CE50" i="26"/>
  <c r="CD50" i="26"/>
  <c r="CC50" i="26"/>
  <c r="CB50" i="26"/>
  <c r="CA50" i="26"/>
  <c r="BZ50" i="26"/>
  <c r="BY50" i="26"/>
  <c r="BX50" i="26"/>
  <c r="BW50" i="26"/>
  <c r="BV50" i="26"/>
  <c r="BU50" i="26"/>
  <c r="BT50" i="26"/>
  <c r="BS50" i="26"/>
  <c r="BR50" i="26"/>
  <c r="BQ50" i="26"/>
  <c r="BP50" i="26"/>
  <c r="BO50" i="26"/>
  <c r="BN50" i="26"/>
  <c r="BM50" i="26"/>
  <c r="BL50" i="26"/>
  <c r="BK50" i="26"/>
  <c r="BJ50" i="26"/>
  <c r="BI50" i="26"/>
  <c r="BH50" i="26"/>
  <c r="BG50" i="26"/>
  <c r="BF50" i="26"/>
  <c r="BE50" i="26"/>
  <c r="BD50" i="26"/>
  <c r="BC50" i="26"/>
  <c r="BB50" i="26"/>
  <c r="BA50" i="26"/>
  <c r="AZ50" i="26"/>
  <c r="AY50" i="26"/>
  <c r="AX50" i="26"/>
  <c r="AW50" i="26"/>
  <c r="AV50" i="26"/>
  <c r="AU50" i="26"/>
  <c r="AT50" i="26"/>
  <c r="AS50" i="26"/>
  <c r="AR50" i="26"/>
  <c r="AQ50" i="26"/>
  <c r="AP50" i="26"/>
  <c r="AO50" i="26"/>
  <c r="AN50" i="26"/>
  <c r="AM50" i="26"/>
  <c r="AL50" i="26"/>
  <c r="AK50" i="26"/>
  <c r="AJ50" i="26"/>
  <c r="AI50" i="26"/>
  <c r="AH50" i="26"/>
  <c r="AG50" i="26"/>
  <c r="AF50" i="26"/>
  <c r="AE50" i="26"/>
  <c r="AD50" i="26"/>
  <c r="AC50" i="26"/>
  <c r="AB50" i="26"/>
  <c r="AA50" i="26"/>
  <c r="Z50" i="26"/>
  <c r="Y50" i="26"/>
  <c r="X50" i="26"/>
  <c r="W50" i="26"/>
  <c r="V50" i="26"/>
  <c r="U50" i="26"/>
  <c r="T50" i="26"/>
  <c r="S50" i="26"/>
  <c r="R50" i="26"/>
  <c r="Q50" i="26"/>
  <c r="P50" i="26"/>
  <c r="O50" i="26"/>
  <c r="N50" i="26"/>
  <c r="M50" i="26"/>
  <c r="L50" i="26"/>
  <c r="K50" i="26"/>
  <c r="J50" i="26"/>
  <c r="I50" i="26"/>
  <c r="H50" i="26"/>
  <c r="G50" i="26"/>
  <c r="F50" i="26"/>
  <c r="E50" i="26"/>
  <c r="D50" i="26"/>
  <c r="C50" i="26"/>
  <c r="B50" i="26"/>
  <c r="CE49" i="26"/>
  <c r="CD49" i="26"/>
  <c r="CC49" i="26"/>
  <c r="CB49" i="26"/>
  <c r="CA49" i="26"/>
  <c r="BZ49" i="26"/>
  <c r="BY49" i="26"/>
  <c r="BX49" i="26"/>
  <c r="BW49" i="26"/>
  <c r="BV49" i="26"/>
  <c r="BU49" i="26"/>
  <c r="BT49" i="26"/>
  <c r="BS49" i="26"/>
  <c r="BR49" i="26"/>
  <c r="BQ49" i="26"/>
  <c r="BP49" i="26"/>
  <c r="BO49" i="26"/>
  <c r="BN49" i="26"/>
  <c r="BM49" i="26"/>
  <c r="BL49" i="26"/>
  <c r="BK49" i="26"/>
  <c r="BJ49" i="26"/>
  <c r="BI49" i="26"/>
  <c r="BH49" i="26"/>
  <c r="BG49" i="26"/>
  <c r="BF49" i="26"/>
  <c r="BE49" i="26"/>
  <c r="BD49" i="26"/>
  <c r="BC49" i="26"/>
  <c r="BB49" i="26"/>
  <c r="BA49" i="26"/>
  <c r="AZ49" i="26"/>
  <c r="AY49" i="26"/>
  <c r="AX49" i="26"/>
  <c r="AW49" i="26"/>
  <c r="AV49" i="26"/>
  <c r="AU49" i="26"/>
  <c r="AT49" i="26"/>
  <c r="AS49" i="26"/>
  <c r="AR49" i="26"/>
  <c r="AQ49" i="26"/>
  <c r="AP49" i="26"/>
  <c r="AO49" i="26"/>
  <c r="AN49" i="26"/>
  <c r="AM49" i="26"/>
  <c r="AL49" i="26"/>
  <c r="AK49" i="26"/>
  <c r="AJ49" i="26"/>
  <c r="AI49" i="26"/>
  <c r="AH49" i="26"/>
  <c r="AG49" i="26"/>
  <c r="AF49" i="26"/>
  <c r="AE49" i="26"/>
  <c r="AD49" i="26"/>
  <c r="AC49" i="26"/>
  <c r="AB49" i="26"/>
  <c r="AA49" i="26"/>
  <c r="Z49" i="26"/>
  <c r="Y49" i="26"/>
  <c r="X49" i="26"/>
  <c r="W49" i="26"/>
  <c r="V49" i="26"/>
  <c r="U49" i="26"/>
  <c r="T49" i="26"/>
  <c r="S49" i="26"/>
  <c r="R49" i="26"/>
  <c r="Q49" i="26"/>
  <c r="P49" i="26"/>
  <c r="O49" i="26"/>
  <c r="N49" i="26"/>
  <c r="M49" i="26"/>
  <c r="L49" i="26"/>
  <c r="K49" i="26"/>
  <c r="J49" i="26"/>
  <c r="I49" i="26"/>
  <c r="H49" i="26"/>
  <c r="G49" i="26"/>
  <c r="F49" i="26"/>
  <c r="E49" i="26"/>
  <c r="D49" i="26"/>
  <c r="C49" i="26"/>
  <c r="B49" i="26"/>
  <c r="CE48" i="26"/>
  <c r="CD48" i="26"/>
  <c r="CC48" i="26"/>
  <c r="CB48" i="26"/>
  <c r="CA48" i="26"/>
  <c r="BZ48" i="26"/>
  <c r="BY48" i="26"/>
  <c r="BX48" i="26"/>
  <c r="BW48" i="26"/>
  <c r="BV48" i="26"/>
  <c r="BU48" i="26"/>
  <c r="BT48" i="26"/>
  <c r="BS48" i="26"/>
  <c r="BR48" i="26"/>
  <c r="BQ48" i="26"/>
  <c r="BP48" i="26"/>
  <c r="BO48" i="26"/>
  <c r="BN48" i="26"/>
  <c r="BM48" i="26"/>
  <c r="BL48" i="26"/>
  <c r="BK48" i="26"/>
  <c r="BJ48" i="26"/>
  <c r="BI48" i="26"/>
  <c r="BH48" i="26"/>
  <c r="BG48" i="26"/>
  <c r="BF48" i="26"/>
  <c r="BE48" i="26"/>
  <c r="BD48" i="26"/>
  <c r="BC48" i="26"/>
  <c r="BB48" i="26"/>
  <c r="BA48" i="26"/>
  <c r="AZ48" i="26"/>
  <c r="AY48" i="26"/>
  <c r="AX48" i="26"/>
  <c r="AW48" i="26"/>
  <c r="AV48" i="26"/>
  <c r="AU48" i="26"/>
  <c r="AT48" i="26"/>
  <c r="AS48" i="26"/>
  <c r="AR48" i="26"/>
  <c r="AQ48" i="26"/>
  <c r="AP48" i="26"/>
  <c r="AO48" i="26"/>
  <c r="AN48" i="26"/>
  <c r="AM48" i="26"/>
  <c r="AL48" i="26"/>
  <c r="AK48" i="26"/>
  <c r="AJ48" i="26"/>
  <c r="AI48" i="26"/>
  <c r="AH48" i="26"/>
  <c r="AG48" i="26"/>
  <c r="AF48" i="26"/>
  <c r="AE48" i="26"/>
  <c r="AD48" i="26"/>
  <c r="AC48" i="26"/>
  <c r="AB48" i="26"/>
  <c r="AA48" i="26"/>
  <c r="Z48" i="26"/>
  <c r="Y48" i="26"/>
  <c r="X48" i="26"/>
  <c r="W48" i="26"/>
  <c r="V48" i="26"/>
  <c r="U48" i="26"/>
  <c r="T48" i="26"/>
  <c r="S48" i="26"/>
  <c r="R48" i="26"/>
  <c r="Q48" i="26"/>
  <c r="P48" i="26"/>
  <c r="O48" i="26"/>
  <c r="N48" i="26"/>
  <c r="M48" i="26"/>
  <c r="L48" i="26"/>
  <c r="K48" i="26"/>
  <c r="J48" i="26"/>
  <c r="I48" i="26"/>
  <c r="H48" i="26"/>
  <c r="G48" i="26"/>
  <c r="F48" i="26"/>
  <c r="E48" i="26"/>
  <c r="D48" i="26"/>
  <c r="C48" i="26"/>
  <c r="B48" i="26"/>
  <c r="CE47" i="26"/>
  <c r="CD47" i="26"/>
  <c r="CC47" i="26"/>
  <c r="CB47" i="26"/>
  <c r="CA47" i="26"/>
  <c r="BZ47" i="26"/>
  <c r="BY47" i="26"/>
  <c r="BX47" i="26"/>
  <c r="BW47" i="26"/>
  <c r="BV47" i="26"/>
  <c r="BU47" i="26"/>
  <c r="BT47" i="26"/>
  <c r="BS47" i="26"/>
  <c r="BR47" i="26"/>
  <c r="BQ47" i="26"/>
  <c r="BP47" i="26"/>
  <c r="BO47" i="26"/>
  <c r="BN47" i="26"/>
  <c r="BM47" i="26"/>
  <c r="BL47" i="26"/>
  <c r="BK47" i="26"/>
  <c r="BJ47" i="26"/>
  <c r="BI47" i="26"/>
  <c r="BH47" i="26"/>
  <c r="BG47" i="26"/>
  <c r="BF47" i="26"/>
  <c r="BE47" i="26"/>
  <c r="BD47" i="26"/>
  <c r="BC47" i="26"/>
  <c r="BB47" i="26"/>
  <c r="BA47" i="26"/>
  <c r="AZ47" i="26"/>
  <c r="AY47" i="26"/>
  <c r="AX47" i="26"/>
  <c r="AW47" i="26"/>
  <c r="AV47" i="26"/>
  <c r="AU47" i="26"/>
  <c r="AT47" i="26"/>
  <c r="AS47" i="26"/>
  <c r="AR47" i="26"/>
  <c r="AQ47" i="26"/>
  <c r="AP47" i="26"/>
  <c r="AO47" i="26"/>
  <c r="AN47" i="26"/>
  <c r="AM47" i="26"/>
  <c r="AL47" i="26"/>
  <c r="AK47" i="26"/>
  <c r="AJ47" i="26"/>
  <c r="AI47" i="26"/>
  <c r="AH47" i="26"/>
  <c r="AG47" i="26"/>
  <c r="AF47" i="26"/>
  <c r="AE47" i="26"/>
  <c r="AD47" i="26"/>
  <c r="AC47" i="26"/>
  <c r="AB47" i="26"/>
  <c r="AA47" i="26"/>
  <c r="Z47" i="26"/>
  <c r="Y47" i="26"/>
  <c r="X47" i="26"/>
  <c r="W47" i="26"/>
  <c r="V47" i="26"/>
  <c r="U47" i="26"/>
  <c r="T47" i="26"/>
  <c r="S47" i="26"/>
  <c r="R47" i="26"/>
  <c r="Q47" i="26"/>
  <c r="P47" i="26"/>
  <c r="O47" i="26"/>
  <c r="N47" i="26"/>
  <c r="M47" i="26"/>
  <c r="L47" i="26"/>
  <c r="K47" i="26"/>
  <c r="J47" i="26"/>
  <c r="I47" i="26"/>
  <c r="H47" i="26"/>
  <c r="G47" i="26"/>
  <c r="F47" i="26"/>
  <c r="E47" i="26"/>
  <c r="D47" i="26"/>
  <c r="C47" i="26"/>
  <c r="B47" i="26"/>
  <c r="CE46" i="26"/>
  <c r="CD46" i="26"/>
  <c r="CC46" i="26"/>
  <c r="CB46" i="26"/>
  <c r="CA46" i="26"/>
  <c r="BZ46" i="26"/>
  <c r="BY46" i="26"/>
  <c r="BX46" i="26"/>
  <c r="BW46" i="26"/>
  <c r="BV46" i="26"/>
  <c r="BU46" i="26"/>
  <c r="BT46" i="26"/>
  <c r="BS46" i="26"/>
  <c r="BR46" i="26"/>
  <c r="BQ46" i="26"/>
  <c r="BP46" i="26"/>
  <c r="BO46" i="26"/>
  <c r="BN46" i="26"/>
  <c r="BM46" i="26"/>
  <c r="BL46" i="26"/>
  <c r="BK46" i="26"/>
  <c r="BJ46" i="26"/>
  <c r="BI46" i="26"/>
  <c r="BH46" i="26"/>
  <c r="BG46" i="26"/>
  <c r="BF46" i="26"/>
  <c r="BE46" i="26"/>
  <c r="BD46" i="26"/>
  <c r="BC46" i="26"/>
  <c r="BB46" i="26"/>
  <c r="BA46" i="26"/>
  <c r="AZ46" i="26"/>
  <c r="AY46" i="26"/>
  <c r="AX46" i="26"/>
  <c r="AW46" i="26"/>
  <c r="AV46" i="26"/>
  <c r="AU46" i="26"/>
  <c r="AT46" i="26"/>
  <c r="AS46" i="26"/>
  <c r="AR46" i="26"/>
  <c r="AQ46" i="26"/>
  <c r="AP46" i="26"/>
  <c r="AO46" i="26"/>
  <c r="AN46" i="26"/>
  <c r="AM46" i="26"/>
  <c r="AL46" i="26"/>
  <c r="AK46" i="26"/>
  <c r="AJ46" i="26"/>
  <c r="AI46" i="26"/>
  <c r="AH46" i="26"/>
  <c r="AG46" i="26"/>
  <c r="AF46" i="26"/>
  <c r="AE46" i="26"/>
  <c r="AD46" i="26"/>
  <c r="AC46" i="26"/>
  <c r="AB46" i="26"/>
  <c r="AA46" i="26"/>
  <c r="Z46" i="26"/>
  <c r="Y46" i="26"/>
  <c r="X46" i="26"/>
  <c r="W46" i="26"/>
  <c r="V46" i="26"/>
  <c r="U46" i="26"/>
  <c r="T46" i="26"/>
  <c r="S46" i="26"/>
  <c r="R46" i="26"/>
  <c r="Q46" i="26"/>
  <c r="P46" i="26"/>
  <c r="O46" i="26"/>
  <c r="N46" i="26"/>
  <c r="M46" i="26"/>
  <c r="L46" i="26"/>
  <c r="K46" i="26"/>
  <c r="J46" i="26"/>
  <c r="I46" i="26"/>
  <c r="H46" i="26"/>
  <c r="G46" i="26"/>
  <c r="F46" i="26"/>
  <c r="E46" i="26"/>
  <c r="D46" i="26"/>
  <c r="C46" i="26"/>
  <c r="B46" i="26"/>
  <c r="CE45" i="26"/>
  <c r="CD45" i="26"/>
  <c r="CC45" i="26"/>
  <c r="CB45" i="26"/>
  <c r="CA45" i="26"/>
  <c r="BZ45" i="26"/>
  <c r="BY45" i="26"/>
  <c r="BX45" i="26"/>
  <c r="BW45" i="26"/>
  <c r="BV45" i="26"/>
  <c r="BU45" i="26"/>
  <c r="BT45" i="26"/>
  <c r="BS45" i="26"/>
  <c r="BR45" i="26"/>
  <c r="BQ45" i="26"/>
  <c r="BP45" i="26"/>
  <c r="BO45" i="26"/>
  <c r="BN45" i="26"/>
  <c r="BM45" i="26"/>
  <c r="BL45" i="26"/>
  <c r="BK45" i="26"/>
  <c r="BJ45" i="26"/>
  <c r="BI45" i="26"/>
  <c r="BH45" i="26"/>
  <c r="BG45" i="26"/>
  <c r="BF45" i="26"/>
  <c r="BE45" i="26"/>
  <c r="BD45" i="26"/>
  <c r="BC45" i="26"/>
  <c r="BB45" i="26"/>
  <c r="BA45" i="26"/>
  <c r="AZ45" i="26"/>
  <c r="AY45" i="26"/>
  <c r="AX45" i="26"/>
  <c r="AW45" i="26"/>
  <c r="AV45" i="26"/>
  <c r="AU45" i="26"/>
  <c r="AT45" i="26"/>
  <c r="AS45" i="26"/>
  <c r="AR45" i="26"/>
  <c r="AQ45" i="26"/>
  <c r="AP45" i="26"/>
  <c r="AO45" i="26"/>
  <c r="AN45" i="26"/>
  <c r="AM45" i="26"/>
  <c r="AL45" i="26"/>
  <c r="AK45" i="26"/>
  <c r="AJ45" i="26"/>
  <c r="AI45" i="26"/>
  <c r="AH45" i="26"/>
  <c r="AG45" i="26"/>
  <c r="AF45" i="26"/>
  <c r="AE45" i="26"/>
  <c r="AD45" i="26"/>
  <c r="AC45" i="26"/>
  <c r="AB45" i="26"/>
  <c r="AA45" i="26"/>
  <c r="Z45" i="26"/>
  <c r="Y45" i="26"/>
  <c r="X45" i="26"/>
  <c r="W45" i="26"/>
  <c r="V45" i="26"/>
  <c r="U45" i="26"/>
  <c r="T45" i="26"/>
  <c r="S45" i="26"/>
  <c r="R45" i="26"/>
  <c r="Q45" i="26"/>
  <c r="P45" i="26"/>
  <c r="O45" i="26"/>
  <c r="N45" i="26"/>
  <c r="M45" i="26"/>
  <c r="L45" i="26"/>
  <c r="K45" i="26"/>
  <c r="J45" i="26"/>
  <c r="I45" i="26"/>
  <c r="H45" i="26"/>
  <c r="G45" i="26"/>
  <c r="F45" i="26"/>
  <c r="E45" i="26"/>
  <c r="D45" i="26"/>
  <c r="C45" i="26"/>
  <c r="B45" i="26"/>
  <c r="CE44" i="26"/>
  <c r="CD44" i="26"/>
  <c r="CC44" i="26"/>
  <c r="CB44" i="26"/>
  <c r="CA44" i="26"/>
  <c r="BZ44" i="26"/>
  <c r="BY44" i="26"/>
  <c r="BX44" i="26"/>
  <c r="BW44" i="26"/>
  <c r="BV44" i="26"/>
  <c r="BU44" i="26"/>
  <c r="BT44" i="26"/>
  <c r="BS44" i="26"/>
  <c r="BR44" i="26"/>
  <c r="BQ44" i="26"/>
  <c r="BP44" i="26"/>
  <c r="BO44" i="26"/>
  <c r="BN44" i="26"/>
  <c r="BM44" i="26"/>
  <c r="BL44" i="26"/>
  <c r="BK44" i="26"/>
  <c r="BJ44" i="26"/>
  <c r="BI44" i="26"/>
  <c r="BH44" i="26"/>
  <c r="BG44" i="26"/>
  <c r="BF44" i="26"/>
  <c r="BE44" i="26"/>
  <c r="BD44" i="26"/>
  <c r="BC44" i="26"/>
  <c r="BB44" i="26"/>
  <c r="BA44" i="26"/>
  <c r="AZ44" i="26"/>
  <c r="AY44" i="26"/>
  <c r="AX44" i="26"/>
  <c r="AW44" i="26"/>
  <c r="AV44" i="26"/>
  <c r="AU44" i="26"/>
  <c r="AT44" i="26"/>
  <c r="AS44" i="26"/>
  <c r="AR44" i="26"/>
  <c r="AQ44" i="26"/>
  <c r="AP44" i="26"/>
  <c r="AO44" i="26"/>
  <c r="AN44" i="26"/>
  <c r="AM44" i="26"/>
  <c r="AL44" i="26"/>
  <c r="AK44" i="26"/>
  <c r="AJ44" i="26"/>
  <c r="AI44" i="26"/>
  <c r="AH44" i="26"/>
  <c r="AG44" i="26"/>
  <c r="AF44" i="26"/>
  <c r="AE44" i="26"/>
  <c r="AD44" i="26"/>
  <c r="AC44" i="26"/>
  <c r="AB44" i="26"/>
  <c r="AA44" i="26"/>
  <c r="Z44" i="26"/>
  <c r="Y44" i="26"/>
  <c r="X44" i="26"/>
  <c r="W44" i="26"/>
  <c r="V44" i="26"/>
  <c r="U44" i="26"/>
  <c r="T44" i="26"/>
  <c r="S44" i="26"/>
  <c r="R44" i="26"/>
  <c r="Q44" i="26"/>
  <c r="P44" i="26"/>
  <c r="O44" i="26"/>
  <c r="N44" i="26"/>
  <c r="M44" i="26"/>
  <c r="L44" i="26"/>
  <c r="K44" i="26"/>
  <c r="J44" i="26"/>
  <c r="I44" i="26"/>
  <c r="H44" i="26"/>
  <c r="G44" i="26"/>
  <c r="F44" i="26"/>
  <c r="E44" i="26"/>
  <c r="D44" i="26"/>
  <c r="C44" i="26"/>
  <c r="B44" i="26"/>
  <c r="CE43" i="26"/>
  <c r="CD43" i="26"/>
  <c r="CC43" i="26"/>
  <c r="CB43" i="26"/>
  <c r="CA43" i="26"/>
  <c r="BZ43" i="26"/>
  <c r="BY43" i="26"/>
  <c r="BX43" i="26"/>
  <c r="BW43" i="26"/>
  <c r="BV43" i="26"/>
  <c r="BU43" i="26"/>
  <c r="BT43" i="26"/>
  <c r="BS43" i="26"/>
  <c r="BR43" i="26"/>
  <c r="BQ43" i="26"/>
  <c r="BP43" i="26"/>
  <c r="BO43" i="26"/>
  <c r="BN43" i="26"/>
  <c r="BM43" i="26"/>
  <c r="BL43" i="26"/>
  <c r="BK43" i="26"/>
  <c r="BJ43" i="26"/>
  <c r="BI43" i="26"/>
  <c r="BH43" i="26"/>
  <c r="BG43" i="26"/>
  <c r="BF43" i="26"/>
  <c r="BE43" i="26"/>
  <c r="BD43" i="26"/>
  <c r="BC43" i="26"/>
  <c r="BB43" i="26"/>
  <c r="BA43" i="26"/>
  <c r="AZ43" i="26"/>
  <c r="AY43" i="26"/>
  <c r="AX43" i="26"/>
  <c r="AW43" i="26"/>
  <c r="AV43" i="26"/>
  <c r="AU43" i="26"/>
  <c r="AT43" i="26"/>
  <c r="AS43" i="26"/>
  <c r="AR43" i="26"/>
  <c r="AQ43" i="26"/>
  <c r="AP43" i="26"/>
  <c r="AO43" i="26"/>
  <c r="AN43" i="26"/>
  <c r="AM43" i="26"/>
  <c r="AL43" i="26"/>
  <c r="AK43" i="26"/>
  <c r="AJ43" i="26"/>
  <c r="AI43" i="26"/>
  <c r="AH43" i="26"/>
  <c r="AG43" i="26"/>
  <c r="AF43" i="26"/>
  <c r="AE43" i="26"/>
  <c r="AD43" i="26"/>
  <c r="AC43" i="26"/>
  <c r="AB43" i="26"/>
  <c r="AA43" i="26"/>
  <c r="Z43" i="26"/>
  <c r="Y43" i="26"/>
  <c r="X43" i="26"/>
  <c r="W43" i="26"/>
  <c r="V43" i="26"/>
  <c r="U43" i="26"/>
  <c r="T43" i="26"/>
  <c r="S43" i="26"/>
  <c r="R43" i="26"/>
  <c r="Q43" i="26"/>
  <c r="P43" i="26"/>
  <c r="O43" i="26"/>
  <c r="N43" i="26"/>
  <c r="M43" i="26"/>
  <c r="L43" i="26"/>
  <c r="K43" i="26"/>
  <c r="J43" i="26"/>
  <c r="I43" i="26"/>
  <c r="H43" i="26"/>
  <c r="G43" i="26"/>
  <c r="F43" i="26"/>
  <c r="E43" i="26"/>
  <c r="D43" i="26"/>
  <c r="C43" i="26"/>
  <c r="B43" i="26"/>
  <c r="CE42" i="26"/>
  <c r="CD42" i="26"/>
  <c r="CC42" i="26"/>
  <c r="CB42" i="26"/>
  <c r="CA42" i="26"/>
  <c r="BZ42" i="26"/>
  <c r="BY42" i="26"/>
  <c r="BX42" i="26"/>
  <c r="BW42" i="26"/>
  <c r="BV42" i="26"/>
  <c r="BU42" i="26"/>
  <c r="BT42" i="26"/>
  <c r="BS42" i="26"/>
  <c r="BR42" i="26"/>
  <c r="BQ42" i="26"/>
  <c r="BP42" i="26"/>
  <c r="BO42" i="26"/>
  <c r="BN42" i="26"/>
  <c r="BM42" i="26"/>
  <c r="BL42" i="26"/>
  <c r="BK42" i="26"/>
  <c r="BJ42" i="26"/>
  <c r="BI42" i="26"/>
  <c r="BH42" i="26"/>
  <c r="BG42" i="26"/>
  <c r="BF42" i="26"/>
  <c r="BE42" i="26"/>
  <c r="BD42" i="26"/>
  <c r="BC42" i="26"/>
  <c r="BB42" i="26"/>
  <c r="BA42" i="26"/>
  <c r="AZ42" i="26"/>
  <c r="AY42" i="26"/>
  <c r="AX42" i="26"/>
  <c r="AW42" i="26"/>
  <c r="AV42" i="26"/>
  <c r="AU42" i="26"/>
  <c r="AT42" i="26"/>
  <c r="AS42" i="26"/>
  <c r="AR42" i="26"/>
  <c r="AQ42" i="26"/>
  <c r="AP42" i="26"/>
  <c r="AO42" i="26"/>
  <c r="AN42" i="26"/>
  <c r="AM42" i="26"/>
  <c r="AL42" i="26"/>
  <c r="AK42" i="26"/>
  <c r="AJ42" i="26"/>
  <c r="AI42" i="26"/>
  <c r="AH42" i="26"/>
  <c r="AG42" i="26"/>
  <c r="AF42" i="26"/>
  <c r="AE42" i="26"/>
  <c r="AD42" i="26"/>
  <c r="AC42" i="26"/>
  <c r="AB42" i="26"/>
  <c r="AA42" i="26"/>
  <c r="Z42" i="26"/>
  <c r="Y42" i="26"/>
  <c r="X42" i="26"/>
  <c r="W42" i="26"/>
  <c r="V42" i="26"/>
  <c r="U42" i="26"/>
  <c r="T42" i="26"/>
  <c r="S42" i="26"/>
  <c r="R42" i="26"/>
  <c r="Q42" i="26"/>
  <c r="P42" i="26"/>
  <c r="O42" i="26"/>
  <c r="N42" i="26"/>
  <c r="M42" i="26"/>
  <c r="L42" i="26"/>
  <c r="K42" i="26"/>
  <c r="J42" i="26"/>
  <c r="I42" i="26"/>
  <c r="H42" i="26"/>
  <c r="G42" i="26"/>
  <c r="F42" i="26"/>
  <c r="E42" i="26"/>
  <c r="D42" i="26"/>
  <c r="C42" i="26"/>
  <c r="B42" i="26"/>
  <c r="CE41" i="26"/>
  <c r="CD41" i="26"/>
  <c r="CC41" i="26"/>
  <c r="CB41" i="26"/>
  <c r="CA41" i="26"/>
  <c r="BZ41" i="26"/>
  <c r="BY41" i="26"/>
  <c r="BX41" i="26"/>
  <c r="BW41" i="26"/>
  <c r="BV41" i="26"/>
  <c r="BU41" i="26"/>
  <c r="BT41" i="26"/>
  <c r="BS41" i="26"/>
  <c r="BR41" i="26"/>
  <c r="BQ41" i="26"/>
  <c r="BP41" i="26"/>
  <c r="BO41" i="26"/>
  <c r="BN41" i="26"/>
  <c r="BM41" i="26"/>
  <c r="BL41" i="26"/>
  <c r="BK41" i="26"/>
  <c r="BJ41" i="26"/>
  <c r="BI41" i="26"/>
  <c r="BH41" i="26"/>
  <c r="BG41" i="26"/>
  <c r="BF41" i="26"/>
  <c r="BE41" i="26"/>
  <c r="BD41" i="26"/>
  <c r="BC41" i="26"/>
  <c r="BB41" i="26"/>
  <c r="BA41" i="26"/>
  <c r="AZ41" i="26"/>
  <c r="AY41" i="26"/>
  <c r="AX41" i="26"/>
  <c r="AW41" i="26"/>
  <c r="AV41" i="26"/>
  <c r="AU41" i="26"/>
  <c r="AT41" i="26"/>
  <c r="AS41" i="26"/>
  <c r="AR41" i="26"/>
  <c r="AQ41" i="26"/>
  <c r="AP41" i="26"/>
  <c r="AO41" i="26"/>
  <c r="AN41" i="26"/>
  <c r="AM41" i="26"/>
  <c r="AL41" i="26"/>
  <c r="AK41" i="26"/>
  <c r="AJ41" i="26"/>
  <c r="AI41" i="26"/>
  <c r="AH41" i="26"/>
  <c r="AG41" i="26"/>
  <c r="AF41" i="26"/>
  <c r="AE41" i="26"/>
  <c r="AD41" i="26"/>
  <c r="AC41" i="26"/>
  <c r="AB41" i="26"/>
  <c r="AA41" i="26"/>
  <c r="Z41" i="26"/>
  <c r="Y41" i="26"/>
  <c r="X41" i="26"/>
  <c r="W41" i="26"/>
  <c r="V41" i="26"/>
  <c r="U41" i="26"/>
  <c r="T41" i="26"/>
  <c r="S41" i="26"/>
  <c r="R41" i="26"/>
  <c r="Q41" i="26"/>
  <c r="P41" i="26"/>
  <c r="O41" i="26"/>
  <c r="N41" i="26"/>
  <c r="M41" i="26"/>
  <c r="L41" i="26"/>
  <c r="K41" i="26"/>
  <c r="J41" i="26"/>
  <c r="I41" i="26"/>
  <c r="H41" i="26"/>
  <c r="G41" i="26"/>
  <c r="F41" i="26"/>
  <c r="E41" i="26"/>
  <c r="D41" i="26"/>
  <c r="C41" i="26"/>
  <c r="B41" i="26"/>
  <c r="CE40" i="26"/>
  <c r="CD40" i="26"/>
  <c r="CC40" i="26"/>
  <c r="CB40" i="26"/>
  <c r="CA40" i="26"/>
  <c r="BZ40" i="26"/>
  <c r="BY40" i="26"/>
  <c r="BX40" i="26"/>
  <c r="BW40" i="26"/>
  <c r="BV40" i="26"/>
  <c r="BU40" i="26"/>
  <c r="BT40" i="26"/>
  <c r="BS40" i="26"/>
  <c r="BR40" i="26"/>
  <c r="BQ40" i="26"/>
  <c r="BP40" i="26"/>
  <c r="BO40" i="26"/>
  <c r="BN40" i="26"/>
  <c r="BM40" i="26"/>
  <c r="BL40" i="26"/>
  <c r="BK40" i="26"/>
  <c r="BJ40" i="26"/>
  <c r="BI40" i="26"/>
  <c r="BH40" i="26"/>
  <c r="BG40" i="26"/>
  <c r="BF40" i="26"/>
  <c r="BE40" i="26"/>
  <c r="BD40" i="26"/>
  <c r="BC40" i="26"/>
  <c r="BB40" i="26"/>
  <c r="BA40" i="26"/>
  <c r="AZ40" i="26"/>
  <c r="AY40" i="26"/>
  <c r="AX40" i="26"/>
  <c r="AW40" i="26"/>
  <c r="AV40" i="26"/>
  <c r="AU40" i="26"/>
  <c r="AT40" i="26"/>
  <c r="AS40" i="26"/>
  <c r="AR40" i="26"/>
  <c r="AQ40" i="26"/>
  <c r="AP40" i="26"/>
  <c r="AO40" i="26"/>
  <c r="AN40" i="26"/>
  <c r="AM40" i="26"/>
  <c r="AL40" i="26"/>
  <c r="AK40" i="26"/>
  <c r="AJ40" i="26"/>
  <c r="AI40" i="26"/>
  <c r="AH40" i="26"/>
  <c r="AG40" i="26"/>
  <c r="AF40" i="26"/>
  <c r="AE40" i="26"/>
  <c r="AD40" i="26"/>
  <c r="AC40" i="26"/>
  <c r="AB40" i="26"/>
  <c r="AA40" i="26"/>
  <c r="Z40" i="26"/>
  <c r="Y40" i="26"/>
  <c r="X40" i="26"/>
  <c r="W40" i="26"/>
  <c r="V40" i="26"/>
  <c r="U40" i="26"/>
  <c r="T40" i="26"/>
  <c r="S40" i="26"/>
  <c r="R40" i="26"/>
  <c r="Q40" i="26"/>
  <c r="P40" i="26"/>
  <c r="O40" i="26"/>
  <c r="N40" i="26"/>
  <c r="M40" i="26"/>
  <c r="L40" i="26"/>
  <c r="K40" i="26"/>
  <c r="J40" i="26"/>
  <c r="I40" i="26"/>
  <c r="H40" i="26"/>
  <c r="G40" i="26"/>
  <c r="F40" i="26"/>
  <c r="E40" i="26"/>
  <c r="D40" i="26"/>
  <c r="C40" i="26"/>
  <c r="B40" i="26"/>
  <c r="CE39" i="26"/>
  <c r="CD39" i="26"/>
  <c r="CC39" i="26"/>
  <c r="CB39" i="26"/>
  <c r="CA39" i="26"/>
  <c r="BZ39" i="26"/>
  <c r="BY39" i="26"/>
  <c r="BX39" i="26"/>
  <c r="BW39" i="26"/>
  <c r="BV39" i="26"/>
  <c r="BU39" i="26"/>
  <c r="BT39" i="26"/>
  <c r="BS39" i="26"/>
  <c r="BR39" i="26"/>
  <c r="BQ39" i="26"/>
  <c r="BP39" i="26"/>
  <c r="BO39" i="26"/>
  <c r="BN39" i="26"/>
  <c r="BM39" i="26"/>
  <c r="BL39" i="26"/>
  <c r="BK39" i="26"/>
  <c r="BJ39" i="26"/>
  <c r="BI39" i="26"/>
  <c r="BH39" i="26"/>
  <c r="BG39" i="26"/>
  <c r="BF39" i="26"/>
  <c r="BE39" i="26"/>
  <c r="BD39" i="26"/>
  <c r="BC39" i="26"/>
  <c r="BB39" i="26"/>
  <c r="BA39" i="26"/>
  <c r="AZ39" i="26"/>
  <c r="AY39" i="26"/>
  <c r="AX39" i="26"/>
  <c r="AW39" i="26"/>
  <c r="AV39" i="26"/>
  <c r="AU39" i="26"/>
  <c r="AT39" i="26"/>
  <c r="AS39" i="26"/>
  <c r="AR39" i="26"/>
  <c r="AQ39" i="26"/>
  <c r="AP39" i="26"/>
  <c r="AO39" i="26"/>
  <c r="AN39" i="26"/>
  <c r="AM39" i="26"/>
  <c r="AL39" i="26"/>
  <c r="AK39" i="26"/>
  <c r="AJ39" i="26"/>
  <c r="AI39" i="26"/>
  <c r="AH39" i="26"/>
  <c r="AG39" i="26"/>
  <c r="AF39" i="26"/>
  <c r="AE39" i="26"/>
  <c r="AD39" i="26"/>
  <c r="AC39" i="26"/>
  <c r="AB39" i="26"/>
  <c r="AA39" i="26"/>
  <c r="Z39" i="26"/>
  <c r="Y39" i="26"/>
  <c r="X39" i="26"/>
  <c r="W39" i="26"/>
  <c r="V39" i="26"/>
  <c r="U39" i="26"/>
  <c r="T39" i="26"/>
  <c r="S39" i="26"/>
  <c r="R39" i="26"/>
  <c r="Q39" i="26"/>
  <c r="P39" i="26"/>
  <c r="O39" i="26"/>
  <c r="N39" i="26"/>
  <c r="M39" i="26"/>
  <c r="L39" i="26"/>
  <c r="K39" i="26"/>
  <c r="J39" i="26"/>
  <c r="I39" i="26"/>
  <c r="H39" i="26"/>
  <c r="G39" i="26"/>
  <c r="F39" i="26"/>
  <c r="E39" i="26"/>
  <c r="D39" i="26"/>
  <c r="C39" i="26"/>
  <c r="B39" i="26"/>
  <c r="CE38" i="26"/>
  <c r="CD38" i="26"/>
  <c r="CC38" i="26"/>
  <c r="CB38" i="26"/>
  <c r="CA38" i="26"/>
  <c r="BZ38" i="26"/>
  <c r="BY38" i="26"/>
  <c r="BX38" i="26"/>
  <c r="BW38" i="26"/>
  <c r="BV38" i="26"/>
  <c r="BU38" i="26"/>
  <c r="BT38" i="26"/>
  <c r="BS38" i="26"/>
  <c r="BR38" i="26"/>
  <c r="BQ38" i="26"/>
  <c r="BP38" i="26"/>
  <c r="BO38" i="26"/>
  <c r="BN38" i="26"/>
  <c r="BM38" i="26"/>
  <c r="BL38" i="26"/>
  <c r="BK38" i="26"/>
  <c r="BJ38" i="26"/>
  <c r="BI38" i="26"/>
  <c r="BH38" i="26"/>
  <c r="BG38" i="26"/>
  <c r="BF38" i="26"/>
  <c r="BE38" i="26"/>
  <c r="BD38" i="26"/>
  <c r="BC38" i="26"/>
  <c r="BB38" i="26"/>
  <c r="BA38" i="26"/>
  <c r="AZ38" i="26"/>
  <c r="AY38" i="26"/>
  <c r="AX38" i="26"/>
  <c r="AW38" i="26"/>
  <c r="AV38" i="26"/>
  <c r="AU38" i="26"/>
  <c r="AT38" i="26"/>
  <c r="AS38" i="26"/>
  <c r="AR38" i="26"/>
  <c r="AQ38" i="26"/>
  <c r="AP38" i="26"/>
  <c r="AO38" i="26"/>
  <c r="AN38" i="26"/>
  <c r="AM38" i="26"/>
  <c r="AL38" i="26"/>
  <c r="AK38" i="26"/>
  <c r="AJ38" i="26"/>
  <c r="AI38" i="26"/>
  <c r="AH38" i="26"/>
  <c r="AG38" i="26"/>
  <c r="AF38" i="26"/>
  <c r="AE38" i="26"/>
  <c r="AD38" i="26"/>
  <c r="AC38" i="26"/>
  <c r="AB38" i="26"/>
  <c r="AA38" i="26"/>
  <c r="Z38" i="26"/>
  <c r="Y38" i="26"/>
  <c r="X38" i="26"/>
  <c r="W38" i="26"/>
  <c r="V38" i="26"/>
  <c r="U38" i="26"/>
  <c r="T38" i="26"/>
  <c r="S38" i="26"/>
  <c r="R38" i="26"/>
  <c r="Q38" i="26"/>
  <c r="P38" i="26"/>
  <c r="O38" i="26"/>
  <c r="N38" i="26"/>
  <c r="M38" i="26"/>
  <c r="L38" i="26"/>
  <c r="K38" i="26"/>
  <c r="J38" i="26"/>
  <c r="I38" i="26"/>
  <c r="H38" i="26"/>
  <c r="G38" i="26"/>
  <c r="F38" i="26"/>
  <c r="E38" i="26"/>
  <c r="D38" i="26"/>
  <c r="C38" i="26"/>
  <c r="B38" i="26"/>
  <c r="CE37" i="26"/>
  <c r="CD37" i="26"/>
  <c r="CC37" i="26"/>
  <c r="CB37" i="26"/>
  <c r="CA37" i="26"/>
  <c r="BZ37" i="26"/>
  <c r="BY37" i="26"/>
  <c r="BX37" i="26"/>
  <c r="BW37" i="26"/>
  <c r="BV37" i="26"/>
  <c r="BU37" i="26"/>
  <c r="BT37" i="26"/>
  <c r="BS37" i="26"/>
  <c r="BR37" i="26"/>
  <c r="BQ37" i="26"/>
  <c r="BP37" i="26"/>
  <c r="BO37" i="26"/>
  <c r="BN37" i="26"/>
  <c r="BM37" i="26"/>
  <c r="BL37" i="26"/>
  <c r="BK37" i="26"/>
  <c r="BJ37" i="26"/>
  <c r="BI37" i="26"/>
  <c r="BH37" i="26"/>
  <c r="BG37" i="26"/>
  <c r="BF37" i="26"/>
  <c r="BE37" i="26"/>
  <c r="BD37" i="26"/>
  <c r="BC37" i="26"/>
  <c r="BB37" i="26"/>
  <c r="BA37" i="26"/>
  <c r="AZ37" i="26"/>
  <c r="AY37" i="26"/>
  <c r="AX37" i="26"/>
  <c r="AW37" i="26"/>
  <c r="AV37" i="26"/>
  <c r="AU37" i="26"/>
  <c r="AT37" i="26"/>
  <c r="AS37" i="26"/>
  <c r="AR37" i="26"/>
  <c r="AQ37" i="26"/>
  <c r="AP37" i="26"/>
  <c r="AO37" i="26"/>
  <c r="AN37" i="26"/>
  <c r="AM37" i="26"/>
  <c r="AL37" i="26"/>
  <c r="AK37" i="26"/>
  <c r="AJ37" i="26"/>
  <c r="AI37" i="26"/>
  <c r="AH37" i="26"/>
  <c r="AG37" i="26"/>
  <c r="AF37" i="26"/>
  <c r="AE37" i="26"/>
  <c r="AD37" i="26"/>
  <c r="AC37" i="26"/>
  <c r="AB37" i="26"/>
  <c r="AA37" i="26"/>
  <c r="Z37" i="26"/>
  <c r="Y37" i="26"/>
  <c r="X37" i="26"/>
  <c r="W37" i="26"/>
  <c r="V37" i="26"/>
  <c r="U37" i="26"/>
  <c r="T37" i="26"/>
  <c r="S37" i="26"/>
  <c r="R37" i="26"/>
  <c r="Q37" i="26"/>
  <c r="P37" i="26"/>
  <c r="O37" i="26"/>
  <c r="N37" i="26"/>
  <c r="M37" i="26"/>
  <c r="L37" i="26"/>
  <c r="K37" i="26"/>
  <c r="J37" i="26"/>
  <c r="I37" i="26"/>
  <c r="H37" i="26"/>
  <c r="G37" i="26"/>
  <c r="F37" i="26"/>
  <c r="E37" i="26"/>
  <c r="D37" i="26"/>
  <c r="C37" i="26"/>
  <c r="B37" i="26"/>
  <c r="CE36" i="26"/>
  <c r="CD36" i="26"/>
  <c r="CC36" i="26"/>
  <c r="CB36" i="26"/>
  <c r="CA36" i="26"/>
  <c r="BZ36" i="26"/>
  <c r="BY36" i="26"/>
  <c r="BX36" i="26"/>
  <c r="BW36" i="26"/>
  <c r="BV36" i="26"/>
  <c r="BU36" i="26"/>
  <c r="BT36" i="26"/>
  <c r="BS36" i="26"/>
  <c r="BR36" i="26"/>
  <c r="BQ36" i="26"/>
  <c r="BP36" i="26"/>
  <c r="BO36" i="26"/>
  <c r="BN36" i="26"/>
  <c r="BM36" i="26"/>
  <c r="BL36" i="26"/>
  <c r="BK36" i="26"/>
  <c r="BJ36" i="26"/>
  <c r="BI36" i="26"/>
  <c r="BH36" i="26"/>
  <c r="BG36" i="26"/>
  <c r="BF36" i="26"/>
  <c r="BE36" i="26"/>
  <c r="BD36" i="26"/>
  <c r="BC36" i="26"/>
  <c r="BB36" i="26"/>
  <c r="BA36" i="26"/>
  <c r="AZ36" i="26"/>
  <c r="AY36" i="26"/>
  <c r="AX36" i="26"/>
  <c r="AW36" i="26"/>
  <c r="AV36" i="26"/>
  <c r="AU36" i="26"/>
  <c r="AT36" i="26"/>
  <c r="AS36" i="26"/>
  <c r="AR36" i="26"/>
  <c r="AQ36" i="26"/>
  <c r="AP36" i="26"/>
  <c r="AO36" i="26"/>
  <c r="AN36" i="26"/>
  <c r="AM36" i="26"/>
  <c r="AL36" i="26"/>
  <c r="AK36" i="26"/>
  <c r="AJ36" i="26"/>
  <c r="AI36" i="26"/>
  <c r="AH36" i="26"/>
  <c r="AG36" i="26"/>
  <c r="AF36" i="26"/>
  <c r="AE36" i="26"/>
  <c r="AD36" i="26"/>
  <c r="AC36" i="26"/>
  <c r="AB36" i="26"/>
  <c r="AA36" i="26"/>
  <c r="Z36" i="26"/>
  <c r="Y36" i="26"/>
  <c r="X36" i="26"/>
  <c r="W36" i="26"/>
  <c r="V36" i="26"/>
  <c r="U36" i="26"/>
  <c r="T36" i="26"/>
  <c r="S36" i="26"/>
  <c r="R36" i="26"/>
  <c r="Q36" i="26"/>
  <c r="P36" i="26"/>
  <c r="O36" i="26"/>
  <c r="N36" i="26"/>
  <c r="M36" i="26"/>
  <c r="L36" i="26"/>
  <c r="K36" i="26"/>
  <c r="J36" i="26"/>
  <c r="I36" i="26"/>
  <c r="H36" i="26"/>
  <c r="G36" i="26"/>
  <c r="F36" i="26"/>
  <c r="E36" i="26"/>
  <c r="D36" i="26"/>
  <c r="C36" i="26"/>
  <c r="B36" i="26"/>
  <c r="CE35" i="26"/>
  <c r="CD35" i="26"/>
  <c r="CC35" i="26"/>
  <c r="CB35" i="26"/>
  <c r="CA35" i="26"/>
  <c r="BZ35" i="26"/>
  <c r="BY35" i="26"/>
  <c r="BX35" i="26"/>
  <c r="BW35" i="26"/>
  <c r="BV35" i="26"/>
  <c r="BU35" i="26"/>
  <c r="BT35" i="26"/>
  <c r="BS35" i="26"/>
  <c r="BR35" i="26"/>
  <c r="BQ35" i="26"/>
  <c r="BP35" i="26"/>
  <c r="BO35" i="26"/>
  <c r="BN35" i="26"/>
  <c r="BM35" i="26"/>
  <c r="BL35" i="26"/>
  <c r="BK35" i="26"/>
  <c r="BJ35" i="26"/>
  <c r="BI35" i="26"/>
  <c r="BH35" i="26"/>
  <c r="BG35" i="26"/>
  <c r="BF35" i="26"/>
  <c r="BE35" i="26"/>
  <c r="BD35" i="26"/>
  <c r="BC35" i="26"/>
  <c r="BB35" i="26"/>
  <c r="BA35" i="26"/>
  <c r="AZ35" i="26"/>
  <c r="AY35" i="26"/>
  <c r="AX35" i="26"/>
  <c r="AW35" i="26"/>
  <c r="AV35" i="26"/>
  <c r="AU35" i="26"/>
  <c r="AT35" i="26"/>
  <c r="AS35" i="26"/>
  <c r="AR35" i="26"/>
  <c r="AQ35" i="26"/>
  <c r="AP35" i="26"/>
  <c r="AO35" i="26"/>
  <c r="AN35" i="26"/>
  <c r="AM35" i="26"/>
  <c r="AL35" i="26"/>
  <c r="AK35" i="26"/>
  <c r="AJ35" i="26"/>
  <c r="AI35" i="26"/>
  <c r="AH35" i="26"/>
  <c r="AG35" i="26"/>
  <c r="AF35" i="26"/>
  <c r="AE35" i="26"/>
  <c r="AD35" i="26"/>
  <c r="AC35" i="26"/>
  <c r="AB35" i="26"/>
  <c r="AA35" i="26"/>
  <c r="Z35" i="26"/>
  <c r="Y35" i="26"/>
  <c r="X35" i="26"/>
  <c r="W35" i="26"/>
  <c r="V35" i="26"/>
  <c r="U35" i="26"/>
  <c r="T35" i="26"/>
  <c r="S35" i="26"/>
  <c r="R35" i="26"/>
  <c r="Q35" i="26"/>
  <c r="P35" i="26"/>
  <c r="O35" i="26"/>
  <c r="N35" i="26"/>
  <c r="M35" i="26"/>
  <c r="L35" i="26"/>
  <c r="K35" i="26"/>
  <c r="J35" i="26"/>
  <c r="I35" i="26"/>
  <c r="H35" i="26"/>
  <c r="G35" i="26"/>
  <c r="F35" i="26"/>
  <c r="E35" i="26"/>
  <c r="D35" i="26"/>
  <c r="C35" i="26"/>
  <c r="B35" i="26"/>
  <c r="CE34" i="26"/>
  <c r="CD34" i="26"/>
  <c r="CC34" i="26"/>
  <c r="CB34" i="26"/>
  <c r="CA34" i="26"/>
  <c r="BZ34" i="26"/>
  <c r="BY34" i="26"/>
  <c r="BX34" i="26"/>
  <c r="BW34" i="26"/>
  <c r="BV34" i="26"/>
  <c r="BU34" i="26"/>
  <c r="BT34" i="26"/>
  <c r="BS34" i="26"/>
  <c r="BR34" i="26"/>
  <c r="BQ34" i="26"/>
  <c r="BP34" i="26"/>
  <c r="BO34" i="26"/>
  <c r="BN34" i="26"/>
  <c r="BM34" i="26"/>
  <c r="BL34" i="26"/>
  <c r="BK34" i="26"/>
  <c r="BJ34" i="26"/>
  <c r="BI34" i="26"/>
  <c r="BH34" i="26"/>
  <c r="BG34" i="26"/>
  <c r="BF34" i="26"/>
  <c r="BE34" i="26"/>
  <c r="BD34" i="26"/>
  <c r="BC34" i="26"/>
  <c r="BB34" i="26"/>
  <c r="BA34" i="26"/>
  <c r="AZ34" i="26"/>
  <c r="AY34" i="26"/>
  <c r="AX34" i="26"/>
  <c r="AW34" i="26"/>
  <c r="AV34" i="26"/>
  <c r="AU34" i="26"/>
  <c r="AT34" i="26"/>
  <c r="AS34" i="26"/>
  <c r="AR34" i="26"/>
  <c r="AQ34" i="26"/>
  <c r="AP34" i="26"/>
  <c r="AO34" i="26"/>
  <c r="AN34" i="26"/>
  <c r="AM34" i="26"/>
  <c r="AL34" i="26"/>
  <c r="AK34" i="26"/>
  <c r="AJ34" i="26"/>
  <c r="AI34" i="26"/>
  <c r="AH34" i="26"/>
  <c r="AG34" i="26"/>
  <c r="AF34" i="26"/>
  <c r="AE34" i="26"/>
  <c r="AD34" i="26"/>
  <c r="AC34" i="26"/>
  <c r="AB34" i="26"/>
  <c r="AA34" i="26"/>
  <c r="Z34" i="26"/>
  <c r="Y34" i="26"/>
  <c r="X34" i="26"/>
  <c r="W34" i="26"/>
  <c r="V34" i="26"/>
  <c r="U34" i="26"/>
  <c r="T34" i="26"/>
  <c r="S34" i="26"/>
  <c r="R34" i="26"/>
  <c r="Q34" i="26"/>
  <c r="P34" i="26"/>
  <c r="O34" i="26"/>
  <c r="N34" i="26"/>
  <c r="M34" i="26"/>
  <c r="L34" i="26"/>
  <c r="K34" i="26"/>
  <c r="J34" i="26"/>
  <c r="I34" i="26"/>
  <c r="H34" i="26"/>
  <c r="G34" i="26"/>
  <c r="F34" i="26"/>
  <c r="E34" i="26"/>
  <c r="D34" i="26"/>
  <c r="C34" i="26"/>
  <c r="B34" i="26"/>
  <c r="CE33" i="26"/>
  <c r="CD33" i="26"/>
  <c r="CC33" i="26"/>
  <c r="CB33" i="26"/>
  <c r="CA33" i="26"/>
  <c r="BZ33" i="26"/>
  <c r="BY33" i="26"/>
  <c r="BX33" i="26"/>
  <c r="BW33" i="26"/>
  <c r="BV33" i="26"/>
  <c r="BU33" i="26"/>
  <c r="BT33" i="26"/>
  <c r="BS33" i="26"/>
  <c r="BR33" i="26"/>
  <c r="BQ33" i="26"/>
  <c r="BP33" i="26"/>
  <c r="BO33" i="26"/>
  <c r="BN33" i="26"/>
  <c r="BM33" i="26"/>
  <c r="BL33" i="26"/>
  <c r="BK33" i="26"/>
  <c r="BJ33" i="26"/>
  <c r="BI33" i="26"/>
  <c r="BH33" i="26"/>
  <c r="BG33" i="26"/>
  <c r="BF33" i="26"/>
  <c r="BE33" i="26"/>
  <c r="BD33" i="26"/>
  <c r="BC33" i="26"/>
  <c r="BB33" i="26"/>
  <c r="BA33" i="26"/>
  <c r="AZ33" i="26"/>
  <c r="AY33" i="26"/>
  <c r="AX33" i="26"/>
  <c r="AW33" i="26"/>
  <c r="AV33" i="26"/>
  <c r="AU33" i="26"/>
  <c r="AT33" i="26"/>
  <c r="AS33" i="26"/>
  <c r="AR33" i="26"/>
  <c r="AQ33" i="26"/>
  <c r="AP33" i="26"/>
  <c r="AO33" i="26"/>
  <c r="AN33" i="26"/>
  <c r="AM33" i="26"/>
  <c r="AL33" i="26"/>
  <c r="AK33" i="26"/>
  <c r="AJ33" i="26"/>
  <c r="AI33" i="26"/>
  <c r="AH33" i="26"/>
  <c r="AG33" i="26"/>
  <c r="AF33" i="26"/>
  <c r="AE33" i="26"/>
  <c r="AD33" i="26"/>
  <c r="AC33" i="26"/>
  <c r="AB33" i="26"/>
  <c r="AA33" i="26"/>
  <c r="Z33" i="26"/>
  <c r="Y33" i="26"/>
  <c r="X33" i="26"/>
  <c r="W33" i="26"/>
  <c r="V33" i="26"/>
  <c r="U33" i="26"/>
  <c r="T33" i="26"/>
  <c r="S33" i="26"/>
  <c r="R33" i="26"/>
  <c r="Q33" i="26"/>
  <c r="P33" i="26"/>
  <c r="O33" i="26"/>
  <c r="N33" i="26"/>
  <c r="M33" i="26"/>
  <c r="L33" i="26"/>
  <c r="K33" i="26"/>
  <c r="J33" i="26"/>
  <c r="I33" i="26"/>
  <c r="H33" i="26"/>
  <c r="G33" i="26"/>
  <c r="F33" i="26"/>
  <c r="E33" i="26"/>
  <c r="D33" i="26"/>
  <c r="C33" i="26"/>
  <c r="B33" i="26"/>
  <c r="CE32" i="26"/>
  <c r="CD32" i="26"/>
  <c r="CC32" i="26"/>
  <c r="CB32" i="26"/>
  <c r="CA32" i="26"/>
  <c r="BZ32" i="26"/>
  <c r="BY32" i="26"/>
  <c r="BX32" i="26"/>
  <c r="BW32" i="26"/>
  <c r="BV32" i="26"/>
  <c r="BU32" i="26"/>
  <c r="BT32" i="26"/>
  <c r="BS32" i="26"/>
  <c r="BR32" i="26"/>
  <c r="BQ32" i="26"/>
  <c r="BP32" i="26"/>
  <c r="BO32" i="26"/>
  <c r="BN32" i="26"/>
  <c r="BM32" i="26"/>
  <c r="BL32" i="26"/>
  <c r="BK32" i="26"/>
  <c r="BJ32" i="26"/>
  <c r="BI32" i="26"/>
  <c r="BH32" i="26"/>
  <c r="BG32" i="26"/>
  <c r="BF32" i="26"/>
  <c r="BE32" i="26"/>
  <c r="BD32" i="26"/>
  <c r="BC32" i="26"/>
  <c r="BB32" i="26"/>
  <c r="BA32" i="26"/>
  <c r="AZ32" i="26"/>
  <c r="AY32" i="26"/>
  <c r="AX32" i="26"/>
  <c r="AW32" i="26"/>
  <c r="AV32" i="26"/>
  <c r="AU32" i="26"/>
  <c r="AT32" i="26"/>
  <c r="AS32" i="26"/>
  <c r="AR32" i="26"/>
  <c r="AQ32" i="26"/>
  <c r="AP32" i="26"/>
  <c r="AO32" i="26"/>
  <c r="AN32" i="26"/>
  <c r="AM32" i="26"/>
  <c r="AL32" i="26"/>
  <c r="AK32" i="26"/>
  <c r="AJ32" i="26"/>
  <c r="AI32" i="26"/>
  <c r="AH32" i="26"/>
  <c r="AG32" i="26"/>
  <c r="AF32" i="26"/>
  <c r="AE32" i="26"/>
  <c r="AD32" i="26"/>
  <c r="AC32" i="26"/>
  <c r="AB32" i="26"/>
  <c r="AA32" i="26"/>
  <c r="Z32" i="26"/>
  <c r="Y32" i="26"/>
  <c r="X32" i="26"/>
  <c r="W32" i="26"/>
  <c r="V32" i="26"/>
  <c r="U32" i="26"/>
  <c r="T32" i="26"/>
  <c r="S32" i="26"/>
  <c r="R32" i="26"/>
  <c r="Q32" i="26"/>
  <c r="P32" i="26"/>
  <c r="O32" i="26"/>
  <c r="N32" i="26"/>
  <c r="M32" i="26"/>
  <c r="L32" i="26"/>
  <c r="K32" i="26"/>
  <c r="J32" i="26"/>
  <c r="I32" i="26"/>
  <c r="H32" i="26"/>
  <c r="G32" i="26"/>
  <c r="F32" i="26"/>
  <c r="E32" i="26"/>
  <c r="D32" i="26"/>
  <c r="C32" i="26"/>
  <c r="B32" i="26"/>
  <c r="CE31" i="26"/>
  <c r="CD31" i="26"/>
  <c r="CC31" i="26"/>
  <c r="CB31" i="26"/>
  <c r="CA31" i="26"/>
  <c r="BZ31" i="26"/>
  <c r="BY31" i="26"/>
  <c r="BX31" i="26"/>
  <c r="BW31" i="26"/>
  <c r="BV31" i="26"/>
  <c r="BU31" i="26"/>
  <c r="BT31" i="26"/>
  <c r="BS31" i="26"/>
  <c r="BR31" i="26"/>
  <c r="BQ31" i="26"/>
  <c r="BP31" i="26"/>
  <c r="BO31" i="26"/>
  <c r="BN31" i="26"/>
  <c r="BM31" i="26"/>
  <c r="BL31" i="26"/>
  <c r="BK31" i="26"/>
  <c r="BJ31" i="26"/>
  <c r="BI31" i="26"/>
  <c r="BH31" i="26"/>
  <c r="BG31" i="26"/>
  <c r="BF31" i="26"/>
  <c r="BE31" i="26"/>
  <c r="BD31" i="26"/>
  <c r="BC31" i="26"/>
  <c r="BB31" i="26"/>
  <c r="BA31" i="26"/>
  <c r="AZ31" i="26"/>
  <c r="AY31" i="26"/>
  <c r="AX31" i="26"/>
  <c r="AW31" i="26"/>
  <c r="AV31" i="26"/>
  <c r="AU31" i="26"/>
  <c r="AT31" i="26"/>
  <c r="AS31" i="26"/>
  <c r="AR31" i="26"/>
  <c r="AQ31" i="26"/>
  <c r="AP31" i="26"/>
  <c r="AO31" i="26"/>
  <c r="AN31" i="26"/>
  <c r="AM31" i="26"/>
  <c r="AL31" i="26"/>
  <c r="AK31" i="26"/>
  <c r="AJ31" i="26"/>
  <c r="AI31" i="26"/>
  <c r="AH31" i="26"/>
  <c r="AG31" i="26"/>
  <c r="AF31" i="26"/>
  <c r="AE31" i="26"/>
  <c r="AD31" i="26"/>
  <c r="AC31" i="26"/>
  <c r="AB31" i="26"/>
  <c r="AA31" i="26"/>
  <c r="Z31" i="26"/>
  <c r="Y31" i="26"/>
  <c r="X31" i="26"/>
  <c r="W31" i="26"/>
  <c r="V31" i="26"/>
  <c r="U31" i="26"/>
  <c r="T31" i="26"/>
  <c r="S31" i="26"/>
  <c r="R31" i="26"/>
  <c r="Q31" i="26"/>
  <c r="P31" i="26"/>
  <c r="O31" i="26"/>
  <c r="N31" i="26"/>
  <c r="M31" i="26"/>
  <c r="L31" i="26"/>
  <c r="K31" i="26"/>
  <c r="J31" i="26"/>
  <c r="I31" i="26"/>
  <c r="H31" i="26"/>
  <c r="G31" i="26"/>
  <c r="F31" i="26"/>
  <c r="E31" i="26"/>
  <c r="D31" i="26"/>
  <c r="C31" i="26"/>
  <c r="B31" i="26"/>
  <c r="CE30" i="26"/>
  <c r="CD30" i="26"/>
  <c r="CC30" i="26"/>
  <c r="CB30" i="26"/>
  <c r="CA30" i="26"/>
  <c r="BZ30" i="26"/>
  <c r="BY30" i="26"/>
  <c r="BX30" i="26"/>
  <c r="BW30" i="26"/>
  <c r="BV30" i="26"/>
  <c r="BU30" i="26"/>
  <c r="BT30" i="26"/>
  <c r="BS30" i="26"/>
  <c r="BR30" i="26"/>
  <c r="BQ30" i="26"/>
  <c r="BP30" i="26"/>
  <c r="BO30" i="26"/>
  <c r="BN30" i="26"/>
  <c r="BM30" i="26"/>
  <c r="BL30" i="26"/>
  <c r="BK30" i="26"/>
  <c r="BJ30" i="26"/>
  <c r="BI30" i="26"/>
  <c r="BH30" i="26"/>
  <c r="BG30" i="26"/>
  <c r="BF30" i="26"/>
  <c r="BE30" i="26"/>
  <c r="BD30" i="26"/>
  <c r="BC30" i="26"/>
  <c r="BB30" i="26"/>
  <c r="BA30" i="26"/>
  <c r="AZ30" i="26"/>
  <c r="AY30" i="26"/>
  <c r="AX30" i="26"/>
  <c r="AW30" i="26"/>
  <c r="AV30" i="26"/>
  <c r="AU30" i="26"/>
  <c r="AT30" i="26"/>
  <c r="AS30" i="26"/>
  <c r="AR30" i="26"/>
  <c r="AQ30" i="26"/>
  <c r="AP30" i="26"/>
  <c r="AO30" i="26"/>
  <c r="AN30" i="26"/>
  <c r="AM30" i="26"/>
  <c r="AL30" i="26"/>
  <c r="AK30" i="26"/>
  <c r="AJ30" i="26"/>
  <c r="AI30" i="26"/>
  <c r="AH30" i="26"/>
  <c r="AG30" i="26"/>
  <c r="AF30" i="26"/>
  <c r="AE30" i="26"/>
  <c r="AD30" i="26"/>
  <c r="AC30" i="26"/>
  <c r="AB30" i="26"/>
  <c r="AA30" i="26"/>
  <c r="Z30" i="26"/>
  <c r="Y30" i="26"/>
  <c r="X30" i="26"/>
  <c r="W30" i="26"/>
  <c r="V30" i="26"/>
  <c r="U30" i="26"/>
  <c r="T30" i="26"/>
  <c r="S30" i="26"/>
  <c r="R30" i="26"/>
  <c r="Q30" i="26"/>
  <c r="P30" i="26"/>
  <c r="O30" i="26"/>
  <c r="N30" i="26"/>
  <c r="M30" i="26"/>
  <c r="L30" i="26"/>
  <c r="K30" i="26"/>
  <c r="J30" i="26"/>
  <c r="I30" i="26"/>
  <c r="H30" i="26"/>
  <c r="G30" i="26"/>
  <c r="F30" i="26"/>
  <c r="E30" i="26"/>
  <c r="D30" i="26"/>
  <c r="C30" i="26"/>
  <c r="B30" i="26"/>
  <c r="CE29" i="26"/>
  <c r="CD29" i="26"/>
  <c r="CC29" i="26"/>
  <c r="CB29" i="26"/>
  <c r="CA29" i="26"/>
  <c r="BZ29" i="26"/>
  <c r="BY29" i="26"/>
  <c r="BX29" i="26"/>
  <c r="BW29" i="26"/>
  <c r="BV29" i="26"/>
  <c r="BU29" i="26"/>
  <c r="BT29" i="26"/>
  <c r="BS29" i="26"/>
  <c r="BR29" i="26"/>
  <c r="BQ29" i="26"/>
  <c r="BP29" i="26"/>
  <c r="BO29" i="26"/>
  <c r="BN29" i="26"/>
  <c r="BM29" i="26"/>
  <c r="BL29" i="26"/>
  <c r="BK29" i="26"/>
  <c r="BJ29" i="26"/>
  <c r="BI29" i="26"/>
  <c r="BH29" i="26"/>
  <c r="BG29" i="26"/>
  <c r="BF29" i="26"/>
  <c r="BE29" i="26"/>
  <c r="BD29" i="26"/>
  <c r="BC29" i="26"/>
  <c r="BB29" i="26"/>
  <c r="BA29" i="26"/>
  <c r="AZ29" i="26"/>
  <c r="AY29" i="26"/>
  <c r="AX29" i="26"/>
  <c r="AW29" i="26"/>
  <c r="AV29" i="26"/>
  <c r="AU29" i="26"/>
  <c r="AT29" i="26"/>
  <c r="AS29" i="26"/>
  <c r="AR29" i="26"/>
  <c r="AQ29" i="26"/>
  <c r="AP29" i="26"/>
  <c r="AO29" i="26"/>
  <c r="AN29" i="26"/>
  <c r="AM29" i="26"/>
  <c r="AL29" i="26"/>
  <c r="AK29" i="26"/>
  <c r="AJ29" i="26"/>
  <c r="AI29" i="26"/>
  <c r="AH29" i="26"/>
  <c r="AG29" i="26"/>
  <c r="AF29" i="26"/>
  <c r="AE29" i="26"/>
  <c r="AD29" i="26"/>
  <c r="AC29" i="26"/>
  <c r="AB29" i="26"/>
  <c r="AA29" i="26"/>
  <c r="Z29" i="26"/>
  <c r="Y29" i="26"/>
  <c r="X29" i="26"/>
  <c r="W29" i="26"/>
  <c r="V29" i="26"/>
  <c r="U29" i="26"/>
  <c r="T29" i="26"/>
  <c r="S29" i="26"/>
  <c r="R29" i="26"/>
  <c r="Q29" i="26"/>
  <c r="P29" i="26"/>
  <c r="O29" i="26"/>
  <c r="N29" i="26"/>
  <c r="M29" i="26"/>
  <c r="L29" i="26"/>
  <c r="K29" i="26"/>
  <c r="J29" i="26"/>
  <c r="I29" i="26"/>
  <c r="H29" i="26"/>
  <c r="G29" i="26"/>
  <c r="F29" i="26"/>
  <c r="E29" i="26"/>
  <c r="D29" i="26"/>
  <c r="C29" i="26"/>
  <c r="B29" i="26"/>
  <c r="CE28" i="26"/>
  <c r="CD28" i="26"/>
  <c r="CC28" i="26"/>
  <c r="CB28" i="26"/>
  <c r="CA28" i="26"/>
  <c r="BZ28" i="26"/>
  <c r="BY28" i="26"/>
  <c r="BX28" i="26"/>
  <c r="BW28" i="26"/>
  <c r="BV28" i="26"/>
  <c r="BU28" i="26"/>
  <c r="BT28" i="26"/>
  <c r="BS28" i="26"/>
  <c r="BR28" i="26"/>
  <c r="BQ28" i="26"/>
  <c r="BP28" i="26"/>
  <c r="BO28" i="26"/>
  <c r="BN28" i="26"/>
  <c r="BM28" i="26"/>
  <c r="BL28" i="26"/>
  <c r="BK28" i="26"/>
  <c r="BJ28" i="26"/>
  <c r="BI28" i="26"/>
  <c r="BH28" i="26"/>
  <c r="BG28" i="26"/>
  <c r="BF28" i="26"/>
  <c r="BE28" i="26"/>
  <c r="BD28" i="26"/>
  <c r="BC28" i="26"/>
  <c r="BB28" i="26"/>
  <c r="BA28" i="26"/>
  <c r="AZ28" i="26"/>
  <c r="AY28" i="26"/>
  <c r="AX28" i="26"/>
  <c r="AW28" i="26"/>
  <c r="AV28" i="26"/>
  <c r="AU28" i="26"/>
  <c r="AT28" i="26"/>
  <c r="AS28" i="26"/>
  <c r="AR28" i="26"/>
  <c r="AQ28" i="26"/>
  <c r="AP28" i="26"/>
  <c r="AO28" i="26"/>
  <c r="AN28" i="26"/>
  <c r="AM28" i="26"/>
  <c r="AL28" i="26"/>
  <c r="AK28" i="26"/>
  <c r="AJ28" i="26"/>
  <c r="AI28" i="26"/>
  <c r="AH28" i="26"/>
  <c r="AG28" i="26"/>
  <c r="AF28" i="26"/>
  <c r="AE28" i="26"/>
  <c r="AD28" i="26"/>
  <c r="AC28" i="26"/>
  <c r="AB28" i="26"/>
  <c r="AA28" i="26"/>
  <c r="Z28" i="26"/>
  <c r="Y28" i="26"/>
  <c r="X28" i="26"/>
  <c r="W28" i="26"/>
  <c r="V28" i="26"/>
  <c r="U28" i="26"/>
  <c r="T28" i="26"/>
  <c r="S28" i="26"/>
  <c r="R28" i="26"/>
  <c r="Q28" i="26"/>
  <c r="P28" i="26"/>
  <c r="O28" i="26"/>
  <c r="N28" i="26"/>
  <c r="M28" i="26"/>
  <c r="L28" i="26"/>
  <c r="K28" i="26"/>
  <c r="J28" i="26"/>
  <c r="I28" i="26"/>
  <c r="H28" i="26"/>
  <c r="G28" i="26"/>
  <c r="F28" i="26"/>
  <c r="E28" i="26"/>
  <c r="D28" i="26"/>
  <c r="C28" i="26"/>
  <c r="B28" i="26"/>
  <c r="CE27" i="26"/>
  <c r="CD27" i="26"/>
  <c r="CC27" i="26"/>
  <c r="CB27" i="26"/>
  <c r="CA27" i="26"/>
  <c r="BZ27" i="26"/>
  <c r="BY27" i="26"/>
  <c r="BX27" i="26"/>
  <c r="BW27" i="26"/>
  <c r="BV27" i="26"/>
  <c r="BU27" i="26"/>
  <c r="BT27" i="26"/>
  <c r="BS27" i="26"/>
  <c r="BR27" i="26"/>
  <c r="BQ27" i="26"/>
  <c r="BP27" i="26"/>
  <c r="BO27" i="26"/>
  <c r="BN27" i="26"/>
  <c r="BM27" i="26"/>
  <c r="BL27" i="26"/>
  <c r="BK27" i="26"/>
  <c r="BJ27" i="26"/>
  <c r="BI27" i="26"/>
  <c r="BH27" i="26"/>
  <c r="BG27" i="26"/>
  <c r="BF27" i="26"/>
  <c r="BE27" i="26"/>
  <c r="BD27" i="26"/>
  <c r="BC27" i="26"/>
  <c r="BB27" i="26"/>
  <c r="BA27" i="26"/>
  <c r="AZ27" i="26"/>
  <c r="AY27" i="26"/>
  <c r="AX27" i="26"/>
  <c r="AW27" i="26"/>
  <c r="AV27" i="26"/>
  <c r="AU27" i="26"/>
  <c r="AT27" i="26"/>
  <c r="AS27" i="26"/>
  <c r="AR27" i="26"/>
  <c r="AQ27" i="26"/>
  <c r="AP27" i="26"/>
  <c r="AO27" i="26"/>
  <c r="AN27" i="26"/>
  <c r="AM27" i="26"/>
  <c r="AL27" i="26"/>
  <c r="AK27" i="26"/>
  <c r="AJ27" i="26"/>
  <c r="AI27" i="26"/>
  <c r="AH27" i="26"/>
  <c r="AG27" i="26"/>
  <c r="AF27" i="26"/>
  <c r="AE27" i="26"/>
  <c r="AD27" i="26"/>
  <c r="AC27" i="26"/>
  <c r="AB27" i="26"/>
  <c r="AA27" i="26"/>
  <c r="Z27" i="26"/>
  <c r="Y27" i="26"/>
  <c r="X27" i="26"/>
  <c r="W27" i="26"/>
  <c r="V27" i="26"/>
  <c r="U27" i="26"/>
  <c r="T27" i="26"/>
  <c r="S27" i="26"/>
  <c r="R27" i="26"/>
  <c r="Q27" i="26"/>
  <c r="P27" i="26"/>
  <c r="O27" i="26"/>
  <c r="N27" i="26"/>
  <c r="M27" i="26"/>
  <c r="L27" i="26"/>
  <c r="K27" i="26"/>
  <c r="J27" i="26"/>
  <c r="I27" i="26"/>
  <c r="H27" i="26"/>
  <c r="G27" i="26"/>
  <c r="F27" i="26"/>
  <c r="E27" i="26"/>
  <c r="D27" i="26"/>
  <c r="C27" i="26"/>
  <c r="B27" i="26"/>
  <c r="CE26" i="26"/>
  <c r="CD26" i="26"/>
  <c r="CC26" i="26"/>
  <c r="CB26" i="26"/>
  <c r="CA26" i="26"/>
  <c r="BZ26" i="26"/>
  <c r="BY26" i="26"/>
  <c r="BX26" i="26"/>
  <c r="BW26" i="26"/>
  <c r="BV26" i="26"/>
  <c r="BU26" i="26"/>
  <c r="BT26" i="26"/>
  <c r="BS26" i="26"/>
  <c r="BR26" i="26"/>
  <c r="BQ26" i="26"/>
  <c r="BP26" i="26"/>
  <c r="BO26" i="26"/>
  <c r="BN26" i="26"/>
  <c r="BM26" i="26"/>
  <c r="BL26" i="26"/>
  <c r="BK26" i="26"/>
  <c r="BJ26" i="26"/>
  <c r="BI26" i="26"/>
  <c r="BH26" i="26"/>
  <c r="BG26" i="26"/>
  <c r="BF26" i="26"/>
  <c r="BE26" i="26"/>
  <c r="BD26" i="26"/>
  <c r="BC26" i="26"/>
  <c r="BB26" i="26"/>
  <c r="BA26" i="26"/>
  <c r="AZ26" i="26"/>
  <c r="AY26" i="26"/>
  <c r="AX26" i="26"/>
  <c r="AW26" i="26"/>
  <c r="AV26" i="26"/>
  <c r="AU26" i="26"/>
  <c r="AT26" i="26"/>
  <c r="AS26" i="26"/>
  <c r="AR26" i="26"/>
  <c r="AQ26" i="26"/>
  <c r="AP26" i="26"/>
  <c r="AO26" i="26"/>
  <c r="AN26" i="26"/>
  <c r="AM26" i="26"/>
  <c r="AL26" i="26"/>
  <c r="AK26" i="26"/>
  <c r="AJ26" i="26"/>
  <c r="AI26" i="26"/>
  <c r="AH26" i="26"/>
  <c r="AG26"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E25" i="26"/>
  <c r="CD25" i="26"/>
  <c r="CC25" i="26"/>
  <c r="CB25" i="26"/>
  <c r="CA25" i="26"/>
  <c r="BZ25" i="26"/>
  <c r="BY25" i="26"/>
  <c r="BX25" i="26"/>
  <c r="BW25" i="26"/>
  <c r="BV25" i="26"/>
  <c r="BU25" i="26"/>
  <c r="BT25" i="26"/>
  <c r="BS25" i="26"/>
  <c r="BR25" i="26"/>
  <c r="BQ25" i="26"/>
  <c r="BP25" i="26"/>
  <c r="BO25" i="26"/>
  <c r="BN25" i="26"/>
  <c r="BM25" i="26"/>
  <c r="BL25" i="26"/>
  <c r="BK25" i="26"/>
  <c r="BJ25" i="26"/>
  <c r="BI25" i="26"/>
  <c r="BH25" i="26"/>
  <c r="BG25" i="26"/>
  <c r="BF25" i="26"/>
  <c r="BE25" i="26"/>
  <c r="BD25" i="26"/>
  <c r="BC25" i="26"/>
  <c r="BB25" i="26"/>
  <c r="BA25" i="26"/>
  <c r="AZ25" i="26"/>
  <c r="AY25" i="26"/>
  <c r="AX25" i="26"/>
  <c r="AW25" i="26"/>
  <c r="AV25" i="26"/>
  <c r="AU25" i="26"/>
  <c r="AT25" i="26"/>
  <c r="AS25" i="26"/>
  <c r="AR25" i="26"/>
  <c r="AQ25" i="26"/>
  <c r="AP25" i="26"/>
  <c r="AO25" i="26"/>
  <c r="AN25" i="26"/>
  <c r="AM25" i="26"/>
  <c r="AL25" i="26"/>
  <c r="AK25" i="26"/>
  <c r="AJ25" i="26"/>
  <c r="AI25" i="26"/>
  <c r="AH25" i="26"/>
  <c r="AG25" i="26"/>
  <c r="AF25" i="26"/>
  <c r="AE25" i="26"/>
  <c r="AD25" i="26"/>
  <c r="AC25" i="26"/>
  <c r="AB25" i="26"/>
  <c r="AA25" i="26"/>
  <c r="Z25" i="26"/>
  <c r="Y25" i="26"/>
  <c r="X25" i="26"/>
  <c r="W25" i="26"/>
  <c r="V25" i="26"/>
  <c r="U25" i="26"/>
  <c r="T25" i="26"/>
  <c r="S25" i="26"/>
  <c r="R25" i="26"/>
  <c r="Q25" i="26"/>
  <c r="P25" i="26"/>
  <c r="O25" i="26"/>
  <c r="N25" i="26"/>
  <c r="M25" i="26"/>
  <c r="L25" i="26"/>
  <c r="K25" i="26"/>
  <c r="J25" i="26"/>
  <c r="I25" i="26"/>
  <c r="H25" i="26"/>
  <c r="G25" i="26"/>
  <c r="F25" i="26"/>
  <c r="E25" i="26"/>
  <c r="D25" i="26"/>
  <c r="C25" i="26"/>
  <c r="B25" i="26"/>
  <c r="CE24" i="26"/>
  <c r="CD24" i="26"/>
  <c r="CC24" i="26"/>
  <c r="CB24" i="26"/>
  <c r="CA24" i="26"/>
  <c r="BZ24" i="26"/>
  <c r="BY24" i="26"/>
  <c r="BX24" i="26"/>
  <c r="BW24" i="26"/>
  <c r="BV24" i="26"/>
  <c r="BU24" i="26"/>
  <c r="BT24" i="26"/>
  <c r="BS24" i="26"/>
  <c r="BR24" i="26"/>
  <c r="BQ24" i="26"/>
  <c r="BP24" i="26"/>
  <c r="BO24" i="26"/>
  <c r="BN24" i="26"/>
  <c r="BM24" i="26"/>
  <c r="BL24" i="26"/>
  <c r="BK24" i="26"/>
  <c r="BJ24" i="26"/>
  <c r="BI24" i="26"/>
  <c r="BH24" i="26"/>
  <c r="BG24" i="26"/>
  <c r="BF24" i="26"/>
  <c r="BE24" i="26"/>
  <c r="BD24" i="26"/>
  <c r="BC24" i="26"/>
  <c r="BB24" i="26"/>
  <c r="BA24" i="26"/>
  <c r="AZ24" i="26"/>
  <c r="AY24" i="26"/>
  <c r="AX24" i="26"/>
  <c r="AW24" i="26"/>
  <c r="AV24" i="26"/>
  <c r="AU24" i="26"/>
  <c r="AT24" i="26"/>
  <c r="AS24" i="26"/>
  <c r="AR24" i="26"/>
  <c r="AQ24" i="26"/>
  <c r="AP24" i="26"/>
  <c r="AO24" i="26"/>
  <c r="AN24" i="26"/>
  <c r="AM24" i="26"/>
  <c r="AL24" i="26"/>
  <c r="AK24" i="26"/>
  <c r="AJ24" i="26"/>
  <c r="AI24" i="26"/>
  <c r="AH24" i="26"/>
  <c r="AG24" i="26"/>
  <c r="AF24" i="26"/>
  <c r="AE24" i="26"/>
  <c r="AD24" i="26"/>
  <c r="AC24" i="26"/>
  <c r="AB24" i="26"/>
  <c r="AA24" i="26"/>
  <c r="Z24" i="26"/>
  <c r="Y24" i="26"/>
  <c r="X24" i="26"/>
  <c r="W24" i="26"/>
  <c r="V24" i="26"/>
  <c r="U24" i="26"/>
  <c r="T24" i="26"/>
  <c r="S24" i="26"/>
  <c r="R24" i="26"/>
  <c r="Q24" i="26"/>
  <c r="P24" i="26"/>
  <c r="O24" i="26"/>
  <c r="N24" i="26"/>
  <c r="M24" i="26"/>
  <c r="L24" i="26"/>
  <c r="K24" i="26"/>
  <c r="J24" i="26"/>
  <c r="I24" i="26"/>
  <c r="H24" i="26"/>
  <c r="G24" i="26"/>
  <c r="F24" i="26"/>
  <c r="E24" i="26"/>
  <c r="D24" i="26"/>
  <c r="C24" i="26"/>
  <c r="B24" i="26"/>
  <c r="CE23" i="26"/>
  <c r="CD23" i="26"/>
  <c r="CC23" i="26"/>
  <c r="CB23" i="26"/>
  <c r="CA23" i="26"/>
  <c r="BZ23" i="26"/>
  <c r="BY23" i="26"/>
  <c r="BX23" i="26"/>
  <c r="BW23" i="26"/>
  <c r="BV23" i="26"/>
  <c r="BU23" i="26"/>
  <c r="BT23" i="26"/>
  <c r="BS23" i="26"/>
  <c r="BR23" i="26"/>
  <c r="BQ23" i="26"/>
  <c r="BP23" i="26"/>
  <c r="BO23" i="26"/>
  <c r="BN23" i="26"/>
  <c r="BM23" i="26"/>
  <c r="BL23" i="26"/>
  <c r="BK23" i="26"/>
  <c r="BJ23" i="26"/>
  <c r="BI23" i="26"/>
  <c r="BH23" i="26"/>
  <c r="BG23" i="26"/>
  <c r="BF23" i="26"/>
  <c r="BE23" i="26"/>
  <c r="BD23" i="26"/>
  <c r="BC23" i="26"/>
  <c r="BB23" i="26"/>
  <c r="BA23" i="26"/>
  <c r="AZ23" i="26"/>
  <c r="AY23" i="26"/>
  <c r="AX23" i="26"/>
  <c r="AW23" i="26"/>
  <c r="AV23" i="26"/>
  <c r="AU23" i="26"/>
  <c r="AT23" i="26"/>
  <c r="AS23" i="26"/>
  <c r="AR23" i="26"/>
  <c r="AQ23" i="26"/>
  <c r="AP23" i="26"/>
  <c r="AO23" i="26"/>
  <c r="AN23" i="26"/>
  <c r="AM23" i="26"/>
  <c r="AL23" i="26"/>
  <c r="AK23" i="26"/>
  <c r="AJ23" i="26"/>
  <c r="AI23" i="26"/>
  <c r="AH23" i="26"/>
  <c r="AG23" i="26"/>
  <c r="AF23" i="26"/>
  <c r="AE23" i="26"/>
  <c r="AD23" i="26"/>
  <c r="AC23" i="26"/>
  <c r="AB23" i="26"/>
  <c r="AA23" i="26"/>
  <c r="Z23" i="26"/>
  <c r="Y23" i="26"/>
  <c r="X23" i="26"/>
  <c r="W23" i="26"/>
  <c r="V23" i="26"/>
  <c r="U23" i="26"/>
  <c r="T23" i="26"/>
  <c r="S23" i="26"/>
  <c r="R23" i="26"/>
  <c r="Q23" i="26"/>
  <c r="P23" i="26"/>
  <c r="O23" i="26"/>
  <c r="N23" i="26"/>
  <c r="M23" i="26"/>
  <c r="L23" i="26"/>
  <c r="K23" i="26"/>
  <c r="J23" i="26"/>
  <c r="I23" i="26"/>
  <c r="H23" i="26"/>
  <c r="G23" i="26"/>
  <c r="F23" i="26"/>
  <c r="E23" i="26"/>
  <c r="D23" i="26"/>
  <c r="C23" i="26"/>
  <c r="B23" i="26"/>
  <c r="CE22" i="26"/>
  <c r="CD22" i="26"/>
  <c r="CC22" i="26"/>
  <c r="CB22" i="26"/>
  <c r="CA22" i="26"/>
  <c r="BZ22" i="26"/>
  <c r="BY22" i="26"/>
  <c r="BX22" i="26"/>
  <c r="BW22" i="26"/>
  <c r="BV22" i="26"/>
  <c r="BU22" i="26"/>
  <c r="BT22" i="26"/>
  <c r="BS22" i="26"/>
  <c r="BR22" i="26"/>
  <c r="BQ22" i="26"/>
  <c r="BP22" i="26"/>
  <c r="BO22" i="26"/>
  <c r="BN22" i="26"/>
  <c r="BM22" i="26"/>
  <c r="BL22" i="26"/>
  <c r="BK22" i="26"/>
  <c r="BJ22" i="26"/>
  <c r="BI22" i="26"/>
  <c r="BH22" i="26"/>
  <c r="BG22" i="26"/>
  <c r="BF22" i="26"/>
  <c r="BE22" i="26"/>
  <c r="BD22" i="26"/>
  <c r="BC22" i="26"/>
  <c r="BB22" i="26"/>
  <c r="BA22" i="26"/>
  <c r="AZ22" i="26"/>
  <c r="AY22" i="26"/>
  <c r="AX22" i="26"/>
  <c r="AW22" i="26"/>
  <c r="AV22" i="26"/>
  <c r="AU22" i="26"/>
  <c r="AT22" i="26"/>
  <c r="AS22" i="26"/>
  <c r="AR22" i="26"/>
  <c r="AQ22" i="26"/>
  <c r="AP22" i="26"/>
  <c r="AO22" i="26"/>
  <c r="AN22" i="26"/>
  <c r="AM22" i="26"/>
  <c r="AL22" i="26"/>
  <c r="AK22" i="26"/>
  <c r="AJ22" i="26"/>
  <c r="AI22" i="26"/>
  <c r="AH22" i="26"/>
  <c r="AG22" i="26"/>
  <c r="AF22" i="26"/>
  <c r="AE22" i="26"/>
  <c r="AD22" i="26"/>
  <c r="AC22" i="26"/>
  <c r="AB22" i="26"/>
  <c r="AA22" i="26"/>
  <c r="Z22" i="26"/>
  <c r="Y22" i="26"/>
  <c r="X22" i="26"/>
  <c r="W22" i="26"/>
  <c r="V22" i="26"/>
  <c r="U22" i="26"/>
  <c r="T22" i="26"/>
  <c r="S22" i="26"/>
  <c r="R22" i="26"/>
  <c r="Q22" i="26"/>
  <c r="P22" i="26"/>
  <c r="O22" i="26"/>
  <c r="N22" i="26"/>
  <c r="M22" i="26"/>
  <c r="L22" i="26"/>
  <c r="K22" i="26"/>
  <c r="J22" i="26"/>
  <c r="I22" i="26"/>
  <c r="H22" i="26"/>
  <c r="G22" i="26"/>
  <c r="F22" i="26"/>
  <c r="E22" i="26"/>
  <c r="D22" i="26"/>
  <c r="C22" i="26"/>
  <c r="B22" i="26"/>
  <c r="CE21" i="26"/>
  <c r="CD21" i="26"/>
  <c r="CC21" i="26"/>
  <c r="CB21" i="26"/>
  <c r="CA21" i="26"/>
  <c r="BZ21" i="26"/>
  <c r="BY21" i="26"/>
  <c r="BX21" i="26"/>
  <c r="BW21" i="26"/>
  <c r="BV21" i="26"/>
  <c r="BU21" i="26"/>
  <c r="BT21" i="26"/>
  <c r="BS21" i="26"/>
  <c r="BR21" i="26"/>
  <c r="BQ21" i="26"/>
  <c r="BP21" i="26"/>
  <c r="BO21" i="26"/>
  <c r="BN21" i="26"/>
  <c r="BM21" i="26"/>
  <c r="BL21" i="26"/>
  <c r="BK21" i="26"/>
  <c r="BJ21" i="26"/>
  <c r="BI21" i="26"/>
  <c r="BH21" i="26"/>
  <c r="BG21" i="26"/>
  <c r="BF21" i="26"/>
  <c r="BE21" i="26"/>
  <c r="BD21" i="26"/>
  <c r="BC21" i="26"/>
  <c r="BB21" i="26"/>
  <c r="BA21" i="26"/>
  <c r="AZ21" i="26"/>
  <c r="AY21" i="26"/>
  <c r="AX21" i="26"/>
  <c r="AW21" i="26"/>
  <c r="AV21" i="26"/>
  <c r="AU21" i="26"/>
  <c r="AT21" i="26"/>
  <c r="AS21" i="26"/>
  <c r="AR21" i="26"/>
  <c r="AQ21" i="26"/>
  <c r="AP21" i="26"/>
  <c r="AO21" i="26"/>
  <c r="AN21" i="26"/>
  <c r="AM21" i="26"/>
  <c r="AL21" i="26"/>
  <c r="AK21" i="26"/>
  <c r="AJ21" i="26"/>
  <c r="AI21" i="26"/>
  <c r="AH21" i="26"/>
  <c r="AG21" i="26"/>
  <c r="AF21" i="26"/>
  <c r="AE21" i="26"/>
  <c r="AD21" i="26"/>
  <c r="AC21" i="26"/>
  <c r="AB21" i="26"/>
  <c r="AA21" i="26"/>
  <c r="Z21" i="26"/>
  <c r="Y21" i="26"/>
  <c r="X21" i="26"/>
  <c r="W21" i="26"/>
  <c r="V21" i="26"/>
  <c r="U21" i="26"/>
  <c r="T21" i="26"/>
  <c r="S21" i="26"/>
  <c r="R21" i="26"/>
  <c r="Q21" i="26"/>
  <c r="P21" i="26"/>
  <c r="O21" i="26"/>
  <c r="N21" i="26"/>
  <c r="M21" i="26"/>
  <c r="L21" i="26"/>
  <c r="K21" i="26"/>
  <c r="J21" i="26"/>
  <c r="I21" i="26"/>
  <c r="H21" i="26"/>
  <c r="G21" i="26"/>
  <c r="F21" i="26"/>
  <c r="E21" i="26"/>
  <c r="D21" i="26"/>
  <c r="C21" i="26"/>
  <c r="B21" i="26"/>
  <c r="CE20" i="26"/>
  <c r="CD20" i="26"/>
  <c r="CC20" i="26"/>
  <c r="CB20" i="26"/>
  <c r="CA20" i="26"/>
  <c r="BZ20" i="26"/>
  <c r="BY20" i="26"/>
  <c r="BX20" i="26"/>
  <c r="BW20" i="26"/>
  <c r="BV20" i="26"/>
  <c r="BU20" i="26"/>
  <c r="BT20" i="26"/>
  <c r="BS20" i="26"/>
  <c r="BR20" i="26"/>
  <c r="BQ20" i="26"/>
  <c r="BP20" i="26"/>
  <c r="BO20" i="26"/>
  <c r="BN20" i="26"/>
  <c r="BM20" i="26"/>
  <c r="BL20" i="26"/>
  <c r="BK20" i="26"/>
  <c r="BJ20" i="26"/>
  <c r="BI20" i="26"/>
  <c r="BH20" i="26"/>
  <c r="BG20" i="26"/>
  <c r="BF20" i="26"/>
  <c r="BE20" i="26"/>
  <c r="BD20" i="26"/>
  <c r="BC20" i="26"/>
  <c r="BB20" i="26"/>
  <c r="BA20" i="26"/>
  <c r="AZ20" i="26"/>
  <c r="AY20" i="26"/>
  <c r="AX20" i="26"/>
  <c r="AW20" i="26"/>
  <c r="AV20" i="26"/>
  <c r="AU20" i="26"/>
  <c r="AT20" i="26"/>
  <c r="AS20" i="26"/>
  <c r="AR20" i="26"/>
  <c r="AQ20" i="26"/>
  <c r="AP20" i="26"/>
  <c r="AO20" i="26"/>
  <c r="AN20" i="26"/>
  <c r="AM20" i="26"/>
  <c r="AL20" i="26"/>
  <c r="AK20" i="26"/>
  <c r="AJ20" i="26"/>
  <c r="AI20" i="26"/>
  <c r="AH20" i="26"/>
  <c r="AG20" i="26"/>
  <c r="AF20" i="26"/>
  <c r="AE20" i="26"/>
  <c r="AD20" i="26"/>
  <c r="AC20" i="26"/>
  <c r="AB20" i="26"/>
  <c r="AA20" i="26"/>
  <c r="Z20" i="26"/>
  <c r="Y20" i="26"/>
  <c r="X20" i="26"/>
  <c r="W20" i="26"/>
  <c r="V20" i="26"/>
  <c r="U20" i="26"/>
  <c r="T20" i="26"/>
  <c r="S20" i="26"/>
  <c r="R20" i="26"/>
  <c r="Q20" i="26"/>
  <c r="P20" i="26"/>
  <c r="O20" i="26"/>
  <c r="N20" i="26"/>
  <c r="M20" i="26"/>
  <c r="L20" i="26"/>
  <c r="K20" i="26"/>
  <c r="J20" i="26"/>
  <c r="I20" i="26"/>
  <c r="H20" i="26"/>
  <c r="G20" i="26"/>
  <c r="F20" i="26"/>
  <c r="E20" i="26"/>
  <c r="D20" i="26"/>
  <c r="C20" i="26"/>
  <c r="B20" i="26"/>
  <c r="CE19" i="26"/>
  <c r="CD19" i="26"/>
  <c r="CC19" i="26"/>
  <c r="CB19" i="26"/>
  <c r="CA19" i="26"/>
  <c r="BZ19" i="26"/>
  <c r="BY19" i="26"/>
  <c r="BX19" i="26"/>
  <c r="BW19" i="26"/>
  <c r="BV19" i="26"/>
  <c r="BU19" i="26"/>
  <c r="BT19" i="26"/>
  <c r="BS19" i="26"/>
  <c r="BR19" i="26"/>
  <c r="BQ19" i="26"/>
  <c r="BP19" i="26"/>
  <c r="BO19" i="26"/>
  <c r="BN19" i="26"/>
  <c r="BM19" i="26"/>
  <c r="BL19" i="26"/>
  <c r="BK19" i="26"/>
  <c r="BJ19" i="26"/>
  <c r="BI19" i="26"/>
  <c r="BH19" i="26"/>
  <c r="BG19" i="26"/>
  <c r="BF19" i="26"/>
  <c r="BE19" i="26"/>
  <c r="BD19" i="26"/>
  <c r="BC19" i="26"/>
  <c r="BB19" i="26"/>
  <c r="BA19" i="26"/>
  <c r="AZ19" i="26"/>
  <c r="AY19" i="26"/>
  <c r="AX19" i="26"/>
  <c r="AW19" i="26"/>
  <c r="AV19" i="26"/>
  <c r="AU19" i="26"/>
  <c r="AT19" i="26"/>
  <c r="AS19" i="26"/>
  <c r="AR19" i="26"/>
  <c r="AQ19" i="26"/>
  <c r="AP19" i="26"/>
  <c r="AO19" i="26"/>
  <c r="AN19" i="26"/>
  <c r="AM19" i="26"/>
  <c r="AL19" i="26"/>
  <c r="AK19" i="26"/>
  <c r="AJ19" i="26"/>
  <c r="AI19" i="26"/>
  <c r="AH19" i="26"/>
  <c r="AG19" i="26"/>
  <c r="AF19" i="26"/>
  <c r="AE19" i="26"/>
  <c r="AD19" i="26"/>
  <c r="AC19" i="26"/>
  <c r="AB19" i="26"/>
  <c r="AA19" i="26"/>
  <c r="Z19" i="26"/>
  <c r="Y19" i="26"/>
  <c r="X19" i="26"/>
  <c r="W19" i="26"/>
  <c r="V19" i="26"/>
  <c r="U19" i="26"/>
  <c r="T19" i="26"/>
  <c r="S19" i="26"/>
  <c r="R19" i="26"/>
  <c r="Q19" i="26"/>
  <c r="P19" i="26"/>
  <c r="O19" i="26"/>
  <c r="N19" i="26"/>
  <c r="M19" i="26"/>
  <c r="L19" i="26"/>
  <c r="K19" i="26"/>
  <c r="J19" i="26"/>
  <c r="I19" i="26"/>
  <c r="H19" i="26"/>
  <c r="G19" i="26"/>
  <c r="F19" i="26"/>
  <c r="E19" i="26"/>
  <c r="D19" i="26"/>
  <c r="C19" i="26"/>
  <c r="B19" i="26"/>
  <c r="CE18" i="26"/>
  <c r="CD18" i="26"/>
  <c r="CC18" i="26"/>
  <c r="CB18" i="26"/>
  <c r="CA18" i="26"/>
  <c r="BZ18" i="26"/>
  <c r="BY18" i="26"/>
  <c r="BX18" i="26"/>
  <c r="BW18" i="26"/>
  <c r="BV18" i="26"/>
  <c r="BU18" i="26"/>
  <c r="BT18" i="26"/>
  <c r="BS18" i="26"/>
  <c r="BR18" i="26"/>
  <c r="BQ18" i="26"/>
  <c r="BP18" i="26"/>
  <c r="BO18" i="26"/>
  <c r="BN18" i="26"/>
  <c r="BM18" i="26"/>
  <c r="BL18" i="26"/>
  <c r="BK18" i="26"/>
  <c r="BJ18" i="26"/>
  <c r="BI18" i="26"/>
  <c r="BH18" i="26"/>
  <c r="BG18" i="26"/>
  <c r="BF18" i="26"/>
  <c r="BE18" i="26"/>
  <c r="BD18" i="26"/>
  <c r="BC18" i="26"/>
  <c r="BB18" i="26"/>
  <c r="BA18" i="26"/>
  <c r="AZ18" i="26"/>
  <c r="AY18" i="26"/>
  <c r="AX18" i="26"/>
  <c r="AW18" i="26"/>
  <c r="AV18" i="26"/>
  <c r="AU18" i="26"/>
  <c r="AT18" i="26"/>
  <c r="AS18" i="26"/>
  <c r="AR18" i="26"/>
  <c r="AQ18" i="26"/>
  <c r="AP18" i="26"/>
  <c r="AO18" i="26"/>
  <c r="AN18" i="26"/>
  <c r="AM18" i="26"/>
  <c r="AL18" i="26"/>
  <c r="AK18" i="26"/>
  <c r="AJ18" i="26"/>
  <c r="AI18" i="26"/>
  <c r="AH18" i="26"/>
  <c r="AG18" i="26"/>
  <c r="AF18" i="26"/>
  <c r="AE18" i="26"/>
  <c r="AD18" i="26"/>
  <c r="AC18" i="26"/>
  <c r="AB18" i="26"/>
  <c r="AA18" i="26"/>
  <c r="Z18" i="26"/>
  <c r="Y18" i="26"/>
  <c r="X18" i="26"/>
  <c r="W18" i="26"/>
  <c r="V18" i="26"/>
  <c r="U18" i="26"/>
  <c r="T18" i="26"/>
  <c r="S18" i="26"/>
  <c r="R18" i="26"/>
  <c r="Q18" i="26"/>
  <c r="P18" i="26"/>
  <c r="O18" i="26"/>
  <c r="N18" i="26"/>
  <c r="M18" i="26"/>
  <c r="L18" i="26"/>
  <c r="K18" i="26"/>
  <c r="J18" i="26"/>
  <c r="I18" i="26"/>
  <c r="H18" i="26"/>
  <c r="G18" i="26"/>
  <c r="F18" i="26"/>
  <c r="E18" i="26"/>
  <c r="D18" i="26"/>
  <c r="C18" i="26"/>
  <c r="B18" i="26"/>
  <c r="CE17" i="26"/>
  <c r="CD17" i="26"/>
  <c r="CC17" i="26"/>
  <c r="CB17" i="26"/>
  <c r="CA17" i="26"/>
  <c r="BZ17" i="26"/>
  <c r="BY17" i="26"/>
  <c r="BX17" i="26"/>
  <c r="BW17" i="26"/>
  <c r="BV17" i="26"/>
  <c r="BU17" i="26"/>
  <c r="BT17" i="26"/>
  <c r="BS17" i="26"/>
  <c r="BR17" i="26"/>
  <c r="BQ17" i="26"/>
  <c r="BP17" i="26"/>
  <c r="BO17" i="26"/>
  <c r="BN17" i="26"/>
  <c r="BM17" i="26"/>
  <c r="BL17" i="26"/>
  <c r="BK17" i="26"/>
  <c r="BJ17" i="26"/>
  <c r="BI17" i="26"/>
  <c r="BH17" i="26"/>
  <c r="BG17" i="26"/>
  <c r="BF17" i="26"/>
  <c r="BE17" i="26"/>
  <c r="BD17" i="26"/>
  <c r="BC17" i="26"/>
  <c r="BB17" i="26"/>
  <c r="BA17" i="26"/>
  <c r="AZ17" i="26"/>
  <c r="AY17" i="26"/>
  <c r="AX17" i="26"/>
  <c r="AW17" i="26"/>
  <c r="AV17" i="26"/>
  <c r="AU17" i="26"/>
  <c r="AT17" i="26"/>
  <c r="AS17" i="26"/>
  <c r="AR17" i="26"/>
  <c r="AQ17" i="26"/>
  <c r="AP17" i="26"/>
  <c r="AO17" i="26"/>
  <c r="AN17" i="26"/>
  <c r="AM17" i="26"/>
  <c r="AL17" i="26"/>
  <c r="AK17" i="26"/>
  <c r="AJ17" i="26"/>
  <c r="AI17" i="26"/>
  <c r="AH17" i="26"/>
  <c r="AG17" i="26"/>
  <c r="AF17" i="26"/>
  <c r="AE17" i="26"/>
  <c r="AD17" i="26"/>
  <c r="AC17" i="26"/>
  <c r="AB17" i="26"/>
  <c r="AA17" i="26"/>
  <c r="Z17" i="26"/>
  <c r="Y17" i="26"/>
  <c r="X17" i="26"/>
  <c r="W17" i="26"/>
  <c r="V17" i="26"/>
  <c r="U17" i="26"/>
  <c r="T17" i="26"/>
  <c r="S17" i="26"/>
  <c r="R17" i="26"/>
  <c r="Q17" i="26"/>
  <c r="P17" i="26"/>
  <c r="O17" i="26"/>
  <c r="N17" i="26"/>
  <c r="M17" i="26"/>
  <c r="L17" i="26"/>
  <c r="K17" i="26"/>
  <c r="J17" i="26"/>
  <c r="I17" i="26"/>
  <c r="H17" i="26"/>
  <c r="G17" i="26"/>
  <c r="F17" i="26"/>
  <c r="E17" i="26"/>
  <c r="D17" i="26"/>
  <c r="C17" i="26"/>
  <c r="B17" i="26"/>
  <c r="CE16" i="26"/>
  <c r="CD16" i="26"/>
  <c r="CC16" i="26"/>
  <c r="CB16" i="26"/>
  <c r="CA16" i="26"/>
  <c r="BZ16" i="26"/>
  <c r="BY16" i="26"/>
  <c r="BX16" i="26"/>
  <c r="BW16" i="26"/>
  <c r="BV16" i="26"/>
  <c r="BU16" i="26"/>
  <c r="BT16" i="26"/>
  <c r="BS16" i="26"/>
  <c r="BR16" i="26"/>
  <c r="BQ16" i="26"/>
  <c r="BP16" i="26"/>
  <c r="BO16" i="26"/>
  <c r="BN16" i="26"/>
  <c r="BM16" i="26"/>
  <c r="BL16" i="26"/>
  <c r="BK16" i="26"/>
  <c r="BJ16" i="26"/>
  <c r="BI16" i="26"/>
  <c r="BH16" i="26"/>
  <c r="BG16" i="26"/>
  <c r="BF16" i="26"/>
  <c r="BE16" i="26"/>
  <c r="BD16" i="26"/>
  <c r="BC16" i="26"/>
  <c r="BB16" i="26"/>
  <c r="BA16" i="26"/>
  <c r="AZ16" i="26"/>
  <c r="AY16" i="26"/>
  <c r="AX16" i="26"/>
  <c r="AW16" i="26"/>
  <c r="AV16" i="26"/>
  <c r="AU16" i="26"/>
  <c r="AT16" i="26"/>
  <c r="AS16" i="26"/>
  <c r="AR16" i="26"/>
  <c r="AQ16" i="26"/>
  <c r="AP16" i="26"/>
  <c r="AO16" i="26"/>
  <c r="AN16" i="26"/>
  <c r="AM16" i="26"/>
  <c r="AL16" i="26"/>
  <c r="AK16" i="26"/>
  <c r="AJ16" i="26"/>
  <c r="AI16" i="26"/>
  <c r="AH16" i="26"/>
  <c r="AG16" i="26"/>
  <c r="AF16" i="26"/>
  <c r="AE16" i="26"/>
  <c r="AD16" i="26"/>
  <c r="AC16" i="26"/>
  <c r="AB16" i="26"/>
  <c r="AA16" i="26"/>
  <c r="Z16" i="26"/>
  <c r="Y16" i="26"/>
  <c r="X16" i="26"/>
  <c r="W16" i="26"/>
  <c r="V16" i="26"/>
  <c r="U16" i="26"/>
  <c r="T16" i="26"/>
  <c r="S16" i="26"/>
  <c r="R16" i="26"/>
  <c r="Q16" i="26"/>
  <c r="P16" i="26"/>
  <c r="O16" i="26"/>
  <c r="N16" i="26"/>
  <c r="M16" i="26"/>
  <c r="L16" i="26"/>
  <c r="K16" i="26"/>
  <c r="J16" i="26"/>
  <c r="I16" i="26"/>
  <c r="H16" i="26"/>
  <c r="G16" i="26"/>
  <c r="F16" i="26"/>
  <c r="E16" i="26"/>
  <c r="D16" i="26"/>
  <c r="C16" i="26"/>
  <c r="B16" i="26"/>
  <c r="CE15" i="26"/>
  <c r="CD15" i="26"/>
  <c r="CC15" i="26"/>
  <c r="CB15" i="26"/>
  <c r="CA15" i="26"/>
  <c r="BZ15" i="26"/>
  <c r="BY15" i="26"/>
  <c r="BX15" i="26"/>
  <c r="BW15" i="26"/>
  <c r="BV15" i="26"/>
  <c r="BU15" i="26"/>
  <c r="BT15" i="26"/>
  <c r="BS15" i="26"/>
  <c r="BR15" i="26"/>
  <c r="BQ15" i="26"/>
  <c r="BP15" i="26"/>
  <c r="BO15" i="26"/>
  <c r="BN15" i="26"/>
  <c r="BM15" i="26"/>
  <c r="BL15" i="26"/>
  <c r="BK15" i="26"/>
  <c r="BJ15" i="26"/>
  <c r="BI15" i="26"/>
  <c r="BH15" i="26"/>
  <c r="BG15" i="26"/>
  <c r="BF15" i="26"/>
  <c r="BE15" i="26"/>
  <c r="BD15" i="26"/>
  <c r="BC15" i="26"/>
  <c r="BB15" i="26"/>
  <c r="BA15" i="26"/>
  <c r="AZ15" i="26"/>
  <c r="AY15" i="26"/>
  <c r="AX15" i="26"/>
  <c r="AW15" i="26"/>
  <c r="AV15" i="26"/>
  <c r="AU15" i="26"/>
  <c r="AT15" i="26"/>
  <c r="AS15" i="26"/>
  <c r="AR15" i="26"/>
  <c r="AQ15" i="26"/>
  <c r="AP15" i="26"/>
  <c r="AO15" i="26"/>
  <c r="AN15" i="26"/>
  <c r="AM15" i="26"/>
  <c r="AL15" i="26"/>
  <c r="AK15" i="26"/>
  <c r="AJ15" i="26"/>
  <c r="AI15" i="26"/>
  <c r="AH15" i="26"/>
  <c r="AG15" i="26"/>
  <c r="AF15" i="26"/>
  <c r="AE15" i="26"/>
  <c r="AD15" i="26"/>
  <c r="AC15" i="26"/>
  <c r="AB15"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B15" i="26"/>
  <c r="CE14" i="26"/>
  <c r="CD14" i="26"/>
  <c r="CC14" i="26"/>
  <c r="CB14" i="26"/>
  <c r="CA14" i="26"/>
  <c r="BZ14" i="26"/>
  <c r="BY14" i="26"/>
  <c r="BX14" i="26"/>
  <c r="BW14" i="26"/>
  <c r="BV14" i="26"/>
  <c r="BU14" i="26"/>
  <c r="BT14" i="26"/>
  <c r="BS14" i="26"/>
  <c r="BR14" i="26"/>
  <c r="BQ14" i="26"/>
  <c r="BP14" i="26"/>
  <c r="BO14" i="26"/>
  <c r="BN14" i="26"/>
  <c r="BM14" i="26"/>
  <c r="BL14" i="26"/>
  <c r="BK14" i="26"/>
  <c r="BJ14" i="26"/>
  <c r="BI14" i="26"/>
  <c r="BH14" i="26"/>
  <c r="BG14" i="26"/>
  <c r="BF14" i="26"/>
  <c r="BE14" i="26"/>
  <c r="BD14" i="26"/>
  <c r="BC14" i="26"/>
  <c r="BB14" i="26"/>
  <c r="BA14" i="26"/>
  <c r="AZ14" i="26"/>
  <c r="AY14" i="26"/>
  <c r="AX14" i="26"/>
  <c r="AW14" i="26"/>
  <c r="AV14" i="26"/>
  <c r="AU14" i="26"/>
  <c r="AT14" i="26"/>
  <c r="AS14" i="26"/>
  <c r="AR14" i="26"/>
  <c r="AQ14" i="26"/>
  <c r="AP14" i="26"/>
  <c r="AO14" i="26"/>
  <c r="AN14" i="26"/>
  <c r="AM14" i="26"/>
  <c r="AL14" i="26"/>
  <c r="AK14" i="26"/>
  <c r="AJ14" i="26"/>
  <c r="AI14" i="26"/>
  <c r="AH14" i="26"/>
  <c r="AG14" i="26"/>
  <c r="AF14" i="26"/>
  <c r="AE14" i="26"/>
  <c r="AD14" i="26"/>
  <c r="AC14" i="26"/>
  <c r="AB14" i="26"/>
  <c r="AA14" i="26"/>
  <c r="Z14" i="26"/>
  <c r="Y14" i="26"/>
  <c r="X14" i="26"/>
  <c r="W14" i="26"/>
  <c r="V14" i="26"/>
  <c r="U14" i="26"/>
  <c r="T14" i="26"/>
  <c r="S14" i="26"/>
  <c r="R14" i="26"/>
  <c r="Q14" i="26"/>
  <c r="P14" i="26"/>
  <c r="O14" i="26"/>
  <c r="N14" i="26"/>
  <c r="M14" i="26"/>
  <c r="L14" i="26"/>
  <c r="K14" i="26"/>
  <c r="J14" i="26"/>
  <c r="I14" i="26"/>
  <c r="H14" i="26"/>
  <c r="G14" i="26"/>
  <c r="F14" i="26"/>
  <c r="E14" i="26"/>
  <c r="D14" i="26"/>
  <c r="C14" i="26"/>
  <c r="B14" i="26"/>
  <c r="CE13" i="26"/>
  <c r="CD13" i="26"/>
  <c r="CC13" i="26"/>
  <c r="CB13" i="26"/>
  <c r="CA13" i="26"/>
  <c r="BZ13" i="26"/>
  <c r="BY13" i="26"/>
  <c r="BX13" i="26"/>
  <c r="BW13" i="26"/>
  <c r="BV13" i="26"/>
  <c r="BU13" i="26"/>
  <c r="BT13" i="26"/>
  <c r="BS13" i="26"/>
  <c r="BR13" i="26"/>
  <c r="BQ13" i="26"/>
  <c r="BP13" i="26"/>
  <c r="BO13" i="26"/>
  <c r="BN13" i="26"/>
  <c r="BM13" i="26"/>
  <c r="BL13" i="26"/>
  <c r="BK13" i="26"/>
  <c r="BJ13" i="26"/>
  <c r="BI13" i="26"/>
  <c r="BH13" i="26"/>
  <c r="BG13" i="26"/>
  <c r="BF13" i="26"/>
  <c r="BE13" i="26"/>
  <c r="BD13" i="26"/>
  <c r="BC13" i="26"/>
  <c r="BB13" i="26"/>
  <c r="BA13" i="26"/>
  <c r="AZ13" i="26"/>
  <c r="AY13" i="26"/>
  <c r="AX13" i="26"/>
  <c r="AW13" i="26"/>
  <c r="AV13" i="26"/>
  <c r="AU13" i="26"/>
  <c r="AT13" i="26"/>
  <c r="AS13" i="26"/>
  <c r="AR13" i="26"/>
  <c r="AQ13" i="26"/>
  <c r="AP13" i="26"/>
  <c r="AO13" i="26"/>
  <c r="AN13" i="26"/>
  <c r="AM13" i="26"/>
  <c r="AL13" i="26"/>
  <c r="AK13" i="26"/>
  <c r="AJ13" i="26"/>
  <c r="AI13" i="26"/>
  <c r="AH13"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C13" i="26"/>
  <c r="B13" i="26"/>
  <c r="CE12" i="26"/>
  <c r="CD12" i="26"/>
  <c r="CC12" i="26"/>
  <c r="CB12" i="26"/>
  <c r="CA12" i="26"/>
  <c r="BZ12" i="26"/>
  <c r="BY12" i="26"/>
  <c r="BX12" i="26"/>
  <c r="BW12" i="26"/>
  <c r="BV12" i="26"/>
  <c r="BU12" i="26"/>
  <c r="BT12" i="26"/>
  <c r="BS12" i="26"/>
  <c r="BR12" i="26"/>
  <c r="BQ12" i="26"/>
  <c r="BP12" i="26"/>
  <c r="BO12" i="26"/>
  <c r="BN12" i="26"/>
  <c r="BM12" i="26"/>
  <c r="BL12" i="26"/>
  <c r="BK12" i="26"/>
  <c r="BJ12" i="26"/>
  <c r="BI12" i="26"/>
  <c r="BH12" i="26"/>
  <c r="BG12" i="26"/>
  <c r="BF12" i="26"/>
  <c r="BE12" i="26"/>
  <c r="BD12" i="26"/>
  <c r="BC12" i="26"/>
  <c r="BB12" i="26"/>
  <c r="BA12" i="26"/>
  <c r="AZ12" i="26"/>
  <c r="AY12" i="26"/>
  <c r="AX12" i="26"/>
  <c r="AW12" i="26"/>
  <c r="AV12" i="26"/>
  <c r="AU12" i="26"/>
  <c r="AT12" i="26"/>
  <c r="AS12" i="26"/>
  <c r="AR12" i="26"/>
  <c r="AQ12" i="26"/>
  <c r="AP12" i="26"/>
  <c r="AO12" i="26"/>
  <c r="AN12" i="26"/>
  <c r="AM12" i="26"/>
  <c r="AL12" i="26"/>
  <c r="AK12" i="26"/>
  <c r="AJ12" i="26"/>
  <c r="AI12" i="26"/>
  <c r="AH12" i="26"/>
  <c r="AG12" i="26"/>
  <c r="AF12" i="26"/>
  <c r="AE12" i="26"/>
  <c r="AD12" i="26"/>
  <c r="AC12" i="26"/>
  <c r="AB12" i="26"/>
  <c r="AA12" i="26"/>
  <c r="Z12" i="26"/>
  <c r="Y12" i="26"/>
  <c r="X12" i="26"/>
  <c r="W12" i="26"/>
  <c r="V12" i="26"/>
  <c r="U12" i="26"/>
  <c r="T12" i="26"/>
  <c r="S12" i="26"/>
  <c r="R12" i="26"/>
  <c r="Q12" i="26"/>
  <c r="P12" i="26"/>
  <c r="O12" i="26"/>
  <c r="N12" i="26"/>
  <c r="M12" i="26"/>
  <c r="L12" i="26"/>
  <c r="K12" i="26"/>
  <c r="J12" i="26"/>
  <c r="I12" i="26"/>
  <c r="H12" i="26"/>
  <c r="G12" i="26"/>
  <c r="F12" i="26"/>
  <c r="E12" i="26"/>
  <c r="D12" i="26"/>
  <c r="C12" i="26"/>
  <c r="B12" i="26"/>
  <c r="CE11" i="26"/>
  <c r="CD11" i="26"/>
  <c r="CC11" i="26"/>
  <c r="CB11" i="26"/>
  <c r="CA11" i="26"/>
  <c r="BZ11" i="26"/>
  <c r="BY11" i="26"/>
  <c r="BX11" i="26"/>
  <c r="BW11" i="26"/>
  <c r="BV11" i="26"/>
  <c r="BU11" i="26"/>
  <c r="BT11" i="26"/>
  <c r="BS11" i="26"/>
  <c r="BR11" i="26"/>
  <c r="BQ11" i="26"/>
  <c r="BP11" i="26"/>
  <c r="BO11" i="26"/>
  <c r="BN11" i="26"/>
  <c r="BM11" i="26"/>
  <c r="BL11" i="26"/>
  <c r="BK11" i="26"/>
  <c r="BJ11" i="26"/>
  <c r="BI11" i="26"/>
  <c r="BH11" i="26"/>
  <c r="BG11" i="26"/>
  <c r="BF11" i="26"/>
  <c r="BE11" i="26"/>
  <c r="BD11" i="26"/>
  <c r="BC11" i="26"/>
  <c r="BB11" i="26"/>
  <c r="BA11" i="26"/>
  <c r="AZ11" i="26"/>
  <c r="AY11" i="26"/>
  <c r="AX11" i="26"/>
  <c r="AW11" i="26"/>
  <c r="AV11" i="26"/>
  <c r="AU11" i="26"/>
  <c r="AT11" i="26"/>
  <c r="AS11" i="26"/>
  <c r="AR11" i="26"/>
  <c r="AQ11" i="26"/>
  <c r="AP11" i="26"/>
  <c r="AO11" i="26"/>
  <c r="AN11" i="26"/>
  <c r="AM11" i="26"/>
  <c r="AL11" i="26"/>
  <c r="AK11" i="26"/>
  <c r="AJ11" i="26"/>
  <c r="AI11" i="26"/>
  <c r="AH11" i="26"/>
  <c r="AG11" i="26"/>
  <c r="AF11" i="26"/>
  <c r="AE11" i="26"/>
  <c r="AD11" i="26"/>
  <c r="AC11" i="26"/>
  <c r="AB11" i="26"/>
  <c r="AA11" i="26"/>
  <c r="Z11" i="26"/>
  <c r="Y11" i="26"/>
  <c r="X11" i="26"/>
  <c r="W11" i="26"/>
  <c r="V11" i="26"/>
  <c r="U11" i="26"/>
  <c r="T11" i="26"/>
  <c r="S11" i="26"/>
  <c r="R11" i="26"/>
  <c r="Q11" i="26"/>
  <c r="P11" i="26"/>
  <c r="O11" i="26"/>
  <c r="N11" i="26"/>
  <c r="M11" i="26"/>
  <c r="L11" i="26"/>
  <c r="K11" i="26"/>
  <c r="J11" i="26"/>
  <c r="I11" i="26"/>
  <c r="H11" i="26"/>
  <c r="G11" i="26"/>
  <c r="F11" i="26"/>
  <c r="E11" i="26"/>
  <c r="D11" i="26"/>
  <c r="C11" i="26"/>
  <c r="B11" i="26"/>
  <c r="CE10" i="26"/>
  <c r="CD10" i="26"/>
  <c r="CC10" i="26"/>
  <c r="CB10" i="26"/>
  <c r="CA10" i="26"/>
  <c r="BZ10" i="26"/>
  <c r="BY10" i="26"/>
  <c r="BX10" i="26"/>
  <c r="BW10" i="26"/>
  <c r="BV10" i="26"/>
  <c r="BU10" i="26"/>
  <c r="BT10" i="26"/>
  <c r="BS10" i="26"/>
  <c r="BR10" i="26"/>
  <c r="BQ10" i="26"/>
  <c r="BP10" i="26"/>
  <c r="BO10" i="26"/>
  <c r="BN10" i="26"/>
  <c r="BM10" i="26"/>
  <c r="BL10" i="26"/>
  <c r="BK10" i="26"/>
  <c r="BJ10" i="26"/>
  <c r="BI10" i="26"/>
  <c r="BH10" i="26"/>
  <c r="BG10" i="26"/>
  <c r="BF10" i="26"/>
  <c r="BE10" i="26"/>
  <c r="BD10" i="26"/>
  <c r="BC10" i="26"/>
  <c r="BB10" i="26"/>
  <c r="BA10" i="26"/>
  <c r="AZ10" i="26"/>
  <c r="AY10" i="26"/>
  <c r="AX10" i="26"/>
  <c r="AW10" i="26"/>
  <c r="AV10" i="26"/>
  <c r="AU10" i="26"/>
  <c r="AT10" i="26"/>
  <c r="AS10" i="26"/>
  <c r="AR10" i="26"/>
  <c r="AQ10" i="26"/>
  <c r="AP10" i="26"/>
  <c r="AO10" i="26"/>
  <c r="AN10" i="26"/>
  <c r="AM10" i="26"/>
  <c r="AL10" i="26"/>
  <c r="AK10" i="26"/>
  <c r="AJ10" i="26"/>
  <c r="AI10" i="26"/>
  <c r="AH10"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G10" i="26"/>
  <c r="F10" i="26"/>
  <c r="E10" i="26"/>
  <c r="D10" i="26"/>
  <c r="C10" i="26"/>
  <c r="B10" i="26"/>
  <c r="CE9" i="26"/>
  <c r="CD9" i="26"/>
  <c r="CC9" i="26"/>
  <c r="CB9" i="26"/>
  <c r="CA9" i="26"/>
  <c r="BZ9" i="26"/>
  <c r="BY9" i="26"/>
  <c r="BX9" i="26"/>
  <c r="BW9" i="26"/>
  <c r="BV9" i="26"/>
  <c r="BU9" i="26"/>
  <c r="BT9" i="26"/>
  <c r="BS9" i="26"/>
  <c r="BR9" i="26"/>
  <c r="BQ9" i="26"/>
  <c r="BP9" i="26"/>
  <c r="BO9" i="26"/>
  <c r="BN9" i="26"/>
  <c r="BM9" i="26"/>
  <c r="BL9" i="26"/>
  <c r="BK9" i="26"/>
  <c r="BJ9" i="26"/>
  <c r="BI9" i="26"/>
  <c r="BH9" i="26"/>
  <c r="BG9" i="26"/>
  <c r="BF9" i="26"/>
  <c r="BE9" i="26"/>
  <c r="BD9" i="26"/>
  <c r="BC9" i="26"/>
  <c r="BB9" i="26"/>
  <c r="BA9" i="26"/>
  <c r="AZ9" i="26"/>
  <c r="AY9" i="26"/>
  <c r="AX9" i="26"/>
  <c r="AW9" i="26"/>
  <c r="AV9" i="26"/>
  <c r="AU9" i="26"/>
  <c r="AT9" i="26"/>
  <c r="AS9" i="26"/>
  <c r="AR9" i="26"/>
  <c r="AQ9" i="26"/>
  <c r="AP9" i="26"/>
  <c r="AO9" i="26"/>
  <c r="AN9" i="26"/>
  <c r="AM9" i="26"/>
  <c r="AL9" i="26"/>
  <c r="AK9" i="26"/>
  <c r="AJ9" i="26"/>
  <c r="AI9" i="26"/>
  <c r="AH9"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C9" i="26"/>
  <c r="B9" i="26"/>
  <c r="CE8" i="26"/>
  <c r="CD8" i="26"/>
  <c r="CC8" i="26"/>
  <c r="CB8" i="26"/>
  <c r="CA8" i="26"/>
  <c r="BZ8" i="26"/>
  <c r="BY8" i="26"/>
  <c r="BX8" i="26"/>
  <c r="BW8" i="26"/>
  <c r="BV8" i="26"/>
  <c r="BU8" i="26"/>
  <c r="BT8" i="26"/>
  <c r="BS8" i="26"/>
  <c r="BR8" i="26"/>
  <c r="BQ8" i="26"/>
  <c r="BP8" i="26"/>
  <c r="BO8" i="26"/>
  <c r="BN8" i="26"/>
  <c r="BM8" i="26"/>
  <c r="BL8" i="26"/>
  <c r="BK8" i="26"/>
  <c r="BJ8" i="26"/>
  <c r="BI8" i="26"/>
  <c r="BH8" i="26"/>
  <c r="BG8" i="26"/>
  <c r="BF8" i="26"/>
  <c r="BE8" i="26"/>
  <c r="BD8" i="26"/>
  <c r="BC8" i="26"/>
  <c r="BB8" i="26"/>
  <c r="BA8" i="26"/>
  <c r="AZ8" i="26"/>
  <c r="AY8" i="26"/>
  <c r="AX8" i="26"/>
  <c r="AW8" i="26"/>
  <c r="AV8" i="26"/>
  <c r="AU8" i="26"/>
  <c r="AT8" i="26"/>
  <c r="AS8" i="26"/>
  <c r="AR8" i="26"/>
  <c r="AQ8" i="26"/>
  <c r="AP8" i="26"/>
  <c r="AO8" i="26"/>
  <c r="AN8" i="26"/>
  <c r="AM8" i="26"/>
  <c r="AL8" i="26"/>
  <c r="AK8" i="26"/>
  <c r="AJ8" i="26"/>
  <c r="AI8" i="26"/>
  <c r="AH8"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C8" i="26"/>
  <c r="B8" i="26"/>
  <c r="CE7" i="26"/>
  <c r="CD7" i="26"/>
  <c r="CC7" i="26"/>
  <c r="CB7" i="26"/>
  <c r="CA7" i="26"/>
  <c r="BZ7" i="26"/>
  <c r="BY7" i="26"/>
  <c r="BX7" i="26"/>
  <c r="BW7" i="26"/>
  <c r="BV7" i="26"/>
  <c r="BU7" i="26"/>
  <c r="BT7" i="26"/>
  <c r="BS7" i="26"/>
  <c r="BR7" i="26"/>
  <c r="BQ7" i="26"/>
  <c r="BP7" i="26"/>
  <c r="BO7" i="26"/>
  <c r="BN7" i="26"/>
  <c r="BM7" i="26"/>
  <c r="BL7" i="26"/>
  <c r="BK7" i="26"/>
  <c r="BJ7" i="26"/>
  <c r="BI7" i="26"/>
  <c r="BH7" i="26"/>
  <c r="BG7" i="26"/>
  <c r="BF7" i="26"/>
  <c r="BE7" i="26"/>
  <c r="BD7" i="26"/>
  <c r="BC7" i="26"/>
  <c r="BB7" i="26"/>
  <c r="BA7" i="26"/>
  <c r="AZ7" i="26"/>
  <c r="AY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N7" i="26"/>
  <c r="M7" i="26"/>
  <c r="L7" i="26"/>
  <c r="K7" i="26"/>
  <c r="J7" i="26"/>
  <c r="I7" i="26"/>
  <c r="H7" i="26"/>
  <c r="G7" i="26"/>
  <c r="F7" i="26"/>
  <c r="E7" i="26"/>
  <c r="D7" i="26"/>
  <c r="C7" i="26"/>
  <c r="B7" i="26"/>
  <c r="CE6" i="26"/>
  <c r="CD6" i="26"/>
  <c r="CC6" i="26"/>
  <c r="CB6" i="26"/>
  <c r="CA6" i="26"/>
  <c r="BZ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AA6" i="26"/>
  <c r="Z6" i="26"/>
  <c r="Y6" i="26"/>
  <c r="X6" i="26"/>
  <c r="W6" i="26"/>
  <c r="V6" i="26"/>
  <c r="U6" i="26"/>
  <c r="T6" i="26"/>
  <c r="S6" i="26"/>
  <c r="R6" i="26"/>
  <c r="Q6" i="26"/>
  <c r="P6" i="26"/>
  <c r="O6" i="26"/>
  <c r="N6" i="26"/>
  <c r="M6" i="26"/>
  <c r="L6" i="26"/>
  <c r="K6" i="26"/>
  <c r="J6" i="26"/>
  <c r="I6" i="26"/>
  <c r="H6" i="26"/>
  <c r="G6" i="26"/>
  <c r="F6" i="26"/>
  <c r="E6" i="26"/>
  <c r="D6" i="26"/>
  <c r="C6" i="26"/>
  <c r="B6" i="26"/>
  <c r="CE5" i="26"/>
  <c r="CD5" i="26"/>
  <c r="CC5" i="26"/>
  <c r="CB5" i="26"/>
  <c r="CA5" i="26"/>
  <c r="BZ5"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Z5" i="26"/>
  <c r="Y5" i="26"/>
  <c r="X5" i="26"/>
  <c r="W5" i="26"/>
  <c r="V5" i="26"/>
  <c r="U5" i="26"/>
  <c r="T5" i="26"/>
  <c r="S5" i="26"/>
  <c r="R5" i="26"/>
  <c r="Q5" i="26"/>
  <c r="P5" i="26"/>
  <c r="O5" i="26"/>
  <c r="N5" i="26"/>
  <c r="M5" i="26"/>
  <c r="L5" i="26"/>
  <c r="K5" i="26"/>
  <c r="J5" i="26"/>
  <c r="I5" i="26"/>
  <c r="H5" i="26"/>
  <c r="G5" i="26"/>
  <c r="F5" i="26"/>
  <c r="E5" i="26"/>
  <c r="D5" i="26"/>
  <c r="C5" i="26"/>
  <c r="B5" i="26"/>
  <c r="CE4" i="26"/>
  <c r="CD4" i="26"/>
  <c r="CC4" i="26"/>
  <c r="CB4" i="26"/>
  <c r="CA4" i="26"/>
  <c r="BZ4"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4" i="26"/>
  <c r="F4" i="26"/>
  <c r="E4" i="26"/>
  <c r="D4" i="26"/>
  <c r="C4" i="26"/>
  <c r="B4" i="26"/>
  <c r="CE3" i="26"/>
  <c r="CD3" i="26"/>
  <c r="CC3" i="26"/>
  <c r="CB3" i="26"/>
  <c r="CA3" i="26"/>
  <c r="BZ3" i="26"/>
  <c r="BY3" i="26"/>
  <c r="BX3" i="26"/>
  <c r="BW3" i="26"/>
  <c r="BV3" i="26"/>
  <c r="BU3" i="26"/>
  <c r="BT3" i="26"/>
  <c r="BS3" i="26"/>
  <c r="BR3" i="26"/>
  <c r="BQ3" i="26"/>
  <c r="BP3" i="26"/>
  <c r="BO3" i="26"/>
  <c r="BN3" i="26"/>
  <c r="BM3" i="26"/>
  <c r="BL3" i="26"/>
  <c r="BK3" i="26"/>
  <c r="BJ3" i="26"/>
  <c r="BI3" i="26"/>
  <c r="BH3" i="26"/>
  <c r="BG3" i="26"/>
  <c r="BF3" i="26"/>
  <c r="BE3" i="26"/>
  <c r="BD3" i="26"/>
  <c r="BC3" i="26"/>
  <c r="BB3" i="26"/>
  <c r="BA3" i="26"/>
  <c r="AZ3" i="26"/>
  <c r="AY3" i="26"/>
  <c r="AX3" i="26"/>
  <c r="AW3" i="26"/>
  <c r="AV3" i="26"/>
  <c r="AU3" i="26"/>
  <c r="AT3" i="26"/>
  <c r="AS3" i="26"/>
  <c r="AR3" i="26"/>
  <c r="AQ3" i="26"/>
  <c r="AP3" i="26"/>
  <c r="AO3" i="26"/>
  <c r="AN3" i="26"/>
  <c r="AM3" i="26"/>
  <c r="AL3" i="26"/>
  <c r="AK3" i="26"/>
  <c r="AJ3" i="26"/>
  <c r="AI3" i="26"/>
  <c r="AH3" i="26"/>
  <c r="AG3" i="26"/>
  <c r="AF3" i="26"/>
  <c r="AE3" i="26"/>
  <c r="AD3" i="26"/>
  <c r="AC3" i="26"/>
  <c r="AB3" i="26"/>
  <c r="AA3" i="26"/>
  <c r="Z3" i="26"/>
  <c r="Y3" i="26"/>
  <c r="X3" i="26"/>
  <c r="W3" i="26"/>
  <c r="V3" i="26"/>
  <c r="U3" i="26"/>
  <c r="T3" i="26"/>
  <c r="S3" i="26"/>
  <c r="R3" i="26"/>
  <c r="Q3" i="26"/>
  <c r="P3" i="26"/>
  <c r="O3" i="26"/>
  <c r="N3" i="26"/>
  <c r="M3" i="26"/>
  <c r="L3" i="26"/>
  <c r="K3" i="26"/>
  <c r="J3" i="26"/>
  <c r="I3" i="26"/>
  <c r="H3" i="26"/>
  <c r="G3" i="26"/>
  <c r="F3" i="26"/>
  <c r="E3" i="26"/>
  <c r="D3" i="26"/>
  <c r="C3" i="26"/>
  <c r="B3" i="26"/>
  <c r="CE2" i="26"/>
  <c r="CD2" i="26"/>
  <c r="CC2" i="26"/>
  <c r="CB2" i="26"/>
  <c r="CA2" i="26"/>
  <c r="BZ2" i="26"/>
  <c r="BY2" i="26"/>
  <c r="BX2" i="26"/>
  <c r="BW2" i="26"/>
  <c r="BV2" i="26"/>
  <c r="BU2" i="26"/>
  <c r="BT2" i="26"/>
  <c r="BS2" i="26"/>
  <c r="BR2" i="26"/>
  <c r="BQ2" i="26"/>
  <c r="BP2" i="26"/>
  <c r="BO2" i="26"/>
  <c r="BN2" i="26"/>
  <c r="BM2" i="26"/>
  <c r="BL2" i="26"/>
  <c r="BK2" i="26"/>
  <c r="BJ2" i="26"/>
  <c r="BI2" i="26"/>
  <c r="BH2" i="26"/>
  <c r="BG2" i="26"/>
  <c r="BF2" i="26"/>
  <c r="BE2" i="26"/>
  <c r="BD2" i="26"/>
  <c r="BC2" i="26"/>
  <c r="BB2" i="26"/>
  <c r="BA2" i="26"/>
  <c r="AZ2" i="26"/>
  <c r="AY2" i="26"/>
  <c r="AX2" i="26"/>
  <c r="AW2" i="26"/>
  <c r="AV2" i="26"/>
  <c r="AU2" i="26"/>
  <c r="AT2" i="26"/>
  <c r="AS2" i="26"/>
  <c r="AR2" i="26"/>
  <c r="AQ2" i="26"/>
  <c r="AP2" i="26"/>
  <c r="AO2" i="26"/>
  <c r="AN2" i="26"/>
  <c r="AM2" i="26"/>
  <c r="AL2" i="26"/>
  <c r="AK2" i="26"/>
  <c r="AJ2" i="26"/>
  <c r="AI2" i="26"/>
  <c r="AH2"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C2" i="26"/>
  <c r="B2" i="26"/>
  <c r="A3" i="16"/>
  <c r="A37" i="16"/>
  <c r="A71" i="16"/>
  <c r="A72" i="16"/>
  <c r="A77" i="16"/>
  <c r="A78" i="16"/>
  <c r="A79" i="16"/>
  <c r="A80" i="16"/>
  <c r="A82" i="16"/>
  <c r="A84" i="16"/>
  <c r="A85" i="16"/>
  <c r="AK10" i="24" l="1"/>
  <c r="AJ10" i="24"/>
  <c r="AI10" i="24"/>
  <c r="AH10" i="24"/>
  <c r="AG10" i="24"/>
  <c r="AF10" i="24"/>
  <c r="AE10" i="24"/>
  <c r="AD10" i="24"/>
  <c r="AC10" i="24"/>
  <c r="AB10" i="24"/>
  <c r="AA10" i="24"/>
  <c r="Z10" i="24"/>
  <c r="Y10" i="24"/>
  <c r="X10" i="24"/>
  <c r="W10" i="24"/>
  <c r="V10" i="24"/>
  <c r="U10" i="24"/>
  <c r="T10" i="24"/>
  <c r="S10" i="24"/>
  <c r="R10" i="24"/>
  <c r="Q10" i="24"/>
  <c r="P10" i="24"/>
  <c r="O10" i="24"/>
  <c r="N10" i="24"/>
  <c r="M10" i="24"/>
  <c r="L10" i="24"/>
  <c r="K10" i="24"/>
  <c r="J10" i="24"/>
  <c r="I10" i="24"/>
  <c r="H10" i="24"/>
  <c r="G10" i="24"/>
  <c r="F10" i="24"/>
  <c r="E10" i="24"/>
  <c r="D10" i="24"/>
  <c r="C10" i="24"/>
  <c r="B10" i="24"/>
  <c r="AI2" i="24"/>
  <c r="AH2" i="24"/>
  <c r="AG2" i="24"/>
  <c r="AF2" i="24"/>
  <c r="AE2" i="24"/>
  <c r="AD2" i="24"/>
  <c r="AC2" i="24"/>
  <c r="AB2" i="24"/>
  <c r="AA2" i="24"/>
  <c r="Z2" i="24"/>
  <c r="Y2" i="24"/>
  <c r="X2" i="24"/>
  <c r="W2" i="24"/>
  <c r="V2" i="24"/>
  <c r="U2" i="24"/>
  <c r="T2" i="24"/>
  <c r="S2" i="24"/>
  <c r="R2" i="24"/>
  <c r="Q2" i="24"/>
  <c r="Q13" i="24" s="1"/>
  <c r="P2" i="24"/>
  <c r="P13" i="24" s="1"/>
  <c r="O2" i="24"/>
  <c r="N2" i="24"/>
  <c r="M2" i="24"/>
  <c r="M13" i="24" s="1"/>
  <c r="L2" i="24"/>
  <c r="L13" i="24" s="1"/>
  <c r="K2" i="24"/>
  <c r="J2" i="24"/>
  <c r="I2" i="24"/>
  <c r="H2" i="24"/>
  <c r="G2" i="24"/>
  <c r="F2" i="24"/>
  <c r="E2" i="24"/>
  <c r="D2" i="24"/>
  <c r="C2" i="24"/>
  <c r="B2" i="24"/>
  <c r="N13" i="24" l="1"/>
  <c r="O13" i="24"/>
  <c r="B91" i="22"/>
  <c r="B89" i="22"/>
  <c r="CE85" i="22"/>
  <c r="CD85" i="22"/>
  <c r="CC85" i="22"/>
  <c r="CB85" i="22"/>
  <c r="CA85" i="22"/>
  <c r="BZ85" i="22"/>
  <c r="BR85" i="22"/>
  <c r="BQ85" i="22"/>
  <c r="BP85" i="22"/>
  <c r="BO85" i="22"/>
  <c r="BN85" i="22"/>
  <c r="BM85" i="22"/>
  <c r="BL85" i="22"/>
  <c r="BK85" i="22"/>
  <c r="BJ85" i="22"/>
  <c r="BI85" i="22"/>
  <c r="BH85" i="22"/>
  <c r="BG85" i="22"/>
  <c r="BF85" i="22"/>
  <c r="BE85" i="22"/>
  <c r="BD85" i="22"/>
  <c r="BC85" i="22"/>
  <c r="BB85" i="22"/>
  <c r="BA85" i="22"/>
  <c r="AZ85" i="22"/>
  <c r="AY85" i="22"/>
  <c r="AX85" i="22"/>
  <c r="AW85" i="22"/>
  <c r="AV85" i="22"/>
  <c r="AU85" i="22"/>
  <c r="AT85" i="22"/>
  <c r="AS85" i="22"/>
  <c r="AR85" i="22"/>
  <c r="AQ85" i="22"/>
  <c r="AP85" i="22"/>
  <c r="AO85" i="22"/>
  <c r="AM85" i="22"/>
  <c r="AL85" i="22"/>
  <c r="AK85" i="22"/>
  <c r="AJ85" i="22"/>
  <c r="AI85" i="22"/>
  <c r="AH85" i="22"/>
  <c r="AG85" i="22"/>
  <c r="AF85" i="22"/>
  <c r="AE85" i="22"/>
  <c r="AD85" i="22"/>
  <c r="AC85" i="22"/>
  <c r="AB85" i="22"/>
  <c r="AA85" i="22"/>
  <c r="Z85" i="22"/>
  <c r="Y85" i="22"/>
  <c r="X85" i="22"/>
  <c r="W85" i="22"/>
  <c r="V85" i="22"/>
  <c r="U85" i="22"/>
  <c r="T85" i="22"/>
  <c r="S85" i="22"/>
  <c r="R85" i="22"/>
  <c r="Q85" i="22"/>
  <c r="P85" i="22"/>
  <c r="O85" i="22"/>
  <c r="N85" i="22"/>
  <c r="M85" i="22"/>
  <c r="L85" i="22"/>
  <c r="K85" i="22"/>
  <c r="J85" i="22"/>
  <c r="I85" i="22"/>
  <c r="H85" i="22"/>
  <c r="G85" i="22"/>
  <c r="F85" i="22"/>
  <c r="E85" i="22"/>
  <c r="D85" i="22"/>
  <c r="C85" i="22"/>
  <c r="A85" i="22"/>
  <c r="BX84" i="22"/>
  <c r="BV84" i="22"/>
  <c r="CG84" i="22" s="1"/>
  <c r="A84" i="22"/>
  <c r="BY83" i="22"/>
  <c r="BX83" i="22"/>
  <c r="BV83" i="22"/>
  <c r="BX82" i="22"/>
  <c r="BW82" i="22"/>
  <c r="BV82" i="22"/>
  <c r="BU82" i="22"/>
  <c r="A82" i="22"/>
  <c r="CG81" i="22"/>
  <c r="CG80" i="22"/>
  <c r="CH80" i="22" s="1"/>
  <c r="A80" i="22"/>
  <c r="CG79" i="22"/>
  <c r="CA86" i="22" s="1"/>
  <c r="A79" i="22"/>
  <c r="CG78" i="22"/>
  <c r="CH78" i="22" s="1"/>
  <c r="A78" i="22"/>
  <c r="BX77" i="22"/>
  <c r="BW77" i="22"/>
  <c r="BV77" i="22"/>
  <c r="BU77" i="22"/>
  <c r="CG77" i="22" s="1"/>
  <c r="A77" i="22"/>
  <c r="CF76" i="22"/>
  <c r="BY76" i="22"/>
  <c r="BT76" i="22"/>
  <c r="BS76" i="22"/>
  <c r="CF75" i="22"/>
  <c r="BY75" i="22"/>
  <c r="BT75" i="22"/>
  <c r="CG75" i="22" s="1"/>
  <c r="CF74" i="22"/>
  <c r="BY74" i="22"/>
  <c r="BT74" i="22"/>
  <c r="BS74" i="22"/>
  <c r="BS88" i="22" s="1"/>
  <c r="CI73" i="22"/>
  <c r="CF73" i="22"/>
  <c r="BY73" i="22"/>
  <c r="BY85" i="22" s="1"/>
  <c r="BT73" i="22"/>
  <c r="BT85" i="22" s="1"/>
  <c r="CG72" i="22"/>
  <c r="CH72" i="22" s="1"/>
  <c r="A72" i="22"/>
  <c r="CG71" i="22"/>
  <c r="CH71" i="22" s="1"/>
  <c r="A71" i="22"/>
  <c r="BX70" i="22"/>
  <c r="BW70" i="22"/>
  <c r="BV70" i="22"/>
  <c r="BU70" i="22"/>
  <c r="BX69" i="22"/>
  <c r="BW69" i="22"/>
  <c r="BV69" i="22"/>
  <c r="BU69" i="22"/>
  <c r="BX68" i="22"/>
  <c r="BW68" i="22"/>
  <c r="BV68" i="22"/>
  <c r="BU68" i="22"/>
  <c r="BX67" i="22"/>
  <c r="BW67" i="22"/>
  <c r="BV67" i="22"/>
  <c r="BU67" i="22"/>
  <c r="BX66" i="22"/>
  <c r="BW66" i="22"/>
  <c r="BV66" i="22"/>
  <c r="BU66" i="22"/>
  <c r="BX65" i="22"/>
  <c r="BW65" i="22"/>
  <c r="BV65" i="22"/>
  <c r="BU65" i="22"/>
  <c r="BX64" i="22"/>
  <c r="BW64" i="22"/>
  <c r="BV64" i="22"/>
  <c r="BU64" i="22"/>
  <c r="BX63" i="22"/>
  <c r="BW63" i="22"/>
  <c r="BV63" i="22"/>
  <c r="BU63" i="22"/>
  <c r="BX62" i="22"/>
  <c r="BW62" i="22"/>
  <c r="BV62" i="22"/>
  <c r="BU62" i="22"/>
  <c r="BX61" i="22"/>
  <c r="BW61" i="22"/>
  <c r="BV61" i="22"/>
  <c r="BU61" i="22"/>
  <c r="BX60" i="22"/>
  <c r="BW60" i="22"/>
  <c r="BV60" i="22"/>
  <c r="BU60" i="22"/>
  <c r="BX59" i="22"/>
  <c r="BW59" i="22"/>
  <c r="BV59" i="22"/>
  <c r="BU59" i="22"/>
  <c r="BX58" i="22"/>
  <c r="BW58" i="22"/>
  <c r="BV58" i="22"/>
  <c r="BU58" i="22"/>
  <c r="BX57" i="22"/>
  <c r="BW57" i="22"/>
  <c r="BV57" i="22"/>
  <c r="BU57" i="22"/>
  <c r="BX56" i="22"/>
  <c r="BW56" i="22"/>
  <c r="BV56" i="22"/>
  <c r="BU56" i="22"/>
  <c r="BX55" i="22"/>
  <c r="BW55" i="22"/>
  <c r="BV55" i="22"/>
  <c r="BU55" i="22"/>
  <c r="BX54" i="22"/>
  <c r="BW54" i="22"/>
  <c r="BV54" i="22"/>
  <c r="BU54" i="22"/>
  <c r="BX53" i="22"/>
  <c r="BW53" i="22"/>
  <c r="BV53" i="22"/>
  <c r="BU53" i="22"/>
  <c r="BX52" i="22"/>
  <c r="BW52" i="22"/>
  <c r="BV52" i="22"/>
  <c r="BU52" i="22"/>
  <c r="BX51" i="22"/>
  <c r="BW51" i="22"/>
  <c r="BV51" i="22"/>
  <c r="BU51" i="22"/>
  <c r="BX50" i="22"/>
  <c r="BW50" i="22"/>
  <c r="BV50" i="22"/>
  <c r="BU50" i="22"/>
  <c r="BX49" i="22"/>
  <c r="BW49" i="22"/>
  <c r="BV49" i="22"/>
  <c r="BU49" i="22"/>
  <c r="BX48" i="22"/>
  <c r="BW48" i="22"/>
  <c r="BV48" i="22"/>
  <c r="BU48" i="22"/>
  <c r="BX47" i="22"/>
  <c r="BW47" i="22"/>
  <c r="BV47" i="22"/>
  <c r="BU47" i="22"/>
  <c r="BX46" i="22"/>
  <c r="BW46" i="22"/>
  <c r="BV46" i="22"/>
  <c r="BU46" i="22"/>
  <c r="CG46" i="22" s="1"/>
  <c r="CH46" i="22" s="1"/>
  <c r="BX45" i="22"/>
  <c r="BW45" i="22"/>
  <c r="BV45" i="22"/>
  <c r="BU45" i="22"/>
  <c r="CG45" i="22" s="1"/>
  <c r="CH45" i="22" s="1"/>
  <c r="BX44" i="22"/>
  <c r="BW44" i="22"/>
  <c r="BV44" i="22"/>
  <c r="BU44" i="22"/>
  <c r="CG44" i="22" s="1"/>
  <c r="CH44" i="22" s="1"/>
  <c r="BX43" i="22"/>
  <c r="BW43" i="22"/>
  <c r="BV43" i="22"/>
  <c r="BU43" i="22"/>
  <c r="CG43" i="22" s="1"/>
  <c r="BX42" i="22"/>
  <c r="BW42" i="22"/>
  <c r="BV42" i="22"/>
  <c r="BU42" i="22"/>
  <c r="CG42" i="22" s="1"/>
  <c r="CH42" i="22" s="1"/>
  <c r="BX41" i="22"/>
  <c r="BW41" i="22"/>
  <c r="BV41" i="22"/>
  <c r="BU41" i="22"/>
  <c r="CG41" i="22" s="1"/>
  <c r="CH41" i="22" s="1"/>
  <c r="BX40" i="22"/>
  <c r="BW40" i="22"/>
  <c r="BV40" i="22"/>
  <c r="BU40" i="22"/>
  <c r="CG40" i="22" s="1"/>
  <c r="CH40" i="22" s="1"/>
  <c r="BX39" i="22"/>
  <c r="BW39" i="22"/>
  <c r="BV39" i="22"/>
  <c r="BU39" i="22"/>
  <c r="CG39" i="22" s="1"/>
  <c r="BX38" i="22"/>
  <c r="BW38" i="22"/>
  <c r="BV38" i="22"/>
  <c r="BU38" i="22"/>
  <c r="CG38" i="22" s="1"/>
  <c r="CH38" i="22" s="1"/>
  <c r="BX37" i="22"/>
  <c r="BW37" i="22"/>
  <c r="BV37" i="22"/>
  <c r="BV85" i="22" s="1"/>
  <c r="BU37" i="22"/>
  <c r="A37" i="22"/>
  <c r="CG36" i="22"/>
  <c r="AJ86" i="22" s="1"/>
  <c r="CG35" i="22"/>
  <c r="AI86" i="22" s="1"/>
  <c r="CG34" i="22"/>
  <c r="AH86" i="22" s="1"/>
  <c r="CG33" i="22"/>
  <c r="AG86" i="22" s="1"/>
  <c r="CG32" i="22"/>
  <c r="AF86" i="22" s="1"/>
  <c r="CG31" i="22"/>
  <c r="AE86" i="22" s="1"/>
  <c r="CG30" i="22"/>
  <c r="AD86" i="22" s="1"/>
  <c r="CG29" i="22"/>
  <c r="AC86" i="22" s="1"/>
  <c r="CG28" i="22"/>
  <c r="AB86" i="22" s="1"/>
  <c r="CG27" i="22"/>
  <c r="AA86" i="22" s="1"/>
  <c r="CG26" i="22"/>
  <c r="Z86" i="22" s="1"/>
  <c r="CG25" i="22"/>
  <c r="Y86" i="22" s="1"/>
  <c r="CG24" i="22"/>
  <c r="X86" i="22" s="1"/>
  <c r="CG23" i="22"/>
  <c r="W86" i="22" s="1"/>
  <c r="CG22" i="22"/>
  <c r="V86" i="22" s="1"/>
  <c r="CG21" i="22"/>
  <c r="U86" i="22" s="1"/>
  <c r="CG20" i="22"/>
  <c r="T86" i="22" s="1"/>
  <c r="CG19" i="22"/>
  <c r="S86" i="22" s="1"/>
  <c r="CG18" i="22"/>
  <c r="R86" i="22" s="1"/>
  <c r="CG17" i="22"/>
  <c r="Q86" i="22" s="1"/>
  <c r="CG16" i="22"/>
  <c r="P86" i="22" s="1"/>
  <c r="CG15" i="22"/>
  <c r="O86" i="22" s="1"/>
  <c r="CG14" i="22"/>
  <c r="N86" i="22" s="1"/>
  <c r="CG13" i="22"/>
  <c r="M86" i="22" s="1"/>
  <c r="CG12" i="22"/>
  <c r="L86" i="22" s="1"/>
  <c r="CG11" i="22"/>
  <c r="K86" i="22" s="1"/>
  <c r="CG10" i="22"/>
  <c r="J86" i="22" s="1"/>
  <c r="CG9" i="22"/>
  <c r="I86" i="22" s="1"/>
  <c r="CG8" i="22"/>
  <c r="H86" i="22" s="1"/>
  <c r="CG7" i="22"/>
  <c r="G86" i="22" s="1"/>
  <c r="CF6" i="22"/>
  <c r="CF85" i="22" s="1"/>
  <c r="CF86" i="22" s="1"/>
  <c r="AN6" i="22"/>
  <c r="AN85" i="22" s="1"/>
  <c r="CG5" i="22"/>
  <c r="E86" i="22" s="1"/>
  <c r="CG4" i="22"/>
  <c r="D86" i="22" s="1"/>
  <c r="CG3" i="22"/>
  <c r="C86" i="22" s="1"/>
  <c r="A3" i="22"/>
  <c r="B90" i="21"/>
  <c r="B88" i="21"/>
  <c r="CD84" i="21"/>
  <c r="CC84" i="21"/>
  <c r="CB84" i="21"/>
  <c r="CA84" i="21"/>
  <c r="BZ84" i="21"/>
  <c r="BR84" i="21"/>
  <c r="BQ84" i="21"/>
  <c r="BP84" i="21"/>
  <c r="BO84" i="21"/>
  <c r="BN84" i="21"/>
  <c r="BM84" i="21"/>
  <c r="BL84" i="21"/>
  <c r="BK84" i="21"/>
  <c r="BJ84" i="21"/>
  <c r="BI84" i="21"/>
  <c r="BH84" i="21"/>
  <c r="BG84" i="21"/>
  <c r="BF84" i="21"/>
  <c r="BE84" i="21"/>
  <c r="BD84" i="21"/>
  <c r="BC84" i="21"/>
  <c r="BB84" i="21"/>
  <c r="BA84" i="21"/>
  <c r="AZ84" i="21"/>
  <c r="AY84" i="21"/>
  <c r="AX84" i="21"/>
  <c r="AW84" i="21"/>
  <c r="AV84" i="21"/>
  <c r="AU84" i="21"/>
  <c r="AT84" i="21"/>
  <c r="AS84" i="21"/>
  <c r="AR84" i="21"/>
  <c r="AQ84" i="21"/>
  <c r="AP84" i="21"/>
  <c r="AO84" i="21"/>
  <c r="AM84" i="21"/>
  <c r="AL84" i="21"/>
  <c r="AK84" i="21"/>
  <c r="AJ84" i="21"/>
  <c r="AI84" i="21"/>
  <c r="AH84" i="21"/>
  <c r="AG84" i="21"/>
  <c r="AF84" i="21"/>
  <c r="AE84" i="21"/>
  <c r="AD84" i="21"/>
  <c r="AC84" i="21"/>
  <c r="AB84" i="21"/>
  <c r="AA84" i="21"/>
  <c r="Z84" i="21"/>
  <c r="Y84" i="21"/>
  <c r="X84" i="21"/>
  <c r="W84" i="21"/>
  <c r="V84" i="21"/>
  <c r="U84" i="21"/>
  <c r="T84" i="21"/>
  <c r="S84" i="21"/>
  <c r="R84" i="21"/>
  <c r="Q84" i="21"/>
  <c r="P84" i="21"/>
  <c r="O84" i="21"/>
  <c r="N84" i="21"/>
  <c r="M84" i="21"/>
  <c r="L84" i="21"/>
  <c r="K84" i="21"/>
  <c r="J84" i="21"/>
  <c r="I84" i="21"/>
  <c r="H84" i="21"/>
  <c r="G84" i="21"/>
  <c r="F84" i="21"/>
  <c r="E84" i="21"/>
  <c r="D84" i="21"/>
  <c r="C84" i="21"/>
  <c r="A84" i="21"/>
  <c r="BX83" i="21"/>
  <c r="BV83" i="21"/>
  <c r="CF83" i="21" s="1"/>
  <c r="A83" i="21"/>
  <c r="BY82" i="21"/>
  <c r="BX82" i="21"/>
  <c r="BW82" i="21"/>
  <c r="BV82" i="21"/>
  <c r="BU82" i="21"/>
  <c r="BX81" i="21"/>
  <c r="BW81" i="21"/>
  <c r="BV81" i="21"/>
  <c r="BU81" i="21"/>
  <c r="A81" i="21"/>
  <c r="CF80" i="21"/>
  <c r="CG80" i="21" s="1"/>
  <c r="A80" i="21"/>
  <c r="CF79" i="21"/>
  <c r="CG79" i="21" s="1"/>
  <c r="A79" i="21"/>
  <c r="CF78" i="21"/>
  <c r="CG78" i="21" s="1"/>
  <c r="A78" i="21"/>
  <c r="BX77" i="21"/>
  <c r="BW77" i="21"/>
  <c r="BV77" i="21"/>
  <c r="BU77" i="21"/>
  <c r="A77" i="21"/>
  <c r="CE76" i="21"/>
  <c r="BY76" i="21"/>
  <c r="BT76" i="21"/>
  <c r="BS76" i="21"/>
  <c r="CE75" i="21"/>
  <c r="BY75" i="21"/>
  <c r="BT75" i="21"/>
  <c r="BS75" i="21"/>
  <c r="CE74" i="21"/>
  <c r="BY74" i="21"/>
  <c r="BT74" i="21"/>
  <c r="BS74" i="21"/>
  <c r="CH73" i="21"/>
  <c r="CE73" i="21"/>
  <c r="BY73" i="21"/>
  <c r="BT73" i="21"/>
  <c r="BS73" i="21"/>
  <c r="BS87" i="21" s="1"/>
  <c r="CF72" i="21"/>
  <c r="CG72" i="21" s="1"/>
  <c r="A72" i="21"/>
  <c r="CF71" i="21"/>
  <c r="CG71" i="21" s="1"/>
  <c r="A71" i="21"/>
  <c r="BX70" i="21"/>
  <c r="BW70" i="21"/>
  <c r="BV70" i="21"/>
  <c r="BU70" i="21"/>
  <c r="CF70" i="21" s="1"/>
  <c r="CG70" i="21" s="1"/>
  <c r="BX69" i="21"/>
  <c r="BW69" i="21"/>
  <c r="BV69" i="21"/>
  <c r="BU69" i="21"/>
  <c r="CF69" i="21" s="1"/>
  <c r="BX68" i="21"/>
  <c r="BW68" i="21"/>
  <c r="BV68" i="21"/>
  <c r="BU68" i="21"/>
  <c r="CF68" i="21" s="1"/>
  <c r="CG68" i="21" s="1"/>
  <c r="BX67" i="21"/>
  <c r="BW67" i="21"/>
  <c r="BV67" i="21"/>
  <c r="BU67" i="21"/>
  <c r="CF67" i="21" s="1"/>
  <c r="CG67" i="21" s="1"/>
  <c r="BX66" i="21"/>
  <c r="BW66" i="21"/>
  <c r="BV66" i="21"/>
  <c r="BU66" i="21"/>
  <c r="CF66" i="21" s="1"/>
  <c r="CG66" i="21" s="1"/>
  <c r="BX65" i="21"/>
  <c r="BW65" i="21"/>
  <c r="BV65" i="21"/>
  <c r="BU65" i="21"/>
  <c r="CF65" i="21" s="1"/>
  <c r="BX64" i="21"/>
  <c r="BW64" i="21"/>
  <c r="BV64" i="21"/>
  <c r="BU64" i="21"/>
  <c r="CF64" i="21" s="1"/>
  <c r="CG64" i="21" s="1"/>
  <c r="BX63" i="21"/>
  <c r="BW63" i="21"/>
  <c r="BV63" i="21"/>
  <c r="BU63" i="21"/>
  <c r="CF63" i="21" s="1"/>
  <c r="CG63" i="21" s="1"/>
  <c r="BX62" i="21"/>
  <c r="BW62" i="21"/>
  <c r="BV62" i="21"/>
  <c r="BU62" i="21"/>
  <c r="CF62" i="21" s="1"/>
  <c r="CG62" i="21" s="1"/>
  <c r="BX61" i="21"/>
  <c r="BW61" i="21"/>
  <c r="BV61" i="21"/>
  <c r="BU61" i="21"/>
  <c r="CF61" i="21" s="1"/>
  <c r="BX60" i="21"/>
  <c r="BW60" i="21"/>
  <c r="BV60" i="21"/>
  <c r="BU60" i="21"/>
  <c r="CF60" i="21" s="1"/>
  <c r="CG60" i="21" s="1"/>
  <c r="BX59" i="21"/>
  <c r="BW59" i="21"/>
  <c r="BV59" i="21"/>
  <c r="BU59" i="21"/>
  <c r="CF59" i="21" s="1"/>
  <c r="CG59" i="21" s="1"/>
  <c r="BX58" i="21"/>
  <c r="BW58" i="21"/>
  <c r="BV58" i="21"/>
  <c r="BU58" i="21"/>
  <c r="CF58" i="21" s="1"/>
  <c r="BX57" i="21"/>
  <c r="BW57" i="21"/>
  <c r="BV57" i="21"/>
  <c r="BU57" i="21"/>
  <c r="CF57" i="21" s="1"/>
  <c r="BX56" i="21"/>
  <c r="BW56" i="21"/>
  <c r="BV56" i="21"/>
  <c r="BU56" i="21"/>
  <c r="CF56" i="21" s="1"/>
  <c r="CG56" i="21" s="1"/>
  <c r="BX55" i="21"/>
  <c r="BW55" i="21"/>
  <c r="BV55" i="21"/>
  <c r="BU55" i="21"/>
  <c r="CF55" i="21" s="1"/>
  <c r="CG55" i="21" s="1"/>
  <c r="BX54" i="21"/>
  <c r="BW54" i="21"/>
  <c r="BV54" i="21"/>
  <c r="BU54" i="21"/>
  <c r="CF54" i="21" s="1"/>
  <c r="CG54" i="21" s="1"/>
  <c r="BX53" i="21"/>
  <c r="BW53" i="21"/>
  <c r="BV53" i="21"/>
  <c r="BU53" i="21"/>
  <c r="CF53" i="21" s="1"/>
  <c r="BX52" i="21"/>
  <c r="BW52" i="21"/>
  <c r="BV52" i="21"/>
  <c r="BU52" i="21"/>
  <c r="CF52" i="21" s="1"/>
  <c r="CG52" i="21" s="1"/>
  <c r="BX51" i="21"/>
  <c r="BW51" i="21"/>
  <c r="BV51" i="21"/>
  <c r="BU51" i="21"/>
  <c r="CF51" i="21" s="1"/>
  <c r="CG51" i="21" s="1"/>
  <c r="BX50" i="21"/>
  <c r="BW50" i="21"/>
  <c r="BV50" i="21"/>
  <c r="BU50" i="21"/>
  <c r="BX49" i="21"/>
  <c r="BW49" i="21"/>
  <c r="BV49" i="21"/>
  <c r="BU49" i="21"/>
  <c r="BX48" i="21"/>
  <c r="BW48" i="21"/>
  <c r="BV48" i="21"/>
  <c r="BU48" i="21"/>
  <c r="BX47" i="21"/>
  <c r="BW47" i="21"/>
  <c r="BV47" i="21"/>
  <c r="BU47" i="21"/>
  <c r="CF47" i="21" s="1"/>
  <c r="CG47" i="21" s="1"/>
  <c r="BX46" i="21"/>
  <c r="BW46" i="21"/>
  <c r="BV46" i="21"/>
  <c r="BU46" i="21"/>
  <c r="BX45" i="21"/>
  <c r="BW45" i="21"/>
  <c r="BV45" i="21"/>
  <c r="BU45" i="21"/>
  <c r="BX44" i="21"/>
  <c r="BW44" i="21"/>
  <c r="BV44" i="21"/>
  <c r="BU44" i="21"/>
  <c r="BX43" i="21"/>
  <c r="BW43" i="21"/>
  <c r="BV43" i="21"/>
  <c r="BU43" i="21"/>
  <c r="CF43" i="21" s="1"/>
  <c r="CG43" i="21" s="1"/>
  <c r="BX42" i="21"/>
  <c r="BW42" i="21"/>
  <c r="BV42" i="21"/>
  <c r="BU42" i="21"/>
  <c r="CF42" i="21" s="1"/>
  <c r="CG42" i="21" s="1"/>
  <c r="BX41" i="21"/>
  <c r="BW41" i="21"/>
  <c r="BV41" i="21"/>
  <c r="BU41" i="21"/>
  <c r="CF41" i="21" s="1"/>
  <c r="CG41" i="21" s="1"/>
  <c r="BX40" i="21"/>
  <c r="BW40" i="21"/>
  <c r="BV40" i="21"/>
  <c r="BU40" i="21"/>
  <c r="BX39" i="21"/>
  <c r="BW39" i="21"/>
  <c r="BV39" i="21"/>
  <c r="BU39" i="21"/>
  <c r="BX38" i="21"/>
  <c r="BW38" i="21"/>
  <c r="BV38" i="21"/>
  <c r="BU38" i="21"/>
  <c r="BX37" i="21"/>
  <c r="BW37" i="21"/>
  <c r="BW84" i="21" s="1"/>
  <c r="BV37" i="21"/>
  <c r="BU37" i="21"/>
  <c r="A37" i="21"/>
  <c r="CF36" i="21"/>
  <c r="AJ85" i="21" s="1"/>
  <c r="CF35" i="21"/>
  <c r="AI85" i="21" s="1"/>
  <c r="CF34" i="21"/>
  <c r="AH85" i="21" s="1"/>
  <c r="CF33" i="21"/>
  <c r="AG85" i="21" s="1"/>
  <c r="CF32" i="21"/>
  <c r="AF85" i="21" s="1"/>
  <c r="CF31" i="21"/>
  <c r="AE85" i="21" s="1"/>
  <c r="CF30" i="21"/>
  <c r="AD85" i="21" s="1"/>
  <c r="CF29" i="21"/>
  <c r="AC85" i="21" s="1"/>
  <c r="CF28" i="21"/>
  <c r="AB85" i="21" s="1"/>
  <c r="CF27" i="21"/>
  <c r="AA85" i="21" s="1"/>
  <c r="CF26" i="21"/>
  <c r="Z85" i="21" s="1"/>
  <c r="CF25" i="21"/>
  <c r="Y85" i="21" s="1"/>
  <c r="CF24" i="21"/>
  <c r="X85" i="21" s="1"/>
  <c r="CF23" i="21"/>
  <c r="W85" i="21" s="1"/>
  <c r="CF22" i="21"/>
  <c r="V85" i="21" s="1"/>
  <c r="CF21" i="21"/>
  <c r="U85" i="21" s="1"/>
  <c r="CF20" i="21"/>
  <c r="T85" i="21" s="1"/>
  <c r="CF19" i="21"/>
  <c r="S85" i="21" s="1"/>
  <c r="CF18" i="21"/>
  <c r="R85" i="21" s="1"/>
  <c r="CF17" i="21"/>
  <c r="Q85" i="21" s="1"/>
  <c r="CF16" i="21"/>
  <c r="P85" i="21" s="1"/>
  <c r="CF15" i="21"/>
  <c r="O85" i="21" s="1"/>
  <c r="CF14" i="21"/>
  <c r="N85" i="21" s="1"/>
  <c r="CF13" i="21"/>
  <c r="M85" i="21" s="1"/>
  <c r="CF12" i="21"/>
  <c r="L85" i="21" s="1"/>
  <c r="CF11" i="21"/>
  <c r="K85" i="21" s="1"/>
  <c r="CF10" i="21"/>
  <c r="J85" i="21" s="1"/>
  <c r="CF9" i="21"/>
  <c r="I85" i="21" s="1"/>
  <c r="CF8" i="21"/>
  <c r="H85" i="21" s="1"/>
  <c r="CF7" i="21"/>
  <c r="G85" i="21" s="1"/>
  <c r="CE6" i="21"/>
  <c r="AN6" i="21"/>
  <c r="AN84" i="21" s="1"/>
  <c r="CF5" i="21"/>
  <c r="E85" i="21" s="1"/>
  <c r="CF4" i="21"/>
  <c r="D85" i="21" s="1"/>
  <c r="CF3" i="21"/>
  <c r="C85" i="21" s="1"/>
  <c r="A3" i="21"/>
  <c r="CF45" i="21" l="1"/>
  <c r="CG45" i="21" s="1"/>
  <c r="BZ85" i="21"/>
  <c r="CA85" i="21"/>
  <c r="CB85" i="21"/>
  <c r="B90" i="22"/>
  <c r="BT86" i="22"/>
  <c r="CG83" i="22"/>
  <c r="BZ86" i="22"/>
  <c r="CB86" i="22"/>
  <c r="CC86" i="22"/>
  <c r="CG47" i="22"/>
  <c r="CG48" i="22"/>
  <c r="CH48" i="22" s="1"/>
  <c r="CG49" i="22"/>
  <c r="CH49" i="22" s="1"/>
  <c r="CG50" i="22"/>
  <c r="CH50" i="22" s="1"/>
  <c r="CG51" i="22"/>
  <c r="AY86" i="22" s="1"/>
  <c r="CG52" i="22"/>
  <c r="CH52" i="22" s="1"/>
  <c r="CG53" i="22"/>
  <c r="CH53" i="22" s="1"/>
  <c r="CG54" i="22"/>
  <c r="CH54" i="22" s="1"/>
  <c r="CG55" i="22"/>
  <c r="CG56" i="22"/>
  <c r="CH56" i="22" s="1"/>
  <c r="CG57" i="22"/>
  <c r="CJ57" i="22" s="1"/>
  <c r="CG58" i="22"/>
  <c r="CG59" i="22"/>
  <c r="CH59" i="22" s="1"/>
  <c r="CG60" i="22"/>
  <c r="CH60" i="22" s="1"/>
  <c r="CG61" i="22"/>
  <c r="CH61" i="22" s="1"/>
  <c r="CG62" i="22"/>
  <c r="CH62" i="22" s="1"/>
  <c r="CG63" i="22"/>
  <c r="CG64" i="22"/>
  <c r="CH64" i="22" s="1"/>
  <c r="CG65" i="22"/>
  <c r="BM86" i="22" s="1"/>
  <c r="CG66" i="22"/>
  <c r="CH66" i="22" s="1"/>
  <c r="CG67" i="22"/>
  <c r="CG68" i="22"/>
  <c r="CH68" i="22" s="1"/>
  <c r="CG69" i="22"/>
  <c r="CH69" i="22" s="1"/>
  <c r="CG70" i="22"/>
  <c r="CH70" i="22" s="1"/>
  <c r="CG76" i="22"/>
  <c r="AQ85" i="21"/>
  <c r="CE84" i="21"/>
  <c r="CE85" i="21" s="1"/>
  <c r="AR86" i="22"/>
  <c r="AV86" i="22"/>
  <c r="BD86" i="22"/>
  <c r="BH86" i="22"/>
  <c r="BL86" i="22"/>
  <c r="CF44" i="21"/>
  <c r="CG44" i="21" s="1"/>
  <c r="CF6" i="21"/>
  <c r="F85" i="21" s="1"/>
  <c r="B89" i="21"/>
  <c r="C88" i="21" s="1"/>
  <c r="CF37" i="21"/>
  <c r="CG37" i="21" s="1"/>
  <c r="CF46" i="21"/>
  <c r="CG46" i="21" s="1"/>
  <c r="BT84" i="21"/>
  <c r="BT85" i="21" s="1"/>
  <c r="CF74" i="21"/>
  <c r="CF75" i="21"/>
  <c r="BW85" i="21" s="1"/>
  <c r="BW89" i="21" s="1"/>
  <c r="CF76" i="21"/>
  <c r="BW85" i="22"/>
  <c r="BW86" i="22" s="1"/>
  <c r="BW90" i="22" s="1"/>
  <c r="CG82" i="22"/>
  <c r="CH82" i="22" s="1"/>
  <c r="BI86" i="22"/>
  <c r="AU85" i="21"/>
  <c r="AY85" i="21"/>
  <c r="BX84" i="21"/>
  <c r="BX85" i="21" s="1"/>
  <c r="BX89" i="21" s="1"/>
  <c r="BV84" i="21"/>
  <c r="CF38" i="21"/>
  <c r="CG38" i="21" s="1"/>
  <c r="CF39" i="21"/>
  <c r="CF40" i="21"/>
  <c r="CG40" i="21" s="1"/>
  <c r="CF48" i="21"/>
  <c r="CF49" i="21"/>
  <c r="CF50" i="21"/>
  <c r="CG50" i="21" s="1"/>
  <c r="BY88" i="21"/>
  <c r="CF77" i="21"/>
  <c r="CI77" i="21" s="1"/>
  <c r="CF81" i="21"/>
  <c r="CF82" i="21"/>
  <c r="BX85" i="22"/>
  <c r="BX86" i="22" s="1"/>
  <c r="BX90" i="22" s="1"/>
  <c r="AM86" i="22"/>
  <c r="CH39" i="22"/>
  <c r="AQ86" i="22"/>
  <c r="CH43" i="22"/>
  <c r="AU86" i="22"/>
  <c r="CH47" i="22"/>
  <c r="CH51" i="22"/>
  <c r="BC86" i="22"/>
  <c r="CH55" i="22"/>
  <c r="CH57" i="22"/>
  <c r="CJ58" i="22"/>
  <c r="CH58" i="22"/>
  <c r="BG86" i="22"/>
  <c r="CH63" i="22"/>
  <c r="BK86" i="22"/>
  <c r="CJ65" i="22"/>
  <c r="BO86" i="22"/>
  <c r="CH67" i="22"/>
  <c r="CE86" i="22"/>
  <c r="CJ83" i="22"/>
  <c r="CH83" i="22"/>
  <c r="AL86" i="22"/>
  <c r="CJ77" i="22"/>
  <c r="CH77" i="22"/>
  <c r="BY86" i="22"/>
  <c r="AO86" i="22"/>
  <c r="AS86" i="22"/>
  <c r="BA86" i="22"/>
  <c r="BE86" i="22"/>
  <c r="C89" i="22"/>
  <c r="AN86" i="22"/>
  <c r="AP86" i="22"/>
  <c r="AT86" i="22"/>
  <c r="AX86" i="22"/>
  <c r="BB86" i="22"/>
  <c r="BF86" i="22"/>
  <c r="BJ86" i="22"/>
  <c r="BN86" i="22"/>
  <c r="BR86" i="22"/>
  <c r="CG6" i="22"/>
  <c r="F86" i="22" s="1"/>
  <c r="CG37" i="22"/>
  <c r="CH37" i="22" s="1"/>
  <c r="CG73" i="22"/>
  <c r="CG74" i="22"/>
  <c r="BV86" i="22" s="1"/>
  <c r="BV90" i="22" s="1"/>
  <c r="CH79" i="22"/>
  <c r="BS85" i="22"/>
  <c r="BS86" i="22" s="1"/>
  <c r="BT88" i="22"/>
  <c r="D89" i="22"/>
  <c r="BY88" i="22"/>
  <c r="BY89" i="22"/>
  <c r="BU85" i="22"/>
  <c r="BU86" i="22" s="1"/>
  <c r="BU90" i="22" s="1"/>
  <c r="CG57" i="21"/>
  <c r="BE85" i="21"/>
  <c r="CI57" i="21"/>
  <c r="AR85" i="21"/>
  <c r="AZ85" i="21"/>
  <c r="BD85" i="21"/>
  <c r="BH85" i="21"/>
  <c r="BL85" i="21"/>
  <c r="BP85" i="21"/>
  <c r="BV85" i="21"/>
  <c r="BV89" i="21" s="1"/>
  <c r="CG49" i="21"/>
  <c r="AW85" i="21"/>
  <c r="CG77" i="21"/>
  <c r="CG81" i="21"/>
  <c r="CC85" i="21"/>
  <c r="CD85" i="21"/>
  <c r="CI82" i="21"/>
  <c r="CG82" i="21"/>
  <c r="AP85" i="21"/>
  <c r="AT85" i="21"/>
  <c r="AX85" i="21"/>
  <c r="BB85" i="21"/>
  <c r="BF85" i="21"/>
  <c r="BJ85" i="21"/>
  <c r="BN85" i="21"/>
  <c r="BR85" i="21"/>
  <c r="CG69" i="21"/>
  <c r="BQ85" i="21"/>
  <c r="BC85" i="21"/>
  <c r="BG85" i="21"/>
  <c r="BK85" i="21"/>
  <c r="BO85" i="21"/>
  <c r="CG53" i="21"/>
  <c r="BA85" i="21"/>
  <c r="CI65" i="21"/>
  <c r="BM85" i="21"/>
  <c r="CG65" i="21"/>
  <c r="CI58" i="21"/>
  <c r="CG58" i="21"/>
  <c r="BI85" i="21"/>
  <c r="CG61" i="21"/>
  <c r="CI83" i="21"/>
  <c r="BU84" i="21"/>
  <c r="BY84" i="21"/>
  <c r="BY85" i="21" s="1"/>
  <c r="BT87" i="21"/>
  <c r="D88" i="21"/>
  <c r="AO85" i="21"/>
  <c r="AS85" i="21"/>
  <c r="BY87" i="21"/>
  <c r="BS84" i="21"/>
  <c r="BS85" i="21" s="1"/>
  <c r="AL85" i="21"/>
  <c r="CF73" i="21"/>
  <c r="CG48" i="21" l="1"/>
  <c r="AV85" i="21"/>
  <c r="CG39" i="21"/>
  <c r="AM85" i="21"/>
  <c r="AK86" i="21"/>
  <c r="BQ86" i="22"/>
  <c r="AK85" i="21"/>
  <c r="BU85" i="21"/>
  <c r="BU89" i="21" s="1"/>
  <c r="AW86" i="22"/>
  <c r="CD86" i="22"/>
  <c r="CH65" i="22"/>
  <c r="BP86" i="22"/>
  <c r="AZ86" i="22"/>
  <c r="AN85" i="21"/>
  <c r="C86" i="21"/>
  <c r="AK87" i="22"/>
  <c r="AK86" i="22"/>
  <c r="CG86" i="22" s="1"/>
  <c r="CH84" i="22" s="1"/>
  <c r="CH74" i="22"/>
  <c r="CH73" i="22"/>
  <c r="CJ73" i="22"/>
  <c r="C87" i="22"/>
  <c r="CI73" i="21"/>
  <c r="CG74" i="21"/>
  <c r="CG73" i="21"/>
  <c r="BT75" i="19"/>
  <c r="BT74" i="19"/>
  <c r="BT73" i="19"/>
  <c r="BT72" i="19"/>
  <c r="BT71" i="19"/>
  <c r="BT70" i="19"/>
  <c r="BT69" i="19"/>
  <c r="BT68" i="19"/>
  <c r="BT67" i="19"/>
  <c r="BT66" i="19"/>
  <c r="BT65" i="19"/>
  <c r="BT64" i="19"/>
  <c r="BT63" i="19"/>
  <c r="BT62" i="19"/>
  <c r="BT61" i="19"/>
  <c r="BT60" i="19"/>
  <c r="BT59" i="19"/>
  <c r="BT58" i="19"/>
  <c r="BT57" i="19"/>
  <c r="BT56" i="19"/>
  <c r="BT55" i="19"/>
  <c r="BT54" i="19"/>
  <c r="BT53" i="19"/>
  <c r="BT52" i="19"/>
  <c r="BT51" i="19"/>
  <c r="BT50" i="19"/>
  <c r="BT49" i="19"/>
  <c r="BT48" i="19"/>
  <c r="BT47" i="19"/>
  <c r="BT46" i="19"/>
  <c r="BT45" i="19"/>
  <c r="BT44" i="19"/>
  <c r="BT43" i="19"/>
  <c r="BT42" i="19"/>
  <c r="BT36" i="19"/>
  <c r="BT35" i="19"/>
  <c r="BT34" i="19"/>
  <c r="BT33" i="19"/>
  <c r="BT32" i="19"/>
  <c r="BT31" i="19"/>
  <c r="BT30" i="19"/>
  <c r="BT29" i="19"/>
  <c r="BT28" i="19"/>
  <c r="BT27" i="19"/>
  <c r="BT26" i="19"/>
  <c r="BT25" i="19"/>
  <c r="BT24" i="19"/>
  <c r="BT23" i="19"/>
  <c r="BT22" i="19"/>
  <c r="BT21" i="19"/>
  <c r="BT20" i="19"/>
  <c r="BT19" i="19"/>
  <c r="BT18" i="19"/>
  <c r="BT17" i="19"/>
  <c r="BT16" i="19"/>
  <c r="BT15" i="19"/>
  <c r="BT14" i="19"/>
  <c r="BT13" i="19"/>
  <c r="BT12" i="19"/>
  <c r="BT11" i="19"/>
  <c r="BT10" i="19"/>
  <c r="BT9" i="19"/>
  <c r="BT8" i="19"/>
  <c r="BT7" i="19"/>
  <c r="BT6" i="19"/>
  <c r="BT5" i="19"/>
  <c r="BT4" i="19"/>
  <c r="BT3" i="19"/>
  <c r="CF85" i="21" l="1"/>
  <c r="CG83" i="21" s="1"/>
  <c r="P14" i="20"/>
  <c r="Q14" i="20" s="1"/>
  <c r="R14" i="20" s="1"/>
  <c r="S14" i="20" s="1"/>
  <c r="T14" i="20" s="1"/>
  <c r="U14" i="20" s="1"/>
  <c r="V14" i="20" s="1"/>
  <c r="W14" i="20" s="1"/>
  <c r="X14" i="20" s="1"/>
  <c r="Y14" i="20" s="1"/>
  <c r="Z14" i="20" s="1"/>
  <c r="AA14" i="20" s="1"/>
  <c r="AB14" i="20" s="1"/>
  <c r="AC14" i="20" s="1"/>
  <c r="AD14" i="20" s="1"/>
  <c r="AE14" i="20" s="1"/>
  <c r="AF14" i="20" s="1"/>
  <c r="AG14" i="20" s="1"/>
  <c r="AH14" i="20" s="1"/>
  <c r="AH9" i="20" s="1"/>
  <c r="AI9" i="20" s="1"/>
  <c r="P13" i="20"/>
  <c r="F14" i="20"/>
  <c r="G14" i="20" s="1"/>
  <c r="F13" i="20"/>
  <c r="G13" i="20" s="1"/>
  <c r="C14" i="20"/>
  <c r="C13" i="20"/>
  <c r="AI3" i="20"/>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28" i="19"/>
  <c r="AJ29" i="19"/>
  <c r="AJ30" i="19"/>
  <c r="AJ31" i="19"/>
  <c r="AJ32" i="19"/>
  <c r="AJ33" i="19"/>
  <c r="AJ34" i="19"/>
  <c r="AJ35" i="19"/>
  <c r="AJ36" i="19"/>
  <c r="AJ3" i="19"/>
  <c r="AJ43" i="19"/>
  <c r="AJ44" i="19"/>
  <c r="AJ45" i="19"/>
  <c r="AJ46" i="19"/>
  <c r="AJ47" i="19"/>
  <c r="AJ48" i="19"/>
  <c r="AJ49" i="19"/>
  <c r="AJ50" i="19"/>
  <c r="AJ51" i="19"/>
  <c r="AJ52" i="19"/>
  <c r="AJ53" i="19"/>
  <c r="AJ54" i="19"/>
  <c r="AJ55" i="19"/>
  <c r="AJ56" i="19"/>
  <c r="AJ57" i="19"/>
  <c r="AJ58" i="19"/>
  <c r="AJ59" i="19"/>
  <c r="AJ60" i="19"/>
  <c r="AJ61" i="19"/>
  <c r="AJ62" i="19"/>
  <c r="AJ63" i="19"/>
  <c r="AJ64" i="19"/>
  <c r="AJ65" i="19"/>
  <c r="AJ66" i="19"/>
  <c r="AJ67" i="19"/>
  <c r="AJ68" i="19"/>
  <c r="AJ69" i="19"/>
  <c r="AJ70" i="19"/>
  <c r="AJ71" i="19"/>
  <c r="AJ72" i="19"/>
  <c r="AJ73" i="19"/>
  <c r="AJ74" i="19"/>
  <c r="AJ75" i="19"/>
  <c r="AJ42" i="19"/>
  <c r="E9" i="20" l="1"/>
  <c r="D14" i="20"/>
  <c r="C9" i="20" s="1"/>
  <c r="O7" i="20"/>
  <c r="F7" i="20"/>
  <c r="H13" i="20"/>
  <c r="F9" i="20"/>
  <c r="H14" i="20"/>
  <c r="I14" i="20" s="1"/>
  <c r="J14" i="20" s="1"/>
  <c r="K14" i="20" s="1"/>
  <c r="L14" i="20" s="1"/>
  <c r="M14" i="20" s="1"/>
  <c r="N14" i="20" s="1"/>
  <c r="E7" i="20"/>
  <c r="D13" i="20"/>
  <c r="Q13" i="20"/>
  <c r="O9" i="20"/>
  <c r="AC9" i="20"/>
  <c r="Y9" i="20"/>
  <c r="Q9" i="20"/>
  <c r="AF9" i="20"/>
  <c r="X9" i="20"/>
  <c r="P9" i="20"/>
  <c r="AE9" i="20"/>
  <c r="AA9" i="20"/>
  <c r="W9" i="20"/>
  <c r="S9" i="20"/>
  <c r="AG9" i="20"/>
  <c r="U9" i="20"/>
  <c r="AB9" i="20"/>
  <c r="T9" i="20"/>
  <c r="AD9" i="20"/>
  <c r="Z9" i="20"/>
  <c r="V9" i="20"/>
  <c r="R9" i="20"/>
  <c r="BU3" i="16"/>
  <c r="BV3" i="16"/>
  <c r="BW3" i="16"/>
  <c r="BX3" i="16"/>
  <c r="BY3" i="16"/>
  <c r="BZ3" i="16"/>
  <c r="CA3" i="16"/>
  <c r="CB3" i="16"/>
  <c r="CC3" i="16"/>
  <c r="CD3" i="16"/>
  <c r="CE3" i="16"/>
  <c r="CF3" i="16"/>
  <c r="BU4" i="16"/>
  <c r="BV4" i="16"/>
  <c r="BW4" i="16"/>
  <c r="BX4" i="16"/>
  <c r="BY4" i="16"/>
  <c r="BZ4" i="16"/>
  <c r="CA4" i="16"/>
  <c r="CB4" i="16"/>
  <c r="CC4" i="16"/>
  <c r="CD4" i="16"/>
  <c r="CE4" i="16"/>
  <c r="CF4" i="16"/>
  <c r="BU5" i="16"/>
  <c r="BV5" i="16"/>
  <c r="BW5" i="16"/>
  <c r="BX5" i="16"/>
  <c r="BY5" i="16"/>
  <c r="BZ5" i="16"/>
  <c r="CA5" i="16"/>
  <c r="CB5" i="16"/>
  <c r="CC5" i="16"/>
  <c r="CD5" i="16"/>
  <c r="CE5" i="16"/>
  <c r="CF5" i="16"/>
  <c r="BU6" i="16"/>
  <c r="BV6" i="16"/>
  <c r="BW6" i="16"/>
  <c r="BX6" i="16"/>
  <c r="BY6" i="16"/>
  <c r="BZ6" i="16"/>
  <c r="CA6" i="16"/>
  <c r="CB6" i="16"/>
  <c r="CC6" i="16"/>
  <c r="CD6" i="16"/>
  <c r="CE6" i="16"/>
  <c r="CF6" i="16"/>
  <c r="CE6" i="8" s="1"/>
  <c r="BU7" i="16"/>
  <c r="BV7" i="16"/>
  <c r="BW7" i="16"/>
  <c r="BX7" i="16"/>
  <c r="BY7" i="16"/>
  <c r="BZ7" i="16"/>
  <c r="CA7" i="16"/>
  <c r="CB7" i="16"/>
  <c r="CC7" i="16"/>
  <c r="CD7" i="16"/>
  <c r="CE7" i="16"/>
  <c r="CF7" i="16"/>
  <c r="BU8" i="16"/>
  <c r="BV8" i="16"/>
  <c r="BW8" i="16"/>
  <c r="BX8" i="16"/>
  <c r="BY8" i="16"/>
  <c r="BZ8" i="16"/>
  <c r="CA8" i="16"/>
  <c r="CB8" i="16"/>
  <c r="CC8" i="16"/>
  <c r="CD8" i="16"/>
  <c r="CE8" i="16"/>
  <c r="CF8" i="16"/>
  <c r="BU9" i="16"/>
  <c r="BV9" i="16"/>
  <c r="BW9" i="16"/>
  <c r="BX9" i="16"/>
  <c r="BY9" i="16"/>
  <c r="BZ9" i="16"/>
  <c r="CA9" i="16"/>
  <c r="CB9" i="16"/>
  <c r="CC9" i="16"/>
  <c r="CD9" i="16"/>
  <c r="CE9" i="16"/>
  <c r="CF9" i="16"/>
  <c r="BU10" i="16"/>
  <c r="BV10" i="16"/>
  <c r="BW10" i="16"/>
  <c r="BX10" i="16"/>
  <c r="BY10" i="16"/>
  <c r="BZ10" i="16"/>
  <c r="CA10" i="16"/>
  <c r="CB10" i="16"/>
  <c r="CC10" i="16"/>
  <c r="CD10" i="16"/>
  <c r="CE10" i="16"/>
  <c r="CF10" i="16"/>
  <c r="BU11" i="16"/>
  <c r="BV11" i="16"/>
  <c r="BW11" i="16"/>
  <c r="BX11" i="16"/>
  <c r="BY11" i="16"/>
  <c r="BZ11" i="16"/>
  <c r="CA11" i="16"/>
  <c r="CB11" i="16"/>
  <c r="CC11" i="16"/>
  <c r="CD11" i="16"/>
  <c r="CE11" i="16"/>
  <c r="CF11" i="16"/>
  <c r="BU12" i="16"/>
  <c r="BV12" i="16"/>
  <c r="BW12" i="16"/>
  <c r="BX12" i="16"/>
  <c r="BY12" i="16"/>
  <c r="BZ12" i="16"/>
  <c r="CA12" i="16"/>
  <c r="CB12" i="16"/>
  <c r="CC12" i="16"/>
  <c r="CD12" i="16"/>
  <c r="CE12" i="16"/>
  <c r="CF12" i="16"/>
  <c r="BU13" i="16"/>
  <c r="BV13" i="16"/>
  <c r="BW13" i="16"/>
  <c r="BX13" i="16"/>
  <c r="BY13" i="16"/>
  <c r="BZ13" i="16"/>
  <c r="CA13" i="16"/>
  <c r="CB13" i="16"/>
  <c r="CC13" i="16"/>
  <c r="CD13" i="16"/>
  <c r="CE13" i="16"/>
  <c r="CF13" i="16"/>
  <c r="BU14" i="16"/>
  <c r="BV14" i="16"/>
  <c r="BW14" i="16"/>
  <c r="BX14" i="16"/>
  <c r="BY14" i="16"/>
  <c r="BZ14" i="16"/>
  <c r="CA14" i="16"/>
  <c r="CB14" i="16"/>
  <c r="CC14" i="16"/>
  <c r="CD14" i="16"/>
  <c r="CE14" i="16"/>
  <c r="CF14" i="16"/>
  <c r="BU15" i="16"/>
  <c r="BV15" i="16"/>
  <c r="BW15" i="16"/>
  <c r="BX15" i="16"/>
  <c r="BY15" i="16"/>
  <c r="BZ15" i="16"/>
  <c r="CA15" i="16"/>
  <c r="CB15" i="16"/>
  <c r="CC15" i="16"/>
  <c r="CD15" i="16"/>
  <c r="CE15" i="16"/>
  <c r="CF15" i="16"/>
  <c r="BU16" i="16"/>
  <c r="BV16" i="16"/>
  <c r="BW16" i="16"/>
  <c r="BX16" i="16"/>
  <c r="BY16" i="16"/>
  <c r="BZ16" i="16"/>
  <c r="CA16" i="16"/>
  <c r="CB16" i="16"/>
  <c r="CC16" i="16"/>
  <c r="CD16" i="16"/>
  <c r="CE16" i="16"/>
  <c r="CF16" i="16"/>
  <c r="BU17" i="16"/>
  <c r="BV17" i="16"/>
  <c r="BW17" i="16"/>
  <c r="BX17" i="16"/>
  <c r="BY17" i="16"/>
  <c r="BZ17" i="16"/>
  <c r="CA17" i="16"/>
  <c r="CB17" i="16"/>
  <c r="CC17" i="16"/>
  <c r="CD17" i="16"/>
  <c r="CE17" i="16"/>
  <c r="CF17" i="16"/>
  <c r="BU18" i="16"/>
  <c r="BV18" i="16"/>
  <c r="BW18" i="16"/>
  <c r="BX18" i="16"/>
  <c r="BY18" i="16"/>
  <c r="BZ18" i="16"/>
  <c r="CA18" i="16"/>
  <c r="CB18" i="16"/>
  <c r="CC18" i="16"/>
  <c r="CD18" i="16"/>
  <c r="CE18" i="16"/>
  <c r="CF18" i="16"/>
  <c r="BU19" i="16"/>
  <c r="BV19" i="16"/>
  <c r="BW19" i="16"/>
  <c r="BX19" i="16"/>
  <c r="BY19" i="16"/>
  <c r="BZ19" i="16"/>
  <c r="CA19" i="16"/>
  <c r="CB19" i="16"/>
  <c r="CC19" i="16"/>
  <c r="CD19" i="16"/>
  <c r="CE19" i="16"/>
  <c r="CF19" i="16"/>
  <c r="BU20" i="16"/>
  <c r="BV20" i="16"/>
  <c r="BW20" i="16"/>
  <c r="BX20" i="16"/>
  <c r="BY20" i="16"/>
  <c r="BZ20" i="16"/>
  <c r="CA20" i="16"/>
  <c r="CB20" i="16"/>
  <c r="CC20" i="16"/>
  <c r="CD20" i="16"/>
  <c r="CE20" i="16"/>
  <c r="CF20" i="16"/>
  <c r="BU21" i="16"/>
  <c r="BV21" i="16"/>
  <c r="BW21" i="16"/>
  <c r="BX21" i="16"/>
  <c r="BY21" i="16"/>
  <c r="BZ21" i="16"/>
  <c r="CA21" i="16"/>
  <c r="CB21" i="16"/>
  <c r="CC21" i="16"/>
  <c r="CD21" i="16"/>
  <c r="CE21" i="16"/>
  <c r="CF21" i="16"/>
  <c r="BU22" i="16"/>
  <c r="BV22" i="16"/>
  <c r="BW22" i="16"/>
  <c r="BX22" i="16"/>
  <c r="BY22" i="16"/>
  <c r="BZ22" i="16"/>
  <c r="CA22" i="16"/>
  <c r="CB22" i="16"/>
  <c r="CC22" i="16"/>
  <c r="CD22" i="16"/>
  <c r="CE22" i="16"/>
  <c r="CF22" i="16"/>
  <c r="BU23" i="16"/>
  <c r="BV23" i="16"/>
  <c r="BW23" i="16"/>
  <c r="BX23" i="16"/>
  <c r="BY23" i="16"/>
  <c r="BZ23" i="16"/>
  <c r="CA23" i="16"/>
  <c r="CB23" i="16"/>
  <c r="CC23" i="16"/>
  <c r="CD23" i="16"/>
  <c r="CE23" i="16"/>
  <c r="CF23" i="16"/>
  <c r="BU24" i="16"/>
  <c r="BV24" i="16"/>
  <c r="BW24" i="16"/>
  <c r="BX24" i="16"/>
  <c r="BY24" i="16"/>
  <c r="BZ24" i="16"/>
  <c r="CA24" i="16"/>
  <c r="CB24" i="16"/>
  <c r="CC24" i="16"/>
  <c r="CD24" i="16"/>
  <c r="CE24" i="16"/>
  <c r="CF24" i="16"/>
  <c r="BU25" i="16"/>
  <c r="BV25" i="16"/>
  <c r="BW25" i="16"/>
  <c r="BX25" i="16"/>
  <c r="BY25" i="16"/>
  <c r="BZ25" i="16"/>
  <c r="CA25" i="16"/>
  <c r="CB25" i="16"/>
  <c r="CC25" i="16"/>
  <c r="CD25" i="16"/>
  <c r="CE25" i="16"/>
  <c r="CF25" i="16"/>
  <c r="BU26" i="16"/>
  <c r="BV26" i="16"/>
  <c r="BW26" i="16"/>
  <c r="BX26" i="16"/>
  <c r="BY26" i="16"/>
  <c r="BZ26" i="16"/>
  <c r="CA26" i="16"/>
  <c r="CB26" i="16"/>
  <c r="CC26" i="16"/>
  <c r="CD26" i="16"/>
  <c r="CE26" i="16"/>
  <c r="CF26" i="16"/>
  <c r="BU27" i="16"/>
  <c r="BV27" i="16"/>
  <c r="BW27" i="16"/>
  <c r="BX27" i="16"/>
  <c r="BY27" i="16"/>
  <c r="BZ27" i="16"/>
  <c r="CA27" i="16"/>
  <c r="CB27" i="16"/>
  <c r="CC27" i="16"/>
  <c r="CD27" i="16"/>
  <c r="CE27" i="16"/>
  <c r="CF27" i="16"/>
  <c r="BU28" i="16"/>
  <c r="BV28" i="16"/>
  <c r="BW28" i="16"/>
  <c r="BX28" i="16"/>
  <c r="BY28" i="16"/>
  <c r="BZ28" i="16"/>
  <c r="CA28" i="16"/>
  <c r="CB28" i="16"/>
  <c r="CC28" i="16"/>
  <c r="CD28" i="16"/>
  <c r="CE28" i="16"/>
  <c r="CF28" i="16"/>
  <c r="BU29" i="16"/>
  <c r="BV29" i="16"/>
  <c r="BW29" i="16"/>
  <c r="BX29" i="16"/>
  <c r="BY29" i="16"/>
  <c r="BZ29" i="16"/>
  <c r="CA29" i="16"/>
  <c r="CB29" i="16"/>
  <c r="CC29" i="16"/>
  <c r="CD29" i="16"/>
  <c r="CE29" i="16"/>
  <c r="CF29" i="16"/>
  <c r="BU30" i="16"/>
  <c r="BV30" i="16"/>
  <c r="BW30" i="16"/>
  <c r="BX30" i="16"/>
  <c r="BY30" i="16"/>
  <c r="BZ30" i="16"/>
  <c r="CA30" i="16"/>
  <c r="CB30" i="16"/>
  <c r="CC30" i="16"/>
  <c r="CD30" i="16"/>
  <c r="CE30" i="16"/>
  <c r="CF30" i="16"/>
  <c r="BU31" i="16"/>
  <c r="BV31" i="16"/>
  <c r="BW31" i="16"/>
  <c r="BX31" i="16"/>
  <c r="BY31" i="16"/>
  <c r="BZ31" i="16"/>
  <c r="CA31" i="16"/>
  <c r="CB31" i="16"/>
  <c r="CC31" i="16"/>
  <c r="CD31" i="16"/>
  <c r="CE31" i="16"/>
  <c r="CF31" i="16"/>
  <c r="BU32" i="16"/>
  <c r="BV32" i="16"/>
  <c r="BW32" i="16"/>
  <c r="BX32" i="16"/>
  <c r="BY32" i="16"/>
  <c r="BZ32" i="16"/>
  <c r="CA32" i="16"/>
  <c r="CB32" i="16"/>
  <c r="CC32" i="16"/>
  <c r="CD32" i="16"/>
  <c r="CE32" i="16"/>
  <c r="CF32" i="16"/>
  <c r="BU33" i="16"/>
  <c r="BV33" i="16"/>
  <c r="BW33" i="16"/>
  <c r="BX33" i="16"/>
  <c r="BY33" i="16"/>
  <c r="BZ33" i="16"/>
  <c r="CA33" i="16"/>
  <c r="CB33" i="16"/>
  <c r="CC33" i="16"/>
  <c r="CD33" i="16"/>
  <c r="CE33" i="16"/>
  <c r="CF33" i="16"/>
  <c r="BU34" i="16"/>
  <c r="BV34" i="16"/>
  <c r="BW34" i="16"/>
  <c r="BX34" i="16"/>
  <c r="BY34" i="16"/>
  <c r="BZ34" i="16"/>
  <c r="CA34" i="16"/>
  <c r="CB34" i="16"/>
  <c r="CC34" i="16"/>
  <c r="CD34" i="16"/>
  <c r="CE34" i="16"/>
  <c r="CF34" i="16"/>
  <c r="BU35" i="16"/>
  <c r="BV35" i="16"/>
  <c r="BW35" i="16"/>
  <c r="BX35" i="16"/>
  <c r="BY35" i="16"/>
  <c r="BZ35" i="16"/>
  <c r="CA35" i="16"/>
  <c r="CB35" i="16"/>
  <c r="CC35" i="16"/>
  <c r="CD35" i="16"/>
  <c r="CE35" i="16"/>
  <c r="CF35" i="16"/>
  <c r="BU36" i="16"/>
  <c r="BV36" i="16"/>
  <c r="BW36" i="16"/>
  <c r="BX36" i="16"/>
  <c r="BY36" i="16"/>
  <c r="BZ36" i="16"/>
  <c r="CA36" i="16"/>
  <c r="CB36" i="16"/>
  <c r="CC36" i="16"/>
  <c r="CD36" i="16"/>
  <c r="CE36" i="16"/>
  <c r="CF36" i="16"/>
  <c r="BY37" i="16"/>
  <c r="BZ37" i="16"/>
  <c r="CA37" i="16"/>
  <c r="CB37" i="16"/>
  <c r="CC37" i="16"/>
  <c r="CD37" i="16"/>
  <c r="CE37" i="16"/>
  <c r="CF37" i="16"/>
  <c r="BY38" i="16"/>
  <c r="BZ38" i="16"/>
  <c r="CA38" i="16"/>
  <c r="CB38" i="16"/>
  <c r="CC38" i="16"/>
  <c r="CD38" i="16"/>
  <c r="CE38" i="16"/>
  <c r="CF38" i="16"/>
  <c r="BY39" i="16"/>
  <c r="BZ39" i="16"/>
  <c r="CA39" i="16"/>
  <c r="CB39" i="16"/>
  <c r="CC39" i="16"/>
  <c r="CD39" i="16"/>
  <c r="CE39" i="16"/>
  <c r="CF39" i="16"/>
  <c r="BY40" i="16"/>
  <c r="BZ40" i="16"/>
  <c r="CA40" i="16"/>
  <c r="CB40" i="16"/>
  <c r="CC40" i="16"/>
  <c r="CD40" i="16"/>
  <c r="CE40" i="16"/>
  <c r="CF40" i="16"/>
  <c r="BY41" i="16"/>
  <c r="BZ41" i="16"/>
  <c r="CA41" i="16"/>
  <c r="CB41" i="16"/>
  <c r="CC41" i="16"/>
  <c r="CD41" i="16"/>
  <c r="CE41" i="16"/>
  <c r="CF41" i="16"/>
  <c r="BY42" i="16"/>
  <c r="BZ42" i="16"/>
  <c r="CA42" i="16"/>
  <c r="CB42" i="16"/>
  <c r="CC42" i="16"/>
  <c r="CD42" i="16"/>
  <c r="CE42" i="16"/>
  <c r="CF42" i="16"/>
  <c r="BY43" i="16"/>
  <c r="BZ43" i="16"/>
  <c r="CA43" i="16"/>
  <c r="CB43" i="16"/>
  <c r="CC43" i="16"/>
  <c r="CD43" i="16"/>
  <c r="CE43" i="16"/>
  <c r="CF43" i="16"/>
  <c r="BY44" i="16"/>
  <c r="BZ44" i="16"/>
  <c r="CA44" i="16"/>
  <c r="CB44" i="16"/>
  <c r="CC44" i="16"/>
  <c r="CD44" i="16"/>
  <c r="CE44" i="16"/>
  <c r="CF44" i="16"/>
  <c r="BY45" i="16"/>
  <c r="BZ45" i="16"/>
  <c r="CA45" i="16"/>
  <c r="CB45" i="16"/>
  <c r="CC45" i="16"/>
  <c r="CD45" i="16"/>
  <c r="CE45" i="16"/>
  <c r="CF45" i="16"/>
  <c r="BY46" i="16"/>
  <c r="BZ46" i="16"/>
  <c r="CA46" i="16"/>
  <c r="CB46" i="16"/>
  <c r="CC46" i="16"/>
  <c r="CD46" i="16"/>
  <c r="CE46" i="16"/>
  <c r="CF46" i="16"/>
  <c r="BY47" i="16"/>
  <c r="BZ47" i="16"/>
  <c r="CA47" i="16"/>
  <c r="CB47" i="16"/>
  <c r="CC47" i="16"/>
  <c r="CD47" i="16"/>
  <c r="CE47" i="16"/>
  <c r="CF47" i="16"/>
  <c r="BY48" i="16"/>
  <c r="BZ48" i="16"/>
  <c r="CA48" i="16"/>
  <c r="CB48" i="16"/>
  <c r="CC48" i="16"/>
  <c r="CD48" i="16"/>
  <c r="CE48" i="16"/>
  <c r="CF48" i="16"/>
  <c r="BY49" i="16"/>
  <c r="BZ49" i="16"/>
  <c r="CA49" i="16"/>
  <c r="CB49" i="16"/>
  <c r="CC49" i="16"/>
  <c r="CD49" i="16"/>
  <c r="CE49" i="16"/>
  <c r="CF49" i="16"/>
  <c r="BY50" i="16"/>
  <c r="BZ50" i="16"/>
  <c r="CA50" i="16"/>
  <c r="CB50" i="16"/>
  <c r="CC50" i="16"/>
  <c r="CD50" i="16"/>
  <c r="CE50" i="16"/>
  <c r="CF50" i="16"/>
  <c r="BY51" i="16"/>
  <c r="BZ51" i="16"/>
  <c r="CA51" i="16"/>
  <c r="CB51" i="16"/>
  <c r="CC51" i="16"/>
  <c r="CD51" i="16"/>
  <c r="CE51" i="16"/>
  <c r="CF51" i="16"/>
  <c r="BY52" i="16"/>
  <c r="BZ52" i="16"/>
  <c r="CA52" i="16"/>
  <c r="CB52" i="16"/>
  <c r="CC52" i="16"/>
  <c r="CD52" i="16"/>
  <c r="CE52" i="16"/>
  <c r="CF52" i="16"/>
  <c r="BY53" i="16"/>
  <c r="BZ53" i="16"/>
  <c r="CA53" i="16"/>
  <c r="CB53" i="16"/>
  <c r="CC53" i="16"/>
  <c r="CD53" i="16"/>
  <c r="CE53" i="16"/>
  <c r="CF53" i="16"/>
  <c r="BY54" i="16"/>
  <c r="BZ54" i="16"/>
  <c r="CA54" i="16"/>
  <c r="CB54" i="16"/>
  <c r="CC54" i="16"/>
  <c r="CD54" i="16"/>
  <c r="CE54" i="16"/>
  <c r="CF54" i="16"/>
  <c r="BY55" i="16"/>
  <c r="BZ55" i="16"/>
  <c r="CA55" i="16"/>
  <c r="CB55" i="16"/>
  <c r="CC55" i="16"/>
  <c r="CD55" i="16"/>
  <c r="CE55" i="16"/>
  <c r="CF55" i="16"/>
  <c r="BY56" i="16"/>
  <c r="BZ56" i="16"/>
  <c r="CA56" i="16"/>
  <c r="CB56" i="16"/>
  <c r="CC56" i="16"/>
  <c r="CD56" i="16"/>
  <c r="CE56" i="16"/>
  <c r="CF56" i="16"/>
  <c r="BY57" i="16"/>
  <c r="BZ57" i="16"/>
  <c r="CA57" i="16"/>
  <c r="CB57" i="16"/>
  <c r="CC57" i="16"/>
  <c r="CD57" i="16"/>
  <c r="CE57" i="16"/>
  <c r="CF57" i="16"/>
  <c r="BY58" i="16"/>
  <c r="BZ58" i="16"/>
  <c r="CA58" i="16"/>
  <c r="CB58" i="16"/>
  <c r="CC58" i="16"/>
  <c r="CD58" i="16"/>
  <c r="CE58" i="16"/>
  <c r="CF58" i="16"/>
  <c r="BY59" i="16"/>
  <c r="BZ59" i="16"/>
  <c r="CA59" i="16"/>
  <c r="CB59" i="16"/>
  <c r="CC59" i="16"/>
  <c r="CD59" i="16"/>
  <c r="CE59" i="16"/>
  <c r="CF59" i="16"/>
  <c r="BY60" i="16"/>
  <c r="BZ60" i="16"/>
  <c r="CA60" i="16"/>
  <c r="CB60" i="16"/>
  <c r="CC60" i="16"/>
  <c r="CD60" i="16"/>
  <c r="CE60" i="16"/>
  <c r="CF60" i="16"/>
  <c r="BY61" i="16"/>
  <c r="BZ61" i="16"/>
  <c r="CA61" i="16"/>
  <c r="CB61" i="16"/>
  <c r="CC61" i="16"/>
  <c r="CD61" i="16"/>
  <c r="CE61" i="16"/>
  <c r="CF61" i="16"/>
  <c r="BY62" i="16"/>
  <c r="BZ62" i="16"/>
  <c r="CA62" i="16"/>
  <c r="CB62" i="16"/>
  <c r="CC62" i="16"/>
  <c r="CD62" i="16"/>
  <c r="CE62" i="16"/>
  <c r="CF62" i="16"/>
  <c r="BY63" i="16"/>
  <c r="BZ63" i="16"/>
  <c r="CA63" i="16"/>
  <c r="CB63" i="16"/>
  <c r="CC63" i="16"/>
  <c r="CD63" i="16"/>
  <c r="CE63" i="16"/>
  <c r="CF63" i="16"/>
  <c r="BY64" i="16"/>
  <c r="BZ64" i="16"/>
  <c r="CA64" i="16"/>
  <c r="CB64" i="16"/>
  <c r="CC64" i="16"/>
  <c r="CD64" i="16"/>
  <c r="CE64" i="16"/>
  <c r="CF64" i="16"/>
  <c r="BY65" i="16"/>
  <c r="BZ65" i="16"/>
  <c r="CA65" i="16"/>
  <c r="CB65" i="16"/>
  <c r="CC65" i="16"/>
  <c r="CD65" i="16"/>
  <c r="CE65" i="16"/>
  <c r="CF65" i="16"/>
  <c r="BY66" i="16"/>
  <c r="BZ66" i="16"/>
  <c r="CA66" i="16"/>
  <c r="CB66" i="16"/>
  <c r="CC66" i="16"/>
  <c r="CD66" i="16"/>
  <c r="CE66" i="16"/>
  <c r="CF66" i="16"/>
  <c r="BY67" i="16"/>
  <c r="BZ67" i="16"/>
  <c r="CA67" i="16"/>
  <c r="CB67" i="16"/>
  <c r="CC67" i="16"/>
  <c r="CD67" i="16"/>
  <c r="CE67" i="16"/>
  <c r="CF67" i="16"/>
  <c r="BY68" i="16"/>
  <c r="BZ68" i="16"/>
  <c r="CA68" i="16"/>
  <c r="CB68" i="16"/>
  <c r="CC68" i="16"/>
  <c r="CD68" i="16"/>
  <c r="CE68" i="16"/>
  <c r="CF68" i="16"/>
  <c r="BY69" i="16"/>
  <c r="BZ69" i="16"/>
  <c r="CA69" i="16"/>
  <c r="CB69" i="16"/>
  <c r="CC69" i="16"/>
  <c r="CD69" i="16"/>
  <c r="CE69" i="16"/>
  <c r="CF69" i="16"/>
  <c r="BY70" i="16"/>
  <c r="BZ70" i="16"/>
  <c r="CA70" i="16"/>
  <c r="CB70" i="16"/>
  <c r="CC70" i="16"/>
  <c r="CD70" i="16"/>
  <c r="CE70" i="16"/>
  <c r="CF70" i="16"/>
  <c r="BU71" i="16"/>
  <c r="BV71" i="16"/>
  <c r="BW71" i="16"/>
  <c r="BX71" i="16"/>
  <c r="BY71" i="16"/>
  <c r="BZ71" i="16"/>
  <c r="CA71" i="16"/>
  <c r="CB71" i="16"/>
  <c r="CC71" i="16"/>
  <c r="CD71" i="16"/>
  <c r="CE71" i="16"/>
  <c r="CF71" i="16"/>
  <c r="BU72" i="16"/>
  <c r="BV72" i="16"/>
  <c r="BW72" i="16"/>
  <c r="BX72" i="16"/>
  <c r="BY72" i="16"/>
  <c r="BZ72" i="16"/>
  <c r="CA72" i="16"/>
  <c r="CB72" i="16"/>
  <c r="CC72" i="16"/>
  <c r="CD72" i="16"/>
  <c r="CE72" i="16"/>
  <c r="CF72" i="16"/>
  <c r="BU73" i="16"/>
  <c r="BV73" i="16"/>
  <c r="BW73" i="16"/>
  <c r="BX73" i="16"/>
  <c r="BZ73" i="16"/>
  <c r="CA73" i="16"/>
  <c r="CB73" i="16"/>
  <c r="CC73" i="16"/>
  <c r="CD73" i="16"/>
  <c r="CE73" i="16"/>
  <c r="BU74" i="16"/>
  <c r="BV74" i="16"/>
  <c r="BW74" i="16"/>
  <c r="BX74" i="16"/>
  <c r="BZ74" i="16"/>
  <c r="CA74" i="16"/>
  <c r="CB74" i="16"/>
  <c r="CC74" i="16"/>
  <c r="CD74" i="16"/>
  <c r="CE74" i="16"/>
  <c r="BU75" i="16"/>
  <c r="BV75" i="16"/>
  <c r="BW75" i="16"/>
  <c r="BX75" i="16"/>
  <c r="BZ75" i="16"/>
  <c r="CA75" i="16"/>
  <c r="CB75" i="16"/>
  <c r="CC75" i="16"/>
  <c r="CD75" i="16"/>
  <c r="CE75" i="16"/>
  <c r="BU76" i="16"/>
  <c r="BV76" i="16"/>
  <c r="BW76" i="16"/>
  <c r="BX76" i="16"/>
  <c r="BZ76" i="16"/>
  <c r="CA76" i="16"/>
  <c r="CB76" i="16"/>
  <c r="CC76" i="16"/>
  <c r="CD76" i="16"/>
  <c r="CE76" i="16"/>
  <c r="BU77" i="16"/>
  <c r="BU77" i="8" s="1"/>
  <c r="BW77" i="16"/>
  <c r="BW77" i="8" s="1"/>
  <c r="BY77" i="16"/>
  <c r="BZ77" i="16"/>
  <c r="CA77" i="16"/>
  <c r="CB77" i="16"/>
  <c r="CC77" i="16"/>
  <c r="CD77" i="16"/>
  <c r="CE77" i="16"/>
  <c r="CF77" i="16"/>
  <c r="BU78" i="16"/>
  <c r="BV78" i="16"/>
  <c r="BW78" i="16"/>
  <c r="BW78" i="8" s="1"/>
  <c r="BX78" i="16"/>
  <c r="BY78" i="16"/>
  <c r="BZ78" i="16"/>
  <c r="CA78" i="16"/>
  <c r="CB78" i="16"/>
  <c r="CC78" i="16"/>
  <c r="CD78" i="16"/>
  <c r="CE78" i="16"/>
  <c r="CF78" i="16"/>
  <c r="BU79" i="16"/>
  <c r="BV79" i="16"/>
  <c r="BW79" i="16"/>
  <c r="BX79" i="16"/>
  <c r="BY79" i="16"/>
  <c r="BZ79" i="16"/>
  <c r="CA79" i="16"/>
  <c r="CB79" i="16"/>
  <c r="CC79" i="16"/>
  <c r="CD79" i="16"/>
  <c r="CE79" i="16"/>
  <c r="CF79" i="16"/>
  <c r="BU80" i="16"/>
  <c r="BV80" i="16"/>
  <c r="BW80" i="16"/>
  <c r="BX80" i="16"/>
  <c r="BY80" i="16"/>
  <c r="BZ80" i="16"/>
  <c r="CA80" i="16"/>
  <c r="CB80" i="16"/>
  <c r="CC80" i="16"/>
  <c r="CD80" i="16"/>
  <c r="CE80" i="16"/>
  <c r="CF80" i="16"/>
  <c r="BU81" i="16"/>
  <c r="BV81" i="16"/>
  <c r="BW81" i="16"/>
  <c r="BX81" i="16"/>
  <c r="BY81" i="16"/>
  <c r="BZ81" i="16"/>
  <c r="CA81" i="16"/>
  <c r="CB81" i="16"/>
  <c r="CC81" i="16"/>
  <c r="CD81" i="16"/>
  <c r="CE81" i="16"/>
  <c r="CF81" i="16"/>
  <c r="BY82" i="16"/>
  <c r="BZ82" i="16"/>
  <c r="CA82" i="16"/>
  <c r="CB82" i="16"/>
  <c r="CC82" i="16"/>
  <c r="CD82" i="16"/>
  <c r="CE82" i="16"/>
  <c r="CF82" i="16"/>
  <c r="BU83" i="16"/>
  <c r="BU82" i="8" s="1"/>
  <c r="BW83" i="16"/>
  <c r="BZ83" i="16"/>
  <c r="CA83" i="16"/>
  <c r="CB83" i="16"/>
  <c r="CC83" i="16"/>
  <c r="CD83" i="16"/>
  <c r="CE83" i="16"/>
  <c r="CF83" i="16"/>
  <c r="BU84" i="16"/>
  <c r="BW84" i="16"/>
  <c r="BY84" i="16"/>
  <c r="BZ84" i="16"/>
  <c r="CA84" i="16"/>
  <c r="CB84" i="16"/>
  <c r="CC84" i="16"/>
  <c r="CD84" i="16"/>
  <c r="CE84" i="16"/>
  <c r="CF84" i="16"/>
  <c r="AK3" i="16"/>
  <c r="AL3" i="16"/>
  <c r="AM3" i="16"/>
  <c r="AN3" i="16"/>
  <c r="AO3" i="16"/>
  <c r="AP3" i="16"/>
  <c r="AQ3" i="16"/>
  <c r="AR3" i="16"/>
  <c r="AS3" i="16"/>
  <c r="AT3" i="16"/>
  <c r="AU3" i="16"/>
  <c r="AV3" i="16"/>
  <c r="AW3" i="16"/>
  <c r="AX3" i="16"/>
  <c r="AY3" i="16"/>
  <c r="AZ3" i="16"/>
  <c r="BA3" i="16"/>
  <c r="BB3" i="16"/>
  <c r="BC3" i="16"/>
  <c r="BD3" i="16"/>
  <c r="BE3" i="16"/>
  <c r="BF3" i="16"/>
  <c r="BG3" i="16"/>
  <c r="BH3" i="16"/>
  <c r="BI3" i="16"/>
  <c r="BJ3" i="16"/>
  <c r="BK3" i="16"/>
  <c r="BL3" i="16"/>
  <c r="BM3" i="16"/>
  <c r="BN3" i="16"/>
  <c r="BO3" i="16"/>
  <c r="BP3" i="16"/>
  <c r="BQ3" i="16"/>
  <c r="BR3" i="16"/>
  <c r="BS3" i="16"/>
  <c r="BT3" i="16"/>
  <c r="AK4" i="16"/>
  <c r="AL4" i="16"/>
  <c r="AM4" i="16"/>
  <c r="AN4" i="16"/>
  <c r="AO4" i="16"/>
  <c r="AP4" i="16"/>
  <c r="AQ4" i="16"/>
  <c r="AR4" i="16"/>
  <c r="AS4" i="16"/>
  <c r="AT4" i="16"/>
  <c r="AU4" i="16"/>
  <c r="AV4" i="16"/>
  <c r="AW4" i="16"/>
  <c r="AX4" i="16"/>
  <c r="AY4" i="16"/>
  <c r="AZ4" i="16"/>
  <c r="BA4" i="16"/>
  <c r="BB4" i="16"/>
  <c r="BC4" i="16"/>
  <c r="BD4" i="16"/>
  <c r="BE4" i="16"/>
  <c r="BF4" i="16"/>
  <c r="BG4" i="16"/>
  <c r="BH4" i="16"/>
  <c r="BI4" i="16"/>
  <c r="BJ4" i="16"/>
  <c r="BK4" i="16"/>
  <c r="BL4" i="16"/>
  <c r="BM4" i="16"/>
  <c r="BN4" i="16"/>
  <c r="BO4" i="16"/>
  <c r="BP4" i="16"/>
  <c r="BQ4" i="16"/>
  <c r="BR4" i="16"/>
  <c r="BS4" i="16"/>
  <c r="BT4" i="16"/>
  <c r="AK5" i="16"/>
  <c r="AL5" i="16"/>
  <c r="AM5" i="16"/>
  <c r="AN5" i="16"/>
  <c r="AO5" i="16"/>
  <c r="AP5" i="16"/>
  <c r="AQ5" i="16"/>
  <c r="AR5" i="16"/>
  <c r="AS5" i="16"/>
  <c r="AT5" i="16"/>
  <c r="AU5" i="16"/>
  <c r="AV5" i="16"/>
  <c r="AW5" i="16"/>
  <c r="AX5" i="16"/>
  <c r="AY5" i="16"/>
  <c r="AZ5" i="16"/>
  <c r="BA5" i="16"/>
  <c r="BB5" i="16"/>
  <c r="BC5" i="16"/>
  <c r="BD5" i="16"/>
  <c r="BE5" i="16"/>
  <c r="BF5" i="16"/>
  <c r="BG5" i="16"/>
  <c r="BH5" i="16"/>
  <c r="BI5" i="16"/>
  <c r="BJ5" i="16"/>
  <c r="BK5" i="16"/>
  <c r="BL5" i="16"/>
  <c r="BM5" i="16"/>
  <c r="BN5" i="16"/>
  <c r="BO5" i="16"/>
  <c r="BP5" i="16"/>
  <c r="BQ5" i="16"/>
  <c r="BR5" i="16"/>
  <c r="BS5" i="16"/>
  <c r="BT5" i="16"/>
  <c r="AK6" i="16"/>
  <c r="AL6" i="16"/>
  <c r="AM6" i="16"/>
  <c r="AN6" i="16"/>
  <c r="AO6" i="16"/>
  <c r="AP6" i="16"/>
  <c r="AQ6" i="16"/>
  <c r="AR6" i="16"/>
  <c r="AS6" i="16"/>
  <c r="AT6" i="16"/>
  <c r="AU6" i="16"/>
  <c r="AV6" i="16"/>
  <c r="AW6" i="16"/>
  <c r="AX6" i="16"/>
  <c r="AY6" i="16"/>
  <c r="AZ6" i="16"/>
  <c r="BA6" i="16"/>
  <c r="BB6" i="16"/>
  <c r="BC6" i="16"/>
  <c r="BD6" i="16"/>
  <c r="BE6" i="16"/>
  <c r="BF6" i="16"/>
  <c r="BG6" i="16"/>
  <c r="BH6" i="16"/>
  <c r="BI6" i="16"/>
  <c r="BJ6" i="16"/>
  <c r="BK6" i="16"/>
  <c r="BL6" i="16"/>
  <c r="BM6" i="16"/>
  <c r="BN6" i="16"/>
  <c r="BO6" i="16"/>
  <c r="BP6" i="16"/>
  <c r="BQ6" i="16"/>
  <c r="BR6" i="16"/>
  <c r="BS6" i="16"/>
  <c r="BT6" i="16"/>
  <c r="AK7" i="16"/>
  <c r="AL7" i="16"/>
  <c r="AM7" i="16"/>
  <c r="AN7" i="16"/>
  <c r="AO7" i="16"/>
  <c r="AP7" i="16"/>
  <c r="AQ7" i="16"/>
  <c r="AR7" i="16"/>
  <c r="AS7" i="16"/>
  <c r="AT7" i="16"/>
  <c r="AU7" i="16"/>
  <c r="AV7" i="16"/>
  <c r="AW7" i="16"/>
  <c r="AX7" i="16"/>
  <c r="AY7" i="16"/>
  <c r="AZ7" i="16"/>
  <c r="BA7" i="16"/>
  <c r="BB7" i="16"/>
  <c r="BC7" i="16"/>
  <c r="BD7" i="16"/>
  <c r="BE7" i="16"/>
  <c r="BF7" i="16"/>
  <c r="BG7" i="16"/>
  <c r="BH7" i="16"/>
  <c r="BI7" i="16"/>
  <c r="BJ7" i="16"/>
  <c r="BK7" i="16"/>
  <c r="BL7" i="16"/>
  <c r="BM7" i="16"/>
  <c r="BN7" i="16"/>
  <c r="BO7" i="16"/>
  <c r="BP7" i="16"/>
  <c r="BQ7" i="16"/>
  <c r="BR7" i="16"/>
  <c r="BS7" i="16"/>
  <c r="BT7" i="16"/>
  <c r="AK8" i="16"/>
  <c r="AL8" i="16"/>
  <c r="AM8" i="16"/>
  <c r="AN8" i="16"/>
  <c r="AO8" i="16"/>
  <c r="AP8" i="16"/>
  <c r="AQ8" i="16"/>
  <c r="AR8" i="16"/>
  <c r="AS8" i="16"/>
  <c r="AT8" i="16"/>
  <c r="AU8" i="16"/>
  <c r="AV8" i="16"/>
  <c r="AW8" i="16"/>
  <c r="AX8" i="16"/>
  <c r="AY8" i="16"/>
  <c r="AZ8" i="16"/>
  <c r="BA8" i="16"/>
  <c r="BB8" i="16"/>
  <c r="BC8" i="16"/>
  <c r="BD8" i="16"/>
  <c r="BE8" i="16"/>
  <c r="BF8" i="16"/>
  <c r="BG8" i="16"/>
  <c r="BH8" i="16"/>
  <c r="BI8" i="16"/>
  <c r="BJ8" i="16"/>
  <c r="BK8" i="16"/>
  <c r="BL8" i="16"/>
  <c r="BM8" i="16"/>
  <c r="BN8" i="16"/>
  <c r="BO8" i="16"/>
  <c r="BP8" i="16"/>
  <c r="BQ8" i="16"/>
  <c r="BR8" i="16"/>
  <c r="BS8" i="16"/>
  <c r="BT8" i="16"/>
  <c r="AK9" i="16"/>
  <c r="AL9" i="16"/>
  <c r="AM9" i="16"/>
  <c r="AN9" i="16"/>
  <c r="AO9" i="16"/>
  <c r="AP9" i="16"/>
  <c r="AQ9" i="16"/>
  <c r="AR9" i="16"/>
  <c r="AS9" i="16"/>
  <c r="AT9" i="16"/>
  <c r="AU9" i="16"/>
  <c r="AV9" i="16"/>
  <c r="AW9" i="16"/>
  <c r="AX9" i="16"/>
  <c r="AY9" i="16"/>
  <c r="AZ9" i="16"/>
  <c r="BA9" i="16"/>
  <c r="BB9" i="16"/>
  <c r="BC9" i="16"/>
  <c r="BD9" i="16"/>
  <c r="BE9" i="16"/>
  <c r="BF9" i="16"/>
  <c r="BG9" i="16"/>
  <c r="BH9" i="16"/>
  <c r="BI9" i="16"/>
  <c r="BJ9" i="16"/>
  <c r="BK9" i="16"/>
  <c r="BL9" i="16"/>
  <c r="BM9" i="16"/>
  <c r="BN9" i="16"/>
  <c r="BO9" i="16"/>
  <c r="BP9" i="16"/>
  <c r="BQ9" i="16"/>
  <c r="BR9" i="16"/>
  <c r="BS9" i="16"/>
  <c r="BT9" i="16"/>
  <c r="AK10" i="16"/>
  <c r="AL10" i="16"/>
  <c r="AM10" i="16"/>
  <c r="AN10" i="16"/>
  <c r="AO10" i="16"/>
  <c r="AP10" i="16"/>
  <c r="AQ10" i="16"/>
  <c r="AR10" i="16"/>
  <c r="AS10" i="16"/>
  <c r="AT10" i="16"/>
  <c r="AU10" i="16"/>
  <c r="AV10" i="16"/>
  <c r="AW10" i="16"/>
  <c r="AX10" i="16"/>
  <c r="AY10" i="16"/>
  <c r="AZ10" i="16"/>
  <c r="BA10" i="16"/>
  <c r="BB10" i="16"/>
  <c r="BC10" i="16"/>
  <c r="BD10" i="16"/>
  <c r="BE10" i="16"/>
  <c r="BF10" i="16"/>
  <c r="BG10" i="16"/>
  <c r="BH10" i="16"/>
  <c r="BI10" i="16"/>
  <c r="BJ10" i="16"/>
  <c r="BK10" i="16"/>
  <c r="BL10" i="16"/>
  <c r="BM10" i="16"/>
  <c r="BN10" i="16"/>
  <c r="BO10" i="16"/>
  <c r="BP10" i="16"/>
  <c r="BQ10" i="16"/>
  <c r="BR10" i="16"/>
  <c r="BS10" i="16"/>
  <c r="BT10" i="16"/>
  <c r="AK11" i="16"/>
  <c r="AL11" i="16"/>
  <c r="AM11" i="16"/>
  <c r="AN11" i="16"/>
  <c r="AO11" i="16"/>
  <c r="AP11" i="16"/>
  <c r="AQ11" i="16"/>
  <c r="AR11" i="16"/>
  <c r="AS11" i="16"/>
  <c r="AT11" i="16"/>
  <c r="AU11" i="16"/>
  <c r="AV11" i="16"/>
  <c r="AW11" i="16"/>
  <c r="AX11" i="16"/>
  <c r="AY11" i="16"/>
  <c r="AZ11" i="16"/>
  <c r="BA11" i="16"/>
  <c r="BB11" i="16"/>
  <c r="BC11" i="16"/>
  <c r="BD11" i="16"/>
  <c r="BE11" i="16"/>
  <c r="BF11" i="16"/>
  <c r="BG11" i="16"/>
  <c r="BH11" i="16"/>
  <c r="BI11" i="16"/>
  <c r="BJ11" i="16"/>
  <c r="BK11" i="16"/>
  <c r="BL11" i="16"/>
  <c r="BM11" i="16"/>
  <c r="BN11" i="16"/>
  <c r="BO11" i="16"/>
  <c r="BP11" i="16"/>
  <c r="BQ11" i="16"/>
  <c r="BR11" i="16"/>
  <c r="BS11" i="16"/>
  <c r="BT11" i="16"/>
  <c r="AK12" i="16"/>
  <c r="AL12" i="16"/>
  <c r="AM12" i="16"/>
  <c r="AN12" i="16"/>
  <c r="AO12" i="16"/>
  <c r="AP12" i="16"/>
  <c r="AQ12" i="16"/>
  <c r="AR12" i="16"/>
  <c r="AS12" i="16"/>
  <c r="AT12" i="16"/>
  <c r="AU12" i="16"/>
  <c r="AV12" i="16"/>
  <c r="AW12" i="16"/>
  <c r="AX12" i="16"/>
  <c r="AY12" i="16"/>
  <c r="AZ12" i="16"/>
  <c r="BA12" i="16"/>
  <c r="BB12" i="16"/>
  <c r="BC12" i="16"/>
  <c r="BD12" i="16"/>
  <c r="BE12" i="16"/>
  <c r="BF12" i="16"/>
  <c r="BG12" i="16"/>
  <c r="BH12" i="16"/>
  <c r="BI12" i="16"/>
  <c r="BJ12" i="16"/>
  <c r="BK12" i="16"/>
  <c r="BL12" i="16"/>
  <c r="BM12" i="16"/>
  <c r="BN12" i="16"/>
  <c r="BO12" i="16"/>
  <c r="BP12" i="16"/>
  <c r="BQ12" i="16"/>
  <c r="BR12" i="16"/>
  <c r="BS12" i="16"/>
  <c r="BT12" i="16"/>
  <c r="AK13" i="16"/>
  <c r="AL13" i="16"/>
  <c r="AM13" i="16"/>
  <c r="AN13" i="16"/>
  <c r="AO13" i="16"/>
  <c r="AP13" i="16"/>
  <c r="AQ13" i="16"/>
  <c r="AR13" i="16"/>
  <c r="AS13" i="16"/>
  <c r="AT13" i="16"/>
  <c r="AU13" i="16"/>
  <c r="AV13" i="16"/>
  <c r="AW13" i="16"/>
  <c r="AX13" i="16"/>
  <c r="AY13" i="16"/>
  <c r="AZ13" i="16"/>
  <c r="BA13" i="16"/>
  <c r="BB13" i="16"/>
  <c r="BC13" i="16"/>
  <c r="BD13" i="16"/>
  <c r="BE13" i="16"/>
  <c r="BF13" i="16"/>
  <c r="BG13" i="16"/>
  <c r="BH13" i="16"/>
  <c r="BI13" i="16"/>
  <c r="BJ13" i="16"/>
  <c r="BK13" i="16"/>
  <c r="BL13" i="16"/>
  <c r="BM13" i="16"/>
  <c r="BN13" i="16"/>
  <c r="BO13" i="16"/>
  <c r="BP13" i="16"/>
  <c r="BQ13" i="16"/>
  <c r="BR13" i="16"/>
  <c r="BS13" i="16"/>
  <c r="BT13" i="16"/>
  <c r="AK14" i="16"/>
  <c r="AL14" i="16"/>
  <c r="AM14" i="16"/>
  <c r="AN14" i="16"/>
  <c r="AO14" i="16"/>
  <c r="AP14" i="16"/>
  <c r="AQ14" i="16"/>
  <c r="AR14" i="16"/>
  <c r="AS14" i="16"/>
  <c r="AT14" i="16"/>
  <c r="AU14" i="16"/>
  <c r="AV14" i="16"/>
  <c r="AW14" i="16"/>
  <c r="AX14" i="16"/>
  <c r="AY14" i="16"/>
  <c r="AZ14" i="16"/>
  <c r="BA14" i="16"/>
  <c r="BB14" i="16"/>
  <c r="BC14" i="16"/>
  <c r="BD14" i="16"/>
  <c r="BE14" i="16"/>
  <c r="BF14" i="16"/>
  <c r="BG14" i="16"/>
  <c r="BH14" i="16"/>
  <c r="BI14" i="16"/>
  <c r="BJ14" i="16"/>
  <c r="BK14" i="16"/>
  <c r="BL14" i="16"/>
  <c r="BM14" i="16"/>
  <c r="BN14" i="16"/>
  <c r="BO14" i="16"/>
  <c r="BP14" i="16"/>
  <c r="BQ14" i="16"/>
  <c r="BR14" i="16"/>
  <c r="BS14" i="16"/>
  <c r="BT14" i="16"/>
  <c r="AK15" i="16"/>
  <c r="AL15" i="16"/>
  <c r="AM15" i="16"/>
  <c r="AN15" i="16"/>
  <c r="AO15" i="16"/>
  <c r="AP15" i="16"/>
  <c r="AQ15" i="16"/>
  <c r="AR15" i="16"/>
  <c r="AS15" i="16"/>
  <c r="AT15" i="16"/>
  <c r="AU15" i="16"/>
  <c r="AV15" i="16"/>
  <c r="AW15" i="16"/>
  <c r="AX15" i="16"/>
  <c r="AY15" i="16"/>
  <c r="AZ15" i="16"/>
  <c r="BA15" i="16"/>
  <c r="BB15" i="16"/>
  <c r="BC15" i="16"/>
  <c r="BD15" i="16"/>
  <c r="BE15" i="16"/>
  <c r="BF15" i="16"/>
  <c r="BG15" i="16"/>
  <c r="BH15" i="16"/>
  <c r="BI15" i="16"/>
  <c r="BJ15" i="16"/>
  <c r="BK15" i="16"/>
  <c r="BL15" i="16"/>
  <c r="BM15" i="16"/>
  <c r="BN15" i="16"/>
  <c r="BO15" i="16"/>
  <c r="BP15" i="16"/>
  <c r="BQ15" i="16"/>
  <c r="BR15" i="16"/>
  <c r="BS15" i="16"/>
  <c r="BT15" i="16"/>
  <c r="AK16" i="16"/>
  <c r="AL16" i="16"/>
  <c r="AM16" i="16"/>
  <c r="AN16" i="16"/>
  <c r="AO16" i="16"/>
  <c r="AP16" i="16"/>
  <c r="AQ16" i="16"/>
  <c r="AR16" i="16"/>
  <c r="AS16" i="16"/>
  <c r="AT16" i="16"/>
  <c r="AU16" i="16"/>
  <c r="AV16" i="16"/>
  <c r="AW16" i="16"/>
  <c r="AX16" i="16"/>
  <c r="AY16" i="16"/>
  <c r="AZ16" i="16"/>
  <c r="BA16" i="16"/>
  <c r="BB16" i="16"/>
  <c r="BC16" i="16"/>
  <c r="BD16" i="16"/>
  <c r="BE16" i="16"/>
  <c r="BF16" i="16"/>
  <c r="BG16" i="16"/>
  <c r="BH16" i="16"/>
  <c r="BI16" i="16"/>
  <c r="BJ16" i="16"/>
  <c r="BK16" i="16"/>
  <c r="BL16" i="16"/>
  <c r="BM16" i="16"/>
  <c r="BN16" i="16"/>
  <c r="BO16" i="16"/>
  <c r="BP16" i="16"/>
  <c r="BQ16" i="16"/>
  <c r="BR16" i="16"/>
  <c r="BS16" i="16"/>
  <c r="BT16" i="16"/>
  <c r="AK17" i="16"/>
  <c r="AL17" i="16"/>
  <c r="AM17" i="16"/>
  <c r="AN17" i="16"/>
  <c r="AO17" i="16"/>
  <c r="AP17" i="16"/>
  <c r="AQ17" i="16"/>
  <c r="AR17" i="16"/>
  <c r="AS17" i="16"/>
  <c r="AT17" i="16"/>
  <c r="AU17" i="16"/>
  <c r="AV17" i="16"/>
  <c r="AW17" i="16"/>
  <c r="AX17" i="16"/>
  <c r="AY17" i="16"/>
  <c r="AZ17" i="16"/>
  <c r="BA17" i="16"/>
  <c r="BB17" i="16"/>
  <c r="BC17" i="16"/>
  <c r="BD17" i="16"/>
  <c r="BE17" i="16"/>
  <c r="BF17" i="16"/>
  <c r="BG17" i="16"/>
  <c r="BH17" i="16"/>
  <c r="BI17" i="16"/>
  <c r="BJ17" i="16"/>
  <c r="BK17" i="16"/>
  <c r="BL17" i="16"/>
  <c r="BM17" i="16"/>
  <c r="BN17" i="16"/>
  <c r="BO17" i="16"/>
  <c r="BP17" i="16"/>
  <c r="BQ17" i="16"/>
  <c r="BR17" i="16"/>
  <c r="BS17" i="16"/>
  <c r="BT17" i="16"/>
  <c r="AK18" i="16"/>
  <c r="AL18" i="16"/>
  <c r="AM18" i="16"/>
  <c r="AN18" i="16"/>
  <c r="AO18" i="16"/>
  <c r="AP18" i="16"/>
  <c r="AQ18" i="16"/>
  <c r="AR18" i="16"/>
  <c r="AS18" i="16"/>
  <c r="AT18" i="16"/>
  <c r="AU18" i="16"/>
  <c r="AV18" i="16"/>
  <c r="AW18" i="16"/>
  <c r="AX18" i="16"/>
  <c r="AY18" i="16"/>
  <c r="AZ18" i="16"/>
  <c r="BA18" i="16"/>
  <c r="BB18" i="16"/>
  <c r="BC18" i="16"/>
  <c r="BD18" i="16"/>
  <c r="BE18" i="16"/>
  <c r="BF18" i="16"/>
  <c r="BG18" i="16"/>
  <c r="BH18" i="16"/>
  <c r="BI18" i="16"/>
  <c r="BJ18" i="16"/>
  <c r="BK18" i="16"/>
  <c r="BL18" i="16"/>
  <c r="BM18" i="16"/>
  <c r="BN18" i="16"/>
  <c r="BO18" i="16"/>
  <c r="BP18" i="16"/>
  <c r="BQ18" i="16"/>
  <c r="BR18" i="16"/>
  <c r="BS18" i="16"/>
  <c r="BT18" i="16"/>
  <c r="AK19" i="16"/>
  <c r="AL19" i="16"/>
  <c r="AM19" i="16"/>
  <c r="AN19" i="16"/>
  <c r="AO19" i="16"/>
  <c r="AP19" i="16"/>
  <c r="AQ19" i="16"/>
  <c r="AR19" i="16"/>
  <c r="AS19" i="16"/>
  <c r="AT19" i="16"/>
  <c r="AU19" i="16"/>
  <c r="AV19" i="16"/>
  <c r="AW19" i="16"/>
  <c r="AX19" i="16"/>
  <c r="AY19" i="16"/>
  <c r="AZ19" i="16"/>
  <c r="BA19" i="16"/>
  <c r="BB19" i="16"/>
  <c r="BC19" i="16"/>
  <c r="BD19" i="16"/>
  <c r="BE19" i="16"/>
  <c r="BF19" i="16"/>
  <c r="BG19" i="16"/>
  <c r="BH19" i="16"/>
  <c r="BI19" i="16"/>
  <c r="BJ19" i="16"/>
  <c r="BK19" i="16"/>
  <c r="BL19" i="16"/>
  <c r="BM19" i="16"/>
  <c r="BN19" i="16"/>
  <c r="BO19" i="16"/>
  <c r="BP19" i="16"/>
  <c r="BQ19" i="16"/>
  <c r="BR19" i="16"/>
  <c r="BS19" i="16"/>
  <c r="BT19" i="16"/>
  <c r="AK20" i="16"/>
  <c r="AL20" i="16"/>
  <c r="AM20" i="16"/>
  <c r="AN20" i="16"/>
  <c r="AO20" i="16"/>
  <c r="AP20" i="16"/>
  <c r="AQ20" i="16"/>
  <c r="AR20" i="16"/>
  <c r="AS20" i="16"/>
  <c r="AT20" i="16"/>
  <c r="AU20" i="16"/>
  <c r="AV20" i="16"/>
  <c r="AW20" i="16"/>
  <c r="AX20" i="16"/>
  <c r="AY20" i="16"/>
  <c r="AZ20" i="16"/>
  <c r="BA20" i="16"/>
  <c r="BB20" i="16"/>
  <c r="BC20" i="16"/>
  <c r="BD20" i="16"/>
  <c r="BE20" i="16"/>
  <c r="BF20" i="16"/>
  <c r="BG20" i="16"/>
  <c r="BH20" i="16"/>
  <c r="BI20" i="16"/>
  <c r="BJ20" i="16"/>
  <c r="BK20" i="16"/>
  <c r="BL20" i="16"/>
  <c r="BM20" i="16"/>
  <c r="BN20" i="16"/>
  <c r="BO20" i="16"/>
  <c r="BP20" i="16"/>
  <c r="BQ20" i="16"/>
  <c r="BR20" i="16"/>
  <c r="BS20" i="16"/>
  <c r="BT20" i="16"/>
  <c r="AK21" i="16"/>
  <c r="AL21" i="16"/>
  <c r="AM21" i="16"/>
  <c r="AN21" i="16"/>
  <c r="AO21" i="16"/>
  <c r="AP21" i="16"/>
  <c r="AQ21" i="16"/>
  <c r="AR21" i="16"/>
  <c r="AS21" i="16"/>
  <c r="AT21" i="16"/>
  <c r="AU21" i="16"/>
  <c r="AV21" i="16"/>
  <c r="AW21" i="16"/>
  <c r="AX21" i="16"/>
  <c r="AY21" i="16"/>
  <c r="AZ21" i="16"/>
  <c r="BA21" i="16"/>
  <c r="BB21" i="16"/>
  <c r="BC21" i="16"/>
  <c r="BD21" i="16"/>
  <c r="BE21" i="16"/>
  <c r="BF21" i="16"/>
  <c r="BG21" i="16"/>
  <c r="BH21" i="16"/>
  <c r="BI21" i="16"/>
  <c r="BJ21" i="16"/>
  <c r="BK21" i="16"/>
  <c r="BL21" i="16"/>
  <c r="BM21" i="16"/>
  <c r="BN21" i="16"/>
  <c r="BO21" i="16"/>
  <c r="BP21" i="16"/>
  <c r="BQ21" i="16"/>
  <c r="BR21" i="16"/>
  <c r="BS21" i="16"/>
  <c r="BT21"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BI22" i="16"/>
  <c r="BJ22" i="16"/>
  <c r="BK22" i="16"/>
  <c r="BL22" i="16"/>
  <c r="BM22" i="16"/>
  <c r="BN22" i="16"/>
  <c r="BO22" i="16"/>
  <c r="BP22" i="16"/>
  <c r="BQ22" i="16"/>
  <c r="BR22" i="16"/>
  <c r="BS22" i="16"/>
  <c r="BT22" i="16"/>
  <c r="AK23" i="16"/>
  <c r="AL23" i="16"/>
  <c r="AM23" i="16"/>
  <c r="AN23" i="16"/>
  <c r="AO23" i="16"/>
  <c r="AP23" i="16"/>
  <c r="AQ23" i="16"/>
  <c r="AR23" i="16"/>
  <c r="AS23" i="16"/>
  <c r="AT23" i="16"/>
  <c r="AU23" i="16"/>
  <c r="AV23" i="16"/>
  <c r="AW23" i="16"/>
  <c r="AX23" i="16"/>
  <c r="AY23" i="16"/>
  <c r="AZ23" i="16"/>
  <c r="BA23" i="16"/>
  <c r="BB23" i="16"/>
  <c r="BC23" i="16"/>
  <c r="BD23" i="16"/>
  <c r="BE23" i="16"/>
  <c r="BF23" i="16"/>
  <c r="BG23" i="16"/>
  <c r="BH23" i="16"/>
  <c r="BI23" i="16"/>
  <c r="BJ23" i="16"/>
  <c r="BK23" i="16"/>
  <c r="BL23" i="16"/>
  <c r="BM23" i="16"/>
  <c r="BN23" i="16"/>
  <c r="BO23" i="16"/>
  <c r="BP23" i="16"/>
  <c r="BQ23" i="16"/>
  <c r="BR23" i="16"/>
  <c r="BS23" i="16"/>
  <c r="BT23" i="16"/>
  <c r="AK24" i="16"/>
  <c r="AL24" i="16"/>
  <c r="AM24" i="16"/>
  <c r="AN24" i="16"/>
  <c r="AO24" i="16"/>
  <c r="AP24" i="16"/>
  <c r="AQ24" i="16"/>
  <c r="AR24" i="16"/>
  <c r="AS24" i="16"/>
  <c r="AT24" i="16"/>
  <c r="AU24" i="16"/>
  <c r="AV24" i="16"/>
  <c r="AW24" i="16"/>
  <c r="AX24" i="16"/>
  <c r="AY24" i="16"/>
  <c r="AZ24" i="16"/>
  <c r="BA24" i="16"/>
  <c r="BB24" i="16"/>
  <c r="BC24" i="16"/>
  <c r="BD24" i="16"/>
  <c r="BE24" i="16"/>
  <c r="BF24" i="16"/>
  <c r="BG24" i="16"/>
  <c r="BH24" i="16"/>
  <c r="BI24" i="16"/>
  <c r="BJ24" i="16"/>
  <c r="BK24" i="16"/>
  <c r="BL24" i="16"/>
  <c r="BM24" i="16"/>
  <c r="BN24" i="16"/>
  <c r="BO24" i="16"/>
  <c r="BP24" i="16"/>
  <c r="BQ24" i="16"/>
  <c r="BR24" i="16"/>
  <c r="BS24" i="16"/>
  <c r="BT24" i="16"/>
  <c r="AK25" i="16"/>
  <c r="AL25" i="16"/>
  <c r="AM25" i="16"/>
  <c r="AN25" i="16"/>
  <c r="AO25" i="16"/>
  <c r="AP25" i="16"/>
  <c r="AQ25" i="16"/>
  <c r="AR25" i="16"/>
  <c r="AS25" i="16"/>
  <c r="AT25" i="16"/>
  <c r="AU25" i="16"/>
  <c r="AV25" i="16"/>
  <c r="AW25" i="16"/>
  <c r="AX25" i="16"/>
  <c r="AY25" i="16"/>
  <c r="AZ25" i="16"/>
  <c r="BA25" i="16"/>
  <c r="BB25" i="16"/>
  <c r="BC25" i="16"/>
  <c r="BD25" i="16"/>
  <c r="BE25" i="16"/>
  <c r="BF25" i="16"/>
  <c r="BG25" i="16"/>
  <c r="BH25" i="16"/>
  <c r="BI25" i="16"/>
  <c r="BJ25" i="16"/>
  <c r="BK25" i="16"/>
  <c r="BL25" i="16"/>
  <c r="BM25" i="16"/>
  <c r="BN25" i="16"/>
  <c r="BO25" i="16"/>
  <c r="BP25" i="16"/>
  <c r="BQ25" i="16"/>
  <c r="BR25" i="16"/>
  <c r="BS25" i="16"/>
  <c r="BT25" i="16"/>
  <c r="AK26" i="16"/>
  <c r="AL26" i="16"/>
  <c r="AM26" i="16"/>
  <c r="AN26" i="16"/>
  <c r="AO26" i="16"/>
  <c r="AP26" i="16"/>
  <c r="AQ26" i="16"/>
  <c r="AR26" i="16"/>
  <c r="AS26" i="16"/>
  <c r="AT26" i="16"/>
  <c r="AU26" i="16"/>
  <c r="AV26" i="16"/>
  <c r="AW26" i="16"/>
  <c r="AX26" i="16"/>
  <c r="AY26" i="16"/>
  <c r="AZ26" i="16"/>
  <c r="BA26" i="16"/>
  <c r="BB26" i="16"/>
  <c r="BC26" i="16"/>
  <c r="BD26" i="16"/>
  <c r="BE26" i="16"/>
  <c r="BF26" i="16"/>
  <c r="BG26" i="16"/>
  <c r="BH26" i="16"/>
  <c r="BI26" i="16"/>
  <c r="BJ26" i="16"/>
  <c r="BK26" i="16"/>
  <c r="BL26" i="16"/>
  <c r="BM26" i="16"/>
  <c r="BN26" i="16"/>
  <c r="BO26" i="16"/>
  <c r="BP26" i="16"/>
  <c r="BQ26" i="16"/>
  <c r="BR26" i="16"/>
  <c r="BS26" i="16"/>
  <c r="BT26" i="16"/>
  <c r="AK27" i="16"/>
  <c r="AL27" i="16"/>
  <c r="AM27" i="16"/>
  <c r="AN27" i="16"/>
  <c r="AO27" i="16"/>
  <c r="AP27" i="16"/>
  <c r="AQ27" i="16"/>
  <c r="AR27" i="16"/>
  <c r="AS27" i="16"/>
  <c r="AT27" i="16"/>
  <c r="AU27" i="16"/>
  <c r="AV27" i="16"/>
  <c r="AW27" i="16"/>
  <c r="AX27" i="16"/>
  <c r="AY27" i="16"/>
  <c r="AZ27" i="16"/>
  <c r="BA27" i="16"/>
  <c r="BB27" i="16"/>
  <c r="BC27" i="16"/>
  <c r="BD27" i="16"/>
  <c r="BE27" i="16"/>
  <c r="BF27" i="16"/>
  <c r="BG27" i="16"/>
  <c r="BH27" i="16"/>
  <c r="BI27" i="16"/>
  <c r="BJ27" i="16"/>
  <c r="BK27" i="16"/>
  <c r="BL27" i="16"/>
  <c r="BM27" i="16"/>
  <c r="BN27" i="16"/>
  <c r="BO27" i="16"/>
  <c r="BP27" i="16"/>
  <c r="BQ27" i="16"/>
  <c r="BR27" i="16"/>
  <c r="BS27" i="16"/>
  <c r="BT27" i="16"/>
  <c r="AK28" i="16"/>
  <c r="AL28" i="16"/>
  <c r="AM28" i="16"/>
  <c r="AN28" i="16"/>
  <c r="AO28" i="16"/>
  <c r="AP28" i="16"/>
  <c r="AQ28" i="16"/>
  <c r="AR28" i="16"/>
  <c r="AS28" i="16"/>
  <c r="AT28" i="16"/>
  <c r="AU28" i="16"/>
  <c r="AV28" i="16"/>
  <c r="AW28" i="16"/>
  <c r="AX28" i="16"/>
  <c r="AY28" i="16"/>
  <c r="AZ28" i="16"/>
  <c r="BA28" i="16"/>
  <c r="BB28" i="16"/>
  <c r="BC28" i="16"/>
  <c r="BD28" i="16"/>
  <c r="BE28" i="16"/>
  <c r="BF28" i="16"/>
  <c r="BG28" i="16"/>
  <c r="BH28" i="16"/>
  <c r="BI28" i="16"/>
  <c r="BJ28" i="16"/>
  <c r="BK28" i="16"/>
  <c r="BL28" i="16"/>
  <c r="BM28" i="16"/>
  <c r="BN28" i="16"/>
  <c r="BO28" i="16"/>
  <c r="BP28" i="16"/>
  <c r="BQ28" i="16"/>
  <c r="BR28" i="16"/>
  <c r="BS28" i="16"/>
  <c r="BT28" i="16"/>
  <c r="AK29" i="16"/>
  <c r="AL29" i="16"/>
  <c r="AM29" i="16"/>
  <c r="AN29" i="16"/>
  <c r="AO29" i="16"/>
  <c r="AP29" i="16"/>
  <c r="AQ29" i="16"/>
  <c r="AR29" i="16"/>
  <c r="AS29" i="16"/>
  <c r="AT29" i="16"/>
  <c r="AU29" i="16"/>
  <c r="AV29" i="16"/>
  <c r="AW29" i="16"/>
  <c r="AX29" i="16"/>
  <c r="AY29" i="16"/>
  <c r="AZ29" i="16"/>
  <c r="BA29" i="16"/>
  <c r="BB29" i="16"/>
  <c r="BC29" i="16"/>
  <c r="BD29" i="16"/>
  <c r="BE29" i="16"/>
  <c r="BF29" i="16"/>
  <c r="BG29" i="16"/>
  <c r="BH29" i="16"/>
  <c r="BI29" i="16"/>
  <c r="BJ29" i="16"/>
  <c r="BK29" i="16"/>
  <c r="BL29" i="16"/>
  <c r="BM29" i="16"/>
  <c r="BN29" i="16"/>
  <c r="BO29" i="16"/>
  <c r="BP29" i="16"/>
  <c r="BQ29" i="16"/>
  <c r="BR29" i="16"/>
  <c r="BS29" i="16"/>
  <c r="BT29"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BI30" i="16"/>
  <c r="BJ30" i="16"/>
  <c r="BK30" i="16"/>
  <c r="BL30" i="16"/>
  <c r="BM30" i="16"/>
  <c r="BN30" i="16"/>
  <c r="BO30" i="16"/>
  <c r="BP30" i="16"/>
  <c r="BQ30" i="16"/>
  <c r="BR30" i="16"/>
  <c r="BS30" i="16"/>
  <c r="BT30" i="16"/>
  <c r="AK31" i="16"/>
  <c r="AL31" i="16"/>
  <c r="AM31" i="16"/>
  <c r="AN31" i="16"/>
  <c r="AO31" i="16"/>
  <c r="AP31" i="16"/>
  <c r="AQ31" i="16"/>
  <c r="AR31" i="16"/>
  <c r="AS31" i="16"/>
  <c r="AT31" i="16"/>
  <c r="AU31" i="16"/>
  <c r="AV31" i="16"/>
  <c r="AW31" i="16"/>
  <c r="AX31" i="16"/>
  <c r="AY31" i="16"/>
  <c r="AZ31" i="16"/>
  <c r="BA31" i="16"/>
  <c r="BB31" i="16"/>
  <c r="BC31" i="16"/>
  <c r="BD31" i="16"/>
  <c r="BE31" i="16"/>
  <c r="BF31" i="16"/>
  <c r="BG31" i="16"/>
  <c r="BH31" i="16"/>
  <c r="BI31" i="16"/>
  <c r="BJ31" i="16"/>
  <c r="BK31" i="16"/>
  <c r="BL31" i="16"/>
  <c r="BM31" i="16"/>
  <c r="BN31" i="16"/>
  <c r="BO31" i="16"/>
  <c r="BP31" i="16"/>
  <c r="BQ31" i="16"/>
  <c r="BR31" i="16"/>
  <c r="BS31" i="16"/>
  <c r="BT31" i="16"/>
  <c r="AK32" i="16"/>
  <c r="AL32" i="16"/>
  <c r="AM32" i="16"/>
  <c r="AN32" i="16"/>
  <c r="AO32" i="16"/>
  <c r="AP32" i="16"/>
  <c r="AQ32" i="16"/>
  <c r="AR32" i="16"/>
  <c r="AS32" i="16"/>
  <c r="AT32" i="16"/>
  <c r="AU32" i="16"/>
  <c r="AV32" i="16"/>
  <c r="AW32" i="16"/>
  <c r="AX32" i="16"/>
  <c r="AY32" i="16"/>
  <c r="AZ32" i="16"/>
  <c r="BA32" i="16"/>
  <c r="BB32" i="16"/>
  <c r="BC32" i="16"/>
  <c r="BD32" i="16"/>
  <c r="BE32" i="16"/>
  <c r="BF32" i="16"/>
  <c r="BG32" i="16"/>
  <c r="BH32" i="16"/>
  <c r="BI32" i="16"/>
  <c r="BJ32" i="16"/>
  <c r="BK32" i="16"/>
  <c r="BL32" i="16"/>
  <c r="BM32" i="16"/>
  <c r="BN32" i="16"/>
  <c r="BO32" i="16"/>
  <c r="BP32" i="16"/>
  <c r="BQ32" i="16"/>
  <c r="BR32" i="16"/>
  <c r="BS32" i="16"/>
  <c r="BT32" i="16"/>
  <c r="AK33" i="16"/>
  <c r="AL33" i="16"/>
  <c r="AM33" i="16"/>
  <c r="AN33" i="16"/>
  <c r="AO33" i="16"/>
  <c r="AP33" i="16"/>
  <c r="AQ33" i="16"/>
  <c r="AR33" i="16"/>
  <c r="AS33" i="16"/>
  <c r="AT33" i="16"/>
  <c r="AU33" i="16"/>
  <c r="AV33" i="16"/>
  <c r="AW33" i="16"/>
  <c r="AX33" i="16"/>
  <c r="AY33" i="16"/>
  <c r="AZ33" i="16"/>
  <c r="BA33" i="16"/>
  <c r="BB33" i="16"/>
  <c r="BC33" i="16"/>
  <c r="BD33" i="16"/>
  <c r="BE33" i="16"/>
  <c r="BF33" i="16"/>
  <c r="BG33" i="16"/>
  <c r="BH33" i="16"/>
  <c r="BI33" i="16"/>
  <c r="BJ33" i="16"/>
  <c r="BK33" i="16"/>
  <c r="BL33" i="16"/>
  <c r="BM33" i="16"/>
  <c r="BN33" i="16"/>
  <c r="BO33" i="16"/>
  <c r="BP33" i="16"/>
  <c r="BQ33" i="16"/>
  <c r="BR33" i="16"/>
  <c r="BS33" i="16"/>
  <c r="BT33" i="16"/>
  <c r="AK34" i="16"/>
  <c r="AL34" i="16"/>
  <c r="AM34" i="16"/>
  <c r="AN34" i="16"/>
  <c r="AO34" i="16"/>
  <c r="AP34" i="16"/>
  <c r="AQ34" i="16"/>
  <c r="AR34" i="16"/>
  <c r="AS34" i="16"/>
  <c r="AT34" i="16"/>
  <c r="AU34" i="16"/>
  <c r="AV34" i="16"/>
  <c r="AW34" i="16"/>
  <c r="AX34" i="16"/>
  <c r="AY34" i="16"/>
  <c r="AZ34" i="16"/>
  <c r="BA34" i="16"/>
  <c r="BB34" i="16"/>
  <c r="BC34" i="16"/>
  <c r="BD34" i="16"/>
  <c r="BE34" i="16"/>
  <c r="BF34" i="16"/>
  <c r="BG34" i="16"/>
  <c r="BH34" i="16"/>
  <c r="BI34" i="16"/>
  <c r="BJ34" i="16"/>
  <c r="BK34" i="16"/>
  <c r="BL34" i="16"/>
  <c r="BM34" i="16"/>
  <c r="BN34" i="16"/>
  <c r="BO34" i="16"/>
  <c r="BP34" i="16"/>
  <c r="BQ34" i="16"/>
  <c r="BR34" i="16"/>
  <c r="BS34" i="16"/>
  <c r="BT34" i="16"/>
  <c r="AK35" i="16"/>
  <c r="AL35" i="16"/>
  <c r="AM35" i="16"/>
  <c r="AN35" i="16"/>
  <c r="AO35" i="16"/>
  <c r="AP35" i="16"/>
  <c r="AQ35" i="16"/>
  <c r="AR35" i="16"/>
  <c r="AS35" i="16"/>
  <c r="AT35" i="16"/>
  <c r="AU35" i="16"/>
  <c r="AV35" i="16"/>
  <c r="AW35" i="16"/>
  <c r="AX35" i="16"/>
  <c r="AY35" i="16"/>
  <c r="AZ35" i="16"/>
  <c r="BA35" i="16"/>
  <c r="BB35" i="16"/>
  <c r="BC35" i="16"/>
  <c r="BD35" i="16"/>
  <c r="BE35" i="16"/>
  <c r="BF35" i="16"/>
  <c r="BG35" i="16"/>
  <c r="BH35" i="16"/>
  <c r="BI35" i="16"/>
  <c r="BJ35" i="16"/>
  <c r="BK35" i="16"/>
  <c r="BL35" i="16"/>
  <c r="BM35" i="16"/>
  <c r="BN35" i="16"/>
  <c r="BO35" i="16"/>
  <c r="BP35" i="16"/>
  <c r="BQ35" i="16"/>
  <c r="BR35" i="16"/>
  <c r="BS35" i="16"/>
  <c r="BT35" i="16"/>
  <c r="AK36" i="16"/>
  <c r="AL36" i="16"/>
  <c r="AM36" i="16"/>
  <c r="AN36" i="16"/>
  <c r="AO36" i="16"/>
  <c r="AP36" i="16"/>
  <c r="AQ36" i="16"/>
  <c r="AR36" i="16"/>
  <c r="AS36" i="16"/>
  <c r="AT36" i="16"/>
  <c r="AU36" i="16"/>
  <c r="AV36" i="16"/>
  <c r="AW36" i="16"/>
  <c r="AX36" i="16"/>
  <c r="AY36" i="16"/>
  <c r="AZ36" i="16"/>
  <c r="BA36" i="16"/>
  <c r="BB36" i="16"/>
  <c r="BC36" i="16"/>
  <c r="BD36" i="16"/>
  <c r="BE36" i="16"/>
  <c r="BF36" i="16"/>
  <c r="BG36" i="16"/>
  <c r="BH36" i="16"/>
  <c r="BI36" i="16"/>
  <c r="BJ36" i="16"/>
  <c r="BK36" i="16"/>
  <c r="BL36" i="16"/>
  <c r="BM36" i="16"/>
  <c r="BN36" i="16"/>
  <c r="BO36" i="16"/>
  <c r="BP36" i="16"/>
  <c r="BQ36" i="16"/>
  <c r="BR36" i="16"/>
  <c r="BS36" i="16"/>
  <c r="BT36" i="16"/>
  <c r="AK37" i="16"/>
  <c r="AL37" i="16"/>
  <c r="AM37" i="16"/>
  <c r="AN37" i="16"/>
  <c r="AO37" i="16"/>
  <c r="AP37" i="16"/>
  <c r="AQ37" i="16"/>
  <c r="AR37" i="16"/>
  <c r="AS37" i="16"/>
  <c r="AT37" i="16"/>
  <c r="AU37" i="16"/>
  <c r="AV37" i="16"/>
  <c r="AW37" i="16"/>
  <c r="AX37" i="16"/>
  <c r="AY37" i="16"/>
  <c r="AZ37" i="16"/>
  <c r="BA37" i="16"/>
  <c r="BB37" i="16"/>
  <c r="BC37" i="16"/>
  <c r="BD37" i="16"/>
  <c r="BE37" i="16"/>
  <c r="BF37" i="16"/>
  <c r="BG37" i="16"/>
  <c r="BH37" i="16"/>
  <c r="BI37" i="16"/>
  <c r="BJ37" i="16"/>
  <c r="BK37" i="16"/>
  <c r="BL37" i="16"/>
  <c r="BM37" i="16"/>
  <c r="BN37" i="16"/>
  <c r="BO37" i="16"/>
  <c r="BP37" i="16"/>
  <c r="BQ37" i="16"/>
  <c r="BR37" i="16"/>
  <c r="BS37" i="16"/>
  <c r="BT37"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BI38" i="16"/>
  <c r="BJ38" i="16"/>
  <c r="BK38" i="16"/>
  <c r="BL38" i="16"/>
  <c r="BM38" i="16"/>
  <c r="BN38" i="16"/>
  <c r="BO38" i="16"/>
  <c r="BP38" i="16"/>
  <c r="BQ38" i="16"/>
  <c r="BR38" i="16"/>
  <c r="BS38" i="16"/>
  <c r="BT38" i="16"/>
  <c r="AK39" i="16"/>
  <c r="AL39" i="16"/>
  <c r="AM39" i="16"/>
  <c r="AN39" i="16"/>
  <c r="AO39" i="16"/>
  <c r="AP39" i="16"/>
  <c r="AQ39" i="16"/>
  <c r="AR39" i="16"/>
  <c r="AS39" i="16"/>
  <c r="AT39" i="16"/>
  <c r="AU39" i="16"/>
  <c r="AV39" i="16"/>
  <c r="AW39" i="16"/>
  <c r="AX39" i="16"/>
  <c r="AY39" i="16"/>
  <c r="AZ39" i="16"/>
  <c r="BA39" i="16"/>
  <c r="BB39" i="16"/>
  <c r="BC39" i="16"/>
  <c r="BD39" i="16"/>
  <c r="BE39" i="16"/>
  <c r="BF39" i="16"/>
  <c r="BG39" i="16"/>
  <c r="BH39" i="16"/>
  <c r="BI39" i="16"/>
  <c r="BJ39" i="16"/>
  <c r="BK39" i="16"/>
  <c r="BL39" i="16"/>
  <c r="BM39" i="16"/>
  <c r="BN39" i="16"/>
  <c r="BO39" i="16"/>
  <c r="BP39" i="16"/>
  <c r="BQ39" i="16"/>
  <c r="BR39" i="16"/>
  <c r="BS39" i="16"/>
  <c r="BT39" i="16"/>
  <c r="AK40" i="16"/>
  <c r="AL40" i="16"/>
  <c r="AM40" i="16"/>
  <c r="AN40" i="16"/>
  <c r="AO40" i="16"/>
  <c r="AP40" i="16"/>
  <c r="AQ40" i="16"/>
  <c r="AR40" i="16"/>
  <c r="AS40" i="16"/>
  <c r="AT40" i="16"/>
  <c r="AU40" i="16"/>
  <c r="AV40" i="16"/>
  <c r="AW40" i="16"/>
  <c r="AX40" i="16"/>
  <c r="AY40" i="16"/>
  <c r="AZ40" i="16"/>
  <c r="BA40" i="16"/>
  <c r="BB40" i="16"/>
  <c r="BC40" i="16"/>
  <c r="BD40" i="16"/>
  <c r="BE40" i="16"/>
  <c r="BF40" i="16"/>
  <c r="BG40" i="16"/>
  <c r="BH40" i="16"/>
  <c r="BI40" i="16"/>
  <c r="BJ40" i="16"/>
  <c r="BK40" i="16"/>
  <c r="BL40" i="16"/>
  <c r="BM40" i="16"/>
  <c r="BN40" i="16"/>
  <c r="BO40" i="16"/>
  <c r="BP40" i="16"/>
  <c r="BQ40" i="16"/>
  <c r="BR40" i="16"/>
  <c r="BS40" i="16"/>
  <c r="BT40" i="16"/>
  <c r="AK41" i="16"/>
  <c r="AL41" i="16"/>
  <c r="AM41" i="16"/>
  <c r="AN41" i="16"/>
  <c r="AO41" i="16"/>
  <c r="AP41" i="16"/>
  <c r="AQ41" i="16"/>
  <c r="AR41" i="16"/>
  <c r="AS41" i="16"/>
  <c r="AT41" i="16"/>
  <c r="AU41" i="16"/>
  <c r="AV41" i="16"/>
  <c r="AW41" i="16"/>
  <c r="AX41" i="16"/>
  <c r="AY41" i="16"/>
  <c r="AZ41" i="16"/>
  <c r="BA41" i="16"/>
  <c r="BB41" i="16"/>
  <c r="BC41" i="16"/>
  <c r="BD41" i="16"/>
  <c r="BE41" i="16"/>
  <c r="BF41" i="16"/>
  <c r="BG41" i="16"/>
  <c r="BH41" i="16"/>
  <c r="BI41" i="16"/>
  <c r="BJ41" i="16"/>
  <c r="BK41" i="16"/>
  <c r="BL41" i="16"/>
  <c r="BM41" i="16"/>
  <c r="BN41" i="16"/>
  <c r="BO41" i="16"/>
  <c r="BP41" i="16"/>
  <c r="BQ41" i="16"/>
  <c r="BR41" i="16"/>
  <c r="BS41" i="16"/>
  <c r="BT41" i="16"/>
  <c r="AK42" i="16"/>
  <c r="AL42" i="16"/>
  <c r="AM42" i="16"/>
  <c r="AN42" i="16"/>
  <c r="AO42" i="16"/>
  <c r="AP42" i="16"/>
  <c r="AQ42" i="16"/>
  <c r="AR42" i="16"/>
  <c r="AS42" i="16"/>
  <c r="AT42" i="16"/>
  <c r="AU42" i="16"/>
  <c r="AV42" i="16"/>
  <c r="AW42" i="16"/>
  <c r="AX42" i="16"/>
  <c r="AY42" i="16"/>
  <c r="AZ42" i="16"/>
  <c r="BA42" i="16"/>
  <c r="BB42" i="16"/>
  <c r="BC42" i="16"/>
  <c r="BD42" i="16"/>
  <c r="BE42" i="16"/>
  <c r="BF42" i="16"/>
  <c r="BG42" i="16"/>
  <c r="BH42" i="16"/>
  <c r="BI42" i="16"/>
  <c r="BJ42" i="16"/>
  <c r="BK42" i="16"/>
  <c r="BL42" i="16"/>
  <c r="BM42" i="16"/>
  <c r="BN42" i="16"/>
  <c r="BO42" i="16"/>
  <c r="BP42" i="16"/>
  <c r="BQ42" i="16"/>
  <c r="BR42" i="16"/>
  <c r="BS42" i="16"/>
  <c r="BT42" i="16"/>
  <c r="AK43" i="16"/>
  <c r="AL43" i="16"/>
  <c r="AM43" i="16"/>
  <c r="AN43" i="16"/>
  <c r="AO43" i="16"/>
  <c r="AP43" i="16"/>
  <c r="AQ43" i="16"/>
  <c r="AR43" i="16"/>
  <c r="AS43" i="16"/>
  <c r="AT43" i="16"/>
  <c r="AU43" i="16"/>
  <c r="AV43" i="16"/>
  <c r="AW43" i="16"/>
  <c r="AX43" i="16"/>
  <c r="AY43" i="16"/>
  <c r="AZ43" i="16"/>
  <c r="BA43" i="16"/>
  <c r="BB43" i="16"/>
  <c r="BC43" i="16"/>
  <c r="BD43" i="16"/>
  <c r="BE43" i="16"/>
  <c r="BF43" i="16"/>
  <c r="BG43" i="16"/>
  <c r="BH43" i="16"/>
  <c r="BI43" i="16"/>
  <c r="BJ43" i="16"/>
  <c r="BK43" i="16"/>
  <c r="BL43" i="16"/>
  <c r="BM43" i="16"/>
  <c r="BN43" i="16"/>
  <c r="BO43" i="16"/>
  <c r="BP43" i="16"/>
  <c r="BQ43" i="16"/>
  <c r="BR43" i="16"/>
  <c r="BS43" i="16"/>
  <c r="BT43" i="16"/>
  <c r="AK44" i="16"/>
  <c r="AL44" i="16"/>
  <c r="AM44" i="16"/>
  <c r="AN44" i="16"/>
  <c r="AO44" i="16"/>
  <c r="AP44" i="16"/>
  <c r="AQ44" i="16"/>
  <c r="AR44" i="16"/>
  <c r="AS44" i="16"/>
  <c r="AT44" i="16"/>
  <c r="AU44" i="16"/>
  <c r="AV44" i="16"/>
  <c r="AW44" i="16"/>
  <c r="AX44" i="16"/>
  <c r="AY44" i="16"/>
  <c r="AZ44" i="16"/>
  <c r="BA44" i="16"/>
  <c r="BB44" i="16"/>
  <c r="BC44" i="16"/>
  <c r="BD44" i="16"/>
  <c r="BE44" i="16"/>
  <c r="BF44" i="16"/>
  <c r="BG44" i="16"/>
  <c r="BH44" i="16"/>
  <c r="BI44" i="16"/>
  <c r="BJ44" i="16"/>
  <c r="BK44" i="16"/>
  <c r="BL44" i="16"/>
  <c r="BM44" i="16"/>
  <c r="BN44" i="16"/>
  <c r="BO44" i="16"/>
  <c r="BP44" i="16"/>
  <c r="BQ44" i="16"/>
  <c r="BR44" i="16"/>
  <c r="BS44" i="16"/>
  <c r="BT44" i="16"/>
  <c r="AK45" i="16"/>
  <c r="AL45" i="16"/>
  <c r="AM45" i="16"/>
  <c r="AN45" i="16"/>
  <c r="AO45" i="16"/>
  <c r="AP45" i="16"/>
  <c r="AQ45" i="16"/>
  <c r="AR45" i="16"/>
  <c r="AS45" i="16"/>
  <c r="AT45" i="16"/>
  <c r="AU45" i="16"/>
  <c r="AV45" i="16"/>
  <c r="AW45" i="16"/>
  <c r="AX45" i="16"/>
  <c r="AY45" i="16"/>
  <c r="AZ45" i="16"/>
  <c r="BA45" i="16"/>
  <c r="BB45" i="16"/>
  <c r="BC45" i="16"/>
  <c r="BD45" i="16"/>
  <c r="BE45" i="16"/>
  <c r="BF45" i="16"/>
  <c r="BG45" i="16"/>
  <c r="BH45" i="16"/>
  <c r="BI45" i="16"/>
  <c r="BJ45" i="16"/>
  <c r="BK45" i="16"/>
  <c r="BL45" i="16"/>
  <c r="BM45" i="16"/>
  <c r="BN45" i="16"/>
  <c r="BO45" i="16"/>
  <c r="BP45" i="16"/>
  <c r="BQ45" i="16"/>
  <c r="BR45" i="16"/>
  <c r="BS45" i="16"/>
  <c r="BT45"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BI46" i="16"/>
  <c r="BJ46" i="16"/>
  <c r="BK46" i="16"/>
  <c r="BL46" i="16"/>
  <c r="BM46" i="16"/>
  <c r="BN46" i="16"/>
  <c r="BO46" i="16"/>
  <c r="BP46" i="16"/>
  <c r="BQ46" i="16"/>
  <c r="BR46" i="16"/>
  <c r="BS46" i="16"/>
  <c r="BT46" i="16"/>
  <c r="AK47" i="16"/>
  <c r="AL47" i="16"/>
  <c r="AM47" i="16"/>
  <c r="AN47" i="16"/>
  <c r="AO47" i="16"/>
  <c r="AP47" i="16"/>
  <c r="AQ47" i="16"/>
  <c r="AR47" i="16"/>
  <c r="AS47" i="16"/>
  <c r="AT47" i="16"/>
  <c r="AU47" i="16"/>
  <c r="AV47" i="16"/>
  <c r="AW47" i="16"/>
  <c r="AX47" i="16"/>
  <c r="AY47" i="16"/>
  <c r="AZ47" i="16"/>
  <c r="BA47" i="16"/>
  <c r="BB47" i="16"/>
  <c r="BC47" i="16"/>
  <c r="BD47" i="16"/>
  <c r="BE47" i="16"/>
  <c r="BF47" i="16"/>
  <c r="BG47" i="16"/>
  <c r="BH47" i="16"/>
  <c r="BI47" i="16"/>
  <c r="BJ47" i="16"/>
  <c r="BK47" i="16"/>
  <c r="BL47" i="16"/>
  <c r="BM47" i="16"/>
  <c r="BN47" i="16"/>
  <c r="BO47" i="16"/>
  <c r="BP47" i="16"/>
  <c r="BQ47" i="16"/>
  <c r="BR47" i="16"/>
  <c r="BS47" i="16"/>
  <c r="BT47" i="16"/>
  <c r="AK48" i="16"/>
  <c r="AL48" i="16"/>
  <c r="AM48" i="16"/>
  <c r="AN48" i="16"/>
  <c r="AO48" i="16"/>
  <c r="AP48" i="16"/>
  <c r="AQ48" i="16"/>
  <c r="AR48" i="16"/>
  <c r="AS48" i="16"/>
  <c r="AT48" i="16"/>
  <c r="AU48" i="16"/>
  <c r="AV48" i="16"/>
  <c r="AW48" i="16"/>
  <c r="AX48" i="16"/>
  <c r="AY48" i="16"/>
  <c r="AZ48" i="16"/>
  <c r="BA48" i="16"/>
  <c r="BB48" i="16"/>
  <c r="BC48" i="16"/>
  <c r="BD48" i="16"/>
  <c r="BE48" i="16"/>
  <c r="BF48" i="16"/>
  <c r="BG48" i="16"/>
  <c r="BH48" i="16"/>
  <c r="BI48" i="16"/>
  <c r="BJ48" i="16"/>
  <c r="BK48" i="16"/>
  <c r="BL48" i="16"/>
  <c r="BM48" i="16"/>
  <c r="BN48" i="16"/>
  <c r="BO48" i="16"/>
  <c r="BP48" i="16"/>
  <c r="BQ48" i="16"/>
  <c r="BR48" i="16"/>
  <c r="BS48" i="16"/>
  <c r="BT48" i="16"/>
  <c r="AK49" i="16"/>
  <c r="AL49" i="16"/>
  <c r="AM49" i="16"/>
  <c r="AN49" i="16"/>
  <c r="AO49" i="16"/>
  <c r="AP49" i="16"/>
  <c r="AQ49" i="16"/>
  <c r="AR49" i="16"/>
  <c r="AS49" i="16"/>
  <c r="AT49" i="16"/>
  <c r="AU49" i="16"/>
  <c r="AV49" i="16"/>
  <c r="AW49" i="16"/>
  <c r="AX49" i="16"/>
  <c r="AY49" i="16"/>
  <c r="AZ49" i="16"/>
  <c r="BA49" i="16"/>
  <c r="BB49" i="16"/>
  <c r="BC49" i="16"/>
  <c r="BD49" i="16"/>
  <c r="BE49" i="16"/>
  <c r="BF49" i="16"/>
  <c r="BG49" i="16"/>
  <c r="BH49" i="16"/>
  <c r="BI49" i="16"/>
  <c r="BJ49" i="16"/>
  <c r="BK49" i="16"/>
  <c r="BL49" i="16"/>
  <c r="BM49" i="16"/>
  <c r="BN49" i="16"/>
  <c r="BO49" i="16"/>
  <c r="BP49" i="16"/>
  <c r="BQ49" i="16"/>
  <c r="BR49" i="16"/>
  <c r="BS49" i="16"/>
  <c r="BT49" i="16"/>
  <c r="AK50" i="16"/>
  <c r="AL50" i="16"/>
  <c r="AM50" i="16"/>
  <c r="AN50" i="16"/>
  <c r="AO50" i="16"/>
  <c r="AP50" i="16"/>
  <c r="AQ50" i="16"/>
  <c r="AR50" i="16"/>
  <c r="AS50" i="16"/>
  <c r="AT50" i="16"/>
  <c r="AU50" i="16"/>
  <c r="AV50" i="16"/>
  <c r="AW50" i="16"/>
  <c r="AX50" i="16"/>
  <c r="AY50" i="16"/>
  <c r="AZ50" i="16"/>
  <c r="BA50" i="16"/>
  <c r="BB50" i="16"/>
  <c r="BC50" i="16"/>
  <c r="BD50" i="16"/>
  <c r="BE50" i="16"/>
  <c r="BF50" i="16"/>
  <c r="BG50" i="16"/>
  <c r="BH50" i="16"/>
  <c r="BI50" i="16"/>
  <c r="BJ50" i="16"/>
  <c r="BK50" i="16"/>
  <c r="BL50" i="16"/>
  <c r="BM50" i="16"/>
  <c r="BN50" i="16"/>
  <c r="BO50" i="16"/>
  <c r="BP50" i="16"/>
  <c r="BQ50" i="16"/>
  <c r="BR50" i="16"/>
  <c r="BS50" i="16"/>
  <c r="BT50" i="16"/>
  <c r="AK51" i="16"/>
  <c r="AL51" i="16"/>
  <c r="AM51" i="16"/>
  <c r="AN51" i="16"/>
  <c r="AO51" i="16"/>
  <c r="AP51" i="16"/>
  <c r="AQ51" i="16"/>
  <c r="AR51" i="16"/>
  <c r="AS51" i="16"/>
  <c r="AT51" i="16"/>
  <c r="AU51" i="16"/>
  <c r="AV51" i="16"/>
  <c r="AW51" i="16"/>
  <c r="AX51" i="16"/>
  <c r="AY51" i="16"/>
  <c r="AZ51" i="16"/>
  <c r="BA51" i="16"/>
  <c r="BB51" i="16"/>
  <c r="BC51" i="16"/>
  <c r="BD51" i="16"/>
  <c r="BE51" i="16"/>
  <c r="BF51" i="16"/>
  <c r="BG51" i="16"/>
  <c r="BH51" i="16"/>
  <c r="BI51" i="16"/>
  <c r="BJ51" i="16"/>
  <c r="BK51" i="16"/>
  <c r="BL51" i="16"/>
  <c r="BM51" i="16"/>
  <c r="BN51" i="16"/>
  <c r="BO51" i="16"/>
  <c r="BP51" i="16"/>
  <c r="BQ51" i="16"/>
  <c r="BR51" i="16"/>
  <c r="BS51" i="16"/>
  <c r="BT51" i="16"/>
  <c r="AK52" i="16"/>
  <c r="AL52" i="16"/>
  <c r="AM52" i="16"/>
  <c r="AN52" i="16"/>
  <c r="AO52" i="16"/>
  <c r="AP52" i="16"/>
  <c r="AQ52" i="16"/>
  <c r="AR52" i="16"/>
  <c r="AS52" i="16"/>
  <c r="AT52" i="16"/>
  <c r="AU52" i="16"/>
  <c r="AV52" i="16"/>
  <c r="AW52" i="16"/>
  <c r="AX52" i="16"/>
  <c r="AY52" i="16"/>
  <c r="AZ52" i="16"/>
  <c r="BA52" i="16"/>
  <c r="BB52" i="16"/>
  <c r="BC52" i="16"/>
  <c r="BD52" i="16"/>
  <c r="BE52" i="16"/>
  <c r="BF52" i="16"/>
  <c r="BG52" i="16"/>
  <c r="BH52" i="16"/>
  <c r="BI52" i="16"/>
  <c r="BJ52" i="16"/>
  <c r="BK52" i="16"/>
  <c r="BL52" i="16"/>
  <c r="BM52" i="16"/>
  <c r="BN52" i="16"/>
  <c r="BO52" i="16"/>
  <c r="BP52" i="16"/>
  <c r="BQ52" i="16"/>
  <c r="BR52" i="16"/>
  <c r="BS52" i="16"/>
  <c r="BT52" i="16"/>
  <c r="AK53" i="16"/>
  <c r="AL53" i="16"/>
  <c r="AM53" i="16"/>
  <c r="AN53" i="16"/>
  <c r="AO53" i="16"/>
  <c r="AP53" i="16"/>
  <c r="AQ53" i="16"/>
  <c r="AR53" i="16"/>
  <c r="AS53" i="16"/>
  <c r="AT53" i="16"/>
  <c r="AU53" i="16"/>
  <c r="AV53" i="16"/>
  <c r="AW53" i="16"/>
  <c r="AX53" i="16"/>
  <c r="AY53" i="16"/>
  <c r="AZ53" i="16"/>
  <c r="BA53" i="16"/>
  <c r="BB53" i="16"/>
  <c r="BC53" i="16"/>
  <c r="BD53" i="16"/>
  <c r="BE53" i="16"/>
  <c r="BF53" i="16"/>
  <c r="BG53" i="16"/>
  <c r="BH53" i="16"/>
  <c r="BI53" i="16"/>
  <c r="BJ53" i="16"/>
  <c r="BK53" i="16"/>
  <c r="BL53" i="16"/>
  <c r="BM53" i="16"/>
  <c r="BN53" i="16"/>
  <c r="BO53" i="16"/>
  <c r="BP53" i="16"/>
  <c r="BQ53" i="16"/>
  <c r="BR53" i="16"/>
  <c r="BS53" i="16"/>
  <c r="BT53"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BI54" i="16"/>
  <c r="BJ54" i="16"/>
  <c r="BK54" i="16"/>
  <c r="BL54" i="16"/>
  <c r="BM54" i="16"/>
  <c r="BN54" i="16"/>
  <c r="BO54" i="16"/>
  <c r="BP54" i="16"/>
  <c r="BQ54" i="16"/>
  <c r="BR54" i="16"/>
  <c r="BS54" i="16"/>
  <c r="BT54" i="16"/>
  <c r="AK55" i="16"/>
  <c r="AL55" i="16"/>
  <c r="AM55" i="16"/>
  <c r="AN55" i="16"/>
  <c r="AO55" i="16"/>
  <c r="AP55" i="16"/>
  <c r="AQ55" i="16"/>
  <c r="AR55" i="16"/>
  <c r="AS55" i="16"/>
  <c r="AT55" i="16"/>
  <c r="AU55" i="16"/>
  <c r="AV55" i="16"/>
  <c r="AW55" i="16"/>
  <c r="AX55" i="16"/>
  <c r="AY55" i="16"/>
  <c r="AZ55" i="16"/>
  <c r="BA55" i="16"/>
  <c r="BB55" i="16"/>
  <c r="BC55" i="16"/>
  <c r="BD55" i="16"/>
  <c r="BE55" i="16"/>
  <c r="BF55" i="16"/>
  <c r="BG55" i="16"/>
  <c r="BH55" i="16"/>
  <c r="BI55" i="16"/>
  <c r="BJ55" i="16"/>
  <c r="BK55" i="16"/>
  <c r="BL55" i="16"/>
  <c r="BM55" i="16"/>
  <c r="BN55" i="16"/>
  <c r="BO55" i="16"/>
  <c r="BP55" i="16"/>
  <c r="BQ55" i="16"/>
  <c r="BR55" i="16"/>
  <c r="BS55" i="16"/>
  <c r="BT55" i="16"/>
  <c r="AK56" i="16"/>
  <c r="AL56" i="16"/>
  <c r="AM56" i="16"/>
  <c r="AN56" i="16"/>
  <c r="AO56" i="16"/>
  <c r="AP56" i="16"/>
  <c r="AQ56" i="16"/>
  <c r="AR56" i="16"/>
  <c r="AS56" i="16"/>
  <c r="AT56" i="16"/>
  <c r="AU56" i="16"/>
  <c r="AV56" i="16"/>
  <c r="AW56" i="16"/>
  <c r="AX56" i="16"/>
  <c r="AY56" i="16"/>
  <c r="AZ56" i="16"/>
  <c r="BA56" i="16"/>
  <c r="BB56" i="16"/>
  <c r="BC56" i="16"/>
  <c r="BD56" i="16"/>
  <c r="BE56" i="16"/>
  <c r="BF56" i="16"/>
  <c r="BG56" i="16"/>
  <c r="BH56" i="16"/>
  <c r="BI56" i="16"/>
  <c r="BJ56" i="16"/>
  <c r="BK56" i="16"/>
  <c r="BL56" i="16"/>
  <c r="BM56" i="16"/>
  <c r="BN56" i="16"/>
  <c r="BO56" i="16"/>
  <c r="BP56" i="16"/>
  <c r="BQ56" i="16"/>
  <c r="BR56" i="16"/>
  <c r="BS56" i="16"/>
  <c r="BT56" i="16"/>
  <c r="AK57" i="16"/>
  <c r="AL57" i="16"/>
  <c r="AM57" i="16"/>
  <c r="AN57" i="16"/>
  <c r="AO57" i="16"/>
  <c r="AP57" i="16"/>
  <c r="AQ57" i="16"/>
  <c r="AR57" i="16"/>
  <c r="AS57" i="16"/>
  <c r="AT57" i="16"/>
  <c r="AU57" i="16"/>
  <c r="AV57" i="16"/>
  <c r="AW57" i="16"/>
  <c r="AX57" i="16"/>
  <c r="AY57" i="16"/>
  <c r="AZ57" i="16"/>
  <c r="BA57" i="16"/>
  <c r="BB57" i="16"/>
  <c r="BC57" i="16"/>
  <c r="BD57" i="16"/>
  <c r="BE57" i="16"/>
  <c r="BF57" i="16"/>
  <c r="BG57" i="16"/>
  <c r="BH57" i="16"/>
  <c r="BI57" i="16"/>
  <c r="BJ57" i="16"/>
  <c r="BK57" i="16"/>
  <c r="BL57" i="16"/>
  <c r="BM57" i="16"/>
  <c r="BN57" i="16"/>
  <c r="BO57" i="16"/>
  <c r="BP57" i="16"/>
  <c r="BQ57" i="16"/>
  <c r="BR57" i="16"/>
  <c r="BS57" i="16"/>
  <c r="BT57" i="16"/>
  <c r="AK58" i="16"/>
  <c r="AL58" i="16"/>
  <c r="AM58" i="16"/>
  <c r="AN58" i="16"/>
  <c r="AO58" i="16"/>
  <c r="AP58" i="16"/>
  <c r="AQ58" i="16"/>
  <c r="AR58" i="16"/>
  <c r="AS58" i="16"/>
  <c r="AT58" i="16"/>
  <c r="AU58" i="16"/>
  <c r="AV58" i="16"/>
  <c r="AW58" i="16"/>
  <c r="AX58" i="16"/>
  <c r="AY58" i="16"/>
  <c r="AZ58" i="16"/>
  <c r="BA58" i="16"/>
  <c r="BB58" i="16"/>
  <c r="BC58" i="16"/>
  <c r="BD58" i="16"/>
  <c r="BE58" i="16"/>
  <c r="BF58" i="16"/>
  <c r="BG58" i="16"/>
  <c r="BH58" i="16"/>
  <c r="BI58" i="16"/>
  <c r="BJ58" i="16"/>
  <c r="BK58" i="16"/>
  <c r="BL58" i="16"/>
  <c r="BM58" i="16"/>
  <c r="BN58" i="16"/>
  <c r="BO58" i="16"/>
  <c r="BP58" i="16"/>
  <c r="BQ58" i="16"/>
  <c r="BR58" i="16"/>
  <c r="BS58" i="16"/>
  <c r="BT58" i="16"/>
  <c r="AK59" i="16"/>
  <c r="AL59" i="16"/>
  <c r="AM59" i="16"/>
  <c r="AN59" i="16"/>
  <c r="AO59" i="16"/>
  <c r="AP59" i="16"/>
  <c r="AQ59" i="16"/>
  <c r="AR59" i="16"/>
  <c r="AS59" i="16"/>
  <c r="AT59" i="16"/>
  <c r="AU59" i="16"/>
  <c r="AV59" i="16"/>
  <c r="AW59" i="16"/>
  <c r="AX59" i="16"/>
  <c r="AY59" i="16"/>
  <c r="AZ59" i="16"/>
  <c r="BA59" i="16"/>
  <c r="BB59" i="16"/>
  <c r="BC59" i="16"/>
  <c r="BD59" i="16"/>
  <c r="BE59" i="16"/>
  <c r="BF59" i="16"/>
  <c r="BG59" i="16"/>
  <c r="BH59" i="16"/>
  <c r="BI59" i="16"/>
  <c r="BJ59" i="16"/>
  <c r="BK59" i="16"/>
  <c r="BL59" i="16"/>
  <c r="BM59" i="16"/>
  <c r="BN59" i="16"/>
  <c r="BO59" i="16"/>
  <c r="BP59" i="16"/>
  <c r="BQ59" i="16"/>
  <c r="BR59" i="16"/>
  <c r="BS59" i="16"/>
  <c r="BT59" i="16"/>
  <c r="AK60" i="16"/>
  <c r="AL60" i="16"/>
  <c r="AM60" i="16"/>
  <c r="AN60" i="16"/>
  <c r="AO60" i="16"/>
  <c r="AP60" i="16"/>
  <c r="AQ60" i="16"/>
  <c r="AR60" i="16"/>
  <c r="AS60" i="16"/>
  <c r="AT60" i="16"/>
  <c r="AU60" i="16"/>
  <c r="AV60" i="16"/>
  <c r="AW60" i="16"/>
  <c r="AX60" i="16"/>
  <c r="AY60" i="16"/>
  <c r="AZ60" i="16"/>
  <c r="BA60" i="16"/>
  <c r="BB60" i="16"/>
  <c r="BC60" i="16"/>
  <c r="BD60" i="16"/>
  <c r="BE60" i="16"/>
  <c r="BF60" i="16"/>
  <c r="BG60" i="16"/>
  <c r="BH60" i="16"/>
  <c r="BI60" i="16"/>
  <c r="BJ60" i="16"/>
  <c r="BK60" i="16"/>
  <c r="BL60" i="16"/>
  <c r="BM60" i="16"/>
  <c r="BN60" i="16"/>
  <c r="BO60" i="16"/>
  <c r="BP60" i="16"/>
  <c r="BQ60" i="16"/>
  <c r="BR60" i="16"/>
  <c r="BS60" i="16"/>
  <c r="BT60" i="16"/>
  <c r="AK61" i="16"/>
  <c r="AL61" i="16"/>
  <c r="AM61" i="16"/>
  <c r="AN61" i="16"/>
  <c r="AO61" i="16"/>
  <c r="AP61" i="16"/>
  <c r="AQ61" i="16"/>
  <c r="AR61" i="16"/>
  <c r="AS61" i="16"/>
  <c r="AT61" i="16"/>
  <c r="AU61" i="16"/>
  <c r="AV61" i="16"/>
  <c r="AW61" i="16"/>
  <c r="AX61" i="16"/>
  <c r="AY61" i="16"/>
  <c r="AZ61" i="16"/>
  <c r="BA61" i="16"/>
  <c r="BB61" i="16"/>
  <c r="BC61" i="16"/>
  <c r="BD61" i="16"/>
  <c r="BE61" i="16"/>
  <c r="BF61" i="16"/>
  <c r="BG61" i="16"/>
  <c r="BH61" i="16"/>
  <c r="BI61" i="16"/>
  <c r="BJ61" i="16"/>
  <c r="BK61" i="16"/>
  <c r="BL61" i="16"/>
  <c r="BM61" i="16"/>
  <c r="BN61" i="16"/>
  <c r="BO61" i="16"/>
  <c r="BP61" i="16"/>
  <c r="BQ61" i="16"/>
  <c r="BR61" i="16"/>
  <c r="BS61" i="16"/>
  <c r="BT61"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BI62" i="16"/>
  <c r="BJ62" i="16"/>
  <c r="BK62" i="16"/>
  <c r="BL62" i="16"/>
  <c r="BM62" i="16"/>
  <c r="BN62" i="16"/>
  <c r="BO62" i="16"/>
  <c r="BP62" i="16"/>
  <c r="BQ62" i="16"/>
  <c r="BR62" i="16"/>
  <c r="BS62" i="16"/>
  <c r="BT62" i="16"/>
  <c r="AK63" i="16"/>
  <c r="AL63" i="16"/>
  <c r="AM63" i="16"/>
  <c r="AN63" i="16"/>
  <c r="AO63" i="16"/>
  <c r="AP63" i="16"/>
  <c r="AQ63" i="16"/>
  <c r="AR63" i="16"/>
  <c r="AS63" i="16"/>
  <c r="AT63" i="16"/>
  <c r="AU63" i="16"/>
  <c r="AV63" i="16"/>
  <c r="AW63" i="16"/>
  <c r="AX63" i="16"/>
  <c r="AY63" i="16"/>
  <c r="AZ63" i="16"/>
  <c r="BA63" i="16"/>
  <c r="BB63" i="16"/>
  <c r="BC63" i="16"/>
  <c r="BD63" i="16"/>
  <c r="BE63" i="16"/>
  <c r="BF63" i="16"/>
  <c r="BG63" i="16"/>
  <c r="BH63" i="16"/>
  <c r="BI63" i="16"/>
  <c r="BJ63" i="16"/>
  <c r="BK63" i="16"/>
  <c r="BL63" i="16"/>
  <c r="BM63" i="16"/>
  <c r="BN63" i="16"/>
  <c r="BO63" i="16"/>
  <c r="BP63" i="16"/>
  <c r="BQ63" i="16"/>
  <c r="BR63" i="16"/>
  <c r="BS63" i="16"/>
  <c r="BT63" i="16"/>
  <c r="AK64" i="16"/>
  <c r="AL64" i="16"/>
  <c r="AM64" i="16"/>
  <c r="AN64" i="16"/>
  <c r="AO64" i="16"/>
  <c r="AP64" i="16"/>
  <c r="AQ64" i="16"/>
  <c r="AR64" i="16"/>
  <c r="AS64" i="16"/>
  <c r="AT64" i="16"/>
  <c r="AU64" i="16"/>
  <c r="AV64" i="16"/>
  <c r="AW64" i="16"/>
  <c r="AX64" i="16"/>
  <c r="AY64" i="16"/>
  <c r="AZ64" i="16"/>
  <c r="BA64" i="16"/>
  <c r="BB64" i="16"/>
  <c r="BC64" i="16"/>
  <c r="BD64" i="16"/>
  <c r="BE64" i="16"/>
  <c r="BF64" i="16"/>
  <c r="BG64" i="16"/>
  <c r="BH64" i="16"/>
  <c r="BI64" i="16"/>
  <c r="BJ64" i="16"/>
  <c r="BK64" i="16"/>
  <c r="BL64" i="16"/>
  <c r="BM64" i="16"/>
  <c r="BN64" i="16"/>
  <c r="BO64" i="16"/>
  <c r="BP64" i="16"/>
  <c r="BQ64" i="16"/>
  <c r="BR64" i="16"/>
  <c r="BS64" i="16"/>
  <c r="BT64" i="16"/>
  <c r="AK65" i="16"/>
  <c r="AL65" i="16"/>
  <c r="AM65" i="16"/>
  <c r="AN65" i="16"/>
  <c r="AO65" i="16"/>
  <c r="AP65" i="16"/>
  <c r="AQ65" i="16"/>
  <c r="AR65" i="16"/>
  <c r="AS65" i="16"/>
  <c r="AT65" i="16"/>
  <c r="AU65" i="16"/>
  <c r="AV65" i="16"/>
  <c r="AW65" i="16"/>
  <c r="AX65" i="16"/>
  <c r="AY65" i="16"/>
  <c r="AZ65" i="16"/>
  <c r="BA65" i="16"/>
  <c r="BB65" i="16"/>
  <c r="BC65" i="16"/>
  <c r="BD65" i="16"/>
  <c r="BE65" i="16"/>
  <c r="BF65" i="16"/>
  <c r="BG65" i="16"/>
  <c r="BH65" i="16"/>
  <c r="BI65" i="16"/>
  <c r="BJ65" i="16"/>
  <c r="BK65" i="16"/>
  <c r="BL65" i="16"/>
  <c r="BM65" i="16"/>
  <c r="BN65" i="16"/>
  <c r="BO65" i="16"/>
  <c r="BP65" i="16"/>
  <c r="BQ65" i="16"/>
  <c r="BR65" i="16"/>
  <c r="BS65" i="16"/>
  <c r="BT65" i="16"/>
  <c r="AK66" i="16"/>
  <c r="AL66" i="16"/>
  <c r="AM66" i="16"/>
  <c r="AN66" i="16"/>
  <c r="AO66" i="16"/>
  <c r="AP66" i="16"/>
  <c r="AQ66" i="16"/>
  <c r="AR66" i="16"/>
  <c r="AS66" i="16"/>
  <c r="AT66" i="16"/>
  <c r="AU66" i="16"/>
  <c r="AV66" i="16"/>
  <c r="AW66" i="16"/>
  <c r="AX66" i="16"/>
  <c r="AY66" i="16"/>
  <c r="AZ66" i="16"/>
  <c r="BA66" i="16"/>
  <c r="BB66" i="16"/>
  <c r="BC66" i="16"/>
  <c r="BD66" i="16"/>
  <c r="BE66" i="16"/>
  <c r="BF66" i="16"/>
  <c r="BG66" i="16"/>
  <c r="BH66" i="16"/>
  <c r="BI66" i="16"/>
  <c r="BJ66" i="16"/>
  <c r="BK66" i="16"/>
  <c r="BL66" i="16"/>
  <c r="BM66" i="16"/>
  <c r="BN66" i="16"/>
  <c r="BO66" i="16"/>
  <c r="BP66" i="16"/>
  <c r="BQ66" i="16"/>
  <c r="BR66" i="16"/>
  <c r="BS66" i="16"/>
  <c r="BT66" i="16"/>
  <c r="AK67" i="16"/>
  <c r="AL67" i="16"/>
  <c r="AM67" i="16"/>
  <c r="AN67" i="16"/>
  <c r="AO67" i="16"/>
  <c r="AP67" i="16"/>
  <c r="AQ67" i="16"/>
  <c r="AR67" i="16"/>
  <c r="AS67" i="16"/>
  <c r="AT67" i="16"/>
  <c r="AU67" i="16"/>
  <c r="AV67" i="16"/>
  <c r="AW67" i="16"/>
  <c r="AX67" i="16"/>
  <c r="AY67" i="16"/>
  <c r="AZ67" i="16"/>
  <c r="BA67" i="16"/>
  <c r="BB67" i="16"/>
  <c r="BC67" i="16"/>
  <c r="BD67" i="16"/>
  <c r="BE67" i="16"/>
  <c r="BF67" i="16"/>
  <c r="BG67" i="16"/>
  <c r="BH67" i="16"/>
  <c r="BI67" i="16"/>
  <c r="BJ67" i="16"/>
  <c r="BK67" i="16"/>
  <c r="BL67" i="16"/>
  <c r="BM67" i="16"/>
  <c r="BN67" i="16"/>
  <c r="BO67" i="16"/>
  <c r="BP67" i="16"/>
  <c r="BQ67" i="16"/>
  <c r="BR67" i="16"/>
  <c r="BS67" i="16"/>
  <c r="BT67" i="16"/>
  <c r="AK68" i="16"/>
  <c r="AL68" i="16"/>
  <c r="AM68" i="16"/>
  <c r="AN68" i="16"/>
  <c r="AO68" i="16"/>
  <c r="AP68" i="16"/>
  <c r="AQ68" i="16"/>
  <c r="AR68" i="16"/>
  <c r="AS68" i="16"/>
  <c r="AT68" i="16"/>
  <c r="AU68" i="16"/>
  <c r="AV68" i="16"/>
  <c r="AW68" i="16"/>
  <c r="AX68" i="16"/>
  <c r="AY68" i="16"/>
  <c r="AZ68" i="16"/>
  <c r="BA68" i="16"/>
  <c r="BB68" i="16"/>
  <c r="BC68" i="16"/>
  <c r="BD68" i="16"/>
  <c r="BE68" i="16"/>
  <c r="BF68" i="16"/>
  <c r="BG68" i="16"/>
  <c r="BH68" i="16"/>
  <c r="BI68" i="16"/>
  <c r="BJ68" i="16"/>
  <c r="BK68" i="16"/>
  <c r="BL68" i="16"/>
  <c r="BM68" i="16"/>
  <c r="BN68" i="16"/>
  <c r="BO68" i="16"/>
  <c r="BP68" i="16"/>
  <c r="BQ68" i="16"/>
  <c r="BR68" i="16"/>
  <c r="BS68" i="16"/>
  <c r="BT68" i="16"/>
  <c r="AK69" i="16"/>
  <c r="AL69" i="16"/>
  <c r="AM69" i="16"/>
  <c r="AN69" i="16"/>
  <c r="AO69" i="16"/>
  <c r="AP69" i="16"/>
  <c r="AQ69" i="16"/>
  <c r="AR69" i="16"/>
  <c r="AS69" i="16"/>
  <c r="AT69" i="16"/>
  <c r="AU69" i="16"/>
  <c r="AV69" i="16"/>
  <c r="AW69" i="16"/>
  <c r="AX69" i="16"/>
  <c r="AY69" i="16"/>
  <c r="AZ69" i="16"/>
  <c r="BA69" i="16"/>
  <c r="BB69" i="16"/>
  <c r="BC69" i="16"/>
  <c r="BD69" i="16"/>
  <c r="BE69" i="16"/>
  <c r="BF69" i="16"/>
  <c r="BG69" i="16"/>
  <c r="BH69" i="16"/>
  <c r="BI69" i="16"/>
  <c r="BJ69" i="16"/>
  <c r="BK69" i="16"/>
  <c r="BL69" i="16"/>
  <c r="BM69" i="16"/>
  <c r="BN69" i="16"/>
  <c r="BO69" i="16"/>
  <c r="BP69" i="16"/>
  <c r="BQ69" i="16"/>
  <c r="BR69" i="16"/>
  <c r="BS69" i="16"/>
  <c r="BT69" i="16"/>
  <c r="AK70" i="16"/>
  <c r="AL70" i="16"/>
  <c r="AM70" i="16"/>
  <c r="AN70" i="16"/>
  <c r="AO70" i="16"/>
  <c r="AP70" i="16"/>
  <c r="AQ70" i="16"/>
  <c r="AR70" i="16"/>
  <c r="AS70" i="16"/>
  <c r="AT70" i="16"/>
  <c r="AU70" i="16"/>
  <c r="AV70" i="16"/>
  <c r="AW70" i="16"/>
  <c r="AX70" i="16"/>
  <c r="AY70" i="16"/>
  <c r="AZ70" i="16"/>
  <c r="BA70" i="16"/>
  <c r="BB70" i="16"/>
  <c r="BC70" i="16"/>
  <c r="BD70" i="16"/>
  <c r="BE70" i="16"/>
  <c r="BF70" i="16"/>
  <c r="BG70" i="16"/>
  <c r="BH70" i="16"/>
  <c r="BI70" i="16"/>
  <c r="BJ70" i="16"/>
  <c r="BK70" i="16"/>
  <c r="BL70" i="16"/>
  <c r="BM70" i="16"/>
  <c r="BN70" i="16"/>
  <c r="BO70" i="16"/>
  <c r="BP70" i="16"/>
  <c r="BQ70" i="16"/>
  <c r="BR70" i="16"/>
  <c r="BS70" i="16"/>
  <c r="BT70" i="16"/>
  <c r="AK71" i="16"/>
  <c r="AL71" i="16"/>
  <c r="AM71" i="16"/>
  <c r="AN71" i="16"/>
  <c r="AO71" i="16"/>
  <c r="AP71" i="16"/>
  <c r="AQ71" i="16"/>
  <c r="AR71" i="16"/>
  <c r="AS71" i="16"/>
  <c r="AT71" i="16"/>
  <c r="AU71" i="16"/>
  <c r="AV71" i="16"/>
  <c r="AW71" i="16"/>
  <c r="AX71" i="16"/>
  <c r="AY71" i="16"/>
  <c r="AZ71" i="16"/>
  <c r="BA71" i="16"/>
  <c r="BB71" i="16"/>
  <c r="BC71" i="16"/>
  <c r="BD71" i="16"/>
  <c r="BE71" i="16"/>
  <c r="BF71" i="16"/>
  <c r="BG71" i="16"/>
  <c r="BH71" i="16"/>
  <c r="BI71" i="16"/>
  <c r="BJ71" i="16"/>
  <c r="BK71" i="16"/>
  <c r="BL71" i="16"/>
  <c r="BM71" i="16"/>
  <c r="BN71" i="16"/>
  <c r="BO71" i="16"/>
  <c r="BP71" i="16"/>
  <c r="BQ71" i="16"/>
  <c r="BR71" i="16"/>
  <c r="BS71" i="16"/>
  <c r="BT71" i="16"/>
  <c r="AK72" i="16"/>
  <c r="AL72" i="16"/>
  <c r="AM72" i="16"/>
  <c r="AN72" i="16"/>
  <c r="AO72" i="16"/>
  <c r="AP72" i="16"/>
  <c r="AQ72" i="16"/>
  <c r="AR72" i="16"/>
  <c r="AS72" i="16"/>
  <c r="AT72" i="16"/>
  <c r="AU72" i="16"/>
  <c r="AV72" i="16"/>
  <c r="AW72" i="16"/>
  <c r="AX72" i="16"/>
  <c r="AY72" i="16"/>
  <c r="AZ72" i="16"/>
  <c r="BA72" i="16"/>
  <c r="BB72" i="16"/>
  <c r="BC72" i="16"/>
  <c r="BD72" i="16"/>
  <c r="BE72" i="16"/>
  <c r="BF72" i="16"/>
  <c r="BG72" i="16"/>
  <c r="BH72" i="16"/>
  <c r="BI72" i="16"/>
  <c r="BJ72" i="16"/>
  <c r="BK72" i="16"/>
  <c r="BL72" i="16"/>
  <c r="BM72" i="16"/>
  <c r="BN72" i="16"/>
  <c r="BO72" i="16"/>
  <c r="BP72" i="16"/>
  <c r="BQ72" i="16"/>
  <c r="BR72" i="16"/>
  <c r="BS72" i="16"/>
  <c r="BT72" i="16"/>
  <c r="AK73" i="16"/>
  <c r="AL73" i="16"/>
  <c r="AM73" i="16"/>
  <c r="AN73" i="16"/>
  <c r="AO73" i="16"/>
  <c r="AP73" i="16"/>
  <c r="AQ73" i="16"/>
  <c r="AR73" i="16"/>
  <c r="AS73" i="16"/>
  <c r="AT73" i="16"/>
  <c r="AU73" i="16"/>
  <c r="AV73" i="16"/>
  <c r="AW73" i="16"/>
  <c r="AX73" i="16"/>
  <c r="AY73" i="16"/>
  <c r="AZ73" i="16"/>
  <c r="BA73" i="16"/>
  <c r="BB73" i="16"/>
  <c r="BC73" i="16"/>
  <c r="BD73" i="16"/>
  <c r="BE73" i="16"/>
  <c r="BF73" i="16"/>
  <c r="BG73" i="16"/>
  <c r="BH73" i="16"/>
  <c r="BI73" i="16"/>
  <c r="BJ73" i="16"/>
  <c r="BK73" i="16"/>
  <c r="BL73" i="16"/>
  <c r="BM73" i="16"/>
  <c r="BN73" i="16"/>
  <c r="BO73" i="16"/>
  <c r="BP73" i="16"/>
  <c r="BQ73" i="16"/>
  <c r="BR73" i="16"/>
  <c r="BS73" i="16"/>
  <c r="BS73" i="8" s="1"/>
  <c r="AK74" i="16"/>
  <c r="AL74" i="16"/>
  <c r="AM74" i="16"/>
  <c r="AN74" i="16"/>
  <c r="AO74" i="16"/>
  <c r="AP74" i="16"/>
  <c r="AQ74" i="16"/>
  <c r="AR74" i="16"/>
  <c r="AS74" i="16"/>
  <c r="AT74" i="16"/>
  <c r="AU74" i="16"/>
  <c r="AV74" i="16"/>
  <c r="AW74" i="16"/>
  <c r="AX74" i="16"/>
  <c r="AY74" i="16"/>
  <c r="AZ74" i="16"/>
  <c r="BA74" i="16"/>
  <c r="BB74" i="16"/>
  <c r="BC74" i="16"/>
  <c r="BD74" i="16"/>
  <c r="BE74" i="16"/>
  <c r="BF74" i="16"/>
  <c r="BG74" i="16"/>
  <c r="BH74" i="16"/>
  <c r="BI74" i="16"/>
  <c r="BJ74" i="16"/>
  <c r="BK74" i="16"/>
  <c r="BL74" i="16"/>
  <c r="BM74" i="16"/>
  <c r="BN74" i="16"/>
  <c r="BO74" i="16"/>
  <c r="BP74" i="16"/>
  <c r="BQ74" i="16"/>
  <c r="BR74" i="16"/>
  <c r="AK75" i="16"/>
  <c r="AL75" i="16"/>
  <c r="AM75" i="16"/>
  <c r="AN75" i="16"/>
  <c r="AO75" i="16"/>
  <c r="AP75" i="16"/>
  <c r="AQ75" i="16"/>
  <c r="AR75" i="16"/>
  <c r="AS75" i="16"/>
  <c r="AT75" i="16"/>
  <c r="AU75" i="16"/>
  <c r="AV75" i="16"/>
  <c r="AW75" i="16"/>
  <c r="AX75" i="16"/>
  <c r="AY75" i="16"/>
  <c r="AZ75" i="16"/>
  <c r="BA75" i="16"/>
  <c r="BB75" i="16"/>
  <c r="BC75" i="16"/>
  <c r="BD75" i="16"/>
  <c r="BE75" i="16"/>
  <c r="BF75" i="16"/>
  <c r="BG75" i="16"/>
  <c r="BH75" i="16"/>
  <c r="BI75" i="16"/>
  <c r="BJ75" i="16"/>
  <c r="BK75" i="16"/>
  <c r="BL75" i="16"/>
  <c r="BM75" i="16"/>
  <c r="BN75" i="16"/>
  <c r="BO75" i="16"/>
  <c r="BP75" i="16"/>
  <c r="BQ75" i="16"/>
  <c r="BR75" i="16"/>
  <c r="BS75" i="16"/>
  <c r="BS75" i="8" s="1"/>
  <c r="AK76" i="16"/>
  <c r="AL76" i="16"/>
  <c r="AM76" i="16"/>
  <c r="AN76" i="16"/>
  <c r="AO76" i="16"/>
  <c r="AP76" i="16"/>
  <c r="AQ76" i="16"/>
  <c r="AR76" i="16"/>
  <c r="AS76" i="16"/>
  <c r="AT76" i="16"/>
  <c r="AU76" i="16"/>
  <c r="AV76" i="16"/>
  <c r="AW76" i="16"/>
  <c r="AX76" i="16"/>
  <c r="AY76" i="16"/>
  <c r="AZ76" i="16"/>
  <c r="BA76" i="16"/>
  <c r="BB76" i="16"/>
  <c r="BC76" i="16"/>
  <c r="BD76" i="16"/>
  <c r="BE76" i="16"/>
  <c r="BF76" i="16"/>
  <c r="BG76" i="16"/>
  <c r="BH76" i="16"/>
  <c r="BI76" i="16"/>
  <c r="BJ76" i="16"/>
  <c r="BK76" i="16"/>
  <c r="BL76" i="16"/>
  <c r="BM76" i="16"/>
  <c r="BN76" i="16"/>
  <c r="BO76" i="16"/>
  <c r="BP76" i="16"/>
  <c r="BQ76" i="16"/>
  <c r="BR76" i="16"/>
  <c r="AK77" i="16"/>
  <c r="AL77" i="16"/>
  <c r="AM77" i="16"/>
  <c r="AN77" i="16"/>
  <c r="AO77" i="16"/>
  <c r="AP77" i="16"/>
  <c r="AQ77" i="16"/>
  <c r="AR77" i="16"/>
  <c r="AS77" i="16"/>
  <c r="AT77" i="16"/>
  <c r="AU77" i="16"/>
  <c r="AV77" i="16"/>
  <c r="AW77" i="16"/>
  <c r="AX77" i="16"/>
  <c r="AY77" i="16"/>
  <c r="AZ77" i="16"/>
  <c r="BA77" i="16"/>
  <c r="BB77" i="16"/>
  <c r="BC77" i="16"/>
  <c r="BD77" i="16"/>
  <c r="BE77" i="16"/>
  <c r="BF77" i="16"/>
  <c r="BG77" i="16"/>
  <c r="BH77" i="16"/>
  <c r="BI77" i="16"/>
  <c r="BJ77" i="16"/>
  <c r="BK77" i="16"/>
  <c r="BL77" i="16"/>
  <c r="BM77" i="16"/>
  <c r="BN77" i="16"/>
  <c r="BO77" i="16"/>
  <c r="BP77" i="16"/>
  <c r="BQ77" i="16"/>
  <c r="BR77" i="16"/>
  <c r="BS77" i="16"/>
  <c r="BT77" i="16"/>
  <c r="AK78" i="16"/>
  <c r="AL78" i="16"/>
  <c r="AM78" i="16"/>
  <c r="AN78" i="16"/>
  <c r="AO78" i="16"/>
  <c r="AP78" i="16"/>
  <c r="AQ78" i="16"/>
  <c r="AR78" i="16"/>
  <c r="AS78" i="16"/>
  <c r="AT78" i="16"/>
  <c r="AU78" i="16"/>
  <c r="AV78" i="16"/>
  <c r="AW78" i="16"/>
  <c r="AX78" i="16"/>
  <c r="AY78" i="16"/>
  <c r="AZ78" i="16"/>
  <c r="BA78" i="16"/>
  <c r="BB78" i="16"/>
  <c r="BC78" i="16"/>
  <c r="BD78" i="16"/>
  <c r="BE78" i="16"/>
  <c r="BF78" i="16"/>
  <c r="BG78" i="16"/>
  <c r="BH78" i="16"/>
  <c r="BI78" i="16"/>
  <c r="BJ78" i="16"/>
  <c r="BK78" i="16"/>
  <c r="BL78" i="16"/>
  <c r="BM78" i="16"/>
  <c r="BN78" i="16"/>
  <c r="BO78" i="16"/>
  <c r="BP78" i="16"/>
  <c r="BQ78" i="16"/>
  <c r="BR78" i="16"/>
  <c r="BS78" i="16"/>
  <c r="BT78" i="16"/>
  <c r="AK79" i="16"/>
  <c r="AL79" i="16"/>
  <c r="AM79" i="16"/>
  <c r="AN79" i="16"/>
  <c r="AO79" i="16"/>
  <c r="AP79" i="16"/>
  <c r="AQ79" i="16"/>
  <c r="AR79" i="16"/>
  <c r="AS79" i="16"/>
  <c r="AT79" i="16"/>
  <c r="AU79" i="16"/>
  <c r="AV79" i="16"/>
  <c r="AW79" i="16"/>
  <c r="AX79" i="16"/>
  <c r="AY79" i="16"/>
  <c r="AZ79" i="16"/>
  <c r="BA79" i="16"/>
  <c r="BB79" i="16"/>
  <c r="BC79" i="16"/>
  <c r="BD79" i="16"/>
  <c r="BE79" i="16"/>
  <c r="BF79" i="16"/>
  <c r="BG79" i="16"/>
  <c r="BH79" i="16"/>
  <c r="BI79" i="16"/>
  <c r="BJ79" i="16"/>
  <c r="BK79" i="16"/>
  <c r="BL79" i="16"/>
  <c r="BM79" i="16"/>
  <c r="BN79" i="16"/>
  <c r="BO79" i="16"/>
  <c r="BP79" i="16"/>
  <c r="BQ79" i="16"/>
  <c r="BR79" i="16"/>
  <c r="BS79" i="16"/>
  <c r="BT79" i="16"/>
  <c r="AK80" i="16"/>
  <c r="AL80" i="16"/>
  <c r="AM80" i="16"/>
  <c r="AN80" i="16"/>
  <c r="AO80" i="16"/>
  <c r="AP80" i="16"/>
  <c r="AQ80" i="16"/>
  <c r="AR80" i="16"/>
  <c r="AS80" i="16"/>
  <c r="AT80" i="16"/>
  <c r="AU80" i="16"/>
  <c r="AV80" i="16"/>
  <c r="AW80" i="16"/>
  <c r="AX80" i="16"/>
  <c r="AY80" i="16"/>
  <c r="AZ80" i="16"/>
  <c r="BA80" i="16"/>
  <c r="BB80" i="16"/>
  <c r="BC80" i="16"/>
  <c r="BD80" i="16"/>
  <c r="BE80" i="16"/>
  <c r="BF80" i="16"/>
  <c r="BG80" i="16"/>
  <c r="BH80" i="16"/>
  <c r="BI80" i="16"/>
  <c r="BJ80" i="16"/>
  <c r="BK80" i="16"/>
  <c r="BL80" i="16"/>
  <c r="BM80" i="16"/>
  <c r="BN80" i="16"/>
  <c r="BO80" i="16"/>
  <c r="BP80" i="16"/>
  <c r="BQ80" i="16"/>
  <c r="BR80" i="16"/>
  <c r="BS80" i="16"/>
  <c r="BT80" i="16"/>
  <c r="AK81" i="16"/>
  <c r="AL81" i="16"/>
  <c r="AM81" i="16"/>
  <c r="AN81" i="16"/>
  <c r="AO81" i="16"/>
  <c r="AP81" i="16"/>
  <c r="AQ81" i="16"/>
  <c r="AR81" i="16"/>
  <c r="AS81" i="16"/>
  <c r="AT81" i="16"/>
  <c r="AU81" i="16"/>
  <c r="AV81" i="16"/>
  <c r="AW81" i="16"/>
  <c r="AX81" i="16"/>
  <c r="AY81" i="16"/>
  <c r="AZ81" i="16"/>
  <c r="BA81" i="16"/>
  <c r="BB81" i="16"/>
  <c r="BC81" i="16"/>
  <c r="BD81" i="16"/>
  <c r="BE81" i="16"/>
  <c r="BF81" i="16"/>
  <c r="BG81" i="16"/>
  <c r="BH81" i="16"/>
  <c r="BI81" i="16"/>
  <c r="BJ81" i="16"/>
  <c r="BK81" i="16"/>
  <c r="BL81" i="16"/>
  <c r="BM81" i="16"/>
  <c r="BN81" i="16"/>
  <c r="BO81" i="16"/>
  <c r="BP81" i="16"/>
  <c r="BQ81" i="16"/>
  <c r="BR81" i="16"/>
  <c r="BS81" i="16"/>
  <c r="BT81" i="16"/>
  <c r="AK82" i="16"/>
  <c r="AL82" i="16"/>
  <c r="AM82" i="16"/>
  <c r="AN82" i="16"/>
  <c r="AO82" i="16"/>
  <c r="AP82" i="16"/>
  <c r="AQ82" i="16"/>
  <c r="AR82" i="16"/>
  <c r="AS82" i="16"/>
  <c r="AT82" i="16"/>
  <c r="AU82" i="16"/>
  <c r="AV82" i="16"/>
  <c r="AW82" i="16"/>
  <c r="AX82" i="16"/>
  <c r="AY82" i="16"/>
  <c r="AZ82" i="16"/>
  <c r="BA82" i="16"/>
  <c r="BB82" i="16"/>
  <c r="BC82" i="16"/>
  <c r="BD82" i="16"/>
  <c r="BE82" i="16"/>
  <c r="BF82" i="16"/>
  <c r="BG82" i="16"/>
  <c r="BH82" i="16"/>
  <c r="BI82" i="16"/>
  <c r="BJ82" i="16"/>
  <c r="BK82" i="16"/>
  <c r="BL82" i="16"/>
  <c r="BM82" i="16"/>
  <c r="BN82" i="16"/>
  <c r="BO82" i="16"/>
  <c r="BP82" i="16"/>
  <c r="BQ82" i="16"/>
  <c r="BR82" i="16"/>
  <c r="BS82" i="16"/>
  <c r="BT82" i="16"/>
  <c r="AK83" i="16"/>
  <c r="AL83" i="16"/>
  <c r="AM83" i="16"/>
  <c r="AN83" i="16"/>
  <c r="AO83" i="16"/>
  <c r="AP83" i="16"/>
  <c r="AQ83" i="16"/>
  <c r="AR83" i="16"/>
  <c r="AS83" i="16"/>
  <c r="AT83" i="16"/>
  <c r="AU83" i="16"/>
  <c r="AV83" i="16"/>
  <c r="AW83" i="16"/>
  <c r="AX83" i="16"/>
  <c r="AY83" i="16"/>
  <c r="AZ83" i="16"/>
  <c r="BA83" i="16"/>
  <c r="BB83" i="16"/>
  <c r="BC83" i="16"/>
  <c r="BD83" i="16"/>
  <c r="BE83" i="16"/>
  <c r="BF83" i="16"/>
  <c r="BG83" i="16"/>
  <c r="BH83" i="16"/>
  <c r="BI83" i="16"/>
  <c r="BJ83" i="16"/>
  <c r="BK83" i="16"/>
  <c r="BL83" i="16"/>
  <c r="BM83" i="16"/>
  <c r="BN83" i="16"/>
  <c r="BO83" i="16"/>
  <c r="BP83" i="16"/>
  <c r="BQ83" i="16"/>
  <c r="BR83" i="16"/>
  <c r="BS83" i="16"/>
  <c r="BT83" i="16"/>
  <c r="AK84" i="16"/>
  <c r="AL84" i="16"/>
  <c r="AM84" i="16"/>
  <c r="AN84" i="16"/>
  <c r="AO84" i="16"/>
  <c r="AP84" i="16"/>
  <c r="AQ84" i="16"/>
  <c r="AR84" i="16"/>
  <c r="AS84" i="16"/>
  <c r="AT84" i="16"/>
  <c r="AU84" i="16"/>
  <c r="AV84" i="16"/>
  <c r="AW84" i="16"/>
  <c r="AX84" i="16"/>
  <c r="AY84" i="16"/>
  <c r="AZ84" i="16"/>
  <c r="BA84" i="16"/>
  <c r="BB84" i="16"/>
  <c r="BC84" i="16"/>
  <c r="BD84" i="16"/>
  <c r="BE84" i="16"/>
  <c r="BF84" i="16"/>
  <c r="BG84" i="16"/>
  <c r="BH84" i="16"/>
  <c r="BI84" i="16"/>
  <c r="BJ84" i="16"/>
  <c r="BK84" i="16"/>
  <c r="BL84" i="16"/>
  <c r="BM84" i="16"/>
  <c r="BN84" i="16"/>
  <c r="BO84" i="16"/>
  <c r="BP84" i="16"/>
  <c r="BQ84" i="16"/>
  <c r="BR84" i="16"/>
  <c r="BS84" i="16"/>
  <c r="BT84"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AJ4"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AJ5"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AJ6"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AH8" i="16"/>
  <c r="AI8" i="16"/>
  <c r="AJ8"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D10" i="16"/>
  <c r="E10" i="16"/>
  <c r="F10" i="16"/>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AJ10"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AH11" i="16"/>
  <c r="AI11" i="16"/>
  <c r="AJ11" i="16"/>
  <c r="D12" i="16"/>
  <c r="E12" i="16"/>
  <c r="F12" i="16"/>
  <c r="G12" i="16"/>
  <c r="H12" i="16"/>
  <c r="I12" i="16"/>
  <c r="J12" i="16"/>
  <c r="K12" i="16"/>
  <c r="L12" i="16"/>
  <c r="M12" i="16"/>
  <c r="N12" i="16"/>
  <c r="O12" i="16"/>
  <c r="P12" i="16"/>
  <c r="Q12" i="16"/>
  <c r="R12" i="16"/>
  <c r="S12" i="16"/>
  <c r="T12" i="16"/>
  <c r="U12" i="16"/>
  <c r="V12" i="16"/>
  <c r="W12" i="16"/>
  <c r="X12" i="16"/>
  <c r="Y12" i="16"/>
  <c r="Z12" i="16"/>
  <c r="AA12" i="16"/>
  <c r="AB12" i="16"/>
  <c r="AC12" i="16"/>
  <c r="AD12" i="16"/>
  <c r="AE12" i="16"/>
  <c r="AF12" i="16"/>
  <c r="AG12" i="16"/>
  <c r="AH12" i="16"/>
  <c r="AI12" i="16"/>
  <c r="AJ12" i="16"/>
  <c r="D13" i="16"/>
  <c r="E13" i="16"/>
  <c r="F13" i="16"/>
  <c r="G13" i="16"/>
  <c r="H13" i="16"/>
  <c r="I13" i="16"/>
  <c r="J13" i="16"/>
  <c r="K13" i="16"/>
  <c r="L13" i="16"/>
  <c r="M13" i="16"/>
  <c r="N13" i="16"/>
  <c r="O13" i="16"/>
  <c r="P13" i="16"/>
  <c r="Q13" i="16"/>
  <c r="R13" i="16"/>
  <c r="S13" i="16"/>
  <c r="T13" i="16"/>
  <c r="U13" i="16"/>
  <c r="V13" i="16"/>
  <c r="W13" i="16"/>
  <c r="X13" i="16"/>
  <c r="Y13" i="16"/>
  <c r="Z13" i="16"/>
  <c r="AA13" i="16"/>
  <c r="AB13" i="16"/>
  <c r="AC13" i="16"/>
  <c r="AD13" i="16"/>
  <c r="AE13" i="16"/>
  <c r="AF13" i="16"/>
  <c r="AG13" i="16"/>
  <c r="AH13" i="16"/>
  <c r="AI13" i="16"/>
  <c r="AJ13" i="16"/>
  <c r="D14" i="16"/>
  <c r="E14" i="16"/>
  <c r="F14" i="16"/>
  <c r="G14" i="16"/>
  <c r="H14" i="16"/>
  <c r="I14" i="16"/>
  <c r="J14" i="16"/>
  <c r="K14" i="16"/>
  <c r="L14" i="16"/>
  <c r="M14" i="16"/>
  <c r="N14" i="16"/>
  <c r="O14" i="16"/>
  <c r="P14" i="16"/>
  <c r="Q14" i="16"/>
  <c r="R14" i="16"/>
  <c r="S14" i="16"/>
  <c r="T14" i="16"/>
  <c r="U14" i="16"/>
  <c r="V14" i="16"/>
  <c r="W14" i="16"/>
  <c r="X14" i="16"/>
  <c r="Y14" i="16"/>
  <c r="Z14" i="16"/>
  <c r="AA14" i="16"/>
  <c r="AB14" i="16"/>
  <c r="AC14" i="16"/>
  <c r="AD14" i="16"/>
  <c r="AE14" i="16"/>
  <c r="AF14" i="16"/>
  <c r="AG14" i="16"/>
  <c r="AH14" i="16"/>
  <c r="AI14" i="16"/>
  <c r="AJ14" i="16"/>
  <c r="D15" i="16"/>
  <c r="E15" i="16"/>
  <c r="F15" i="16"/>
  <c r="G15" i="16"/>
  <c r="H15" i="16"/>
  <c r="I15" i="16"/>
  <c r="J15" i="16"/>
  <c r="K15" i="16"/>
  <c r="L15" i="16"/>
  <c r="M15" i="16"/>
  <c r="N15" i="16"/>
  <c r="O15" i="16"/>
  <c r="P15" i="16"/>
  <c r="Q15" i="16"/>
  <c r="R15" i="16"/>
  <c r="S15" i="16"/>
  <c r="T15" i="16"/>
  <c r="U15" i="16"/>
  <c r="V15" i="16"/>
  <c r="W15" i="16"/>
  <c r="X15" i="16"/>
  <c r="Y15" i="16"/>
  <c r="Z15" i="16"/>
  <c r="AA15" i="16"/>
  <c r="AB15" i="16"/>
  <c r="AC15" i="16"/>
  <c r="AD15" i="16"/>
  <c r="AE15" i="16"/>
  <c r="AF15" i="16"/>
  <c r="AG15" i="16"/>
  <c r="AH15" i="16"/>
  <c r="AI15" i="16"/>
  <c r="AJ15"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AF16" i="16"/>
  <c r="AG16" i="16"/>
  <c r="AH16" i="16"/>
  <c r="AI16" i="16"/>
  <c r="AJ16"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AF17" i="16"/>
  <c r="AG17" i="16"/>
  <c r="AH17" i="16"/>
  <c r="AI17" i="16"/>
  <c r="AJ17" i="16"/>
  <c r="D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AI18" i="16"/>
  <c r="AJ18"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AI19" i="16"/>
  <c r="AJ19"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AI20" i="16"/>
  <c r="AJ20" i="16"/>
  <c r="D21"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AF21" i="16"/>
  <c r="AG21" i="16"/>
  <c r="AH21" i="16"/>
  <c r="AI21" i="16"/>
  <c r="AJ21"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AI23" i="16"/>
  <c r="AJ23" i="16"/>
  <c r="D24" i="16"/>
  <c r="E24" i="16"/>
  <c r="F24" i="16"/>
  <c r="G24" i="16"/>
  <c r="H24" i="16"/>
  <c r="I24" i="16"/>
  <c r="J24" i="16"/>
  <c r="K24" i="16"/>
  <c r="L24" i="16"/>
  <c r="M24" i="16"/>
  <c r="N24" i="16"/>
  <c r="O24" i="16"/>
  <c r="P24" i="16"/>
  <c r="Q24" i="16"/>
  <c r="R24" i="16"/>
  <c r="S24" i="16"/>
  <c r="T24" i="16"/>
  <c r="U24" i="16"/>
  <c r="V24" i="16"/>
  <c r="W24" i="16"/>
  <c r="X24" i="16"/>
  <c r="Y24" i="16"/>
  <c r="Z24" i="16"/>
  <c r="AA24" i="16"/>
  <c r="AB24" i="16"/>
  <c r="AC24" i="16"/>
  <c r="AD24" i="16"/>
  <c r="AE24" i="16"/>
  <c r="AF24" i="16"/>
  <c r="AG24" i="16"/>
  <c r="AH24" i="16"/>
  <c r="AI24" i="16"/>
  <c r="AJ24"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AI25" i="16"/>
  <c r="AJ25" i="16"/>
  <c r="D26" i="16"/>
  <c r="E26" i="16"/>
  <c r="F26" i="16"/>
  <c r="G26" i="16"/>
  <c r="H26" i="16"/>
  <c r="I26" i="16"/>
  <c r="J26" i="16"/>
  <c r="K26" i="16"/>
  <c r="L26" i="16"/>
  <c r="M26" i="16"/>
  <c r="N26" i="16"/>
  <c r="O26" i="16"/>
  <c r="P26" i="16"/>
  <c r="Q26" i="16"/>
  <c r="R26" i="16"/>
  <c r="S26" i="16"/>
  <c r="T26" i="16"/>
  <c r="U26" i="16"/>
  <c r="V26" i="16"/>
  <c r="W26" i="16"/>
  <c r="X26" i="16"/>
  <c r="Y26" i="16"/>
  <c r="Z26" i="16"/>
  <c r="AA26" i="16"/>
  <c r="AB26" i="16"/>
  <c r="AC26" i="16"/>
  <c r="AD26" i="16"/>
  <c r="AE26" i="16"/>
  <c r="AF26" i="16"/>
  <c r="AG26" i="16"/>
  <c r="AH26" i="16"/>
  <c r="AI26" i="16"/>
  <c r="AJ26"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AI27" i="16"/>
  <c r="AJ27"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AI28" i="16"/>
  <c r="AJ28" i="16"/>
  <c r="D29" i="16"/>
  <c r="E29" i="16"/>
  <c r="F29" i="16"/>
  <c r="G29" i="16"/>
  <c r="H29" i="16"/>
  <c r="I29" i="16"/>
  <c r="J29" i="16"/>
  <c r="K29" i="16"/>
  <c r="L29" i="16"/>
  <c r="M29" i="16"/>
  <c r="N29" i="16"/>
  <c r="O29" i="16"/>
  <c r="P29" i="16"/>
  <c r="Q29" i="16"/>
  <c r="R29" i="16"/>
  <c r="S29" i="16"/>
  <c r="T29" i="16"/>
  <c r="U29" i="16"/>
  <c r="V29" i="16"/>
  <c r="W29" i="16"/>
  <c r="X29" i="16"/>
  <c r="Y29" i="16"/>
  <c r="Z29" i="16"/>
  <c r="AA29" i="16"/>
  <c r="AB29" i="16"/>
  <c r="AC29" i="16"/>
  <c r="AD29" i="16"/>
  <c r="AE29" i="16"/>
  <c r="AF29" i="16"/>
  <c r="AG29" i="16"/>
  <c r="AH29" i="16"/>
  <c r="AI29" i="16"/>
  <c r="AJ29" i="16"/>
  <c r="D30" i="16"/>
  <c r="E30" i="16"/>
  <c r="F30"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D31" i="16"/>
  <c r="E31" i="16"/>
  <c r="F31" i="16"/>
  <c r="G31" i="16"/>
  <c r="H31" i="16"/>
  <c r="I31" i="16"/>
  <c r="J31" i="16"/>
  <c r="K31" i="16"/>
  <c r="L31" i="16"/>
  <c r="M31" i="16"/>
  <c r="N31" i="16"/>
  <c r="O31" i="16"/>
  <c r="P31" i="16"/>
  <c r="Q31" i="16"/>
  <c r="R31" i="16"/>
  <c r="S31" i="16"/>
  <c r="T31" i="16"/>
  <c r="U31" i="16"/>
  <c r="V31" i="16"/>
  <c r="W31" i="16"/>
  <c r="X31" i="16"/>
  <c r="Y31" i="16"/>
  <c r="Z31" i="16"/>
  <c r="AA31" i="16"/>
  <c r="AB31" i="16"/>
  <c r="AC31" i="16"/>
  <c r="AD31" i="16"/>
  <c r="AE31" i="16"/>
  <c r="AF31" i="16"/>
  <c r="AG31" i="16"/>
  <c r="AH31" i="16"/>
  <c r="AI31" i="16"/>
  <c r="AJ31"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AI32" i="16"/>
  <c r="AJ32"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AI33" i="16"/>
  <c r="AJ33"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AI34" i="16"/>
  <c r="AJ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AI40" i="16"/>
  <c r="AJ40"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AI41" i="16"/>
  <c r="AJ41"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AI42" i="16"/>
  <c r="AJ42"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AI43" i="16"/>
  <c r="AJ43"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AI44" i="16"/>
  <c r="AJ44"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AI45" i="16"/>
  <c r="AJ45"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AI47" i="16"/>
  <c r="AJ47" i="16"/>
  <c r="D48" i="16"/>
  <c r="E48" i="16"/>
  <c r="F48" i="16"/>
  <c r="G48" i="16"/>
  <c r="H48" i="16"/>
  <c r="I48" i="16"/>
  <c r="J48" i="16"/>
  <c r="K48" i="16"/>
  <c r="L48" i="16"/>
  <c r="M48" i="16"/>
  <c r="N48" i="16"/>
  <c r="O48" i="16"/>
  <c r="P48" i="16"/>
  <c r="Q48" i="16"/>
  <c r="R48" i="16"/>
  <c r="S48" i="16"/>
  <c r="T48" i="16"/>
  <c r="U48" i="16"/>
  <c r="V48" i="16"/>
  <c r="W48" i="16"/>
  <c r="X48" i="16"/>
  <c r="Y48" i="16"/>
  <c r="Z48" i="16"/>
  <c r="AA48" i="16"/>
  <c r="AB48" i="16"/>
  <c r="AC48" i="16"/>
  <c r="AD48" i="16"/>
  <c r="AE48" i="16"/>
  <c r="AF48" i="16"/>
  <c r="AG48" i="16"/>
  <c r="AH48" i="16"/>
  <c r="AI48" i="16"/>
  <c r="AJ48"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AI49" i="16"/>
  <c r="AJ49" i="16"/>
  <c r="D50" i="16"/>
  <c r="E50" i="16"/>
  <c r="F50" i="16"/>
  <c r="G50" i="16"/>
  <c r="H50" i="16"/>
  <c r="I50" i="16"/>
  <c r="J50" i="16"/>
  <c r="K50" i="16"/>
  <c r="L50" i="16"/>
  <c r="M50" i="16"/>
  <c r="N50" i="16"/>
  <c r="O50" i="16"/>
  <c r="P50" i="16"/>
  <c r="Q50" i="16"/>
  <c r="R50" i="16"/>
  <c r="S50" i="16"/>
  <c r="T50" i="16"/>
  <c r="U50" i="16"/>
  <c r="V50" i="16"/>
  <c r="W50" i="16"/>
  <c r="X50" i="16"/>
  <c r="Y50" i="16"/>
  <c r="Z50" i="16"/>
  <c r="AA50" i="16"/>
  <c r="AB50" i="16"/>
  <c r="AC50" i="16"/>
  <c r="AD50" i="16"/>
  <c r="AE50" i="16"/>
  <c r="AF50" i="16"/>
  <c r="AG50" i="16"/>
  <c r="AH50" i="16"/>
  <c r="AI50" i="16"/>
  <c r="AJ50"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AI51" i="16"/>
  <c r="AJ51"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AI52" i="16"/>
  <c r="AJ52" i="16"/>
  <c r="D53" i="16"/>
  <c r="E53" i="16"/>
  <c r="F53" i="16"/>
  <c r="G53" i="16"/>
  <c r="H53" i="16"/>
  <c r="I53" i="16"/>
  <c r="J53" i="16"/>
  <c r="K53" i="16"/>
  <c r="L53" i="16"/>
  <c r="M53" i="16"/>
  <c r="N53" i="16"/>
  <c r="O53" i="16"/>
  <c r="P53" i="16"/>
  <c r="Q53" i="16"/>
  <c r="R53" i="16"/>
  <c r="S53" i="16"/>
  <c r="T53" i="16"/>
  <c r="U53" i="16"/>
  <c r="V53" i="16"/>
  <c r="W53" i="16"/>
  <c r="X53" i="16"/>
  <c r="Y53" i="16"/>
  <c r="Z53" i="16"/>
  <c r="AA53" i="16"/>
  <c r="AB53" i="16"/>
  <c r="AC53" i="16"/>
  <c r="AD53" i="16"/>
  <c r="AE53" i="16"/>
  <c r="AF53" i="16"/>
  <c r="AG53" i="16"/>
  <c r="AH53" i="16"/>
  <c r="AI53" i="16"/>
  <c r="AJ53" i="16"/>
  <c r="D54" i="16"/>
  <c r="E54" i="16"/>
  <c r="F54"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D55" i="16"/>
  <c r="E55" i="16"/>
  <c r="F55" i="16"/>
  <c r="G55" i="16"/>
  <c r="H55" i="16"/>
  <c r="I55" i="16"/>
  <c r="J55" i="16"/>
  <c r="K55" i="16"/>
  <c r="L55" i="16"/>
  <c r="M55" i="16"/>
  <c r="N55" i="16"/>
  <c r="O55" i="16"/>
  <c r="P55" i="16"/>
  <c r="Q55" i="16"/>
  <c r="R55" i="16"/>
  <c r="S55" i="16"/>
  <c r="T55" i="16"/>
  <c r="U55" i="16"/>
  <c r="V55" i="16"/>
  <c r="W55" i="16"/>
  <c r="X55" i="16"/>
  <c r="Y55" i="16"/>
  <c r="Z55" i="16"/>
  <c r="AA55" i="16"/>
  <c r="AB55" i="16"/>
  <c r="AC55" i="16"/>
  <c r="AD55" i="16"/>
  <c r="AE55" i="16"/>
  <c r="AF55" i="16"/>
  <c r="AG55" i="16"/>
  <c r="AH55" i="16"/>
  <c r="AI55" i="16"/>
  <c r="AJ55"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AI56" i="16"/>
  <c r="AJ56"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AI57" i="16"/>
  <c r="AJ57"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AI58" i="16"/>
  <c r="AJ58"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AI59" i="16"/>
  <c r="AJ59"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AI60" i="16"/>
  <c r="AJ60"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AI61" i="16"/>
  <c r="AJ61"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AI63" i="16"/>
  <c r="AJ63"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AI64" i="16"/>
  <c r="AJ64"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AI65" i="16"/>
  <c r="AJ65"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AI66" i="16"/>
  <c r="AJ66"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AI67" i="16"/>
  <c r="AJ67"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AI68" i="16"/>
  <c r="AJ68"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AI69" i="16"/>
  <c r="AJ69" i="16"/>
  <c r="D70" i="16"/>
  <c r="E70" i="16"/>
  <c r="F70" i="16"/>
  <c r="G70" i="16"/>
  <c r="H70" i="16"/>
  <c r="I70" i="16"/>
  <c r="J70" i="16"/>
  <c r="K70" i="16"/>
  <c r="L70" i="16"/>
  <c r="M70" i="16"/>
  <c r="N70" i="16"/>
  <c r="O70" i="16"/>
  <c r="P70" i="16"/>
  <c r="Q70" i="16"/>
  <c r="R70" i="16"/>
  <c r="S70" i="16"/>
  <c r="T70" i="16"/>
  <c r="U70" i="16"/>
  <c r="V70" i="16"/>
  <c r="W70" i="16"/>
  <c r="X70" i="16"/>
  <c r="Y70" i="16"/>
  <c r="Z70" i="16"/>
  <c r="AA70" i="16"/>
  <c r="AB70" i="16"/>
  <c r="AC70" i="16"/>
  <c r="AD70" i="16"/>
  <c r="AE70" i="16"/>
  <c r="AF70" i="16"/>
  <c r="AG70" i="16"/>
  <c r="AH70" i="16"/>
  <c r="AI70" i="16"/>
  <c r="AJ70" i="16"/>
  <c r="D71" i="16"/>
  <c r="E71" i="16"/>
  <c r="F71" i="16"/>
  <c r="G71" i="16"/>
  <c r="H71" i="16"/>
  <c r="I71" i="16"/>
  <c r="J71" i="16"/>
  <c r="K71" i="16"/>
  <c r="L71" i="16"/>
  <c r="M71" i="16"/>
  <c r="N71" i="16"/>
  <c r="O71" i="16"/>
  <c r="P71" i="16"/>
  <c r="Q71" i="16"/>
  <c r="R71" i="16"/>
  <c r="S71" i="16"/>
  <c r="T71" i="16"/>
  <c r="U71" i="16"/>
  <c r="V71" i="16"/>
  <c r="W71" i="16"/>
  <c r="X71" i="16"/>
  <c r="Y71" i="16"/>
  <c r="Z71" i="16"/>
  <c r="AA71" i="16"/>
  <c r="AB71" i="16"/>
  <c r="AC71" i="16"/>
  <c r="AD71" i="16"/>
  <c r="AE71" i="16"/>
  <c r="AF71" i="16"/>
  <c r="AG71" i="16"/>
  <c r="AH71" i="16"/>
  <c r="AI71" i="16"/>
  <c r="AJ71" i="16"/>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AI72" i="16"/>
  <c r="AJ72"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AI73" i="16"/>
  <c r="AJ73"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AI74" i="16"/>
  <c r="AJ74"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AI75" i="16"/>
  <c r="AJ75"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AI76" i="16"/>
  <c r="AJ76"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AI77" i="16"/>
  <c r="AJ77"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AI78" i="16"/>
  <c r="AJ78"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AI79" i="16"/>
  <c r="AJ79"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AI80" i="16"/>
  <c r="AJ80"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AI81" i="16"/>
  <c r="AJ81"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AI82" i="16"/>
  <c r="AJ82"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AI83" i="16"/>
  <c r="AJ83"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AI84" i="16"/>
  <c r="AJ84"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3" i="16"/>
  <c r="B91" i="18"/>
  <c r="AL90" i="18"/>
  <c r="AK90" i="18"/>
  <c r="B89" i="18"/>
  <c r="CE85" i="18"/>
  <c r="CD85" i="18"/>
  <c r="CC85" i="18"/>
  <c r="CB85" i="18"/>
  <c r="CA85" i="18"/>
  <c r="BZ85" i="18"/>
  <c r="BR85" i="18"/>
  <c r="BQ85" i="18"/>
  <c r="BP85" i="18"/>
  <c r="BO85" i="18"/>
  <c r="BN85" i="18"/>
  <c r="BM85" i="18"/>
  <c r="BL85" i="18"/>
  <c r="BK85" i="18"/>
  <c r="BJ85" i="18"/>
  <c r="BI85" i="18"/>
  <c r="BH85" i="18"/>
  <c r="BG85" i="18"/>
  <c r="BF85" i="18"/>
  <c r="BE85" i="18"/>
  <c r="BD85" i="18"/>
  <c r="BC85" i="18"/>
  <c r="BB85" i="18"/>
  <c r="BA85" i="18"/>
  <c r="AZ85" i="18"/>
  <c r="AY85" i="18"/>
  <c r="AX85" i="18"/>
  <c r="AW85" i="18"/>
  <c r="AV85" i="18"/>
  <c r="AU85" i="18"/>
  <c r="AT85" i="18"/>
  <c r="AS85" i="18"/>
  <c r="AR85" i="18"/>
  <c r="AQ85" i="18"/>
  <c r="AP85" i="18"/>
  <c r="AO85" i="18"/>
  <c r="AN85" i="18"/>
  <c r="AM85" i="18"/>
  <c r="AL85" i="18"/>
  <c r="AK85" i="18"/>
  <c r="AJ85" i="18"/>
  <c r="AI85" i="18"/>
  <c r="AH85" i="18"/>
  <c r="AG85" i="18"/>
  <c r="AF85" i="18"/>
  <c r="AE85" i="18"/>
  <c r="AD85" i="18"/>
  <c r="AC85" i="18"/>
  <c r="AB85" i="18"/>
  <c r="AA85" i="18"/>
  <c r="Z85" i="18"/>
  <c r="Y85" i="18"/>
  <c r="X85" i="18"/>
  <c r="W85" i="18"/>
  <c r="V85" i="18"/>
  <c r="U85" i="18"/>
  <c r="T85" i="18"/>
  <c r="S85" i="18"/>
  <c r="R85" i="18"/>
  <c r="Q85" i="18"/>
  <c r="P85" i="18"/>
  <c r="O85" i="18"/>
  <c r="N85" i="18"/>
  <c r="M85" i="18"/>
  <c r="L85" i="18"/>
  <c r="K85" i="18"/>
  <c r="J85" i="18"/>
  <c r="I85" i="18"/>
  <c r="H85" i="18"/>
  <c r="G85" i="18"/>
  <c r="F85" i="18"/>
  <c r="E85" i="18"/>
  <c r="D85" i="18"/>
  <c r="C85" i="18"/>
  <c r="A85" i="18"/>
  <c r="BX84" i="18"/>
  <c r="BX84" i="16" s="1"/>
  <c r="BV84" i="18"/>
  <c r="A84" i="18"/>
  <c r="BY83" i="18"/>
  <c r="BY83" i="16" s="1"/>
  <c r="BX83" i="18"/>
  <c r="BX83" i="16" s="1"/>
  <c r="BV83" i="18"/>
  <c r="BV83" i="16" s="1"/>
  <c r="BX82" i="18"/>
  <c r="BX82" i="16" s="1"/>
  <c r="BW82" i="18"/>
  <c r="BW82" i="16" s="1"/>
  <c r="BV82" i="18"/>
  <c r="BV82" i="16" s="1"/>
  <c r="BU82" i="18"/>
  <c r="BU82" i="16" s="1"/>
  <c r="A82" i="18"/>
  <c r="CG81" i="18"/>
  <c r="CG80" i="18"/>
  <c r="CB86" i="18" s="1"/>
  <c r="A80" i="18"/>
  <c r="CG79" i="18"/>
  <c r="CH79" i="18" s="1"/>
  <c r="A79" i="18"/>
  <c r="CG78" i="18"/>
  <c r="CH78" i="18" s="1"/>
  <c r="A78" i="18"/>
  <c r="BX77" i="18"/>
  <c r="BX77" i="16" s="1"/>
  <c r="BV77" i="18"/>
  <c r="A77" i="18"/>
  <c r="CF76" i="18"/>
  <c r="CF76" i="16" s="1"/>
  <c r="BY76" i="18"/>
  <c r="BY76" i="16" s="1"/>
  <c r="BT76" i="18"/>
  <c r="BT76" i="16" s="1"/>
  <c r="BS76" i="18"/>
  <c r="CF75" i="18"/>
  <c r="CF75" i="16" s="1"/>
  <c r="BY75" i="18"/>
  <c r="BY75" i="16" s="1"/>
  <c r="BT75" i="18"/>
  <c r="CF74" i="18"/>
  <c r="CF74" i="16" s="1"/>
  <c r="BY74" i="18"/>
  <c r="BY74" i="16" s="1"/>
  <c r="BT74" i="18"/>
  <c r="BT74" i="16" s="1"/>
  <c r="BS74" i="18"/>
  <c r="CI73" i="18"/>
  <c r="CF73" i="18"/>
  <c r="BY73" i="18"/>
  <c r="BT73" i="18"/>
  <c r="BT73" i="16" s="1"/>
  <c r="CG72" i="18"/>
  <c r="CH72" i="18" s="1"/>
  <c r="A72" i="18"/>
  <c r="CG71" i="18"/>
  <c r="CH71" i="18" s="1"/>
  <c r="A71" i="18"/>
  <c r="BX70" i="18"/>
  <c r="BX70" i="16" s="1"/>
  <c r="BW70" i="18"/>
  <c r="BW70" i="16" s="1"/>
  <c r="BV70" i="18"/>
  <c r="BV70" i="16" s="1"/>
  <c r="BU70" i="18"/>
  <c r="BU70" i="16" s="1"/>
  <c r="BX69" i="18"/>
  <c r="BX69" i="16" s="1"/>
  <c r="BW69" i="18"/>
  <c r="BW69" i="16" s="1"/>
  <c r="BV69" i="18"/>
  <c r="BV69" i="16" s="1"/>
  <c r="BU69" i="18"/>
  <c r="BU69" i="16" s="1"/>
  <c r="BX68" i="18"/>
  <c r="BX68" i="16" s="1"/>
  <c r="BW68" i="18"/>
  <c r="BW68" i="16" s="1"/>
  <c r="BV68" i="18"/>
  <c r="BV68" i="16" s="1"/>
  <c r="BU68" i="18"/>
  <c r="BU68" i="16" s="1"/>
  <c r="BX67" i="18"/>
  <c r="BX67" i="16" s="1"/>
  <c r="BW67" i="18"/>
  <c r="BW67" i="16" s="1"/>
  <c r="BV67" i="18"/>
  <c r="BV67" i="16" s="1"/>
  <c r="BU67" i="18"/>
  <c r="BU67" i="16" s="1"/>
  <c r="BX66" i="18"/>
  <c r="BX66" i="16" s="1"/>
  <c r="BW66" i="18"/>
  <c r="BW66" i="16" s="1"/>
  <c r="BV66" i="18"/>
  <c r="BV66" i="16" s="1"/>
  <c r="BU66" i="18"/>
  <c r="BU66" i="16" s="1"/>
  <c r="BX65" i="18"/>
  <c r="BX65" i="16" s="1"/>
  <c r="BW65" i="18"/>
  <c r="BW65" i="16" s="1"/>
  <c r="BV65" i="18"/>
  <c r="BV65" i="16" s="1"/>
  <c r="BU65" i="18"/>
  <c r="BU65" i="16" s="1"/>
  <c r="BX64" i="18"/>
  <c r="BX64" i="16" s="1"/>
  <c r="BW64" i="18"/>
  <c r="BW64" i="16" s="1"/>
  <c r="BV64" i="18"/>
  <c r="BV64" i="16" s="1"/>
  <c r="BU64" i="18"/>
  <c r="BU64" i="16" s="1"/>
  <c r="BX63" i="18"/>
  <c r="BX63" i="16" s="1"/>
  <c r="BW63" i="18"/>
  <c r="BV63" i="18"/>
  <c r="BV63" i="16" s="1"/>
  <c r="BU63" i="18"/>
  <c r="BU63" i="16" s="1"/>
  <c r="BX62" i="18"/>
  <c r="BX62" i="16" s="1"/>
  <c r="BW62" i="18"/>
  <c r="BW62" i="16" s="1"/>
  <c r="BV62" i="18"/>
  <c r="BV62" i="16" s="1"/>
  <c r="BU62" i="18"/>
  <c r="BU62" i="16" s="1"/>
  <c r="BX61" i="18"/>
  <c r="BX61" i="16" s="1"/>
  <c r="BW61" i="18"/>
  <c r="BW61" i="16" s="1"/>
  <c r="BV61" i="18"/>
  <c r="BV61" i="16" s="1"/>
  <c r="BU61" i="18"/>
  <c r="BU61" i="16" s="1"/>
  <c r="BX60" i="18"/>
  <c r="BX60" i="16" s="1"/>
  <c r="BW60" i="18"/>
  <c r="BW60" i="16" s="1"/>
  <c r="BV60" i="18"/>
  <c r="BV60" i="16" s="1"/>
  <c r="BU60" i="18"/>
  <c r="BU60" i="16" s="1"/>
  <c r="BX59" i="18"/>
  <c r="BX59" i="16" s="1"/>
  <c r="BW59" i="18"/>
  <c r="BW59" i="16" s="1"/>
  <c r="BV59" i="18"/>
  <c r="BV59" i="16" s="1"/>
  <c r="BU59" i="18"/>
  <c r="BU59" i="16" s="1"/>
  <c r="BX58" i="18"/>
  <c r="BX58" i="16" s="1"/>
  <c r="BW58" i="18"/>
  <c r="BW58" i="16" s="1"/>
  <c r="BV58" i="18"/>
  <c r="BV58" i="16" s="1"/>
  <c r="BU58" i="18"/>
  <c r="BU58" i="16" s="1"/>
  <c r="BX57" i="18"/>
  <c r="BX57" i="16" s="1"/>
  <c r="BW57" i="18"/>
  <c r="BW57" i="16" s="1"/>
  <c r="BV57" i="18"/>
  <c r="BV57" i="16" s="1"/>
  <c r="BU57" i="18"/>
  <c r="BU57" i="16" s="1"/>
  <c r="BX56" i="18"/>
  <c r="BX56" i="16" s="1"/>
  <c r="BW56" i="18"/>
  <c r="BW56" i="16" s="1"/>
  <c r="BV56" i="18"/>
  <c r="BV56" i="16" s="1"/>
  <c r="BU56" i="18"/>
  <c r="BU56" i="16" s="1"/>
  <c r="BX55" i="18"/>
  <c r="BX55" i="16" s="1"/>
  <c r="BW55" i="18"/>
  <c r="BW55" i="16" s="1"/>
  <c r="BV55" i="18"/>
  <c r="BV55" i="16" s="1"/>
  <c r="BU55" i="18"/>
  <c r="BU55" i="16" s="1"/>
  <c r="BX54" i="18"/>
  <c r="BX54" i="16" s="1"/>
  <c r="BW54" i="18"/>
  <c r="BW54" i="16" s="1"/>
  <c r="BV54" i="18"/>
  <c r="BV54" i="16" s="1"/>
  <c r="BU54" i="18"/>
  <c r="BU54" i="16" s="1"/>
  <c r="BX53" i="18"/>
  <c r="BX53" i="16" s="1"/>
  <c r="BW53" i="18"/>
  <c r="BW53" i="16" s="1"/>
  <c r="BV53" i="18"/>
  <c r="BV53" i="16" s="1"/>
  <c r="BU53" i="18"/>
  <c r="BU53" i="16" s="1"/>
  <c r="BX52" i="18"/>
  <c r="BX52" i="16" s="1"/>
  <c r="BW52" i="18"/>
  <c r="BW52" i="16" s="1"/>
  <c r="BV52" i="18"/>
  <c r="BV52" i="16" s="1"/>
  <c r="BU52" i="18"/>
  <c r="BU52" i="16" s="1"/>
  <c r="BX51" i="18"/>
  <c r="BX51" i="16" s="1"/>
  <c r="BW51" i="18"/>
  <c r="BW51" i="16" s="1"/>
  <c r="BV51" i="18"/>
  <c r="BV51" i="16" s="1"/>
  <c r="BU51" i="18"/>
  <c r="BU51" i="16" s="1"/>
  <c r="BX50" i="18"/>
  <c r="BX50" i="16" s="1"/>
  <c r="BW50" i="18"/>
  <c r="BW50" i="16" s="1"/>
  <c r="BV50" i="18"/>
  <c r="BV50" i="16" s="1"/>
  <c r="BU50" i="18"/>
  <c r="BU50" i="16" s="1"/>
  <c r="BX49" i="18"/>
  <c r="BX49" i="16" s="1"/>
  <c r="BW49" i="18"/>
  <c r="BW49" i="16" s="1"/>
  <c r="BV49" i="18"/>
  <c r="BV49" i="16" s="1"/>
  <c r="BU49" i="18"/>
  <c r="CG49" i="18" s="1"/>
  <c r="CH49" i="18" s="1"/>
  <c r="BX48" i="18"/>
  <c r="BX48" i="16" s="1"/>
  <c r="BW48" i="18"/>
  <c r="BW48" i="16" s="1"/>
  <c r="BV48" i="18"/>
  <c r="BV48" i="16" s="1"/>
  <c r="BU48" i="18"/>
  <c r="BU48" i="16" s="1"/>
  <c r="BX47" i="18"/>
  <c r="BX47" i="16" s="1"/>
  <c r="BW47" i="18"/>
  <c r="BW47" i="16" s="1"/>
  <c r="BV47" i="18"/>
  <c r="BV47" i="16" s="1"/>
  <c r="BU47" i="18"/>
  <c r="CG47" i="18" s="1"/>
  <c r="CH47" i="18" s="1"/>
  <c r="BX46" i="18"/>
  <c r="BX46" i="16" s="1"/>
  <c r="BW46" i="18"/>
  <c r="BW46" i="16" s="1"/>
  <c r="BV46" i="18"/>
  <c r="BV46" i="16" s="1"/>
  <c r="BU46" i="18"/>
  <c r="BU46" i="16" s="1"/>
  <c r="BX45" i="18"/>
  <c r="BX45" i="16" s="1"/>
  <c r="BW45" i="18"/>
  <c r="BW45" i="16" s="1"/>
  <c r="BV45" i="18"/>
  <c r="BV45" i="16" s="1"/>
  <c r="BU45" i="18"/>
  <c r="BU45" i="16" s="1"/>
  <c r="BX44" i="18"/>
  <c r="BX44" i="16" s="1"/>
  <c r="BW44" i="18"/>
  <c r="BW44" i="16" s="1"/>
  <c r="BV44" i="18"/>
  <c r="BV44" i="16" s="1"/>
  <c r="BU44" i="18"/>
  <c r="BX43" i="18"/>
  <c r="BX43" i="16" s="1"/>
  <c r="BW43" i="18"/>
  <c r="BW43" i="16" s="1"/>
  <c r="BV43" i="18"/>
  <c r="BV43" i="16" s="1"/>
  <c r="BU43" i="18"/>
  <c r="BU43" i="16" s="1"/>
  <c r="BX42" i="18"/>
  <c r="BX42" i="16" s="1"/>
  <c r="BW42" i="18"/>
  <c r="BW42" i="16" s="1"/>
  <c r="BV42" i="18"/>
  <c r="BV42" i="16" s="1"/>
  <c r="BU42" i="18"/>
  <c r="BX41" i="18"/>
  <c r="BX41" i="16" s="1"/>
  <c r="BW41" i="18"/>
  <c r="BW41" i="16" s="1"/>
  <c r="BV41" i="18"/>
  <c r="BV41" i="16" s="1"/>
  <c r="BU41" i="18"/>
  <c r="BX40" i="18"/>
  <c r="BX40" i="16" s="1"/>
  <c r="BW40" i="18"/>
  <c r="BW40" i="16" s="1"/>
  <c r="BV40" i="18"/>
  <c r="BV40" i="16" s="1"/>
  <c r="BU40" i="18"/>
  <c r="BX39" i="18"/>
  <c r="BX39" i="16" s="1"/>
  <c r="BW39" i="18"/>
  <c r="BW39" i="16" s="1"/>
  <c r="BV39" i="18"/>
  <c r="BV39" i="16" s="1"/>
  <c r="BU39" i="18"/>
  <c r="BU39" i="16" s="1"/>
  <c r="BX38" i="18"/>
  <c r="BX38" i="16" s="1"/>
  <c r="BW38" i="18"/>
  <c r="BW38" i="16" s="1"/>
  <c r="BV38" i="18"/>
  <c r="BV38" i="16" s="1"/>
  <c r="BU38" i="18"/>
  <c r="BX37" i="18"/>
  <c r="BX37" i="16" s="1"/>
  <c r="BW37" i="18"/>
  <c r="BV37" i="18"/>
  <c r="BU37" i="18"/>
  <c r="BU85" i="18" s="1"/>
  <c r="A37" i="18"/>
  <c r="CG36" i="18"/>
  <c r="CG35" i="18"/>
  <c r="AI86" i="18" s="1"/>
  <c r="CG34" i="18"/>
  <c r="CG33" i="18"/>
  <c r="AG86" i="18" s="1"/>
  <c r="CG32" i="18"/>
  <c r="CG31" i="18"/>
  <c r="AE86" i="18" s="1"/>
  <c r="CG30" i="18"/>
  <c r="AD86" i="18" s="1"/>
  <c r="CG29" i="18"/>
  <c r="AC86" i="18" s="1"/>
  <c r="CG28" i="18"/>
  <c r="CG27" i="18"/>
  <c r="AA86" i="18" s="1"/>
  <c r="CG26" i="18"/>
  <c r="CG25" i="18"/>
  <c r="Y86" i="18" s="1"/>
  <c r="CG24" i="18"/>
  <c r="CG23" i="18"/>
  <c r="W86" i="18" s="1"/>
  <c r="CG22" i="18"/>
  <c r="V86" i="18" s="1"/>
  <c r="CG21" i="18"/>
  <c r="U86" i="18" s="1"/>
  <c r="CG20" i="18"/>
  <c r="CG19" i="18"/>
  <c r="S86" i="18" s="1"/>
  <c r="CG18" i="18"/>
  <c r="CG17" i="18"/>
  <c r="Q86" i="18" s="1"/>
  <c r="CG16" i="18"/>
  <c r="CG15" i="18"/>
  <c r="O86" i="18" s="1"/>
  <c r="CG14" i="18"/>
  <c r="N86" i="18" s="1"/>
  <c r="CG13" i="18"/>
  <c r="M86" i="18" s="1"/>
  <c r="CG12" i="18"/>
  <c r="CG11" i="18"/>
  <c r="K86" i="18" s="1"/>
  <c r="CG10" i="18"/>
  <c r="CG9" i="18"/>
  <c r="I86" i="18" s="1"/>
  <c r="CG8" i="18"/>
  <c r="CG7" i="18"/>
  <c r="G86" i="18" s="1"/>
  <c r="CG6" i="18"/>
  <c r="F86" i="18" s="1"/>
  <c r="CG5" i="18"/>
  <c r="E86" i="18" s="1"/>
  <c r="CG4" i="18"/>
  <c r="CG3" i="18"/>
  <c r="C86" i="18" s="1"/>
  <c r="A3" i="18"/>
  <c r="CA86" i="18" l="1"/>
  <c r="J86" i="18"/>
  <c r="Z86" i="18"/>
  <c r="AH86" i="18"/>
  <c r="CG75" i="18"/>
  <c r="BS85" i="18"/>
  <c r="R86" i="18"/>
  <c r="CG38" i="18"/>
  <c r="CH38" i="18" s="1"/>
  <c r="BY89" i="18"/>
  <c r="D9" i="20"/>
  <c r="C7" i="20"/>
  <c r="D7" i="20"/>
  <c r="G7" i="20"/>
  <c r="I13" i="20"/>
  <c r="P7" i="20"/>
  <c r="R13" i="20"/>
  <c r="CF85" i="18"/>
  <c r="CG84" i="18"/>
  <c r="CH84" i="18" s="1"/>
  <c r="CG40" i="18"/>
  <c r="CG41" i="18"/>
  <c r="CH41" i="18" s="1"/>
  <c r="CG42" i="18"/>
  <c r="CH42" i="18" s="1"/>
  <c r="CG44" i="18"/>
  <c r="CG45" i="18"/>
  <c r="CH45" i="18" s="1"/>
  <c r="CG76" i="18"/>
  <c r="BY73" i="16"/>
  <c r="G9" i="20"/>
  <c r="BU49" i="16"/>
  <c r="BU47" i="16"/>
  <c r="BU44" i="16"/>
  <c r="BU42" i="16"/>
  <c r="BU41" i="16"/>
  <c r="BU40" i="16"/>
  <c r="BU38" i="16"/>
  <c r="BU37" i="16"/>
  <c r="BV85" i="18"/>
  <c r="CG46" i="18"/>
  <c r="CH46" i="18" s="1"/>
  <c r="CG63" i="18"/>
  <c r="CH63" i="18" s="1"/>
  <c r="CG77" i="18"/>
  <c r="AS86" i="18"/>
  <c r="AW86" i="18"/>
  <c r="BT75" i="16"/>
  <c r="CF73" i="16"/>
  <c r="BS86" i="18"/>
  <c r="D86" i="18"/>
  <c r="H86" i="18"/>
  <c r="L86" i="18"/>
  <c r="P86" i="18"/>
  <c r="T86" i="18"/>
  <c r="X86" i="18"/>
  <c r="AB86" i="18"/>
  <c r="AF86" i="18"/>
  <c r="AJ86" i="18"/>
  <c r="BW85" i="18"/>
  <c r="BW86" i="18" s="1"/>
  <c r="BW90" i="18" s="1"/>
  <c r="CG48" i="18"/>
  <c r="CF86" i="18"/>
  <c r="CG83" i="18"/>
  <c r="CH83" i="18" s="1"/>
  <c r="AL86" i="18"/>
  <c r="AP86" i="18"/>
  <c r="CC86" i="18"/>
  <c r="BS76" i="16"/>
  <c r="BS74" i="16"/>
  <c r="BW63" i="16"/>
  <c r="BW37" i="16"/>
  <c r="BT88" i="18"/>
  <c r="CG37" i="18"/>
  <c r="CH37" i="18" s="1"/>
  <c r="CG39" i="18"/>
  <c r="CH39" i="18" s="1"/>
  <c r="CG43" i="18"/>
  <c r="CH43" i="18" s="1"/>
  <c r="CG50" i="18"/>
  <c r="CH50" i="18" s="1"/>
  <c r="CG51" i="18"/>
  <c r="CH51" i="18" s="1"/>
  <c r="CG52" i="18"/>
  <c r="CG53" i="18"/>
  <c r="CH53" i="18" s="1"/>
  <c r="CG54" i="18"/>
  <c r="CH54" i="18" s="1"/>
  <c r="CG55" i="18"/>
  <c r="CH55" i="18" s="1"/>
  <c r="CG56" i="18"/>
  <c r="CG57" i="18"/>
  <c r="CJ57" i="18" s="1"/>
  <c r="CG58" i="18"/>
  <c r="CH58" i="18" s="1"/>
  <c r="CG59" i="18"/>
  <c r="CH59" i="18" s="1"/>
  <c r="CG60" i="18"/>
  <c r="CH60" i="18" s="1"/>
  <c r="CG61" i="18"/>
  <c r="CH61" i="18" s="1"/>
  <c r="CG62" i="18"/>
  <c r="CH62" i="18" s="1"/>
  <c r="CG64" i="18"/>
  <c r="BL86" i="18" s="1"/>
  <c r="CG65" i="18"/>
  <c r="CG66" i="18"/>
  <c r="CH66" i="18" s="1"/>
  <c r="CG67" i="18"/>
  <c r="CH67" i="18" s="1"/>
  <c r="CG68" i="18"/>
  <c r="CH68" i="18" s="1"/>
  <c r="CG69" i="18"/>
  <c r="CH69" i="18" s="1"/>
  <c r="CG70" i="18"/>
  <c r="CH70" i="18" s="1"/>
  <c r="CG82" i="18"/>
  <c r="CH82" i="18" s="1"/>
  <c r="C87" i="18"/>
  <c r="AU86" i="18"/>
  <c r="BK86" i="18"/>
  <c r="BZ86" i="18"/>
  <c r="BV84" i="16"/>
  <c r="BV77" i="16"/>
  <c r="BV37" i="16"/>
  <c r="AZ86" i="18"/>
  <c r="CH52" i="18"/>
  <c r="BD86" i="18"/>
  <c r="CH56" i="18"/>
  <c r="BH86" i="18"/>
  <c r="BP86" i="18"/>
  <c r="AM86" i="18"/>
  <c r="AY86" i="18"/>
  <c r="AN86" i="18"/>
  <c r="CH40" i="18"/>
  <c r="AR86" i="18"/>
  <c r="CH44" i="18"/>
  <c r="CJ77" i="18"/>
  <c r="CH77" i="18"/>
  <c r="AK86" i="18"/>
  <c r="AO86" i="18"/>
  <c r="BM86" i="18"/>
  <c r="BQ86" i="18"/>
  <c r="CJ65" i="18"/>
  <c r="CH65" i="18"/>
  <c r="AV86" i="18"/>
  <c r="CH48" i="18"/>
  <c r="BT85" i="18"/>
  <c r="BT86" i="18" s="1"/>
  <c r="BX85" i="18"/>
  <c r="BX86" i="18" s="1"/>
  <c r="BX90" i="18" s="1"/>
  <c r="B90" i="18"/>
  <c r="CG73" i="18"/>
  <c r="CG74" i="18"/>
  <c r="BV86" i="18" s="1"/>
  <c r="BV90" i="18" s="1"/>
  <c r="BY85" i="18"/>
  <c r="BY86" i="18" s="1"/>
  <c r="BS88" i="18"/>
  <c r="CH80" i="18"/>
  <c r="BY88" i="18"/>
  <c r="CH64" i="18" l="1"/>
  <c r="AX86" i="18"/>
  <c r="CJ83" i="18"/>
  <c r="BC86" i="18"/>
  <c r="S13" i="20"/>
  <c r="Q7" i="20"/>
  <c r="J13" i="20"/>
  <c r="H7" i="20"/>
  <c r="BG86" i="18"/>
  <c r="CH57" i="18"/>
  <c r="BE86" i="18"/>
  <c r="BA86" i="18"/>
  <c r="AQ86" i="18"/>
  <c r="H9" i="20"/>
  <c r="BJ86" i="18"/>
  <c r="BF86" i="18"/>
  <c r="AK87" i="18"/>
  <c r="BB86" i="18"/>
  <c r="BI86" i="18"/>
  <c r="CD86" i="18"/>
  <c r="BR86" i="18"/>
  <c r="AT86" i="18"/>
  <c r="BO86" i="18"/>
  <c r="BN86" i="18"/>
  <c r="CE86" i="18"/>
  <c r="CH74" i="18"/>
  <c r="CH73" i="18"/>
  <c r="D89" i="18"/>
  <c r="C89" i="18"/>
  <c r="BU86" i="18"/>
  <c r="BU90" i="18" s="1"/>
  <c r="CJ73" i="18"/>
  <c r="K13" i="20" l="1"/>
  <c r="I7" i="20"/>
  <c r="T13" i="20"/>
  <c r="R7" i="20"/>
  <c r="I9" i="20"/>
  <c r="U13" i="20" l="1"/>
  <c r="S7" i="20"/>
  <c r="L13" i="20"/>
  <c r="J7" i="20"/>
  <c r="J9" i="20"/>
  <c r="BY81" i="8"/>
  <c r="V13" i="20" l="1"/>
  <c r="T7" i="20"/>
  <c r="M13" i="20"/>
  <c r="K7" i="20"/>
  <c r="K9" i="20"/>
  <c r="BX80" i="13"/>
  <c r="N89" i="16"/>
  <c r="CC37" i="8"/>
  <c r="CB36" i="13" s="1"/>
  <c r="CC38" i="8"/>
  <c r="CB37" i="13" s="1"/>
  <c r="CC39" i="8"/>
  <c r="CB38" i="13" s="1"/>
  <c r="CC40" i="8"/>
  <c r="CB39" i="13" s="1"/>
  <c r="CC41" i="8"/>
  <c r="CB40" i="13" s="1"/>
  <c r="CC42" i="8"/>
  <c r="CB41" i="13" s="1"/>
  <c r="CC43" i="8"/>
  <c r="CB42" i="13" s="1"/>
  <c r="CC44" i="8"/>
  <c r="CB43" i="13" s="1"/>
  <c r="CC45" i="8"/>
  <c r="CB44" i="13" s="1"/>
  <c r="CC46" i="8"/>
  <c r="CB45" i="13" s="1"/>
  <c r="CC47" i="8"/>
  <c r="CB46" i="13" s="1"/>
  <c r="CC48" i="8"/>
  <c r="CB47" i="13" s="1"/>
  <c r="CC49" i="8"/>
  <c r="CB48" i="13" s="1"/>
  <c r="CC50" i="8"/>
  <c r="CB49" i="13" s="1"/>
  <c r="CC51" i="8"/>
  <c r="CB50" i="13" s="1"/>
  <c r="CC52" i="8"/>
  <c r="CB51" i="13" s="1"/>
  <c r="CC53" i="8"/>
  <c r="CB52" i="13" s="1"/>
  <c r="CC54" i="8"/>
  <c r="CB53" i="13" s="1"/>
  <c r="CC55" i="8"/>
  <c r="CB54" i="13" s="1"/>
  <c r="CC56" i="8"/>
  <c r="CB55" i="13" s="1"/>
  <c r="CC57" i="8"/>
  <c r="CB56" i="13" s="1"/>
  <c r="CC58" i="8"/>
  <c r="CB57" i="13" s="1"/>
  <c r="CC59" i="8"/>
  <c r="CB58" i="13" s="1"/>
  <c r="CC60" i="8"/>
  <c r="CB59" i="13" s="1"/>
  <c r="CC61" i="8"/>
  <c r="CB60" i="13" s="1"/>
  <c r="CC62" i="8"/>
  <c r="CB61" i="13" s="1"/>
  <c r="CC63" i="8"/>
  <c r="CB62" i="13" s="1"/>
  <c r="CC64" i="8"/>
  <c r="CB63" i="13" s="1"/>
  <c r="CC65" i="8"/>
  <c r="CB64" i="13" s="1"/>
  <c r="CC66" i="8"/>
  <c r="CB65" i="13" s="1"/>
  <c r="CC67" i="8"/>
  <c r="CB66" i="13" s="1"/>
  <c r="CC68" i="8"/>
  <c r="CB67" i="13" s="1"/>
  <c r="CC69" i="8"/>
  <c r="CB68" i="13" s="1"/>
  <c r="CC70" i="8"/>
  <c r="CB69" i="13" s="1"/>
  <c r="R63" i="8"/>
  <c r="Q62" i="13" s="1"/>
  <c r="CE83" i="8"/>
  <c r="CD82" i="13" s="1"/>
  <c r="CD83" i="8"/>
  <c r="CC82" i="13" s="1"/>
  <c r="CC83" i="8"/>
  <c r="CB82" i="13" s="1"/>
  <c r="CB83" i="8"/>
  <c r="CA82" i="13" s="1"/>
  <c r="CA83" i="8"/>
  <c r="BZ82" i="13" s="1"/>
  <c r="BZ83" i="8"/>
  <c r="BY82" i="13" s="1"/>
  <c r="BY83" i="8"/>
  <c r="BX82" i="13" s="1"/>
  <c r="BX83" i="8"/>
  <c r="BW82" i="13" s="1"/>
  <c r="BW83" i="8"/>
  <c r="BV82" i="13" s="1"/>
  <c r="BV83" i="8"/>
  <c r="BU82" i="13" s="1"/>
  <c r="BU83" i="8"/>
  <c r="BT82" i="13" s="1"/>
  <c r="BT83" i="8"/>
  <c r="BS82" i="13" s="1"/>
  <c r="BS83" i="8"/>
  <c r="BR82" i="13" s="1"/>
  <c r="BR83" i="8"/>
  <c r="BQ82" i="13" s="1"/>
  <c r="BQ83" i="8"/>
  <c r="BP82" i="13" s="1"/>
  <c r="BP83" i="8"/>
  <c r="BO82" i="13" s="1"/>
  <c r="BO83" i="8"/>
  <c r="BN82" i="13" s="1"/>
  <c r="BN83" i="8"/>
  <c r="BM82" i="13" s="1"/>
  <c r="BM83" i="8"/>
  <c r="BL82" i="13" s="1"/>
  <c r="BL83" i="8"/>
  <c r="BK82" i="13" s="1"/>
  <c r="BK83" i="8"/>
  <c r="BJ82" i="13" s="1"/>
  <c r="BJ83" i="8"/>
  <c r="BI82" i="13" s="1"/>
  <c r="BI83" i="8"/>
  <c r="BH82" i="13" s="1"/>
  <c r="BH83" i="8"/>
  <c r="BG82" i="13" s="1"/>
  <c r="BG83" i="8"/>
  <c r="BF82" i="13" s="1"/>
  <c r="BF83" i="8"/>
  <c r="BE82" i="13" s="1"/>
  <c r="BE83" i="8"/>
  <c r="BD82" i="13" s="1"/>
  <c r="BD83" i="8"/>
  <c r="BC82" i="13" s="1"/>
  <c r="BC83" i="8"/>
  <c r="BB82" i="13" s="1"/>
  <c r="BB83" i="8"/>
  <c r="BA82" i="13" s="1"/>
  <c r="BA83" i="8"/>
  <c r="AZ82" i="13" s="1"/>
  <c r="AZ83" i="8"/>
  <c r="AY82" i="13" s="1"/>
  <c r="AY83" i="8"/>
  <c r="AX82" i="13" s="1"/>
  <c r="AX83" i="8"/>
  <c r="AW82" i="13" s="1"/>
  <c r="AW83" i="8"/>
  <c r="AV82" i="13" s="1"/>
  <c r="AV83" i="8"/>
  <c r="AU82" i="13" s="1"/>
  <c r="AU83" i="8"/>
  <c r="AT82" i="13" s="1"/>
  <c r="AT83" i="8"/>
  <c r="AS82" i="13" s="1"/>
  <c r="AS83" i="8"/>
  <c r="AR82" i="13" s="1"/>
  <c r="AR83" i="8"/>
  <c r="AQ82" i="13" s="1"/>
  <c r="AQ83" i="8"/>
  <c r="AP82" i="13" s="1"/>
  <c r="AP83" i="8"/>
  <c r="AO82" i="13" s="1"/>
  <c r="AO83" i="8"/>
  <c r="AN82" i="13" s="1"/>
  <c r="AM82" i="13"/>
  <c r="AM83" i="8"/>
  <c r="AL82" i="13" s="1"/>
  <c r="AL83" i="8"/>
  <c r="AK82" i="13" s="1"/>
  <c r="AK83" i="8"/>
  <c r="AJ82" i="13" s="1"/>
  <c r="AJ83" i="8"/>
  <c r="AI82" i="13" s="1"/>
  <c r="AI83" i="8"/>
  <c r="AH82" i="13" s="1"/>
  <c r="AH83" i="8"/>
  <c r="AG82" i="13" s="1"/>
  <c r="AG83" i="8"/>
  <c r="AF82" i="13" s="1"/>
  <c r="AF83" i="8"/>
  <c r="AE82" i="13" s="1"/>
  <c r="AE83" i="8"/>
  <c r="AD82" i="13" s="1"/>
  <c r="AD83" i="8"/>
  <c r="AC82" i="13" s="1"/>
  <c r="AC83" i="8"/>
  <c r="AB82" i="13" s="1"/>
  <c r="AB83" i="8"/>
  <c r="AA82" i="13" s="1"/>
  <c r="AA83" i="8"/>
  <c r="Z82" i="13" s="1"/>
  <c r="Z83" i="8"/>
  <c r="Y82" i="13" s="1"/>
  <c r="Y83" i="8"/>
  <c r="X82" i="13" s="1"/>
  <c r="X83" i="8"/>
  <c r="W82" i="13" s="1"/>
  <c r="W83" i="8"/>
  <c r="V82" i="13" s="1"/>
  <c r="V83" i="8"/>
  <c r="U82" i="13" s="1"/>
  <c r="U83" i="8"/>
  <c r="T82" i="13" s="1"/>
  <c r="T83" i="8"/>
  <c r="S82" i="13" s="1"/>
  <c r="S83" i="8"/>
  <c r="R82" i="13" s="1"/>
  <c r="R83" i="8"/>
  <c r="Q82" i="13" s="1"/>
  <c r="Q83" i="8"/>
  <c r="P82" i="13" s="1"/>
  <c r="P83" i="8"/>
  <c r="O82" i="13" s="1"/>
  <c r="O83" i="8"/>
  <c r="N82" i="13" s="1"/>
  <c r="N83" i="8"/>
  <c r="M82" i="13" s="1"/>
  <c r="M83" i="8"/>
  <c r="L82" i="13" s="1"/>
  <c r="L83" i="8"/>
  <c r="K82" i="13" s="1"/>
  <c r="K83" i="8"/>
  <c r="J82" i="13" s="1"/>
  <c r="J83" i="8"/>
  <c r="I82" i="13" s="1"/>
  <c r="I83" i="8"/>
  <c r="H82" i="13" s="1"/>
  <c r="H83" i="8"/>
  <c r="G82" i="13" s="1"/>
  <c r="G83" i="8"/>
  <c r="F82" i="13" s="1"/>
  <c r="F83" i="8"/>
  <c r="E82" i="13" s="1"/>
  <c r="E83" i="8"/>
  <c r="D82" i="13" s="1"/>
  <c r="D83" i="8"/>
  <c r="C82" i="13" s="1"/>
  <c r="C83" i="8"/>
  <c r="B82" i="13" s="1"/>
  <c r="CE82" i="8"/>
  <c r="CD81" i="13" s="1"/>
  <c r="CD82" i="8"/>
  <c r="CC81" i="13" s="1"/>
  <c r="CC82" i="8"/>
  <c r="CB81" i="13" s="1"/>
  <c r="CB82" i="8"/>
  <c r="CA81" i="13" s="1"/>
  <c r="CA82" i="8"/>
  <c r="BZ81" i="13" s="1"/>
  <c r="BZ82" i="8"/>
  <c r="BY81" i="13" s="1"/>
  <c r="BY82" i="8"/>
  <c r="BX81" i="13" s="1"/>
  <c r="BX82" i="8"/>
  <c r="BW81" i="13" s="1"/>
  <c r="BW82" i="8"/>
  <c r="BV81" i="13" s="1"/>
  <c r="BV82" i="8"/>
  <c r="BU81" i="13" s="1"/>
  <c r="BT81" i="13"/>
  <c r="BT82" i="8"/>
  <c r="BS81" i="13" s="1"/>
  <c r="BS82" i="8"/>
  <c r="BR81" i="13" s="1"/>
  <c r="BR82" i="8"/>
  <c r="BQ81" i="13" s="1"/>
  <c r="BQ82" i="8"/>
  <c r="BP81" i="13" s="1"/>
  <c r="BP82" i="8"/>
  <c r="BO81" i="13" s="1"/>
  <c r="BO82" i="8"/>
  <c r="BN81" i="13" s="1"/>
  <c r="BN82" i="8"/>
  <c r="BM81" i="13" s="1"/>
  <c r="BM82" i="8"/>
  <c r="BL81" i="13" s="1"/>
  <c r="BL82" i="8"/>
  <c r="BK81" i="13" s="1"/>
  <c r="BK82" i="8"/>
  <c r="BJ81" i="13" s="1"/>
  <c r="BJ82" i="8"/>
  <c r="BI81" i="13" s="1"/>
  <c r="BI82" i="8"/>
  <c r="BH81" i="13" s="1"/>
  <c r="BH82" i="8"/>
  <c r="BG81" i="13" s="1"/>
  <c r="BG82" i="8"/>
  <c r="BF81" i="13" s="1"/>
  <c r="BF82" i="8"/>
  <c r="BE81" i="13" s="1"/>
  <c r="BE82" i="8"/>
  <c r="BD81" i="13" s="1"/>
  <c r="BD82" i="8"/>
  <c r="BC81" i="13" s="1"/>
  <c r="BC82" i="8"/>
  <c r="BB81" i="13" s="1"/>
  <c r="BB82" i="8"/>
  <c r="BA81" i="13" s="1"/>
  <c r="BA82" i="8"/>
  <c r="AZ81" i="13" s="1"/>
  <c r="AZ82" i="8"/>
  <c r="AY81" i="13" s="1"/>
  <c r="AY82" i="8"/>
  <c r="AX81" i="13" s="1"/>
  <c r="AX82" i="8"/>
  <c r="AW81" i="13" s="1"/>
  <c r="AW82" i="8"/>
  <c r="AV81" i="13" s="1"/>
  <c r="AV82" i="8"/>
  <c r="AU81" i="13" s="1"/>
  <c r="AU82" i="8"/>
  <c r="AT81" i="13" s="1"/>
  <c r="AT82" i="8"/>
  <c r="AS81" i="13" s="1"/>
  <c r="AS82" i="8"/>
  <c r="AR81" i="13" s="1"/>
  <c r="AR82" i="8"/>
  <c r="AQ81" i="13" s="1"/>
  <c r="AQ82" i="8"/>
  <c r="AP81" i="13" s="1"/>
  <c r="AP82" i="8"/>
  <c r="AO81" i="13" s="1"/>
  <c r="AO82" i="8"/>
  <c r="AN81" i="13" s="1"/>
  <c r="AN82" i="8"/>
  <c r="AM81" i="13" s="1"/>
  <c r="AM82" i="8"/>
  <c r="AL81" i="13" s="1"/>
  <c r="AL82" i="8"/>
  <c r="AK81" i="13" s="1"/>
  <c r="AK82" i="8"/>
  <c r="AJ81" i="13" s="1"/>
  <c r="AJ82" i="8"/>
  <c r="AI81" i="13" s="1"/>
  <c r="AI82" i="8"/>
  <c r="AH81" i="13" s="1"/>
  <c r="AH82" i="8"/>
  <c r="AG81" i="13" s="1"/>
  <c r="AG82" i="8"/>
  <c r="AF81" i="13" s="1"/>
  <c r="AF82" i="8"/>
  <c r="AE81" i="13" s="1"/>
  <c r="AE82" i="8"/>
  <c r="AD81" i="13" s="1"/>
  <c r="AD82" i="8"/>
  <c r="AC81" i="13" s="1"/>
  <c r="AC82" i="8"/>
  <c r="AB81" i="13" s="1"/>
  <c r="AB82" i="8"/>
  <c r="AA81" i="13" s="1"/>
  <c r="AA82" i="8"/>
  <c r="Z81" i="13" s="1"/>
  <c r="Z82" i="8"/>
  <c r="Y81" i="13" s="1"/>
  <c r="Y82" i="8"/>
  <c r="X81" i="13" s="1"/>
  <c r="X82" i="8"/>
  <c r="W81" i="13" s="1"/>
  <c r="W82" i="8"/>
  <c r="V81" i="13" s="1"/>
  <c r="V82" i="8"/>
  <c r="U81" i="13" s="1"/>
  <c r="U82" i="8"/>
  <c r="T81" i="13" s="1"/>
  <c r="T82" i="8"/>
  <c r="S81" i="13" s="1"/>
  <c r="S82" i="8"/>
  <c r="R81" i="13" s="1"/>
  <c r="R82" i="8"/>
  <c r="Q81" i="13" s="1"/>
  <c r="Q82" i="8"/>
  <c r="P81" i="13" s="1"/>
  <c r="P82" i="8"/>
  <c r="O81" i="13" s="1"/>
  <c r="O82" i="8"/>
  <c r="N81" i="13" s="1"/>
  <c r="N82" i="8"/>
  <c r="M81" i="13" s="1"/>
  <c r="M82" i="8"/>
  <c r="L81" i="13" s="1"/>
  <c r="L82" i="8"/>
  <c r="K81" i="13" s="1"/>
  <c r="K82" i="8"/>
  <c r="J81" i="13" s="1"/>
  <c r="J82" i="8"/>
  <c r="I81" i="13" s="1"/>
  <c r="I82" i="8"/>
  <c r="H81" i="13" s="1"/>
  <c r="H82" i="8"/>
  <c r="G81" i="13" s="1"/>
  <c r="G82" i="8"/>
  <c r="F81" i="13" s="1"/>
  <c r="F82" i="8"/>
  <c r="E81" i="13" s="1"/>
  <c r="E82" i="8"/>
  <c r="D81" i="13" s="1"/>
  <c r="D82" i="8"/>
  <c r="C81" i="13" s="1"/>
  <c r="C82" i="8"/>
  <c r="B81" i="13" s="1"/>
  <c r="CE81" i="8"/>
  <c r="CD80" i="13" s="1"/>
  <c r="CD81" i="8"/>
  <c r="CC80" i="13" s="1"/>
  <c r="CC81" i="8"/>
  <c r="CB80" i="13" s="1"/>
  <c r="CB81" i="8"/>
  <c r="CA80" i="13" s="1"/>
  <c r="CA81" i="8"/>
  <c r="BZ80" i="13" s="1"/>
  <c r="BZ81" i="8"/>
  <c r="BY80" i="13" s="1"/>
  <c r="BX81" i="8"/>
  <c r="BW80" i="13" s="1"/>
  <c r="BW81" i="8"/>
  <c r="BV80" i="13" s="1"/>
  <c r="BV81" i="8"/>
  <c r="BU80" i="13" s="1"/>
  <c r="BU81" i="8"/>
  <c r="BT80" i="13" s="1"/>
  <c r="BT81" i="8"/>
  <c r="BS80" i="13" s="1"/>
  <c r="BS81" i="8"/>
  <c r="BR80" i="13" s="1"/>
  <c r="BR81" i="8"/>
  <c r="BQ80" i="13" s="1"/>
  <c r="BQ81" i="8"/>
  <c r="BP80" i="13" s="1"/>
  <c r="BP81" i="8"/>
  <c r="BO80" i="13" s="1"/>
  <c r="BO81" i="8"/>
  <c r="BN80" i="13" s="1"/>
  <c r="BN81" i="8"/>
  <c r="BM80" i="13" s="1"/>
  <c r="BM81" i="8"/>
  <c r="BL80" i="13" s="1"/>
  <c r="BL81" i="8"/>
  <c r="BK80" i="13" s="1"/>
  <c r="BK81" i="8"/>
  <c r="BJ80" i="13" s="1"/>
  <c r="BJ81" i="8"/>
  <c r="BI80" i="13" s="1"/>
  <c r="BI81" i="8"/>
  <c r="BH80" i="13" s="1"/>
  <c r="BH81" i="8"/>
  <c r="BG80" i="13" s="1"/>
  <c r="BG81" i="8"/>
  <c r="BF80" i="13" s="1"/>
  <c r="BF81" i="8"/>
  <c r="BE80" i="13" s="1"/>
  <c r="BE81" i="8"/>
  <c r="BD80" i="13" s="1"/>
  <c r="BD81" i="8"/>
  <c r="BC80" i="13" s="1"/>
  <c r="BC81" i="8"/>
  <c r="BB80" i="13" s="1"/>
  <c r="BB81" i="8"/>
  <c r="BA80" i="13" s="1"/>
  <c r="BA81" i="8"/>
  <c r="AZ80" i="13" s="1"/>
  <c r="AZ81" i="8"/>
  <c r="AY80" i="13" s="1"/>
  <c r="AY81" i="8"/>
  <c r="AX80" i="13" s="1"/>
  <c r="AX81" i="8"/>
  <c r="AW80" i="13" s="1"/>
  <c r="AW81" i="8"/>
  <c r="AV80" i="13" s="1"/>
  <c r="AV81" i="8"/>
  <c r="AU80" i="13" s="1"/>
  <c r="AU81" i="8"/>
  <c r="AT80" i="13" s="1"/>
  <c r="AT81" i="8"/>
  <c r="AS80" i="13" s="1"/>
  <c r="AS81" i="8"/>
  <c r="AR80" i="13" s="1"/>
  <c r="AR81" i="8"/>
  <c r="AQ80" i="13" s="1"/>
  <c r="AQ81" i="8"/>
  <c r="AP80" i="13" s="1"/>
  <c r="AP81" i="8"/>
  <c r="AO80" i="13" s="1"/>
  <c r="AO81" i="8"/>
  <c r="AN80" i="13" s="1"/>
  <c r="AN81" i="8"/>
  <c r="AM80" i="13" s="1"/>
  <c r="AM81" i="8"/>
  <c r="AL80" i="13" s="1"/>
  <c r="AL81" i="8"/>
  <c r="AK80" i="13" s="1"/>
  <c r="AK81" i="8"/>
  <c r="AJ80" i="13" s="1"/>
  <c r="AJ81" i="8"/>
  <c r="AI80" i="13" s="1"/>
  <c r="AI81" i="8"/>
  <c r="AH80" i="13" s="1"/>
  <c r="AH81" i="8"/>
  <c r="AG80" i="13" s="1"/>
  <c r="AG81" i="8"/>
  <c r="AF80" i="13" s="1"/>
  <c r="AF81" i="8"/>
  <c r="AE80" i="13" s="1"/>
  <c r="AE81" i="8"/>
  <c r="AD80" i="13" s="1"/>
  <c r="AD81" i="8"/>
  <c r="AC80" i="13" s="1"/>
  <c r="AC81" i="8"/>
  <c r="AB80" i="13" s="1"/>
  <c r="AB81" i="8"/>
  <c r="AA80" i="13" s="1"/>
  <c r="AA81" i="8"/>
  <c r="Z80" i="13" s="1"/>
  <c r="Z81" i="8"/>
  <c r="Y80" i="13" s="1"/>
  <c r="Y81" i="8"/>
  <c r="X80" i="13" s="1"/>
  <c r="X81" i="8"/>
  <c r="W80" i="13" s="1"/>
  <c r="W81" i="8"/>
  <c r="V80" i="13" s="1"/>
  <c r="V81" i="8"/>
  <c r="U80" i="13" s="1"/>
  <c r="U81" i="8"/>
  <c r="T80" i="13" s="1"/>
  <c r="T81" i="8"/>
  <c r="S80" i="13" s="1"/>
  <c r="S81" i="8"/>
  <c r="R80" i="13" s="1"/>
  <c r="R81" i="8"/>
  <c r="Q80" i="13" s="1"/>
  <c r="Q81" i="8"/>
  <c r="P80" i="13" s="1"/>
  <c r="P81" i="8"/>
  <c r="O80" i="13" s="1"/>
  <c r="O81" i="8"/>
  <c r="N80" i="13" s="1"/>
  <c r="N81" i="8"/>
  <c r="M80" i="13" s="1"/>
  <c r="M81" i="8"/>
  <c r="L80" i="13" s="1"/>
  <c r="L81" i="8"/>
  <c r="K80" i="13" s="1"/>
  <c r="K81" i="8"/>
  <c r="J80" i="13" s="1"/>
  <c r="J81" i="8"/>
  <c r="I80" i="13" s="1"/>
  <c r="I81" i="8"/>
  <c r="H80" i="13" s="1"/>
  <c r="H81" i="8"/>
  <c r="G80" i="13" s="1"/>
  <c r="G81" i="8"/>
  <c r="F80" i="13" s="1"/>
  <c r="F81" i="8"/>
  <c r="E80" i="13" s="1"/>
  <c r="E81" i="8"/>
  <c r="D80" i="13" s="1"/>
  <c r="D81" i="8"/>
  <c r="C80" i="13" s="1"/>
  <c r="C81" i="8"/>
  <c r="B80" i="13" s="1"/>
  <c r="CE80" i="8"/>
  <c r="CD79" i="13" s="1"/>
  <c r="CD80" i="8"/>
  <c r="CC79" i="13" s="1"/>
  <c r="CC80" i="8"/>
  <c r="CB79" i="13" s="1"/>
  <c r="CB80" i="8"/>
  <c r="CA79" i="13" s="1"/>
  <c r="CA80" i="8"/>
  <c r="BZ79" i="13" s="1"/>
  <c r="BZ80" i="8"/>
  <c r="BY79" i="13" s="1"/>
  <c r="BY80" i="8"/>
  <c r="BX79" i="13" s="1"/>
  <c r="BX80" i="8"/>
  <c r="BW79" i="13" s="1"/>
  <c r="BW80" i="8"/>
  <c r="BV79" i="13" s="1"/>
  <c r="BV80" i="8"/>
  <c r="BU79" i="13" s="1"/>
  <c r="BU80" i="8"/>
  <c r="BT79" i="13" s="1"/>
  <c r="BT80" i="8"/>
  <c r="BS79" i="13" s="1"/>
  <c r="BS80" i="8"/>
  <c r="BR79" i="13" s="1"/>
  <c r="BR80" i="8"/>
  <c r="BQ79" i="13" s="1"/>
  <c r="BQ80" i="8"/>
  <c r="BP79" i="13" s="1"/>
  <c r="BP80" i="8"/>
  <c r="BO79" i="13" s="1"/>
  <c r="BO80" i="8"/>
  <c r="BN79" i="13" s="1"/>
  <c r="BN80" i="8"/>
  <c r="BM79" i="13" s="1"/>
  <c r="BM80" i="8"/>
  <c r="BL79" i="13" s="1"/>
  <c r="BL80" i="8"/>
  <c r="BK79" i="13" s="1"/>
  <c r="BK80" i="8"/>
  <c r="BJ79" i="13" s="1"/>
  <c r="BJ80" i="8"/>
  <c r="BI79" i="13" s="1"/>
  <c r="BI80" i="8"/>
  <c r="BH79" i="13" s="1"/>
  <c r="BH80" i="8"/>
  <c r="BG79" i="13" s="1"/>
  <c r="BG80" i="8"/>
  <c r="BF79" i="13" s="1"/>
  <c r="BF80" i="8"/>
  <c r="BE79" i="13" s="1"/>
  <c r="BE80" i="8"/>
  <c r="BD79" i="13" s="1"/>
  <c r="BD80" i="8"/>
  <c r="BC79" i="13" s="1"/>
  <c r="BC80" i="8"/>
  <c r="BB79" i="13" s="1"/>
  <c r="BB80" i="8"/>
  <c r="BA79" i="13" s="1"/>
  <c r="BA80" i="8"/>
  <c r="AZ79" i="13" s="1"/>
  <c r="AZ80" i="8"/>
  <c r="AY79" i="13" s="1"/>
  <c r="AY80" i="8"/>
  <c r="AX79" i="13" s="1"/>
  <c r="AX80" i="8"/>
  <c r="AW79" i="13" s="1"/>
  <c r="AW80" i="8"/>
  <c r="AV79" i="13" s="1"/>
  <c r="AV80" i="8"/>
  <c r="AU79" i="13" s="1"/>
  <c r="AU80" i="8"/>
  <c r="AT79" i="13" s="1"/>
  <c r="AT80" i="8"/>
  <c r="AS79" i="13" s="1"/>
  <c r="AS80" i="8"/>
  <c r="AR79" i="13" s="1"/>
  <c r="AR80" i="8"/>
  <c r="AQ79" i="13" s="1"/>
  <c r="AQ80" i="8"/>
  <c r="AP79" i="13" s="1"/>
  <c r="AP80" i="8"/>
  <c r="AO79" i="13" s="1"/>
  <c r="AO80" i="8"/>
  <c r="AN79" i="13" s="1"/>
  <c r="AN80" i="8"/>
  <c r="AM79" i="13" s="1"/>
  <c r="AM80" i="8"/>
  <c r="AL79" i="13" s="1"/>
  <c r="AL80" i="8"/>
  <c r="AK79" i="13" s="1"/>
  <c r="AK80" i="8"/>
  <c r="AJ79" i="13" s="1"/>
  <c r="AJ80" i="8"/>
  <c r="AI79" i="13" s="1"/>
  <c r="AI80" i="8"/>
  <c r="AH79" i="13" s="1"/>
  <c r="AH80" i="8"/>
  <c r="AG79" i="13" s="1"/>
  <c r="AG80" i="8"/>
  <c r="AF79" i="13" s="1"/>
  <c r="AF80" i="8"/>
  <c r="AE79" i="13" s="1"/>
  <c r="AE80" i="8"/>
  <c r="AD79" i="13" s="1"/>
  <c r="AD80" i="8"/>
  <c r="AC79" i="13" s="1"/>
  <c r="AC80" i="8"/>
  <c r="AB79" i="13" s="1"/>
  <c r="AB80" i="8"/>
  <c r="AA79" i="13" s="1"/>
  <c r="AA80" i="8"/>
  <c r="Z79" i="13" s="1"/>
  <c r="Z80" i="8"/>
  <c r="Y79" i="13" s="1"/>
  <c r="Y80" i="8"/>
  <c r="X79" i="13" s="1"/>
  <c r="X80" i="8"/>
  <c r="W79" i="13" s="1"/>
  <c r="W80" i="8"/>
  <c r="V79" i="13" s="1"/>
  <c r="V80" i="8"/>
  <c r="U79" i="13" s="1"/>
  <c r="U80" i="8"/>
  <c r="T79" i="13" s="1"/>
  <c r="T80" i="8"/>
  <c r="S79" i="13" s="1"/>
  <c r="S80" i="8"/>
  <c r="R79" i="13" s="1"/>
  <c r="R80" i="8"/>
  <c r="Q79" i="13" s="1"/>
  <c r="Q80" i="8"/>
  <c r="P79" i="13" s="1"/>
  <c r="P80" i="8"/>
  <c r="O79" i="13" s="1"/>
  <c r="O80" i="8"/>
  <c r="N79" i="13" s="1"/>
  <c r="N80" i="8"/>
  <c r="M79" i="13" s="1"/>
  <c r="M80" i="8"/>
  <c r="L79" i="13" s="1"/>
  <c r="L80" i="8"/>
  <c r="K79" i="13" s="1"/>
  <c r="K80" i="8"/>
  <c r="J79" i="13" s="1"/>
  <c r="J80" i="8"/>
  <c r="I79" i="13" s="1"/>
  <c r="I80" i="8"/>
  <c r="H79" i="13" s="1"/>
  <c r="H80" i="8"/>
  <c r="G79" i="13" s="1"/>
  <c r="G80" i="8"/>
  <c r="F79" i="13" s="1"/>
  <c r="F80" i="8"/>
  <c r="E79" i="13" s="1"/>
  <c r="E80" i="8"/>
  <c r="D79" i="13" s="1"/>
  <c r="D80" i="8"/>
  <c r="C79" i="13" s="1"/>
  <c r="C80" i="8"/>
  <c r="CE79" i="8"/>
  <c r="CD79" i="8"/>
  <c r="CC78" i="13" s="1"/>
  <c r="CC79" i="8"/>
  <c r="CB78" i="13" s="1"/>
  <c r="CB79" i="8"/>
  <c r="CA78" i="13" s="1"/>
  <c r="CA79" i="8"/>
  <c r="BZ78" i="13" s="1"/>
  <c r="BZ79" i="8"/>
  <c r="BY78" i="13" s="1"/>
  <c r="BY79" i="8"/>
  <c r="BX78" i="13" s="1"/>
  <c r="BX79" i="8"/>
  <c r="BW78" i="13" s="1"/>
  <c r="BW79" i="8"/>
  <c r="BV78" i="13" s="1"/>
  <c r="BV79" i="8"/>
  <c r="BU78" i="13" s="1"/>
  <c r="BU79" i="8"/>
  <c r="BT78" i="13" s="1"/>
  <c r="BT79" i="8"/>
  <c r="BS78" i="13" s="1"/>
  <c r="BS79" i="8"/>
  <c r="BR78" i="13" s="1"/>
  <c r="BR79" i="8"/>
  <c r="BQ78" i="13" s="1"/>
  <c r="BQ79" i="8"/>
  <c r="BP78" i="13" s="1"/>
  <c r="BP79" i="8"/>
  <c r="BO78" i="13" s="1"/>
  <c r="BO79" i="8"/>
  <c r="BN78" i="13" s="1"/>
  <c r="BN79" i="8"/>
  <c r="BM78" i="13" s="1"/>
  <c r="BM79" i="8"/>
  <c r="BL78" i="13" s="1"/>
  <c r="BL79" i="8"/>
  <c r="BK78" i="13" s="1"/>
  <c r="BK79" i="8"/>
  <c r="BJ78" i="13" s="1"/>
  <c r="BJ79" i="8"/>
  <c r="BI78" i="13" s="1"/>
  <c r="BI79" i="8"/>
  <c r="BH78" i="13" s="1"/>
  <c r="BH79" i="8"/>
  <c r="BG78" i="13" s="1"/>
  <c r="BG79" i="8"/>
  <c r="BF78" i="13" s="1"/>
  <c r="BF79" i="8"/>
  <c r="BE78" i="13" s="1"/>
  <c r="BE79" i="8"/>
  <c r="BD78" i="13" s="1"/>
  <c r="BD79" i="8"/>
  <c r="BC78" i="13" s="1"/>
  <c r="BC79" i="8"/>
  <c r="BB78" i="13" s="1"/>
  <c r="BB79" i="8"/>
  <c r="BA78" i="13" s="1"/>
  <c r="BA79" i="8"/>
  <c r="AZ78" i="13" s="1"/>
  <c r="AZ79" i="8"/>
  <c r="AY78" i="13" s="1"/>
  <c r="AY79" i="8"/>
  <c r="AX78" i="13" s="1"/>
  <c r="AX79" i="8"/>
  <c r="AW78" i="13" s="1"/>
  <c r="AW79" i="8"/>
  <c r="AV78" i="13" s="1"/>
  <c r="AV79" i="8"/>
  <c r="AU78" i="13" s="1"/>
  <c r="AU79" i="8"/>
  <c r="AT78" i="13" s="1"/>
  <c r="AT79" i="8"/>
  <c r="AS78" i="13" s="1"/>
  <c r="AS79" i="8"/>
  <c r="AR78" i="13" s="1"/>
  <c r="AR79" i="8"/>
  <c r="AQ78" i="13" s="1"/>
  <c r="AQ79" i="8"/>
  <c r="AP78" i="13" s="1"/>
  <c r="AP79" i="8"/>
  <c r="AO78" i="13" s="1"/>
  <c r="AO79" i="8"/>
  <c r="AN78" i="13" s="1"/>
  <c r="AN79" i="8"/>
  <c r="AM78" i="13" s="1"/>
  <c r="AM79" i="8"/>
  <c r="AL78" i="13" s="1"/>
  <c r="AL79" i="8"/>
  <c r="AK78" i="13" s="1"/>
  <c r="AK79" i="8"/>
  <c r="AJ78" i="13" s="1"/>
  <c r="AJ79" i="8"/>
  <c r="AI78" i="13" s="1"/>
  <c r="AI79" i="8"/>
  <c r="AH78" i="13" s="1"/>
  <c r="AH79" i="8"/>
  <c r="AG78" i="13" s="1"/>
  <c r="AG79" i="8"/>
  <c r="AF78" i="13" s="1"/>
  <c r="AF79" i="8"/>
  <c r="AE78" i="13" s="1"/>
  <c r="AE79" i="8"/>
  <c r="AD78" i="13" s="1"/>
  <c r="AD79" i="8"/>
  <c r="AC78" i="13" s="1"/>
  <c r="AC79" i="8"/>
  <c r="AB78" i="13" s="1"/>
  <c r="AB79" i="8"/>
  <c r="AA78" i="13" s="1"/>
  <c r="AA79" i="8"/>
  <c r="Z78" i="13" s="1"/>
  <c r="Z79" i="8"/>
  <c r="Y78" i="13" s="1"/>
  <c r="Y79" i="8"/>
  <c r="X78" i="13" s="1"/>
  <c r="X79" i="8"/>
  <c r="W78" i="13" s="1"/>
  <c r="W79" i="8"/>
  <c r="V78" i="13" s="1"/>
  <c r="V79" i="8"/>
  <c r="U78" i="13" s="1"/>
  <c r="U79" i="8"/>
  <c r="T78" i="13" s="1"/>
  <c r="T79" i="8"/>
  <c r="S78" i="13" s="1"/>
  <c r="S79" i="8"/>
  <c r="R78" i="13" s="1"/>
  <c r="R79" i="8"/>
  <c r="Q78" i="13" s="1"/>
  <c r="Q79" i="8"/>
  <c r="P78" i="13" s="1"/>
  <c r="P79" i="8"/>
  <c r="O78" i="13" s="1"/>
  <c r="O79" i="8"/>
  <c r="N78" i="13" s="1"/>
  <c r="N79" i="8"/>
  <c r="M78" i="13" s="1"/>
  <c r="M79" i="8"/>
  <c r="L78" i="13" s="1"/>
  <c r="L79" i="8"/>
  <c r="K78" i="13" s="1"/>
  <c r="K79" i="8"/>
  <c r="J78" i="13" s="1"/>
  <c r="J79" i="8"/>
  <c r="I78" i="13" s="1"/>
  <c r="I79" i="8"/>
  <c r="H78" i="13" s="1"/>
  <c r="H79" i="8"/>
  <c r="G78" i="13" s="1"/>
  <c r="G79" i="8"/>
  <c r="F78" i="13" s="1"/>
  <c r="F79" i="8"/>
  <c r="E78" i="13" s="1"/>
  <c r="E79" i="8"/>
  <c r="D78" i="13" s="1"/>
  <c r="D79" i="8"/>
  <c r="C78" i="13" s="1"/>
  <c r="C79" i="8"/>
  <c r="B78" i="13" s="1"/>
  <c r="CE78" i="8"/>
  <c r="CD77" i="13" s="1"/>
  <c r="CD78" i="8"/>
  <c r="CC77" i="13" s="1"/>
  <c r="CC78" i="8"/>
  <c r="CB77" i="13" s="1"/>
  <c r="CB78" i="8"/>
  <c r="CA77" i="13" s="1"/>
  <c r="CA78" i="8"/>
  <c r="BZ77" i="13" s="1"/>
  <c r="BZ78" i="8"/>
  <c r="BY77" i="13" s="1"/>
  <c r="BY78" i="8"/>
  <c r="BX77" i="13" s="1"/>
  <c r="BX78" i="8"/>
  <c r="BW77" i="13" s="1"/>
  <c r="BV77" i="13"/>
  <c r="BV78" i="8"/>
  <c r="BU77" i="13" s="1"/>
  <c r="BU78" i="8"/>
  <c r="BT77" i="13" s="1"/>
  <c r="BT78" i="8"/>
  <c r="BS77" i="13" s="1"/>
  <c r="BS78" i="8"/>
  <c r="BR77" i="13" s="1"/>
  <c r="BR78" i="8"/>
  <c r="BQ77" i="13" s="1"/>
  <c r="BQ78" i="8"/>
  <c r="BP77" i="13" s="1"/>
  <c r="BP78" i="8"/>
  <c r="BO77" i="13" s="1"/>
  <c r="BO78" i="8"/>
  <c r="BN77" i="13" s="1"/>
  <c r="BN78" i="8"/>
  <c r="BM77" i="13" s="1"/>
  <c r="BM78" i="8"/>
  <c r="BL77" i="13" s="1"/>
  <c r="BL78" i="8"/>
  <c r="BK77" i="13" s="1"/>
  <c r="BK78" i="8"/>
  <c r="BJ77" i="13" s="1"/>
  <c r="BJ78" i="8"/>
  <c r="BI77" i="13" s="1"/>
  <c r="BI78" i="8"/>
  <c r="BH77" i="13" s="1"/>
  <c r="BH78" i="8"/>
  <c r="BG77" i="13" s="1"/>
  <c r="BG78" i="8"/>
  <c r="BF77" i="13" s="1"/>
  <c r="BF78" i="8"/>
  <c r="BE77" i="13" s="1"/>
  <c r="BE78" i="8"/>
  <c r="BD77" i="13" s="1"/>
  <c r="BD78" i="8"/>
  <c r="BC77" i="13" s="1"/>
  <c r="BC78" i="8"/>
  <c r="BB77" i="13" s="1"/>
  <c r="BB78" i="8"/>
  <c r="BA77" i="13" s="1"/>
  <c r="BA78" i="8"/>
  <c r="AZ77" i="13" s="1"/>
  <c r="AZ78" i="8"/>
  <c r="AY77" i="13" s="1"/>
  <c r="AY78" i="8"/>
  <c r="AX77" i="13" s="1"/>
  <c r="AX78" i="8"/>
  <c r="AW77" i="13" s="1"/>
  <c r="AW78" i="8"/>
  <c r="AV77" i="13" s="1"/>
  <c r="AV78" i="8"/>
  <c r="AU77" i="13" s="1"/>
  <c r="AU78" i="8"/>
  <c r="AT77" i="13" s="1"/>
  <c r="AT78" i="8"/>
  <c r="AS77" i="13" s="1"/>
  <c r="AS78" i="8"/>
  <c r="AR77" i="13" s="1"/>
  <c r="AR78" i="8"/>
  <c r="AQ77" i="13" s="1"/>
  <c r="AQ78" i="8"/>
  <c r="AP77" i="13" s="1"/>
  <c r="AP78" i="8"/>
  <c r="AO77" i="13" s="1"/>
  <c r="AO78" i="8"/>
  <c r="AN77" i="13" s="1"/>
  <c r="AN78" i="8"/>
  <c r="AM77" i="13" s="1"/>
  <c r="AM78" i="8"/>
  <c r="AL77" i="13" s="1"/>
  <c r="AL78" i="8"/>
  <c r="AK77" i="13" s="1"/>
  <c r="AK78" i="8"/>
  <c r="AJ77" i="13" s="1"/>
  <c r="AJ78" i="8"/>
  <c r="AI77" i="13" s="1"/>
  <c r="AI78" i="8"/>
  <c r="AH77" i="13" s="1"/>
  <c r="AH78" i="8"/>
  <c r="AG77" i="13" s="1"/>
  <c r="AG78" i="8"/>
  <c r="AF77" i="13" s="1"/>
  <c r="AF78" i="8"/>
  <c r="AE77" i="13" s="1"/>
  <c r="AE78" i="8"/>
  <c r="AD77" i="13" s="1"/>
  <c r="AD78" i="8"/>
  <c r="AC77" i="13" s="1"/>
  <c r="AC78" i="8"/>
  <c r="AB77" i="13" s="1"/>
  <c r="AB78" i="8"/>
  <c r="AA77" i="13" s="1"/>
  <c r="AA78" i="8"/>
  <c r="Z77" i="13" s="1"/>
  <c r="Z78" i="8"/>
  <c r="Y77" i="13" s="1"/>
  <c r="Y78" i="8"/>
  <c r="X77" i="13" s="1"/>
  <c r="X78" i="8"/>
  <c r="W77" i="13" s="1"/>
  <c r="W78" i="8"/>
  <c r="V77" i="13" s="1"/>
  <c r="V78" i="8"/>
  <c r="U77" i="13" s="1"/>
  <c r="U78" i="8"/>
  <c r="T77" i="13" s="1"/>
  <c r="T78" i="8"/>
  <c r="S77" i="13" s="1"/>
  <c r="S78" i="8"/>
  <c r="R77" i="13" s="1"/>
  <c r="R78" i="8"/>
  <c r="Q77" i="13" s="1"/>
  <c r="Q78" i="8"/>
  <c r="P77" i="13" s="1"/>
  <c r="P78" i="8"/>
  <c r="O77" i="13" s="1"/>
  <c r="O78" i="8"/>
  <c r="N77" i="13" s="1"/>
  <c r="N78" i="8"/>
  <c r="M77" i="13" s="1"/>
  <c r="M78" i="8"/>
  <c r="L77" i="13" s="1"/>
  <c r="L78" i="8"/>
  <c r="K77" i="13" s="1"/>
  <c r="K78" i="8"/>
  <c r="J77" i="13" s="1"/>
  <c r="J78" i="8"/>
  <c r="I77" i="13" s="1"/>
  <c r="I78" i="8"/>
  <c r="H77" i="13" s="1"/>
  <c r="H78" i="8"/>
  <c r="G77" i="13" s="1"/>
  <c r="G78" i="8"/>
  <c r="F77" i="13" s="1"/>
  <c r="F78" i="8"/>
  <c r="E77" i="13" s="1"/>
  <c r="E78" i="8"/>
  <c r="D77" i="13" s="1"/>
  <c r="D78" i="8"/>
  <c r="C77" i="13" s="1"/>
  <c r="C78" i="8"/>
  <c r="B77" i="13" s="1"/>
  <c r="CE77" i="8"/>
  <c r="CD77" i="8"/>
  <c r="CC76" i="13" s="1"/>
  <c r="CC77" i="8"/>
  <c r="BS93" i="8" s="1"/>
  <c r="CB77" i="8"/>
  <c r="CA76" i="13" s="1"/>
  <c r="CA77" i="8"/>
  <c r="BZ76" i="13" s="1"/>
  <c r="BZ77" i="8"/>
  <c r="BY77" i="8"/>
  <c r="BX76" i="13" s="1"/>
  <c r="BX77" i="8"/>
  <c r="BW76" i="13" s="1"/>
  <c r="BV76" i="13"/>
  <c r="BV77" i="8"/>
  <c r="BU76" i="13" s="1"/>
  <c r="BT76" i="13"/>
  <c r="BT77" i="8"/>
  <c r="BS76" i="13" s="1"/>
  <c r="BS77" i="8"/>
  <c r="BR76" i="13" s="1"/>
  <c r="BR77" i="8"/>
  <c r="BQ76" i="13" s="1"/>
  <c r="BQ77" i="8"/>
  <c r="BP76" i="13" s="1"/>
  <c r="BP77" i="8"/>
  <c r="BO76" i="13" s="1"/>
  <c r="BO77" i="8"/>
  <c r="BN76" i="13" s="1"/>
  <c r="BN77" i="8"/>
  <c r="BM76" i="13" s="1"/>
  <c r="BM77" i="8"/>
  <c r="BL76" i="13" s="1"/>
  <c r="BL77" i="8"/>
  <c r="BK76" i="13" s="1"/>
  <c r="BK77" i="8"/>
  <c r="BJ76" i="13" s="1"/>
  <c r="BJ77" i="8"/>
  <c r="BI76" i="13" s="1"/>
  <c r="BI77" i="8"/>
  <c r="BH76" i="13" s="1"/>
  <c r="BH77" i="8"/>
  <c r="BG76" i="13" s="1"/>
  <c r="BG77" i="8"/>
  <c r="BF76" i="13" s="1"/>
  <c r="BF77" i="8"/>
  <c r="BE76" i="13" s="1"/>
  <c r="BE77" i="8"/>
  <c r="BD76" i="13" s="1"/>
  <c r="BD77" i="8"/>
  <c r="BC76" i="13" s="1"/>
  <c r="BC77" i="8"/>
  <c r="BB76" i="13" s="1"/>
  <c r="BB77" i="8"/>
  <c r="BA76" i="13" s="1"/>
  <c r="BA77" i="8"/>
  <c r="AZ76" i="13" s="1"/>
  <c r="AZ77" i="8"/>
  <c r="AY76" i="13" s="1"/>
  <c r="AY77" i="8"/>
  <c r="AX76" i="13" s="1"/>
  <c r="AX77" i="8"/>
  <c r="AW76" i="13" s="1"/>
  <c r="AW77" i="8"/>
  <c r="AV76" i="13" s="1"/>
  <c r="AV77" i="8"/>
  <c r="AU76" i="13" s="1"/>
  <c r="AU77" i="8"/>
  <c r="AT76" i="13" s="1"/>
  <c r="AT77" i="8"/>
  <c r="AS76" i="13" s="1"/>
  <c r="AS77" i="8"/>
  <c r="AR76" i="13" s="1"/>
  <c r="AR77" i="8"/>
  <c r="AQ76" i="13" s="1"/>
  <c r="AQ77" i="8"/>
  <c r="AP76" i="13" s="1"/>
  <c r="AP77" i="8"/>
  <c r="AO76" i="13" s="1"/>
  <c r="AO77" i="8"/>
  <c r="AN76" i="13" s="1"/>
  <c r="AN77" i="8"/>
  <c r="AM76" i="13" s="1"/>
  <c r="AM77" i="8"/>
  <c r="AL76" i="13" s="1"/>
  <c r="AL77" i="8"/>
  <c r="AK76" i="13" s="1"/>
  <c r="AK77" i="8"/>
  <c r="AJ76" i="13" s="1"/>
  <c r="AJ77" i="8"/>
  <c r="AI76" i="13" s="1"/>
  <c r="AI77" i="8"/>
  <c r="AH76" i="13" s="1"/>
  <c r="AH77" i="8"/>
  <c r="AG76" i="13" s="1"/>
  <c r="AG77" i="8"/>
  <c r="AF76" i="13" s="1"/>
  <c r="AF77" i="8"/>
  <c r="AE76" i="13" s="1"/>
  <c r="AE77" i="8"/>
  <c r="AD76" i="13" s="1"/>
  <c r="AD77" i="8"/>
  <c r="AC76" i="13" s="1"/>
  <c r="AC77" i="8"/>
  <c r="AB76" i="13" s="1"/>
  <c r="AB77" i="8"/>
  <c r="AA76" i="13" s="1"/>
  <c r="AA77" i="8"/>
  <c r="Z76" i="13" s="1"/>
  <c r="Z77" i="8"/>
  <c r="Y76" i="13" s="1"/>
  <c r="Y77" i="8"/>
  <c r="X76" i="13" s="1"/>
  <c r="X77" i="8"/>
  <c r="W76" i="13" s="1"/>
  <c r="W77" i="8"/>
  <c r="V76" i="13" s="1"/>
  <c r="V77" i="8"/>
  <c r="U76" i="13" s="1"/>
  <c r="U77" i="8"/>
  <c r="T76" i="13" s="1"/>
  <c r="T77" i="8"/>
  <c r="S76" i="13" s="1"/>
  <c r="S77" i="8"/>
  <c r="R76" i="13" s="1"/>
  <c r="R77" i="8"/>
  <c r="Q76" i="13" s="1"/>
  <c r="Q77" i="8"/>
  <c r="P76" i="13" s="1"/>
  <c r="P77" i="8"/>
  <c r="O76" i="13" s="1"/>
  <c r="O77" i="8"/>
  <c r="N76" i="13" s="1"/>
  <c r="N77" i="8"/>
  <c r="M76" i="13" s="1"/>
  <c r="M77" i="8"/>
  <c r="L76" i="13" s="1"/>
  <c r="L77" i="8"/>
  <c r="K76" i="13" s="1"/>
  <c r="K77" i="8"/>
  <c r="J76" i="13" s="1"/>
  <c r="J77" i="8"/>
  <c r="I76" i="13" s="1"/>
  <c r="I77" i="8"/>
  <c r="H76" i="13" s="1"/>
  <c r="H77" i="8"/>
  <c r="G76" i="13" s="1"/>
  <c r="G77" i="8"/>
  <c r="F76" i="13" s="1"/>
  <c r="F77" i="8"/>
  <c r="E76" i="13" s="1"/>
  <c r="E77" i="8"/>
  <c r="D76" i="13" s="1"/>
  <c r="D77" i="8"/>
  <c r="C76" i="13" s="1"/>
  <c r="C77" i="8"/>
  <c r="B76" i="13" s="1"/>
  <c r="CE76" i="8"/>
  <c r="CD76" i="8"/>
  <c r="CC75" i="13" s="1"/>
  <c r="CC76" i="8"/>
  <c r="CB75" i="13" s="1"/>
  <c r="CB76" i="8"/>
  <c r="CA75" i="13" s="1"/>
  <c r="CA76" i="8"/>
  <c r="BZ75" i="13" s="1"/>
  <c r="BZ76" i="8"/>
  <c r="BY75" i="13" s="1"/>
  <c r="BY76" i="8"/>
  <c r="BX75" i="13" s="1"/>
  <c r="BX76" i="8"/>
  <c r="BW75" i="13" s="1"/>
  <c r="BW76" i="8"/>
  <c r="BV75" i="13" s="1"/>
  <c r="BV76" i="8"/>
  <c r="BU75" i="13" s="1"/>
  <c r="BU76" i="8"/>
  <c r="BT75" i="13" s="1"/>
  <c r="BT76" i="8"/>
  <c r="BS75" i="13" s="1"/>
  <c r="BS76" i="8"/>
  <c r="BR75" i="13" s="1"/>
  <c r="BR76" i="8"/>
  <c r="BQ75" i="13" s="1"/>
  <c r="BQ76" i="8"/>
  <c r="BP75" i="13" s="1"/>
  <c r="BP76" i="8"/>
  <c r="BO75" i="13" s="1"/>
  <c r="BO76" i="8"/>
  <c r="BN75" i="13" s="1"/>
  <c r="BN76" i="8"/>
  <c r="BM75" i="13" s="1"/>
  <c r="BM76" i="8"/>
  <c r="BL75" i="13" s="1"/>
  <c r="BL76" i="8"/>
  <c r="BK75" i="13" s="1"/>
  <c r="BK76" i="8"/>
  <c r="BJ75" i="13" s="1"/>
  <c r="BJ76" i="8"/>
  <c r="BI75" i="13" s="1"/>
  <c r="BI76" i="8"/>
  <c r="BH75" i="13" s="1"/>
  <c r="BH76" i="8"/>
  <c r="BG75" i="13" s="1"/>
  <c r="BG76" i="8"/>
  <c r="BF75" i="13" s="1"/>
  <c r="BF76" i="8"/>
  <c r="BE75" i="13" s="1"/>
  <c r="BE76" i="8"/>
  <c r="BD75" i="13" s="1"/>
  <c r="BD76" i="8"/>
  <c r="BC75" i="13" s="1"/>
  <c r="BC76" i="8"/>
  <c r="BB75" i="13" s="1"/>
  <c r="BB76" i="8"/>
  <c r="BA75" i="13" s="1"/>
  <c r="BA76" i="8"/>
  <c r="AZ75" i="13" s="1"/>
  <c r="AZ76" i="8"/>
  <c r="AY75" i="13" s="1"/>
  <c r="AY76" i="8"/>
  <c r="AX75" i="13" s="1"/>
  <c r="AX76" i="8"/>
  <c r="AW75" i="13" s="1"/>
  <c r="AW76" i="8"/>
  <c r="AV75" i="13" s="1"/>
  <c r="AV76" i="8"/>
  <c r="AU75" i="13" s="1"/>
  <c r="AU76" i="8"/>
  <c r="AT75" i="13" s="1"/>
  <c r="AT76" i="8"/>
  <c r="AS75" i="13" s="1"/>
  <c r="AS76" i="8"/>
  <c r="AR75" i="13" s="1"/>
  <c r="AR76" i="8"/>
  <c r="AQ75" i="13" s="1"/>
  <c r="AQ76" i="8"/>
  <c r="AP75" i="13" s="1"/>
  <c r="AP76" i="8"/>
  <c r="AO75" i="13" s="1"/>
  <c r="AO76" i="8"/>
  <c r="AN75" i="13" s="1"/>
  <c r="AN76" i="8"/>
  <c r="AM75" i="13" s="1"/>
  <c r="AM76" i="8"/>
  <c r="AL75" i="13" s="1"/>
  <c r="AL76" i="8"/>
  <c r="AK75" i="13" s="1"/>
  <c r="AK76" i="8"/>
  <c r="AJ75" i="13" s="1"/>
  <c r="AJ76" i="8"/>
  <c r="AI75" i="13" s="1"/>
  <c r="AI76" i="8"/>
  <c r="AH75" i="13" s="1"/>
  <c r="AH76" i="8"/>
  <c r="AG75" i="13" s="1"/>
  <c r="AG76" i="8"/>
  <c r="AF75" i="13" s="1"/>
  <c r="AF76" i="8"/>
  <c r="AE75" i="13" s="1"/>
  <c r="AE76" i="8"/>
  <c r="AD75" i="13" s="1"/>
  <c r="AD76" i="8"/>
  <c r="AC75" i="13" s="1"/>
  <c r="AC76" i="8"/>
  <c r="AB75" i="13" s="1"/>
  <c r="AB76" i="8"/>
  <c r="AA75" i="13" s="1"/>
  <c r="AA76" i="8"/>
  <c r="Z75" i="13" s="1"/>
  <c r="Z76" i="8"/>
  <c r="Y75" i="13" s="1"/>
  <c r="Y76" i="8"/>
  <c r="X75" i="13" s="1"/>
  <c r="X76" i="8"/>
  <c r="W75" i="13" s="1"/>
  <c r="W76" i="8"/>
  <c r="V75" i="13" s="1"/>
  <c r="V76" i="8"/>
  <c r="U75" i="13" s="1"/>
  <c r="U76" i="8"/>
  <c r="T75" i="13" s="1"/>
  <c r="T76" i="8"/>
  <c r="S75" i="13" s="1"/>
  <c r="S76" i="8"/>
  <c r="R75" i="13" s="1"/>
  <c r="R76" i="8"/>
  <c r="Q75" i="13" s="1"/>
  <c r="Q76" i="8"/>
  <c r="P75" i="13" s="1"/>
  <c r="P76" i="8"/>
  <c r="O75" i="13" s="1"/>
  <c r="O76" i="8"/>
  <c r="N75" i="13" s="1"/>
  <c r="N76" i="8"/>
  <c r="M75" i="13" s="1"/>
  <c r="M76" i="8"/>
  <c r="L75" i="13" s="1"/>
  <c r="L76" i="8"/>
  <c r="K75" i="13" s="1"/>
  <c r="K76" i="8"/>
  <c r="J75" i="13" s="1"/>
  <c r="J76" i="8"/>
  <c r="I75" i="13" s="1"/>
  <c r="I76" i="8"/>
  <c r="H75" i="13" s="1"/>
  <c r="H76" i="8"/>
  <c r="G75" i="13" s="1"/>
  <c r="G76" i="8"/>
  <c r="F75" i="13" s="1"/>
  <c r="F76" i="8"/>
  <c r="E75" i="13" s="1"/>
  <c r="E76" i="8"/>
  <c r="D75" i="13" s="1"/>
  <c r="D76" i="8"/>
  <c r="C75" i="13" s="1"/>
  <c r="C76" i="8"/>
  <c r="B75" i="13" s="1"/>
  <c r="CE75" i="8"/>
  <c r="CD75" i="8"/>
  <c r="CC74" i="13" s="1"/>
  <c r="CC75" i="8"/>
  <c r="CB74" i="13" s="1"/>
  <c r="CB75" i="8"/>
  <c r="CA74" i="13" s="1"/>
  <c r="CA75" i="8"/>
  <c r="BZ74" i="13" s="1"/>
  <c r="BZ75" i="8"/>
  <c r="BY74" i="13" s="1"/>
  <c r="BY75" i="8"/>
  <c r="BX74" i="13" s="1"/>
  <c r="BX75" i="8"/>
  <c r="BW74" i="13" s="1"/>
  <c r="BW75" i="8"/>
  <c r="BV74" i="13" s="1"/>
  <c r="BV75" i="8"/>
  <c r="BU74" i="13" s="1"/>
  <c r="BU75" i="8"/>
  <c r="BT74" i="13" s="1"/>
  <c r="BT75" i="8"/>
  <c r="BS74" i="13" s="1"/>
  <c r="BR74" i="13"/>
  <c r="BR75" i="8"/>
  <c r="BQ74" i="13" s="1"/>
  <c r="BQ75" i="8"/>
  <c r="BP74" i="13" s="1"/>
  <c r="BP75" i="8"/>
  <c r="BO74" i="13" s="1"/>
  <c r="BO75" i="8"/>
  <c r="BN74" i="13" s="1"/>
  <c r="BN75" i="8"/>
  <c r="BM74" i="13" s="1"/>
  <c r="BM75" i="8"/>
  <c r="BL74" i="13" s="1"/>
  <c r="BL75" i="8"/>
  <c r="BK74" i="13" s="1"/>
  <c r="BK75" i="8"/>
  <c r="BJ74" i="13" s="1"/>
  <c r="BJ75" i="8"/>
  <c r="BI74" i="13" s="1"/>
  <c r="BI75" i="8"/>
  <c r="BH74" i="13" s="1"/>
  <c r="BH75" i="8"/>
  <c r="BG74" i="13" s="1"/>
  <c r="BG75" i="8"/>
  <c r="BF74" i="13" s="1"/>
  <c r="BF75" i="8"/>
  <c r="BE74" i="13" s="1"/>
  <c r="BE75" i="8"/>
  <c r="BD74" i="13" s="1"/>
  <c r="BD75" i="8"/>
  <c r="BC74" i="13" s="1"/>
  <c r="BC75" i="8"/>
  <c r="BB74" i="13" s="1"/>
  <c r="BB75" i="8"/>
  <c r="BA74" i="13" s="1"/>
  <c r="BA75" i="8"/>
  <c r="AZ74" i="13" s="1"/>
  <c r="AZ75" i="8"/>
  <c r="AY74" i="13" s="1"/>
  <c r="AY75" i="8"/>
  <c r="AX74" i="13" s="1"/>
  <c r="AX75" i="8"/>
  <c r="AW74" i="13" s="1"/>
  <c r="AW75" i="8"/>
  <c r="AV74" i="13" s="1"/>
  <c r="AV75" i="8"/>
  <c r="AU74" i="13" s="1"/>
  <c r="AU75" i="8"/>
  <c r="AT74" i="13" s="1"/>
  <c r="AT75" i="8"/>
  <c r="AS74" i="13" s="1"/>
  <c r="AS75" i="8"/>
  <c r="AR74" i="13" s="1"/>
  <c r="AR75" i="8"/>
  <c r="AQ74" i="13" s="1"/>
  <c r="AQ75" i="8"/>
  <c r="AP74" i="13" s="1"/>
  <c r="AP75" i="8"/>
  <c r="AO74" i="13" s="1"/>
  <c r="AO75" i="8"/>
  <c r="AN74" i="13" s="1"/>
  <c r="AN75" i="8"/>
  <c r="AM74" i="13" s="1"/>
  <c r="AM75" i="8"/>
  <c r="AL74" i="13" s="1"/>
  <c r="AL75" i="8"/>
  <c r="AK74" i="13" s="1"/>
  <c r="AK75" i="8"/>
  <c r="AJ74" i="13" s="1"/>
  <c r="AJ75" i="8"/>
  <c r="AI74" i="13" s="1"/>
  <c r="AI75" i="8"/>
  <c r="AH74" i="13" s="1"/>
  <c r="AH75" i="8"/>
  <c r="AG74" i="13" s="1"/>
  <c r="AG75" i="8"/>
  <c r="AF74" i="13" s="1"/>
  <c r="AF75" i="8"/>
  <c r="AE74" i="13" s="1"/>
  <c r="AE75" i="8"/>
  <c r="AD74" i="13" s="1"/>
  <c r="AD75" i="8"/>
  <c r="AC74" i="13" s="1"/>
  <c r="AC75" i="8"/>
  <c r="AB74" i="13" s="1"/>
  <c r="AB75" i="8"/>
  <c r="AA74" i="13" s="1"/>
  <c r="AA75" i="8"/>
  <c r="Z74" i="13" s="1"/>
  <c r="Z75" i="8"/>
  <c r="Y74" i="13" s="1"/>
  <c r="Y75" i="8"/>
  <c r="X74" i="13" s="1"/>
  <c r="X75" i="8"/>
  <c r="W74" i="13" s="1"/>
  <c r="W75" i="8"/>
  <c r="V74" i="13" s="1"/>
  <c r="V75" i="8"/>
  <c r="U74" i="13" s="1"/>
  <c r="U75" i="8"/>
  <c r="T74" i="13" s="1"/>
  <c r="T75" i="8"/>
  <c r="S74" i="13" s="1"/>
  <c r="S75" i="8"/>
  <c r="R74" i="13" s="1"/>
  <c r="R75" i="8"/>
  <c r="Q74" i="13" s="1"/>
  <c r="Q75" i="8"/>
  <c r="P74" i="13" s="1"/>
  <c r="P75" i="8"/>
  <c r="O74" i="13" s="1"/>
  <c r="O75" i="8"/>
  <c r="N74" i="13" s="1"/>
  <c r="N75" i="8"/>
  <c r="M74" i="13" s="1"/>
  <c r="M75" i="8"/>
  <c r="L74" i="13" s="1"/>
  <c r="L75" i="8"/>
  <c r="K74" i="13" s="1"/>
  <c r="K75" i="8"/>
  <c r="J74" i="13" s="1"/>
  <c r="J75" i="8"/>
  <c r="I74" i="13" s="1"/>
  <c r="I75" i="8"/>
  <c r="H74" i="13" s="1"/>
  <c r="H75" i="8"/>
  <c r="G74" i="13" s="1"/>
  <c r="G75" i="8"/>
  <c r="F74" i="13" s="1"/>
  <c r="F75" i="8"/>
  <c r="E74" i="13" s="1"/>
  <c r="E75" i="8"/>
  <c r="D74" i="13" s="1"/>
  <c r="D75" i="8"/>
  <c r="C74" i="13" s="1"/>
  <c r="C75" i="8"/>
  <c r="B74" i="13" s="1"/>
  <c r="CE74" i="8"/>
  <c r="CD74" i="8"/>
  <c r="CC73" i="13" s="1"/>
  <c r="CC74" i="8"/>
  <c r="CB73" i="13" s="1"/>
  <c r="CB74" i="8"/>
  <c r="CA73" i="13" s="1"/>
  <c r="CA74" i="8"/>
  <c r="BZ73" i="13" s="1"/>
  <c r="BZ74" i="8"/>
  <c r="BY73" i="13" s="1"/>
  <c r="BY74" i="8"/>
  <c r="BX73" i="13" s="1"/>
  <c r="BX74" i="8"/>
  <c r="BW73" i="13" s="1"/>
  <c r="BW74" i="8"/>
  <c r="BV73" i="13" s="1"/>
  <c r="BV74" i="8"/>
  <c r="BU73" i="13" s="1"/>
  <c r="BU74" i="8"/>
  <c r="BT73" i="13" s="1"/>
  <c r="BT74" i="8"/>
  <c r="BS73" i="13" s="1"/>
  <c r="BS74" i="8"/>
  <c r="BR74" i="8"/>
  <c r="BQ73" i="13" s="1"/>
  <c r="BQ74" i="8"/>
  <c r="BP73" i="13" s="1"/>
  <c r="BP74" i="8"/>
  <c r="BO73" i="13" s="1"/>
  <c r="BO74" i="8"/>
  <c r="BN73" i="13" s="1"/>
  <c r="BN74" i="8"/>
  <c r="BM73" i="13" s="1"/>
  <c r="BM74" i="8"/>
  <c r="BL73" i="13" s="1"/>
  <c r="BL74" i="8"/>
  <c r="BK73" i="13" s="1"/>
  <c r="BK74" i="8"/>
  <c r="BJ73" i="13" s="1"/>
  <c r="BJ74" i="8"/>
  <c r="BI73" i="13" s="1"/>
  <c r="BI74" i="8"/>
  <c r="BH73" i="13" s="1"/>
  <c r="BH74" i="8"/>
  <c r="BG73" i="13" s="1"/>
  <c r="BG74" i="8"/>
  <c r="BF73" i="13" s="1"/>
  <c r="BF74" i="8"/>
  <c r="BE73" i="13" s="1"/>
  <c r="BE74" i="8"/>
  <c r="BD73" i="13" s="1"/>
  <c r="BD74" i="8"/>
  <c r="BC73" i="13" s="1"/>
  <c r="BC74" i="8"/>
  <c r="BB73" i="13" s="1"/>
  <c r="BB74" i="8"/>
  <c r="BA73" i="13" s="1"/>
  <c r="BA74" i="8"/>
  <c r="AZ73" i="13" s="1"/>
  <c r="AZ74" i="8"/>
  <c r="AY73" i="13" s="1"/>
  <c r="AY74" i="8"/>
  <c r="AX73" i="13" s="1"/>
  <c r="AX74" i="8"/>
  <c r="AW73" i="13" s="1"/>
  <c r="AW74" i="8"/>
  <c r="AV73" i="13" s="1"/>
  <c r="AV74" i="8"/>
  <c r="AU73" i="13" s="1"/>
  <c r="AU74" i="8"/>
  <c r="AT73" i="13" s="1"/>
  <c r="AT74" i="8"/>
  <c r="AS73" i="13" s="1"/>
  <c r="AS74" i="8"/>
  <c r="AR73" i="13" s="1"/>
  <c r="AR74" i="8"/>
  <c r="AQ73" i="13" s="1"/>
  <c r="AQ74" i="8"/>
  <c r="AP73" i="13" s="1"/>
  <c r="AP74" i="8"/>
  <c r="AO73" i="13" s="1"/>
  <c r="AO74" i="8"/>
  <c r="AN73" i="13" s="1"/>
  <c r="AN74" i="8"/>
  <c r="AM73" i="13" s="1"/>
  <c r="AM74" i="8"/>
  <c r="AL73" i="13" s="1"/>
  <c r="AL74" i="8"/>
  <c r="AK73" i="13" s="1"/>
  <c r="AK74" i="8"/>
  <c r="AJ73" i="13" s="1"/>
  <c r="AJ74" i="8"/>
  <c r="AI73" i="13" s="1"/>
  <c r="AI74" i="8"/>
  <c r="AH73" i="13" s="1"/>
  <c r="AH74" i="8"/>
  <c r="AG73" i="13" s="1"/>
  <c r="AG74" i="8"/>
  <c r="AF73" i="13" s="1"/>
  <c r="AF74" i="8"/>
  <c r="AE73" i="13" s="1"/>
  <c r="AE74" i="8"/>
  <c r="AD73" i="13" s="1"/>
  <c r="AD74" i="8"/>
  <c r="AC73" i="13" s="1"/>
  <c r="AC74" i="8"/>
  <c r="AB73" i="13" s="1"/>
  <c r="AB74" i="8"/>
  <c r="AA73" i="13" s="1"/>
  <c r="AA74" i="8"/>
  <c r="Z73" i="13" s="1"/>
  <c r="Z74" i="8"/>
  <c r="Y73" i="13" s="1"/>
  <c r="Y74" i="8"/>
  <c r="X73" i="13" s="1"/>
  <c r="X74" i="8"/>
  <c r="W73" i="13" s="1"/>
  <c r="W74" i="8"/>
  <c r="V73" i="13" s="1"/>
  <c r="V74" i="8"/>
  <c r="U73" i="13" s="1"/>
  <c r="U74" i="8"/>
  <c r="T73" i="13" s="1"/>
  <c r="T74" i="8"/>
  <c r="S73" i="13" s="1"/>
  <c r="S74" i="8"/>
  <c r="R73" i="13" s="1"/>
  <c r="R74" i="8"/>
  <c r="Q73" i="13" s="1"/>
  <c r="Q74" i="8"/>
  <c r="P73" i="13" s="1"/>
  <c r="P74" i="8"/>
  <c r="O73" i="13" s="1"/>
  <c r="O74" i="8"/>
  <c r="N73" i="13" s="1"/>
  <c r="N74" i="8"/>
  <c r="M73" i="13" s="1"/>
  <c r="M74" i="8"/>
  <c r="L73" i="13" s="1"/>
  <c r="L74" i="8"/>
  <c r="K73" i="13" s="1"/>
  <c r="K74" i="8"/>
  <c r="J73" i="13" s="1"/>
  <c r="J74" i="8"/>
  <c r="I73" i="13" s="1"/>
  <c r="I74" i="8"/>
  <c r="H73" i="13" s="1"/>
  <c r="H74" i="8"/>
  <c r="G73" i="13" s="1"/>
  <c r="G74" i="8"/>
  <c r="F73" i="13" s="1"/>
  <c r="F74" i="8"/>
  <c r="E73" i="13" s="1"/>
  <c r="E74" i="8"/>
  <c r="D73" i="13" s="1"/>
  <c r="D74" i="8"/>
  <c r="C73" i="13" s="1"/>
  <c r="C74" i="8"/>
  <c r="B73" i="13" s="1"/>
  <c r="CE73" i="8"/>
  <c r="CD73" i="8"/>
  <c r="CC72" i="13" s="1"/>
  <c r="CC73" i="8"/>
  <c r="CB72" i="13" s="1"/>
  <c r="CB73" i="8"/>
  <c r="CA72" i="13" s="1"/>
  <c r="CA73" i="8"/>
  <c r="BZ72" i="13" s="1"/>
  <c r="BZ73" i="8"/>
  <c r="BY72" i="13" s="1"/>
  <c r="BY73" i="8"/>
  <c r="BX72" i="13" s="1"/>
  <c r="BX73" i="8"/>
  <c r="BW72" i="13" s="1"/>
  <c r="BW73" i="8"/>
  <c r="BV72" i="13" s="1"/>
  <c r="BV73" i="8"/>
  <c r="BU72" i="13" s="1"/>
  <c r="BU73" i="8"/>
  <c r="BT72" i="13" s="1"/>
  <c r="BT73" i="8"/>
  <c r="BS72" i="13" s="1"/>
  <c r="BR72" i="13"/>
  <c r="BR73" i="8"/>
  <c r="BQ72" i="13" s="1"/>
  <c r="BQ73" i="8"/>
  <c r="BP72" i="13" s="1"/>
  <c r="BP73" i="8"/>
  <c r="BO72" i="13" s="1"/>
  <c r="BO73" i="8"/>
  <c r="BN72" i="13" s="1"/>
  <c r="BN73" i="8"/>
  <c r="BM72" i="13" s="1"/>
  <c r="BM73" i="8"/>
  <c r="BL72" i="13" s="1"/>
  <c r="BL73" i="8"/>
  <c r="BK72" i="13" s="1"/>
  <c r="BK73" i="8"/>
  <c r="BJ72" i="13" s="1"/>
  <c r="BJ73" i="8"/>
  <c r="BI72" i="13" s="1"/>
  <c r="BI73" i="8"/>
  <c r="BH72" i="13" s="1"/>
  <c r="BH73" i="8"/>
  <c r="BG72" i="13" s="1"/>
  <c r="BG73" i="8"/>
  <c r="BF72" i="13" s="1"/>
  <c r="BF73" i="8"/>
  <c r="BE72" i="13" s="1"/>
  <c r="BE73" i="8"/>
  <c r="BD72" i="13" s="1"/>
  <c r="BD73" i="8"/>
  <c r="BC72" i="13" s="1"/>
  <c r="BC73" i="8"/>
  <c r="BB72" i="13" s="1"/>
  <c r="BB73" i="8"/>
  <c r="BA72" i="13" s="1"/>
  <c r="BA73" i="8"/>
  <c r="AZ72" i="13" s="1"/>
  <c r="AZ73" i="8"/>
  <c r="AY72" i="13" s="1"/>
  <c r="AY73" i="8"/>
  <c r="AX72" i="13" s="1"/>
  <c r="AX73" i="8"/>
  <c r="AW72" i="13" s="1"/>
  <c r="AW73" i="8"/>
  <c r="AV72" i="13" s="1"/>
  <c r="AV73" i="8"/>
  <c r="AU72" i="13" s="1"/>
  <c r="AU73" i="8"/>
  <c r="AT72" i="13" s="1"/>
  <c r="AT73" i="8"/>
  <c r="AS72" i="13" s="1"/>
  <c r="AS73" i="8"/>
  <c r="AR72" i="13" s="1"/>
  <c r="AR73" i="8"/>
  <c r="AQ72" i="13" s="1"/>
  <c r="AQ73" i="8"/>
  <c r="AP72" i="13" s="1"/>
  <c r="AP73" i="8"/>
  <c r="AO72" i="13" s="1"/>
  <c r="AO73" i="8"/>
  <c r="AN72" i="13" s="1"/>
  <c r="AN73" i="8"/>
  <c r="AM72" i="13" s="1"/>
  <c r="AM73" i="8"/>
  <c r="AL72" i="13" s="1"/>
  <c r="AL73" i="8"/>
  <c r="AK72" i="13" s="1"/>
  <c r="AK73" i="8"/>
  <c r="AJ72" i="13" s="1"/>
  <c r="AJ73" i="8"/>
  <c r="AI72" i="13" s="1"/>
  <c r="AI73" i="8"/>
  <c r="AH72" i="13" s="1"/>
  <c r="AH73" i="8"/>
  <c r="AG72" i="13" s="1"/>
  <c r="AG73" i="8"/>
  <c r="AF72" i="13" s="1"/>
  <c r="AF73" i="8"/>
  <c r="AE72" i="13" s="1"/>
  <c r="AE73" i="8"/>
  <c r="AD72" i="13" s="1"/>
  <c r="AD73" i="8"/>
  <c r="AC72" i="13" s="1"/>
  <c r="AC73" i="8"/>
  <c r="AB72" i="13" s="1"/>
  <c r="AB73" i="8"/>
  <c r="AA72" i="13" s="1"/>
  <c r="AA73" i="8"/>
  <c r="Z72" i="13" s="1"/>
  <c r="Z73" i="8"/>
  <c r="Y72" i="13" s="1"/>
  <c r="Y73" i="8"/>
  <c r="X72" i="13" s="1"/>
  <c r="X73" i="8"/>
  <c r="W72" i="13" s="1"/>
  <c r="W73" i="8"/>
  <c r="V72" i="13" s="1"/>
  <c r="V73" i="8"/>
  <c r="U72" i="13" s="1"/>
  <c r="U73" i="8"/>
  <c r="T72" i="13" s="1"/>
  <c r="T73" i="8"/>
  <c r="S72" i="13" s="1"/>
  <c r="S73" i="8"/>
  <c r="R72" i="13" s="1"/>
  <c r="R73" i="8"/>
  <c r="Q72" i="13" s="1"/>
  <c r="Q73" i="8"/>
  <c r="P72" i="13" s="1"/>
  <c r="P73" i="8"/>
  <c r="O72" i="13" s="1"/>
  <c r="O73" i="8"/>
  <c r="N72" i="13" s="1"/>
  <c r="N73" i="8"/>
  <c r="M72" i="13" s="1"/>
  <c r="M73" i="8"/>
  <c r="L72" i="13" s="1"/>
  <c r="L73" i="8"/>
  <c r="K72" i="13" s="1"/>
  <c r="K73" i="8"/>
  <c r="J72" i="13" s="1"/>
  <c r="J73" i="8"/>
  <c r="I72" i="13" s="1"/>
  <c r="I73" i="8"/>
  <c r="H72" i="13" s="1"/>
  <c r="H73" i="8"/>
  <c r="G72" i="13" s="1"/>
  <c r="G73" i="8"/>
  <c r="F72" i="13" s="1"/>
  <c r="F73" i="8"/>
  <c r="E72" i="13" s="1"/>
  <c r="E73" i="8"/>
  <c r="D72" i="13" s="1"/>
  <c r="D73" i="8"/>
  <c r="C72" i="13" s="1"/>
  <c r="C73" i="8"/>
  <c r="B72" i="13" s="1"/>
  <c r="CE72" i="8"/>
  <c r="CD71" i="13" s="1"/>
  <c r="CD72" i="8"/>
  <c r="CC71" i="13" s="1"/>
  <c r="CC72" i="8"/>
  <c r="CB71" i="13" s="1"/>
  <c r="CB72" i="8"/>
  <c r="CA71" i="13" s="1"/>
  <c r="CA72" i="8"/>
  <c r="BZ71" i="13" s="1"/>
  <c r="BZ72" i="8"/>
  <c r="BY71" i="13" s="1"/>
  <c r="BY72" i="8"/>
  <c r="BX71" i="13" s="1"/>
  <c r="BX72" i="8"/>
  <c r="BW71" i="13" s="1"/>
  <c r="BW72" i="8"/>
  <c r="BV71" i="13" s="1"/>
  <c r="BV72" i="8"/>
  <c r="BU71" i="13" s="1"/>
  <c r="BU72" i="8"/>
  <c r="BT71" i="13" s="1"/>
  <c r="BT72" i="8"/>
  <c r="BS71" i="13" s="1"/>
  <c r="BS72" i="8"/>
  <c r="BR71" i="13" s="1"/>
  <c r="BR72" i="8"/>
  <c r="BQ71" i="13" s="1"/>
  <c r="BQ72" i="8"/>
  <c r="BP71" i="13" s="1"/>
  <c r="BP72" i="8"/>
  <c r="BO71" i="13" s="1"/>
  <c r="BO72" i="8"/>
  <c r="BN71" i="13" s="1"/>
  <c r="BN72" i="8"/>
  <c r="BM71" i="13" s="1"/>
  <c r="BM72" i="8"/>
  <c r="BL71" i="13" s="1"/>
  <c r="BL72" i="8"/>
  <c r="BK71" i="13" s="1"/>
  <c r="BK72" i="8"/>
  <c r="BJ71" i="13" s="1"/>
  <c r="BJ72" i="8"/>
  <c r="BI71" i="13" s="1"/>
  <c r="BI72" i="8"/>
  <c r="BH71" i="13" s="1"/>
  <c r="BH72" i="8"/>
  <c r="BG71" i="13" s="1"/>
  <c r="BG72" i="8"/>
  <c r="BF71" i="13" s="1"/>
  <c r="BF72" i="8"/>
  <c r="BE71" i="13" s="1"/>
  <c r="BE72" i="8"/>
  <c r="BD71" i="13" s="1"/>
  <c r="BD72" i="8"/>
  <c r="BC71" i="13" s="1"/>
  <c r="BC72" i="8"/>
  <c r="BB71" i="13" s="1"/>
  <c r="BB72" i="8"/>
  <c r="BA71" i="13" s="1"/>
  <c r="BA72" i="8"/>
  <c r="AZ71" i="13" s="1"/>
  <c r="AZ72" i="8"/>
  <c r="AY71" i="13" s="1"/>
  <c r="AY72" i="8"/>
  <c r="AX71" i="13" s="1"/>
  <c r="AX72" i="8"/>
  <c r="AW71" i="13" s="1"/>
  <c r="AW72" i="8"/>
  <c r="AV71" i="13" s="1"/>
  <c r="AV72" i="8"/>
  <c r="AU71" i="13" s="1"/>
  <c r="AU72" i="8"/>
  <c r="AT71" i="13" s="1"/>
  <c r="AT72" i="8"/>
  <c r="AS71" i="13" s="1"/>
  <c r="AS72" i="8"/>
  <c r="AR71" i="13" s="1"/>
  <c r="AR72" i="8"/>
  <c r="AQ71" i="13" s="1"/>
  <c r="AQ72" i="8"/>
  <c r="AP71" i="13" s="1"/>
  <c r="AP72" i="8"/>
  <c r="AO71" i="13" s="1"/>
  <c r="AO72" i="8"/>
  <c r="AN71" i="13" s="1"/>
  <c r="AN72" i="8"/>
  <c r="AM71" i="13" s="1"/>
  <c r="AM72" i="8"/>
  <c r="AL71" i="13" s="1"/>
  <c r="AL72" i="8"/>
  <c r="AK71" i="13" s="1"/>
  <c r="AK72" i="8"/>
  <c r="AJ71" i="13" s="1"/>
  <c r="AJ72" i="8"/>
  <c r="AI71" i="13" s="1"/>
  <c r="AI72" i="8"/>
  <c r="AH71" i="13" s="1"/>
  <c r="AH72" i="8"/>
  <c r="AG71" i="13" s="1"/>
  <c r="AG72" i="8"/>
  <c r="AF71" i="13" s="1"/>
  <c r="AF72" i="8"/>
  <c r="AE71" i="13" s="1"/>
  <c r="AE72" i="8"/>
  <c r="AD71" i="13" s="1"/>
  <c r="AD72" i="8"/>
  <c r="AC71" i="13" s="1"/>
  <c r="AC72" i="8"/>
  <c r="AB71" i="13" s="1"/>
  <c r="AB72" i="8"/>
  <c r="AA71" i="13" s="1"/>
  <c r="AA72" i="8"/>
  <c r="Z71" i="13" s="1"/>
  <c r="Z72" i="8"/>
  <c r="Y71" i="13" s="1"/>
  <c r="Y72" i="8"/>
  <c r="X71" i="13" s="1"/>
  <c r="X72" i="8"/>
  <c r="W71" i="13" s="1"/>
  <c r="W72" i="8"/>
  <c r="V71" i="13" s="1"/>
  <c r="V72" i="8"/>
  <c r="U71" i="13" s="1"/>
  <c r="U72" i="8"/>
  <c r="T71" i="13" s="1"/>
  <c r="T72" i="8"/>
  <c r="S71" i="13" s="1"/>
  <c r="S72" i="8"/>
  <c r="R71" i="13" s="1"/>
  <c r="R72" i="8"/>
  <c r="Q71" i="13" s="1"/>
  <c r="Q72" i="8"/>
  <c r="P71" i="13" s="1"/>
  <c r="P72" i="8"/>
  <c r="O71" i="13" s="1"/>
  <c r="O72" i="8"/>
  <c r="N71" i="13" s="1"/>
  <c r="N72" i="8"/>
  <c r="M71" i="13" s="1"/>
  <c r="M72" i="8"/>
  <c r="L71" i="13" s="1"/>
  <c r="L72" i="8"/>
  <c r="K71" i="13" s="1"/>
  <c r="K72" i="8"/>
  <c r="J71" i="13" s="1"/>
  <c r="J72" i="8"/>
  <c r="I71" i="13" s="1"/>
  <c r="I72" i="8"/>
  <c r="H71" i="13" s="1"/>
  <c r="H72" i="8"/>
  <c r="G71" i="13" s="1"/>
  <c r="G72" i="8"/>
  <c r="F71" i="13" s="1"/>
  <c r="F72" i="8"/>
  <c r="E71" i="13" s="1"/>
  <c r="E72" i="8"/>
  <c r="D71" i="13" s="1"/>
  <c r="D72" i="8"/>
  <c r="C71" i="13" s="1"/>
  <c r="C72" i="8"/>
  <c r="B71" i="13" s="1"/>
  <c r="CE71" i="8"/>
  <c r="CD70" i="13" s="1"/>
  <c r="CD71" i="8"/>
  <c r="CC70" i="13" s="1"/>
  <c r="CC71" i="8"/>
  <c r="CB70" i="13" s="1"/>
  <c r="CB71" i="8"/>
  <c r="CA70" i="13" s="1"/>
  <c r="CA71" i="8"/>
  <c r="BZ70" i="13" s="1"/>
  <c r="BZ71" i="8"/>
  <c r="BY70" i="13" s="1"/>
  <c r="BY71" i="8"/>
  <c r="BX70" i="13" s="1"/>
  <c r="BX71" i="8"/>
  <c r="BW70" i="13" s="1"/>
  <c r="BW71" i="8"/>
  <c r="BV70" i="13" s="1"/>
  <c r="BV71" i="8"/>
  <c r="BU70" i="13" s="1"/>
  <c r="BU71" i="8"/>
  <c r="BT70" i="13" s="1"/>
  <c r="BT71" i="8"/>
  <c r="BS70" i="13" s="1"/>
  <c r="BS71" i="8"/>
  <c r="BR70" i="13" s="1"/>
  <c r="BR71" i="8"/>
  <c r="BQ70" i="13" s="1"/>
  <c r="BQ71" i="8"/>
  <c r="BP70" i="13" s="1"/>
  <c r="BP71" i="8"/>
  <c r="BO70" i="13" s="1"/>
  <c r="BO71" i="8"/>
  <c r="BN70" i="13" s="1"/>
  <c r="BN71" i="8"/>
  <c r="BM70" i="13" s="1"/>
  <c r="BM71" i="8"/>
  <c r="BL70" i="13" s="1"/>
  <c r="BL71" i="8"/>
  <c r="BK70" i="13" s="1"/>
  <c r="BK71" i="8"/>
  <c r="BJ70" i="13" s="1"/>
  <c r="BJ71" i="8"/>
  <c r="BI70" i="13" s="1"/>
  <c r="BI71" i="8"/>
  <c r="BH70" i="13" s="1"/>
  <c r="BH71" i="8"/>
  <c r="BG70" i="13" s="1"/>
  <c r="BG71" i="8"/>
  <c r="BF70" i="13" s="1"/>
  <c r="BF71" i="8"/>
  <c r="BE70" i="13" s="1"/>
  <c r="BE71" i="8"/>
  <c r="BD70" i="13" s="1"/>
  <c r="BD71" i="8"/>
  <c r="BC70" i="13" s="1"/>
  <c r="BC71" i="8"/>
  <c r="BB70" i="13" s="1"/>
  <c r="BB71" i="8"/>
  <c r="BA70" i="13" s="1"/>
  <c r="BA71" i="8"/>
  <c r="AZ70" i="13" s="1"/>
  <c r="AZ71" i="8"/>
  <c r="AY70" i="13" s="1"/>
  <c r="AY71" i="8"/>
  <c r="AX70" i="13" s="1"/>
  <c r="AX71" i="8"/>
  <c r="AW70" i="13" s="1"/>
  <c r="AW71" i="8"/>
  <c r="AV70" i="13" s="1"/>
  <c r="AV71" i="8"/>
  <c r="AU70" i="13" s="1"/>
  <c r="AU71" i="8"/>
  <c r="AT70" i="13" s="1"/>
  <c r="AT71" i="8"/>
  <c r="AS70" i="13" s="1"/>
  <c r="AS71" i="8"/>
  <c r="AR70" i="13" s="1"/>
  <c r="AR71" i="8"/>
  <c r="AQ70" i="13" s="1"/>
  <c r="AQ71" i="8"/>
  <c r="AP70" i="13" s="1"/>
  <c r="AP71" i="8"/>
  <c r="AO70" i="13" s="1"/>
  <c r="AO71" i="8"/>
  <c r="AN70" i="13" s="1"/>
  <c r="AN71" i="8"/>
  <c r="AM70" i="13" s="1"/>
  <c r="AM71" i="8"/>
  <c r="AL70" i="13" s="1"/>
  <c r="AL71" i="8"/>
  <c r="AK70" i="13" s="1"/>
  <c r="AK71" i="8"/>
  <c r="AJ70" i="13" s="1"/>
  <c r="AJ71" i="8"/>
  <c r="AI70" i="13" s="1"/>
  <c r="AI71" i="8"/>
  <c r="AH70" i="13" s="1"/>
  <c r="AH71" i="8"/>
  <c r="AG70" i="13" s="1"/>
  <c r="AG71" i="8"/>
  <c r="AF70" i="13" s="1"/>
  <c r="AF71" i="8"/>
  <c r="AE70" i="13" s="1"/>
  <c r="AE71" i="8"/>
  <c r="AD70" i="13" s="1"/>
  <c r="AD71" i="8"/>
  <c r="AC70" i="13" s="1"/>
  <c r="AC71" i="8"/>
  <c r="AB70" i="13" s="1"/>
  <c r="AB71" i="8"/>
  <c r="AA70" i="13" s="1"/>
  <c r="AA71" i="8"/>
  <c r="Z70" i="13" s="1"/>
  <c r="Z71" i="8"/>
  <c r="Y70" i="13" s="1"/>
  <c r="Y71" i="8"/>
  <c r="X70" i="13" s="1"/>
  <c r="X71" i="8"/>
  <c r="W70" i="13" s="1"/>
  <c r="W71" i="8"/>
  <c r="V70" i="13" s="1"/>
  <c r="V71" i="8"/>
  <c r="U70" i="13" s="1"/>
  <c r="U71" i="8"/>
  <c r="T70" i="13" s="1"/>
  <c r="T71" i="8"/>
  <c r="S70" i="13" s="1"/>
  <c r="S71" i="8"/>
  <c r="R70" i="13" s="1"/>
  <c r="R71" i="8"/>
  <c r="Q70" i="13" s="1"/>
  <c r="Q71" i="8"/>
  <c r="P70" i="13" s="1"/>
  <c r="P71" i="8"/>
  <c r="O70" i="13" s="1"/>
  <c r="O71" i="8"/>
  <c r="N70" i="13" s="1"/>
  <c r="N71" i="8"/>
  <c r="M70" i="13" s="1"/>
  <c r="M71" i="8"/>
  <c r="L70" i="13" s="1"/>
  <c r="L71" i="8"/>
  <c r="K70" i="13" s="1"/>
  <c r="K71" i="8"/>
  <c r="J70" i="13" s="1"/>
  <c r="J71" i="8"/>
  <c r="I70" i="13" s="1"/>
  <c r="I71" i="8"/>
  <c r="H70" i="13" s="1"/>
  <c r="H71" i="8"/>
  <c r="G70" i="13" s="1"/>
  <c r="G71" i="8"/>
  <c r="F70" i="13" s="1"/>
  <c r="F71" i="8"/>
  <c r="E70" i="13" s="1"/>
  <c r="E71" i="8"/>
  <c r="D70" i="13" s="1"/>
  <c r="D71" i="8"/>
  <c r="C70" i="13" s="1"/>
  <c r="C71" i="8"/>
  <c r="B70" i="13" s="1"/>
  <c r="CE70" i="8"/>
  <c r="CD69" i="13" s="1"/>
  <c r="CD70" i="8"/>
  <c r="CC69" i="13" s="1"/>
  <c r="CB70" i="8"/>
  <c r="CA69" i="13" s="1"/>
  <c r="CA70" i="8"/>
  <c r="BZ69" i="13" s="1"/>
  <c r="BZ70" i="8"/>
  <c r="BY69" i="13" s="1"/>
  <c r="BY70" i="8"/>
  <c r="BX69" i="13" s="1"/>
  <c r="BX70" i="8"/>
  <c r="BW69" i="13" s="1"/>
  <c r="BW70" i="8"/>
  <c r="BV69" i="13" s="1"/>
  <c r="BV70" i="8"/>
  <c r="BU69" i="13" s="1"/>
  <c r="BU70" i="8"/>
  <c r="BT69" i="13" s="1"/>
  <c r="BT70" i="8"/>
  <c r="BS69" i="13" s="1"/>
  <c r="BS70" i="8"/>
  <c r="BR69" i="13" s="1"/>
  <c r="BR70" i="8"/>
  <c r="BQ69" i="13" s="1"/>
  <c r="BQ70" i="8"/>
  <c r="BP69" i="13" s="1"/>
  <c r="BP70" i="8"/>
  <c r="BO69" i="13" s="1"/>
  <c r="BO70" i="8"/>
  <c r="BN69" i="13" s="1"/>
  <c r="BN70" i="8"/>
  <c r="BM69" i="13" s="1"/>
  <c r="BM70" i="8"/>
  <c r="BL69" i="13" s="1"/>
  <c r="BL70" i="8"/>
  <c r="BK69" i="13" s="1"/>
  <c r="BK70" i="8"/>
  <c r="BJ69" i="13" s="1"/>
  <c r="BJ70" i="8"/>
  <c r="BI69" i="13" s="1"/>
  <c r="BI70" i="8"/>
  <c r="BH69" i="13" s="1"/>
  <c r="BH70" i="8"/>
  <c r="BG69" i="13" s="1"/>
  <c r="BG70" i="8"/>
  <c r="BF69" i="13" s="1"/>
  <c r="BF70" i="8"/>
  <c r="BE69" i="13" s="1"/>
  <c r="BE70" i="8"/>
  <c r="BD69" i="13" s="1"/>
  <c r="BD70" i="8"/>
  <c r="BC69" i="13" s="1"/>
  <c r="BC70" i="8"/>
  <c r="BB69" i="13" s="1"/>
  <c r="BB70" i="8"/>
  <c r="BA69" i="13" s="1"/>
  <c r="BA70" i="8"/>
  <c r="AZ69" i="13" s="1"/>
  <c r="AZ70" i="8"/>
  <c r="AY69" i="13" s="1"/>
  <c r="AY70" i="8"/>
  <c r="AX69" i="13" s="1"/>
  <c r="AX70" i="8"/>
  <c r="AW69" i="13" s="1"/>
  <c r="AW70" i="8"/>
  <c r="AV69" i="13" s="1"/>
  <c r="AV70" i="8"/>
  <c r="AU69" i="13" s="1"/>
  <c r="AU70" i="8"/>
  <c r="AT69" i="13" s="1"/>
  <c r="AT70" i="8"/>
  <c r="AS69" i="13" s="1"/>
  <c r="AS70" i="8"/>
  <c r="AR69" i="13" s="1"/>
  <c r="AR70" i="8"/>
  <c r="AQ69" i="13" s="1"/>
  <c r="AQ70" i="8"/>
  <c r="AP69" i="13" s="1"/>
  <c r="AP70" i="8"/>
  <c r="AO69" i="13" s="1"/>
  <c r="AO70" i="8"/>
  <c r="AN69" i="13" s="1"/>
  <c r="AN70" i="8"/>
  <c r="AM69" i="13" s="1"/>
  <c r="AM70" i="8"/>
  <c r="AL69" i="13" s="1"/>
  <c r="AL70" i="8"/>
  <c r="AK69" i="13" s="1"/>
  <c r="AK70" i="8"/>
  <c r="AJ69" i="13" s="1"/>
  <c r="AJ70" i="8"/>
  <c r="AI69" i="13" s="1"/>
  <c r="AI70" i="8"/>
  <c r="AH69" i="13" s="1"/>
  <c r="AH70" i="8"/>
  <c r="AG69" i="13" s="1"/>
  <c r="AG70" i="8"/>
  <c r="AF69" i="13" s="1"/>
  <c r="AF70" i="8"/>
  <c r="AE69" i="13" s="1"/>
  <c r="AE70" i="8"/>
  <c r="AD69" i="13" s="1"/>
  <c r="AD70" i="8"/>
  <c r="AC69" i="13" s="1"/>
  <c r="AC70" i="8"/>
  <c r="AB69" i="13" s="1"/>
  <c r="AB70" i="8"/>
  <c r="AA69" i="13" s="1"/>
  <c r="AA70" i="8"/>
  <c r="Z69" i="13" s="1"/>
  <c r="Z70" i="8"/>
  <c r="Y69" i="13" s="1"/>
  <c r="Y70" i="8"/>
  <c r="X69" i="13" s="1"/>
  <c r="X70" i="8"/>
  <c r="W69" i="13" s="1"/>
  <c r="W70" i="8"/>
  <c r="V69" i="13" s="1"/>
  <c r="V70" i="8"/>
  <c r="U69" i="13" s="1"/>
  <c r="U70" i="8"/>
  <c r="T69" i="13" s="1"/>
  <c r="T70" i="8"/>
  <c r="S69" i="13" s="1"/>
  <c r="S70" i="8"/>
  <c r="R69" i="13" s="1"/>
  <c r="R70" i="8"/>
  <c r="Q69" i="13" s="1"/>
  <c r="Q70" i="8"/>
  <c r="P69" i="13" s="1"/>
  <c r="P70" i="8"/>
  <c r="O69" i="13" s="1"/>
  <c r="O70" i="8"/>
  <c r="N69" i="13" s="1"/>
  <c r="N70" i="8"/>
  <c r="M69" i="13" s="1"/>
  <c r="M70" i="8"/>
  <c r="L69" i="13" s="1"/>
  <c r="L70" i="8"/>
  <c r="K69" i="13" s="1"/>
  <c r="K70" i="8"/>
  <c r="J69" i="13" s="1"/>
  <c r="J70" i="8"/>
  <c r="I69" i="13" s="1"/>
  <c r="I70" i="8"/>
  <c r="H69" i="13" s="1"/>
  <c r="H70" i="8"/>
  <c r="G69" i="13" s="1"/>
  <c r="G70" i="8"/>
  <c r="F69" i="13" s="1"/>
  <c r="F70" i="8"/>
  <c r="E69" i="13" s="1"/>
  <c r="E70" i="8"/>
  <c r="D69" i="13" s="1"/>
  <c r="D70" i="8"/>
  <c r="C69" i="13" s="1"/>
  <c r="C70" i="8"/>
  <c r="B69" i="13" s="1"/>
  <c r="CE69" i="8"/>
  <c r="CD68" i="13" s="1"/>
  <c r="CD69" i="8"/>
  <c r="CC68" i="13" s="1"/>
  <c r="CB69" i="8"/>
  <c r="CA68" i="13" s="1"/>
  <c r="CA69" i="8"/>
  <c r="BZ68" i="13" s="1"/>
  <c r="BZ69" i="8"/>
  <c r="BY68" i="13" s="1"/>
  <c r="BY69" i="8"/>
  <c r="BX68" i="13" s="1"/>
  <c r="BX69" i="8"/>
  <c r="BW68" i="13" s="1"/>
  <c r="BW69" i="8"/>
  <c r="BV68" i="13" s="1"/>
  <c r="BV69" i="8"/>
  <c r="BU68" i="13" s="1"/>
  <c r="BU69" i="8"/>
  <c r="BT68" i="13" s="1"/>
  <c r="BT69" i="8"/>
  <c r="BS68" i="13" s="1"/>
  <c r="BS69" i="8"/>
  <c r="BR68" i="13" s="1"/>
  <c r="BR69" i="8"/>
  <c r="BQ68" i="13" s="1"/>
  <c r="BQ69" i="8"/>
  <c r="BP68" i="13" s="1"/>
  <c r="BP69" i="8"/>
  <c r="BO68" i="13" s="1"/>
  <c r="BO69" i="8"/>
  <c r="BN68" i="13" s="1"/>
  <c r="BN69" i="8"/>
  <c r="BM68" i="13" s="1"/>
  <c r="BM69" i="8"/>
  <c r="BL68" i="13" s="1"/>
  <c r="BL69" i="8"/>
  <c r="BK68" i="13" s="1"/>
  <c r="BK69" i="8"/>
  <c r="BJ68" i="13" s="1"/>
  <c r="BJ69" i="8"/>
  <c r="BI68" i="13" s="1"/>
  <c r="BI69" i="8"/>
  <c r="BH68" i="13" s="1"/>
  <c r="BH69" i="8"/>
  <c r="BG68" i="13" s="1"/>
  <c r="BG69" i="8"/>
  <c r="BF68" i="13" s="1"/>
  <c r="BF69" i="8"/>
  <c r="BE68" i="13" s="1"/>
  <c r="BE69" i="8"/>
  <c r="BD68" i="13" s="1"/>
  <c r="BD69" i="8"/>
  <c r="BC68" i="13" s="1"/>
  <c r="BC69" i="8"/>
  <c r="BB68" i="13" s="1"/>
  <c r="BB69" i="8"/>
  <c r="BA68" i="13" s="1"/>
  <c r="BA69" i="8"/>
  <c r="AZ68" i="13" s="1"/>
  <c r="AZ69" i="8"/>
  <c r="AY68" i="13" s="1"/>
  <c r="AY69" i="8"/>
  <c r="AX68" i="13" s="1"/>
  <c r="AX69" i="8"/>
  <c r="AW68" i="13" s="1"/>
  <c r="AW69" i="8"/>
  <c r="AV68" i="13" s="1"/>
  <c r="AV69" i="8"/>
  <c r="AU68" i="13" s="1"/>
  <c r="AU69" i="8"/>
  <c r="AT68" i="13" s="1"/>
  <c r="AT69" i="8"/>
  <c r="AS68" i="13" s="1"/>
  <c r="AS69" i="8"/>
  <c r="AR68" i="13" s="1"/>
  <c r="AR69" i="8"/>
  <c r="AQ68" i="13" s="1"/>
  <c r="AQ69" i="8"/>
  <c r="AP68" i="13" s="1"/>
  <c r="AP69" i="8"/>
  <c r="AO68" i="13" s="1"/>
  <c r="AO69" i="8"/>
  <c r="AN68" i="13" s="1"/>
  <c r="AN69" i="8"/>
  <c r="AM68" i="13" s="1"/>
  <c r="AM69" i="8"/>
  <c r="AL68" i="13" s="1"/>
  <c r="AL69" i="8"/>
  <c r="AK68" i="13" s="1"/>
  <c r="AK69" i="8"/>
  <c r="AJ68" i="13" s="1"/>
  <c r="AJ69" i="8"/>
  <c r="AI68" i="13" s="1"/>
  <c r="AI69" i="8"/>
  <c r="AH68" i="13" s="1"/>
  <c r="AH69" i="8"/>
  <c r="AG68" i="13" s="1"/>
  <c r="AG69" i="8"/>
  <c r="AF68" i="13" s="1"/>
  <c r="AF69" i="8"/>
  <c r="AE68" i="13" s="1"/>
  <c r="AE69" i="8"/>
  <c r="AD68" i="13" s="1"/>
  <c r="AD69" i="8"/>
  <c r="AC68" i="13" s="1"/>
  <c r="AC69" i="8"/>
  <c r="AB68" i="13" s="1"/>
  <c r="AB69" i="8"/>
  <c r="AA68" i="13" s="1"/>
  <c r="AA69" i="8"/>
  <c r="Z68" i="13" s="1"/>
  <c r="Z69" i="8"/>
  <c r="Y68" i="13" s="1"/>
  <c r="Y69" i="8"/>
  <c r="X68" i="13" s="1"/>
  <c r="X69" i="8"/>
  <c r="W68" i="13" s="1"/>
  <c r="W69" i="8"/>
  <c r="V68" i="13" s="1"/>
  <c r="V69" i="8"/>
  <c r="U68" i="13" s="1"/>
  <c r="U69" i="8"/>
  <c r="T68" i="13" s="1"/>
  <c r="T69" i="8"/>
  <c r="S68" i="13" s="1"/>
  <c r="S69" i="8"/>
  <c r="R68" i="13" s="1"/>
  <c r="R69" i="8"/>
  <c r="Q68" i="13" s="1"/>
  <c r="Q69" i="8"/>
  <c r="P68" i="13" s="1"/>
  <c r="P69" i="8"/>
  <c r="O68" i="13" s="1"/>
  <c r="O69" i="8"/>
  <c r="N68" i="13" s="1"/>
  <c r="N69" i="8"/>
  <c r="M68" i="13" s="1"/>
  <c r="M69" i="8"/>
  <c r="L68" i="13" s="1"/>
  <c r="L69" i="8"/>
  <c r="K68" i="13" s="1"/>
  <c r="K69" i="8"/>
  <c r="J68" i="13" s="1"/>
  <c r="J69" i="8"/>
  <c r="I68" i="13" s="1"/>
  <c r="I69" i="8"/>
  <c r="H68" i="13" s="1"/>
  <c r="H69" i="8"/>
  <c r="G68" i="13" s="1"/>
  <c r="G69" i="8"/>
  <c r="F68" i="13" s="1"/>
  <c r="F69" i="8"/>
  <c r="E68" i="13" s="1"/>
  <c r="E69" i="8"/>
  <c r="D68" i="13" s="1"/>
  <c r="D69" i="8"/>
  <c r="C68" i="13" s="1"/>
  <c r="C69" i="8"/>
  <c r="B68" i="13" s="1"/>
  <c r="CE68" i="8"/>
  <c r="CD67" i="13" s="1"/>
  <c r="CD68" i="8"/>
  <c r="CC67" i="13" s="1"/>
  <c r="CB68" i="8"/>
  <c r="CA67" i="13" s="1"/>
  <c r="CA68" i="8"/>
  <c r="BZ67" i="13" s="1"/>
  <c r="BZ68" i="8"/>
  <c r="BY67" i="13" s="1"/>
  <c r="BY68" i="8"/>
  <c r="BX67" i="13" s="1"/>
  <c r="BX68" i="8"/>
  <c r="BW67" i="13" s="1"/>
  <c r="BW68" i="8"/>
  <c r="BV67" i="13" s="1"/>
  <c r="BV68" i="8"/>
  <c r="BU67" i="13" s="1"/>
  <c r="BU68" i="8"/>
  <c r="BT67" i="13" s="1"/>
  <c r="BT68" i="8"/>
  <c r="BS67" i="13" s="1"/>
  <c r="BS68" i="8"/>
  <c r="BR67" i="13" s="1"/>
  <c r="BR68" i="8"/>
  <c r="BQ67" i="13" s="1"/>
  <c r="BQ68" i="8"/>
  <c r="BP67" i="13" s="1"/>
  <c r="BP68" i="8"/>
  <c r="BO67" i="13" s="1"/>
  <c r="BO68" i="8"/>
  <c r="BN67" i="13" s="1"/>
  <c r="BN68" i="8"/>
  <c r="BM67" i="13" s="1"/>
  <c r="BM68" i="8"/>
  <c r="BL67" i="13" s="1"/>
  <c r="BL68" i="8"/>
  <c r="BK67" i="13" s="1"/>
  <c r="BK68" i="8"/>
  <c r="BJ67" i="13" s="1"/>
  <c r="BJ68" i="8"/>
  <c r="BI67" i="13" s="1"/>
  <c r="BI68" i="8"/>
  <c r="BH67" i="13" s="1"/>
  <c r="BH68" i="8"/>
  <c r="BG67" i="13" s="1"/>
  <c r="BG68" i="8"/>
  <c r="BF67" i="13" s="1"/>
  <c r="BF68" i="8"/>
  <c r="BE67" i="13" s="1"/>
  <c r="BE68" i="8"/>
  <c r="BD67" i="13" s="1"/>
  <c r="BD68" i="8"/>
  <c r="BC67" i="13" s="1"/>
  <c r="BC68" i="8"/>
  <c r="BB67" i="13" s="1"/>
  <c r="BB68" i="8"/>
  <c r="BA67" i="13" s="1"/>
  <c r="BA68" i="8"/>
  <c r="AZ67" i="13" s="1"/>
  <c r="AZ68" i="8"/>
  <c r="AY67" i="13" s="1"/>
  <c r="AY68" i="8"/>
  <c r="AX67" i="13" s="1"/>
  <c r="AX68" i="8"/>
  <c r="AW67" i="13" s="1"/>
  <c r="AW68" i="8"/>
  <c r="AV67" i="13" s="1"/>
  <c r="AV68" i="8"/>
  <c r="AU67" i="13" s="1"/>
  <c r="AU68" i="8"/>
  <c r="AT67" i="13" s="1"/>
  <c r="AT68" i="8"/>
  <c r="AS67" i="13" s="1"/>
  <c r="AS68" i="8"/>
  <c r="AR67" i="13" s="1"/>
  <c r="AR68" i="8"/>
  <c r="AQ67" i="13" s="1"/>
  <c r="AQ68" i="8"/>
  <c r="AP67" i="13" s="1"/>
  <c r="AP68" i="8"/>
  <c r="AO67" i="13" s="1"/>
  <c r="AO68" i="8"/>
  <c r="AN67" i="13" s="1"/>
  <c r="AN68" i="8"/>
  <c r="AM67" i="13" s="1"/>
  <c r="AM68" i="8"/>
  <c r="AL67" i="13" s="1"/>
  <c r="AL68" i="8"/>
  <c r="AK67" i="13" s="1"/>
  <c r="AK68" i="8"/>
  <c r="AJ67" i="13" s="1"/>
  <c r="AJ68" i="8"/>
  <c r="AI67" i="13" s="1"/>
  <c r="AI68" i="8"/>
  <c r="AH67" i="13" s="1"/>
  <c r="AH68" i="8"/>
  <c r="AG67" i="13" s="1"/>
  <c r="AG68" i="8"/>
  <c r="AF67" i="13" s="1"/>
  <c r="AF68" i="8"/>
  <c r="AE67" i="13" s="1"/>
  <c r="AE68" i="8"/>
  <c r="AD67" i="13" s="1"/>
  <c r="AD68" i="8"/>
  <c r="AC67" i="13" s="1"/>
  <c r="AC68" i="8"/>
  <c r="AB67" i="13" s="1"/>
  <c r="AB68" i="8"/>
  <c r="AA67" i="13" s="1"/>
  <c r="AA68" i="8"/>
  <c r="Z67" i="13" s="1"/>
  <c r="Z68" i="8"/>
  <c r="Y67" i="13" s="1"/>
  <c r="Y68" i="8"/>
  <c r="X67" i="13" s="1"/>
  <c r="X68" i="8"/>
  <c r="W67" i="13" s="1"/>
  <c r="W68" i="8"/>
  <c r="V67" i="13" s="1"/>
  <c r="V68" i="8"/>
  <c r="U67" i="13" s="1"/>
  <c r="U68" i="8"/>
  <c r="T67" i="13" s="1"/>
  <c r="T68" i="8"/>
  <c r="S67" i="13" s="1"/>
  <c r="S68" i="8"/>
  <c r="R67" i="13" s="1"/>
  <c r="R68" i="8"/>
  <c r="Q67" i="13" s="1"/>
  <c r="Q68" i="8"/>
  <c r="P67" i="13" s="1"/>
  <c r="P68" i="8"/>
  <c r="O67" i="13" s="1"/>
  <c r="O68" i="8"/>
  <c r="N67" i="13" s="1"/>
  <c r="N68" i="8"/>
  <c r="M67" i="13" s="1"/>
  <c r="M68" i="8"/>
  <c r="L67" i="13" s="1"/>
  <c r="L68" i="8"/>
  <c r="K67" i="13" s="1"/>
  <c r="K68" i="8"/>
  <c r="J67" i="13" s="1"/>
  <c r="J68" i="8"/>
  <c r="I67" i="13" s="1"/>
  <c r="I68" i="8"/>
  <c r="H67" i="13" s="1"/>
  <c r="H68" i="8"/>
  <c r="G67" i="13" s="1"/>
  <c r="G68" i="8"/>
  <c r="F67" i="13" s="1"/>
  <c r="F68" i="8"/>
  <c r="E67" i="13" s="1"/>
  <c r="E68" i="8"/>
  <c r="D67" i="13" s="1"/>
  <c r="D68" i="8"/>
  <c r="C67" i="13" s="1"/>
  <c r="C68" i="8"/>
  <c r="B67" i="13" s="1"/>
  <c r="CE67" i="8"/>
  <c r="CD66" i="13" s="1"/>
  <c r="CD67" i="8"/>
  <c r="CC66" i="13" s="1"/>
  <c r="CB67" i="8"/>
  <c r="CA66" i="13" s="1"/>
  <c r="CA67" i="8"/>
  <c r="BZ66" i="13" s="1"/>
  <c r="BZ67" i="8"/>
  <c r="BY66" i="13" s="1"/>
  <c r="BY67" i="8"/>
  <c r="BX66" i="13" s="1"/>
  <c r="BX67" i="8"/>
  <c r="BW66" i="13" s="1"/>
  <c r="BW67" i="8"/>
  <c r="BV66" i="13" s="1"/>
  <c r="BV67" i="8"/>
  <c r="BU66" i="13" s="1"/>
  <c r="BU67" i="8"/>
  <c r="BT66" i="13" s="1"/>
  <c r="BT67" i="8"/>
  <c r="BS66" i="13" s="1"/>
  <c r="BS67" i="8"/>
  <c r="BR66" i="13" s="1"/>
  <c r="BR67" i="8"/>
  <c r="BQ66" i="13" s="1"/>
  <c r="BQ67" i="8"/>
  <c r="BP66" i="13" s="1"/>
  <c r="BP67" i="8"/>
  <c r="BO66" i="13" s="1"/>
  <c r="BO67" i="8"/>
  <c r="BN66" i="13" s="1"/>
  <c r="BN67" i="8"/>
  <c r="BM66" i="13" s="1"/>
  <c r="BM67" i="8"/>
  <c r="BL66" i="13" s="1"/>
  <c r="BL67" i="8"/>
  <c r="BK66" i="13" s="1"/>
  <c r="BK67" i="8"/>
  <c r="BJ66" i="13" s="1"/>
  <c r="BJ67" i="8"/>
  <c r="BI66" i="13" s="1"/>
  <c r="BI67" i="8"/>
  <c r="BH66" i="13" s="1"/>
  <c r="BH67" i="8"/>
  <c r="BG66" i="13" s="1"/>
  <c r="BG67" i="8"/>
  <c r="BF66" i="13" s="1"/>
  <c r="BF67" i="8"/>
  <c r="BE66" i="13" s="1"/>
  <c r="BE67" i="8"/>
  <c r="BD66" i="13" s="1"/>
  <c r="BD67" i="8"/>
  <c r="BC66" i="13" s="1"/>
  <c r="BC67" i="8"/>
  <c r="BB66" i="13" s="1"/>
  <c r="BB67" i="8"/>
  <c r="BA66" i="13" s="1"/>
  <c r="BA67" i="8"/>
  <c r="AZ66" i="13" s="1"/>
  <c r="AZ67" i="8"/>
  <c r="AY66" i="13" s="1"/>
  <c r="AY67" i="8"/>
  <c r="AX66" i="13" s="1"/>
  <c r="AX67" i="8"/>
  <c r="AW66" i="13" s="1"/>
  <c r="AW67" i="8"/>
  <c r="AV66" i="13" s="1"/>
  <c r="AV67" i="8"/>
  <c r="AU66" i="13" s="1"/>
  <c r="AU67" i="8"/>
  <c r="AT66" i="13" s="1"/>
  <c r="AT67" i="8"/>
  <c r="AS66" i="13" s="1"/>
  <c r="AS67" i="8"/>
  <c r="AR66" i="13" s="1"/>
  <c r="AR67" i="8"/>
  <c r="AQ66" i="13" s="1"/>
  <c r="AQ67" i="8"/>
  <c r="AP66" i="13" s="1"/>
  <c r="AP67" i="8"/>
  <c r="AO66" i="13" s="1"/>
  <c r="AO67" i="8"/>
  <c r="AN66" i="13" s="1"/>
  <c r="AN67" i="8"/>
  <c r="AM66" i="13" s="1"/>
  <c r="AM67" i="8"/>
  <c r="AL66" i="13" s="1"/>
  <c r="AL67" i="8"/>
  <c r="AK66" i="13" s="1"/>
  <c r="AK67" i="8"/>
  <c r="AJ66" i="13" s="1"/>
  <c r="AJ67" i="8"/>
  <c r="AI66" i="13" s="1"/>
  <c r="AI67" i="8"/>
  <c r="AH66" i="13" s="1"/>
  <c r="AH67" i="8"/>
  <c r="AG66" i="13" s="1"/>
  <c r="AG67" i="8"/>
  <c r="AF66" i="13" s="1"/>
  <c r="AF67" i="8"/>
  <c r="AE66" i="13" s="1"/>
  <c r="AE67" i="8"/>
  <c r="AD66" i="13" s="1"/>
  <c r="AD67" i="8"/>
  <c r="AC66" i="13" s="1"/>
  <c r="AC67" i="8"/>
  <c r="AB66" i="13" s="1"/>
  <c r="AB67" i="8"/>
  <c r="AA66" i="13" s="1"/>
  <c r="AA67" i="8"/>
  <c r="Z66" i="13" s="1"/>
  <c r="Z67" i="8"/>
  <c r="Y66" i="13" s="1"/>
  <c r="Y67" i="8"/>
  <c r="X66" i="13" s="1"/>
  <c r="X67" i="8"/>
  <c r="W66" i="13" s="1"/>
  <c r="W67" i="8"/>
  <c r="V66" i="13" s="1"/>
  <c r="V67" i="8"/>
  <c r="U66" i="13" s="1"/>
  <c r="U67" i="8"/>
  <c r="T66" i="13" s="1"/>
  <c r="T67" i="8"/>
  <c r="S66" i="13" s="1"/>
  <c r="S67" i="8"/>
  <c r="R66" i="13" s="1"/>
  <c r="R67" i="8"/>
  <c r="Q66" i="13" s="1"/>
  <c r="Q67" i="8"/>
  <c r="P66" i="13" s="1"/>
  <c r="P67" i="8"/>
  <c r="O66" i="13" s="1"/>
  <c r="O67" i="8"/>
  <c r="N66" i="13" s="1"/>
  <c r="N67" i="8"/>
  <c r="M66" i="13" s="1"/>
  <c r="M67" i="8"/>
  <c r="L66" i="13" s="1"/>
  <c r="L67" i="8"/>
  <c r="K66" i="13" s="1"/>
  <c r="K67" i="8"/>
  <c r="J66" i="13" s="1"/>
  <c r="J67" i="8"/>
  <c r="I66" i="13" s="1"/>
  <c r="I67" i="8"/>
  <c r="H66" i="13" s="1"/>
  <c r="H67" i="8"/>
  <c r="G66" i="13" s="1"/>
  <c r="G67" i="8"/>
  <c r="F66" i="13" s="1"/>
  <c r="F67" i="8"/>
  <c r="E66" i="13" s="1"/>
  <c r="E67" i="8"/>
  <c r="D66" i="13" s="1"/>
  <c r="D67" i="8"/>
  <c r="C66" i="13" s="1"/>
  <c r="C67" i="8"/>
  <c r="B66" i="13" s="1"/>
  <c r="CE66" i="8"/>
  <c r="CD65" i="13" s="1"/>
  <c r="CD66" i="8"/>
  <c r="CC65" i="13" s="1"/>
  <c r="CB66" i="8"/>
  <c r="CA65" i="13" s="1"/>
  <c r="CA66" i="8"/>
  <c r="BZ65" i="13" s="1"/>
  <c r="BZ66" i="8"/>
  <c r="BY65" i="13" s="1"/>
  <c r="BY66" i="8"/>
  <c r="BX65" i="13" s="1"/>
  <c r="BX66" i="8"/>
  <c r="BW65" i="13" s="1"/>
  <c r="BW66" i="8"/>
  <c r="BV65" i="13" s="1"/>
  <c r="BV66" i="8"/>
  <c r="BU65" i="13" s="1"/>
  <c r="BU66" i="8"/>
  <c r="BT65" i="13" s="1"/>
  <c r="BT66" i="8"/>
  <c r="BS65" i="13" s="1"/>
  <c r="BS66" i="8"/>
  <c r="BR65" i="13" s="1"/>
  <c r="BR66" i="8"/>
  <c r="BQ65" i="13" s="1"/>
  <c r="BQ66" i="8"/>
  <c r="BP65" i="13" s="1"/>
  <c r="BP66" i="8"/>
  <c r="BO65" i="13" s="1"/>
  <c r="BO66" i="8"/>
  <c r="BN65" i="13" s="1"/>
  <c r="BN66" i="8"/>
  <c r="BM65" i="13" s="1"/>
  <c r="BM66" i="8"/>
  <c r="BL65" i="13" s="1"/>
  <c r="BL66" i="8"/>
  <c r="BK65" i="13" s="1"/>
  <c r="BK66" i="8"/>
  <c r="BJ65" i="13" s="1"/>
  <c r="BJ66" i="8"/>
  <c r="BI65" i="13" s="1"/>
  <c r="BI66" i="8"/>
  <c r="BH65" i="13" s="1"/>
  <c r="BH66" i="8"/>
  <c r="BG65" i="13" s="1"/>
  <c r="BG66" i="8"/>
  <c r="BF65" i="13" s="1"/>
  <c r="BF66" i="8"/>
  <c r="BE65" i="13" s="1"/>
  <c r="BE66" i="8"/>
  <c r="BD65" i="13" s="1"/>
  <c r="BD66" i="8"/>
  <c r="BC65" i="13" s="1"/>
  <c r="BC66" i="8"/>
  <c r="BB65" i="13" s="1"/>
  <c r="BB66" i="8"/>
  <c r="BA65" i="13" s="1"/>
  <c r="BA66" i="8"/>
  <c r="AZ65" i="13" s="1"/>
  <c r="AZ66" i="8"/>
  <c r="AY65" i="13" s="1"/>
  <c r="AY66" i="8"/>
  <c r="AX65" i="13" s="1"/>
  <c r="AX66" i="8"/>
  <c r="AW65" i="13" s="1"/>
  <c r="AW66" i="8"/>
  <c r="AV65" i="13" s="1"/>
  <c r="AV66" i="8"/>
  <c r="AU65" i="13" s="1"/>
  <c r="AU66" i="8"/>
  <c r="AT65" i="13" s="1"/>
  <c r="AT66" i="8"/>
  <c r="AS65" i="13" s="1"/>
  <c r="AS66" i="8"/>
  <c r="AR65" i="13" s="1"/>
  <c r="AR66" i="8"/>
  <c r="AQ65" i="13" s="1"/>
  <c r="AQ66" i="8"/>
  <c r="AP65" i="13" s="1"/>
  <c r="AP66" i="8"/>
  <c r="AO65" i="13" s="1"/>
  <c r="AO66" i="8"/>
  <c r="AN65" i="13" s="1"/>
  <c r="AN66" i="8"/>
  <c r="AM65" i="13" s="1"/>
  <c r="AM66" i="8"/>
  <c r="AL65" i="13" s="1"/>
  <c r="AL66" i="8"/>
  <c r="AK65" i="13" s="1"/>
  <c r="AK66" i="8"/>
  <c r="AJ65" i="13" s="1"/>
  <c r="AJ66" i="8"/>
  <c r="AI65" i="13" s="1"/>
  <c r="AI66" i="8"/>
  <c r="AH65" i="13" s="1"/>
  <c r="AH66" i="8"/>
  <c r="AG65" i="13" s="1"/>
  <c r="AG66" i="8"/>
  <c r="AF65" i="13" s="1"/>
  <c r="AF66" i="8"/>
  <c r="AE65" i="13" s="1"/>
  <c r="AE66" i="8"/>
  <c r="AD65" i="13" s="1"/>
  <c r="AD66" i="8"/>
  <c r="AC65" i="13" s="1"/>
  <c r="AC66" i="8"/>
  <c r="AB65" i="13" s="1"/>
  <c r="AB66" i="8"/>
  <c r="AA65" i="13" s="1"/>
  <c r="AA66" i="8"/>
  <c r="Z65" i="13" s="1"/>
  <c r="Z66" i="8"/>
  <c r="Y65" i="13" s="1"/>
  <c r="Y66" i="8"/>
  <c r="X65" i="13" s="1"/>
  <c r="X66" i="8"/>
  <c r="W65" i="13" s="1"/>
  <c r="W66" i="8"/>
  <c r="V65" i="13" s="1"/>
  <c r="V66" i="8"/>
  <c r="U65" i="13" s="1"/>
  <c r="U66" i="8"/>
  <c r="T65" i="13" s="1"/>
  <c r="T66" i="8"/>
  <c r="S65" i="13" s="1"/>
  <c r="S66" i="8"/>
  <c r="R65" i="13" s="1"/>
  <c r="R66" i="8"/>
  <c r="Q65" i="13" s="1"/>
  <c r="Q66" i="8"/>
  <c r="P65" i="13" s="1"/>
  <c r="P66" i="8"/>
  <c r="O65" i="13" s="1"/>
  <c r="O66" i="8"/>
  <c r="N65" i="13" s="1"/>
  <c r="N66" i="8"/>
  <c r="M65" i="13" s="1"/>
  <c r="M66" i="8"/>
  <c r="L65" i="13" s="1"/>
  <c r="L66" i="8"/>
  <c r="K65" i="13" s="1"/>
  <c r="K66" i="8"/>
  <c r="J65" i="13" s="1"/>
  <c r="J66" i="8"/>
  <c r="I65" i="13" s="1"/>
  <c r="I66" i="8"/>
  <c r="H65" i="13" s="1"/>
  <c r="H66" i="8"/>
  <c r="G65" i="13" s="1"/>
  <c r="G66" i="8"/>
  <c r="F65" i="13" s="1"/>
  <c r="F66" i="8"/>
  <c r="E65" i="13" s="1"/>
  <c r="E66" i="8"/>
  <c r="D65" i="13" s="1"/>
  <c r="D66" i="8"/>
  <c r="C65" i="13" s="1"/>
  <c r="C66" i="8"/>
  <c r="B65" i="13" s="1"/>
  <c r="CE65" i="8"/>
  <c r="CD64" i="13" s="1"/>
  <c r="CD65" i="8"/>
  <c r="CC64" i="13" s="1"/>
  <c r="CB65" i="8"/>
  <c r="CA64" i="13" s="1"/>
  <c r="CA65" i="8"/>
  <c r="BZ64" i="13" s="1"/>
  <c r="BZ65" i="8"/>
  <c r="BY64" i="13" s="1"/>
  <c r="BY65" i="8"/>
  <c r="BX64" i="13" s="1"/>
  <c r="BX65" i="8"/>
  <c r="BW64" i="13" s="1"/>
  <c r="BW65" i="8"/>
  <c r="BV64" i="13" s="1"/>
  <c r="BV65" i="8"/>
  <c r="BU64" i="13" s="1"/>
  <c r="BU65" i="8"/>
  <c r="BT64" i="13" s="1"/>
  <c r="BT65" i="8"/>
  <c r="BS64" i="13" s="1"/>
  <c r="BS65" i="8"/>
  <c r="BR64" i="13" s="1"/>
  <c r="BR65" i="8"/>
  <c r="BQ64" i="13" s="1"/>
  <c r="BQ65" i="8"/>
  <c r="BP64" i="13" s="1"/>
  <c r="BP65" i="8"/>
  <c r="BO64" i="13" s="1"/>
  <c r="BO65" i="8"/>
  <c r="BN64" i="13" s="1"/>
  <c r="BN65" i="8"/>
  <c r="BM64" i="13" s="1"/>
  <c r="BM65" i="8"/>
  <c r="BL64" i="13" s="1"/>
  <c r="BL65" i="8"/>
  <c r="BK64" i="13" s="1"/>
  <c r="BK65" i="8"/>
  <c r="BJ64" i="13" s="1"/>
  <c r="BJ65" i="8"/>
  <c r="BI64" i="13" s="1"/>
  <c r="BI65" i="8"/>
  <c r="BH64" i="13" s="1"/>
  <c r="BH65" i="8"/>
  <c r="BG64" i="13" s="1"/>
  <c r="BG65" i="8"/>
  <c r="BF64" i="13" s="1"/>
  <c r="BF65" i="8"/>
  <c r="BE64" i="13" s="1"/>
  <c r="BE65" i="8"/>
  <c r="BD64" i="13" s="1"/>
  <c r="BD65" i="8"/>
  <c r="BC64" i="13" s="1"/>
  <c r="BC65" i="8"/>
  <c r="BB64" i="13" s="1"/>
  <c r="BB65" i="8"/>
  <c r="BA64" i="13" s="1"/>
  <c r="BA65" i="8"/>
  <c r="AZ64" i="13" s="1"/>
  <c r="AZ65" i="8"/>
  <c r="AY64" i="13" s="1"/>
  <c r="AY65" i="8"/>
  <c r="AX64" i="13" s="1"/>
  <c r="AX65" i="8"/>
  <c r="AW64" i="13" s="1"/>
  <c r="AW65" i="8"/>
  <c r="AV64" i="13" s="1"/>
  <c r="AV65" i="8"/>
  <c r="AU64" i="13" s="1"/>
  <c r="AU65" i="8"/>
  <c r="AT64" i="13" s="1"/>
  <c r="AT65" i="8"/>
  <c r="AS64" i="13" s="1"/>
  <c r="AS65" i="8"/>
  <c r="AR64" i="13" s="1"/>
  <c r="AR65" i="8"/>
  <c r="AQ64" i="13" s="1"/>
  <c r="AQ65" i="8"/>
  <c r="AP64" i="13" s="1"/>
  <c r="AP65" i="8"/>
  <c r="AO64" i="13" s="1"/>
  <c r="AO65" i="8"/>
  <c r="AN64" i="13" s="1"/>
  <c r="AN65" i="8"/>
  <c r="AM64" i="13" s="1"/>
  <c r="AM65" i="8"/>
  <c r="AL64" i="13" s="1"/>
  <c r="AL65" i="8"/>
  <c r="AK64" i="13" s="1"/>
  <c r="AK65" i="8"/>
  <c r="AJ64" i="13" s="1"/>
  <c r="AJ65" i="8"/>
  <c r="AI64" i="13" s="1"/>
  <c r="AI65" i="8"/>
  <c r="AH64" i="13" s="1"/>
  <c r="AH65" i="8"/>
  <c r="AG64" i="13" s="1"/>
  <c r="AG65" i="8"/>
  <c r="AF64" i="13" s="1"/>
  <c r="AF65" i="8"/>
  <c r="AE64" i="13" s="1"/>
  <c r="AE65" i="8"/>
  <c r="AD64" i="13" s="1"/>
  <c r="AD65" i="8"/>
  <c r="AC64" i="13" s="1"/>
  <c r="AC65" i="8"/>
  <c r="AB64" i="13" s="1"/>
  <c r="AB65" i="8"/>
  <c r="AA64" i="13" s="1"/>
  <c r="AA65" i="8"/>
  <c r="Z64" i="13" s="1"/>
  <c r="Z65" i="8"/>
  <c r="Y64" i="13" s="1"/>
  <c r="Y65" i="8"/>
  <c r="X64" i="13" s="1"/>
  <c r="X65" i="8"/>
  <c r="W64" i="13" s="1"/>
  <c r="W65" i="8"/>
  <c r="V64" i="13" s="1"/>
  <c r="V65" i="8"/>
  <c r="U64" i="13" s="1"/>
  <c r="U65" i="8"/>
  <c r="T64" i="13" s="1"/>
  <c r="T65" i="8"/>
  <c r="S64" i="13" s="1"/>
  <c r="S65" i="8"/>
  <c r="R64" i="13" s="1"/>
  <c r="R65" i="8"/>
  <c r="Q64" i="13" s="1"/>
  <c r="Q65" i="8"/>
  <c r="P64" i="13" s="1"/>
  <c r="P65" i="8"/>
  <c r="O64" i="13" s="1"/>
  <c r="O65" i="8"/>
  <c r="N64" i="13" s="1"/>
  <c r="N65" i="8"/>
  <c r="M64" i="13" s="1"/>
  <c r="M65" i="8"/>
  <c r="L64" i="13" s="1"/>
  <c r="L65" i="8"/>
  <c r="K64" i="13" s="1"/>
  <c r="K65" i="8"/>
  <c r="J64" i="13" s="1"/>
  <c r="J65" i="8"/>
  <c r="I64" i="13" s="1"/>
  <c r="I65" i="8"/>
  <c r="H64" i="13" s="1"/>
  <c r="H65" i="8"/>
  <c r="G64" i="13" s="1"/>
  <c r="G65" i="8"/>
  <c r="F64" i="13" s="1"/>
  <c r="F65" i="8"/>
  <c r="E64" i="13" s="1"/>
  <c r="E65" i="8"/>
  <c r="D64" i="13" s="1"/>
  <c r="D65" i="8"/>
  <c r="C64" i="13" s="1"/>
  <c r="C65" i="8"/>
  <c r="B64" i="13" s="1"/>
  <c r="CE64" i="8"/>
  <c r="CD63" i="13" s="1"/>
  <c r="CD64" i="8"/>
  <c r="CC63" i="13" s="1"/>
  <c r="CB64" i="8"/>
  <c r="CA63" i="13" s="1"/>
  <c r="CA64" i="8"/>
  <c r="BZ63" i="13" s="1"/>
  <c r="BZ64" i="8"/>
  <c r="BY63" i="13" s="1"/>
  <c r="BY64" i="8"/>
  <c r="BX63" i="13" s="1"/>
  <c r="BX64" i="8"/>
  <c r="BW63" i="13" s="1"/>
  <c r="BW64" i="8"/>
  <c r="BV63" i="13" s="1"/>
  <c r="BV64" i="8"/>
  <c r="BU63" i="13" s="1"/>
  <c r="BU64" i="8"/>
  <c r="BT63" i="13" s="1"/>
  <c r="BT64" i="8"/>
  <c r="BS63" i="13" s="1"/>
  <c r="BS64" i="8"/>
  <c r="BR63" i="13" s="1"/>
  <c r="BR64" i="8"/>
  <c r="BQ63" i="13" s="1"/>
  <c r="BQ64" i="8"/>
  <c r="BP63" i="13" s="1"/>
  <c r="BP64" i="8"/>
  <c r="BO63" i="13" s="1"/>
  <c r="BO64" i="8"/>
  <c r="BN63" i="13" s="1"/>
  <c r="BN64" i="8"/>
  <c r="BM63" i="13" s="1"/>
  <c r="BM64" i="8"/>
  <c r="BL63" i="13" s="1"/>
  <c r="BL64" i="8"/>
  <c r="BK63" i="13" s="1"/>
  <c r="BK64" i="8"/>
  <c r="BJ63" i="13" s="1"/>
  <c r="BJ64" i="8"/>
  <c r="BI63" i="13" s="1"/>
  <c r="BI64" i="8"/>
  <c r="BH63" i="13" s="1"/>
  <c r="BH64" i="8"/>
  <c r="BG63" i="13" s="1"/>
  <c r="BG64" i="8"/>
  <c r="BF63" i="13" s="1"/>
  <c r="BF64" i="8"/>
  <c r="BE63" i="13" s="1"/>
  <c r="BE64" i="8"/>
  <c r="BD63" i="13" s="1"/>
  <c r="BD64" i="8"/>
  <c r="BC63" i="13" s="1"/>
  <c r="BC64" i="8"/>
  <c r="BB63" i="13" s="1"/>
  <c r="BB64" i="8"/>
  <c r="BA63" i="13" s="1"/>
  <c r="BA64" i="8"/>
  <c r="AZ63" i="13" s="1"/>
  <c r="AZ64" i="8"/>
  <c r="AY63" i="13" s="1"/>
  <c r="AY64" i="8"/>
  <c r="AX63" i="13" s="1"/>
  <c r="AX64" i="8"/>
  <c r="AW63" i="13" s="1"/>
  <c r="AW64" i="8"/>
  <c r="AV63" i="13" s="1"/>
  <c r="AV64" i="8"/>
  <c r="AU63" i="13" s="1"/>
  <c r="AU64" i="8"/>
  <c r="AT63" i="13" s="1"/>
  <c r="AT64" i="8"/>
  <c r="AS63" i="13" s="1"/>
  <c r="AS64" i="8"/>
  <c r="AR63" i="13" s="1"/>
  <c r="AR64" i="8"/>
  <c r="AQ63" i="13" s="1"/>
  <c r="AQ64" i="8"/>
  <c r="AP63" i="13" s="1"/>
  <c r="AP64" i="8"/>
  <c r="AO63" i="13" s="1"/>
  <c r="AO64" i="8"/>
  <c r="AN63" i="13" s="1"/>
  <c r="AN64" i="8"/>
  <c r="AM63" i="13" s="1"/>
  <c r="AM64" i="8"/>
  <c r="AL63" i="13" s="1"/>
  <c r="AL64" i="8"/>
  <c r="AK63" i="13" s="1"/>
  <c r="AK64" i="8"/>
  <c r="AJ63" i="13" s="1"/>
  <c r="AJ64" i="8"/>
  <c r="AI63" i="13" s="1"/>
  <c r="AI64" i="8"/>
  <c r="AH63" i="13" s="1"/>
  <c r="AH64" i="8"/>
  <c r="AG63" i="13" s="1"/>
  <c r="AG64" i="8"/>
  <c r="AF63" i="13" s="1"/>
  <c r="AF64" i="8"/>
  <c r="AE63" i="13" s="1"/>
  <c r="AE64" i="8"/>
  <c r="AD63" i="13" s="1"/>
  <c r="AD64" i="8"/>
  <c r="AC63" i="13" s="1"/>
  <c r="AC64" i="8"/>
  <c r="AB63" i="13" s="1"/>
  <c r="AB64" i="8"/>
  <c r="AA63" i="13" s="1"/>
  <c r="AA64" i="8"/>
  <c r="Z63" i="13" s="1"/>
  <c r="Z64" i="8"/>
  <c r="Y63" i="13" s="1"/>
  <c r="Y64" i="8"/>
  <c r="X63" i="13" s="1"/>
  <c r="X64" i="8"/>
  <c r="W63" i="13" s="1"/>
  <c r="W64" i="8"/>
  <c r="V63" i="13" s="1"/>
  <c r="V64" i="8"/>
  <c r="U63" i="13" s="1"/>
  <c r="U64" i="8"/>
  <c r="T63" i="13" s="1"/>
  <c r="T64" i="8"/>
  <c r="S63" i="13" s="1"/>
  <c r="S64" i="8"/>
  <c r="R63" i="13" s="1"/>
  <c r="R64" i="8"/>
  <c r="Q63" i="13" s="1"/>
  <c r="Q64" i="8"/>
  <c r="P63" i="13" s="1"/>
  <c r="P64" i="8"/>
  <c r="O63" i="13" s="1"/>
  <c r="O64" i="8"/>
  <c r="N63" i="13" s="1"/>
  <c r="N64" i="8"/>
  <c r="M63" i="13" s="1"/>
  <c r="M64" i="8"/>
  <c r="L63" i="13" s="1"/>
  <c r="L64" i="8"/>
  <c r="K63" i="13" s="1"/>
  <c r="K64" i="8"/>
  <c r="J63" i="13" s="1"/>
  <c r="J64" i="8"/>
  <c r="I63" i="13" s="1"/>
  <c r="I64" i="8"/>
  <c r="H63" i="13" s="1"/>
  <c r="H64" i="8"/>
  <c r="G63" i="13" s="1"/>
  <c r="G64" i="8"/>
  <c r="F63" i="13" s="1"/>
  <c r="F64" i="8"/>
  <c r="E63" i="13" s="1"/>
  <c r="E64" i="8"/>
  <c r="D63" i="13" s="1"/>
  <c r="D64" i="8"/>
  <c r="C63" i="13" s="1"/>
  <c r="C64" i="8"/>
  <c r="B63" i="13" s="1"/>
  <c r="CE63" i="8"/>
  <c r="CD62" i="13" s="1"/>
  <c r="CD63" i="8"/>
  <c r="CC62" i="13" s="1"/>
  <c r="CB63" i="8"/>
  <c r="CA62" i="13" s="1"/>
  <c r="CA63" i="8"/>
  <c r="BZ62" i="13" s="1"/>
  <c r="BZ63" i="8"/>
  <c r="BY62" i="13" s="1"/>
  <c r="BY63" i="8"/>
  <c r="BX62" i="13" s="1"/>
  <c r="BX63" i="8"/>
  <c r="BW62" i="13" s="1"/>
  <c r="BW63" i="8"/>
  <c r="BV62" i="13" s="1"/>
  <c r="BV63" i="8"/>
  <c r="BU62" i="13" s="1"/>
  <c r="BU63" i="8"/>
  <c r="BT62" i="13" s="1"/>
  <c r="BT63" i="8"/>
  <c r="BS62" i="13" s="1"/>
  <c r="BS63" i="8"/>
  <c r="BR62" i="13" s="1"/>
  <c r="BR63" i="8"/>
  <c r="BQ62" i="13" s="1"/>
  <c r="BQ63" i="8"/>
  <c r="BP62" i="13" s="1"/>
  <c r="BP63" i="8"/>
  <c r="BO62" i="13" s="1"/>
  <c r="BO63" i="8"/>
  <c r="BN62" i="13" s="1"/>
  <c r="BN63" i="8"/>
  <c r="BM62" i="13" s="1"/>
  <c r="BM63" i="8"/>
  <c r="BL62" i="13" s="1"/>
  <c r="BL63" i="8"/>
  <c r="BK62" i="13" s="1"/>
  <c r="BK63" i="8"/>
  <c r="BJ62" i="13" s="1"/>
  <c r="BJ63" i="8"/>
  <c r="BI62" i="13" s="1"/>
  <c r="BI63" i="8"/>
  <c r="BH62" i="13" s="1"/>
  <c r="BH63" i="8"/>
  <c r="BG62" i="13" s="1"/>
  <c r="BG63" i="8"/>
  <c r="BF62" i="13" s="1"/>
  <c r="BF63" i="8"/>
  <c r="BE62" i="13" s="1"/>
  <c r="BE63" i="8"/>
  <c r="BD62" i="13" s="1"/>
  <c r="BD63" i="8"/>
  <c r="BC62" i="13" s="1"/>
  <c r="BC63" i="8"/>
  <c r="BB62" i="13" s="1"/>
  <c r="BB63" i="8"/>
  <c r="BA62" i="13" s="1"/>
  <c r="BA63" i="8"/>
  <c r="AZ62" i="13" s="1"/>
  <c r="AZ63" i="8"/>
  <c r="AY62" i="13" s="1"/>
  <c r="AY63" i="8"/>
  <c r="AX62" i="13" s="1"/>
  <c r="AX63" i="8"/>
  <c r="AW62" i="13" s="1"/>
  <c r="AW63" i="8"/>
  <c r="AV62" i="13" s="1"/>
  <c r="AV63" i="8"/>
  <c r="AU62" i="13" s="1"/>
  <c r="AU63" i="8"/>
  <c r="AT62" i="13" s="1"/>
  <c r="AT63" i="8"/>
  <c r="AS62" i="13" s="1"/>
  <c r="AS63" i="8"/>
  <c r="AR62" i="13" s="1"/>
  <c r="AR63" i="8"/>
  <c r="AQ62" i="13" s="1"/>
  <c r="AQ63" i="8"/>
  <c r="AP62" i="13" s="1"/>
  <c r="AP63" i="8"/>
  <c r="AO62" i="13" s="1"/>
  <c r="AO63" i="8"/>
  <c r="AN62" i="13" s="1"/>
  <c r="AN63" i="8"/>
  <c r="AM62" i="13" s="1"/>
  <c r="AM63" i="8"/>
  <c r="AL62" i="13" s="1"/>
  <c r="AL63" i="8"/>
  <c r="AK62" i="13" s="1"/>
  <c r="AK63" i="8"/>
  <c r="AJ62" i="13" s="1"/>
  <c r="AJ63" i="8"/>
  <c r="AI62" i="13" s="1"/>
  <c r="AI63" i="8"/>
  <c r="AH62" i="13" s="1"/>
  <c r="AH63" i="8"/>
  <c r="AG62" i="13" s="1"/>
  <c r="AG63" i="8"/>
  <c r="AF62" i="13" s="1"/>
  <c r="AF63" i="8"/>
  <c r="AE62" i="13" s="1"/>
  <c r="AE63" i="8"/>
  <c r="AD62" i="13" s="1"/>
  <c r="AD63" i="8"/>
  <c r="AC62" i="13" s="1"/>
  <c r="AC63" i="8"/>
  <c r="AB62" i="13" s="1"/>
  <c r="AB63" i="8"/>
  <c r="AA62" i="13" s="1"/>
  <c r="AA63" i="8"/>
  <c r="Z62" i="13" s="1"/>
  <c r="Z63" i="8"/>
  <c r="Y62" i="13" s="1"/>
  <c r="Y63" i="8"/>
  <c r="X62" i="13" s="1"/>
  <c r="X63" i="8"/>
  <c r="W62" i="13" s="1"/>
  <c r="W63" i="8"/>
  <c r="V62" i="13" s="1"/>
  <c r="V63" i="8"/>
  <c r="U62" i="13" s="1"/>
  <c r="U63" i="8"/>
  <c r="T62" i="13" s="1"/>
  <c r="T63" i="8"/>
  <c r="S62" i="13" s="1"/>
  <c r="S63" i="8"/>
  <c r="R62" i="13" s="1"/>
  <c r="Q63" i="8"/>
  <c r="P62" i="13" s="1"/>
  <c r="P63" i="8"/>
  <c r="O62" i="13" s="1"/>
  <c r="O63" i="8"/>
  <c r="N62" i="13" s="1"/>
  <c r="N63" i="8"/>
  <c r="M62" i="13" s="1"/>
  <c r="M63" i="8"/>
  <c r="L62" i="13" s="1"/>
  <c r="L63" i="8"/>
  <c r="K62" i="13" s="1"/>
  <c r="K63" i="8"/>
  <c r="J62" i="13" s="1"/>
  <c r="J63" i="8"/>
  <c r="I62" i="13" s="1"/>
  <c r="I63" i="8"/>
  <c r="H62" i="13" s="1"/>
  <c r="H63" i="8"/>
  <c r="G62" i="13" s="1"/>
  <c r="G63" i="8"/>
  <c r="F62" i="13" s="1"/>
  <c r="F63" i="8"/>
  <c r="E62" i="13" s="1"/>
  <c r="E63" i="8"/>
  <c r="D62" i="13" s="1"/>
  <c r="D63" i="8"/>
  <c r="C62" i="13" s="1"/>
  <c r="C63" i="8"/>
  <c r="B62" i="13" s="1"/>
  <c r="CE62" i="8"/>
  <c r="CD61" i="13" s="1"/>
  <c r="CD62" i="8"/>
  <c r="CC61" i="13" s="1"/>
  <c r="CB62" i="8"/>
  <c r="CA61" i="13" s="1"/>
  <c r="CA62" i="8"/>
  <c r="BZ61" i="13" s="1"/>
  <c r="BZ62" i="8"/>
  <c r="BY61" i="13" s="1"/>
  <c r="BY62" i="8"/>
  <c r="BX61" i="13" s="1"/>
  <c r="BX62" i="8"/>
  <c r="BW61" i="13" s="1"/>
  <c r="BW62" i="8"/>
  <c r="BV61" i="13" s="1"/>
  <c r="BV62" i="8"/>
  <c r="BU61" i="13" s="1"/>
  <c r="BU62" i="8"/>
  <c r="BT61" i="13" s="1"/>
  <c r="BT62" i="8"/>
  <c r="BS61" i="13" s="1"/>
  <c r="BS62" i="8"/>
  <c r="BR61" i="13" s="1"/>
  <c r="BR62" i="8"/>
  <c r="BQ61" i="13" s="1"/>
  <c r="BQ62" i="8"/>
  <c r="BP61" i="13" s="1"/>
  <c r="BP62" i="8"/>
  <c r="BO61" i="13" s="1"/>
  <c r="BO62" i="8"/>
  <c r="BN61" i="13" s="1"/>
  <c r="BN62" i="8"/>
  <c r="BM61" i="13" s="1"/>
  <c r="BM62" i="8"/>
  <c r="BL61" i="13" s="1"/>
  <c r="BL62" i="8"/>
  <c r="BK61" i="13" s="1"/>
  <c r="BK62" i="8"/>
  <c r="BJ61" i="13" s="1"/>
  <c r="BJ62" i="8"/>
  <c r="BI61" i="13" s="1"/>
  <c r="BI62" i="8"/>
  <c r="BH61" i="13" s="1"/>
  <c r="BH62" i="8"/>
  <c r="BG61" i="13" s="1"/>
  <c r="BG62" i="8"/>
  <c r="BF61" i="13" s="1"/>
  <c r="BF62" i="8"/>
  <c r="BE61" i="13" s="1"/>
  <c r="BE62" i="8"/>
  <c r="BD61" i="13" s="1"/>
  <c r="BD62" i="8"/>
  <c r="BC61" i="13" s="1"/>
  <c r="BC62" i="8"/>
  <c r="BB61" i="13" s="1"/>
  <c r="BB62" i="8"/>
  <c r="BA61" i="13" s="1"/>
  <c r="BA62" i="8"/>
  <c r="AZ61" i="13" s="1"/>
  <c r="AZ62" i="8"/>
  <c r="AY61" i="13" s="1"/>
  <c r="AY62" i="8"/>
  <c r="AX61" i="13" s="1"/>
  <c r="AX62" i="8"/>
  <c r="AW61" i="13" s="1"/>
  <c r="AW62" i="8"/>
  <c r="AV61" i="13" s="1"/>
  <c r="AV62" i="8"/>
  <c r="AU61" i="13" s="1"/>
  <c r="AU62" i="8"/>
  <c r="AT61" i="13" s="1"/>
  <c r="AT62" i="8"/>
  <c r="AS61" i="13" s="1"/>
  <c r="AS62" i="8"/>
  <c r="AR61" i="13" s="1"/>
  <c r="AR62" i="8"/>
  <c r="AQ61" i="13" s="1"/>
  <c r="AQ62" i="8"/>
  <c r="AP61" i="13" s="1"/>
  <c r="AP62" i="8"/>
  <c r="AO61" i="13" s="1"/>
  <c r="AO62" i="8"/>
  <c r="AN61" i="13" s="1"/>
  <c r="AN62" i="8"/>
  <c r="AM61" i="13" s="1"/>
  <c r="AM62" i="8"/>
  <c r="AL61" i="13" s="1"/>
  <c r="AL62" i="8"/>
  <c r="AK61" i="13" s="1"/>
  <c r="AK62" i="8"/>
  <c r="AJ61" i="13" s="1"/>
  <c r="AJ62" i="8"/>
  <c r="AI61" i="13" s="1"/>
  <c r="AI62" i="8"/>
  <c r="AH61" i="13" s="1"/>
  <c r="AH62" i="8"/>
  <c r="AG61" i="13" s="1"/>
  <c r="AG62" i="8"/>
  <c r="AF61" i="13" s="1"/>
  <c r="AF62" i="8"/>
  <c r="AE61" i="13" s="1"/>
  <c r="AE62" i="8"/>
  <c r="AD61" i="13" s="1"/>
  <c r="AD62" i="8"/>
  <c r="AC61" i="13" s="1"/>
  <c r="AC62" i="8"/>
  <c r="AB61" i="13" s="1"/>
  <c r="AB62" i="8"/>
  <c r="AA61" i="13" s="1"/>
  <c r="AA62" i="8"/>
  <c r="Z61" i="13" s="1"/>
  <c r="Z62" i="8"/>
  <c r="Y61" i="13" s="1"/>
  <c r="Y62" i="8"/>
  <c r="X61" i="13" s="1"/>
  <c r="X62" i="8"/>
  <c r="W61" i="13" s="1"/>
  <c r="W62" i="8"/>
  <c r="V61" i="13" s="1"/>
  <c r="V62" i="8"/>
  <c r="U61" i="13" s="1"/>
  <c r="U62" i="8"/>
  <c r="T61" i="13" s="1"/>
  <c r="T62" i="8"/>
  <c r="S61" i="13" s="1"/>
  <c r="S62" i="8"/>
  <c r="R61" i="13" s="1"/>
  <c r="R62" i="8"/>
  <c r="Q61" i="13" s="1"/>
  <c r="Q62" i="8"/>
  <c r="P61" i="13" s="1"/>
  <c r="P62" i="8"/>
  <c r="O61" i="13" s="1"/>
  <c r="O62" i="8"/>
  <c r="N61" i="13" s="1"/>
  <c r="N62" i="8"/>
  <c r="M61" i="13" s="1"/>
  <c r="M62" i="8"/>
  <c r="L61" i="13" s="1"/>
  <c r="L62" i="8"/>
  <c r="K61" i="13" s="1"/>
  <c r="K62" i="8"/>
  <c r="J61" i="13" s="1"/>
  <c r="J62" i="8"/>
  <c r="I61" i="13" s="1"/>
  <c r="I62" i="8"/>
  <c r="H61" i="13" s="1"/>
  <c r="H62" i="8"/>
  <c r="G61" i="13" s="1"/>
  <c r="G62" i="8"/>
  <c r="F61" i="13" s="1"/>
  <c r="F62" i="8"/>
  <c r="E61" i="13" s="1"/>
  <c r="E62" i="8"/>
  <c r="D61" i="13" s="1"/>
  <c r="D62" i="8"/>
  <c r="C61" i="13" s="1"/>
  <c r="C62" i="8"/>
  <c r="B61" i="13" s="1"/>
  <c r="CE61" i="8"/>
  <c r="CD60" i="13" s="1"/>
  <c r="CD61" i="8"/>
  <c r="CC60" i="13" s="1"/>
  <c r="CB61" i="8"/>
  <c r="CA60" i="13" s="1"/>
  <c r="CA61" i="8"/>
  <c r="BZ60" i="13" s="1"/>
  <c r="BZ61" i="8"/>
  <c r="BY60" i="13" s="1"/>
  <c r="BY61" i="8"/>
  <c r="BX60" i="13" s="1"/>
  <c r="BX61" i="8"/>
  <c r="BW60" i="13" s="1"/>
  <c r="BW61" i="8"/>
  <c r="BV60" i="13" s="1"/>
  <c r="BV61" i="8"/>
  <c r="BU60" i="13" s="1"/>
  <c r="BU61" i="8"/>
  <c r="BT60" i="13" s="1"/>
  <c r="BT61" i="8"/>
  <c r="BS60" i="13" s="1"/>
  <c r="BS61" i="8"/>
  <c r="BR60" i="13" s="1"/>
  <c r="BR61" i="8"/>
  <c r="BQ60" i="13" s="1"/>
  <c r="BQ61" i="8"/>
  <c r="BP60" i="13" s="1"/>
  <c r="BP61" i="8"/>
  <c r="BO60" i="13" s="1"/>
  <c r="BO61" i="8"/>
  <c r="BN60" i="13" s="1"/>
  <c r="BN61" i="8"/>
  <c r="BM60" i="13" s="1"/>
  <c r="BM61" i="8"/>
  <c r="BL60" i="13" s="1"/>
  <c r="BL61" i="8"/>
  <c r="BK60" i="13" s="1"/>
  <c r="BK61" i="8"/>
  <c r="BJ60" i="13" s="1"/>
  <c r="BJ61" i="8"/>
  <c r="BI60" i="13" s="1"/>
  <c r="BI61" i="8"/>
  <c r="BH60" i="13" s="1"/>
  <c r="BH61" i="8"/>
  <c r="BG60" i="13" s="1"/>
  <c r="BG61" i="8"/>
  <c r="BF60" i="13" s="1"/>
  <c r="BF61" i="8"/>
  <c r="BE60" i="13" s="1"/>
  <c r="BE61" i="8"/>
  <c r="BD60" i="13" s="1"/>
  <c r="BD61" i="8"/>
  <c r="BC60" i="13" s="1"/>
  <c r="BC61" i="8"/>
  <c r="BB60" i="13" s="1"/>
  <c r="BB61" i="8"/>
  <c r="BA60" i="13" s="1"/>
  <c r="BA61" i="8"/>
  <c r="AZ60" i="13" s="1"/>
  <c r="AZ61" i="8"/>
  <c r="AY60" i="13" s="1"/>
  <c r="AY61" i="8"/>
  <c r="AX60" i="13" s="1"/>
  <c r="AX61" i="8"/>
  <c r="AW60" i="13" s="1"/>
  <c r="AW61" i="8"/>
  <c r="AV60" i="13" s="1"/>
  <c r="AV61" i="8"/>
  <c r="AU60" i="13" s="1"/>
  <c r="AU61" i="8"/>
  <c r="AT60" i="13" s="1"/>
  <c r="AT61" i="8"/>
  <c r="AS60" i="13" s="1"/>
  <c r="AS61" i="8"/>
  <c r="AR60" i="13" s="1"/>
  <c r="AR61" i="8"/>
  <c r="AQ60" i="13" s="1"/>
  <c r="AQ61" i="8"/>
  <c r="AP60" i="13" s="1"/>
  <c r="AP61" i="8"/>
  <c r="AO60" i="13" s="1"/>
  <c r="AO61" i="8"/>
  <c r="AN60" i="13" s="1"/>
  <c r="AN61" i="8"/>
  <c r="AM60" i="13" s="1"/>
  <c r="AM61" i="8"/>
  <c r="AL60" i="13" s="1"/>
  <c r="AL61" i="8"/>
  <c r="AK60" i="13" s="1"/>
  <c r="AK61" i="8"/>
  <c r="AJ60" i="13" s="1"/>
  <c r="AJ61" i="8"/>
  <c r="AI60" i="13" s="1"/>
  <c r="AI61" i="8"/>
  <c r="AH60" i="13" s="1"/>
  <c r="AH61" i="8"/>
  <c r="AG60" i="13" s="1"/>
  <c r="AG61" i="8"/>
  <c r="AF60" i="13" s="1"/>
  <c r="AF61" i="8"/>
  <c r="AE60" i="13" s="1"/>
  <c r="AE61" i="8"/>
  <c r="AD60" i="13" s="1"/>
  <c r="AD61" i="8"/>
  <c r="AC60" i="13" s="1"/>
  <c r="AC61" i="8"/>
  <c r="AB60" i="13" s="1"/>
  <c r="AB61" i="8"/>
  <c r="AA60" i="13" s="1"/>
  <c r="AA61" i="8"/>
  <c r="Z60" i="13" s="1"/>
  <c r="Z61" i="8"/>
  <c r="Y60" i="13" s="1"/>
  <c r="Y61" i="8"/>
  <c r="X60" i="13" s="1"/>
  <c r="X61" i="8"/>
  <c r="W60" i="13" s="1"/>
  <c r="W61" i="8"/>
  <c r="V60" i="13" s="1"/>
  <c r="V61" i="8"/>
  <c r="U60" i="13" s="1"/>
  <c r="U61" i="8"/>
  <c r="T60" i="13" s="1"/>
  <c r="T61" i="8"/>
  <c r="S60" i="13" s="1"/>
  <c r="S61" i="8"/>
  <c r="R60" i="13" s="1"/>
  <c r="R61" i="8"/>
  <c r="Q60" i="13" s="1"/>
  <c r="Q61" i="8"/>
  <c r="P60" i="13" s="1"/>
  <c r="P61" i="8"/>
  <c r="O60" i="13" s="1"/>
  <c r="O61" i="8"/>
  <c r="N60" i="13" s="1"/>
  <c r="N61" i="8"/>
  <c r="M60" i="13" s="1"/>
  <c r="M61" i="8"/>
  <c r="L60" i="13" s="1"/>
  <c r="L61" i="8"/>
  <c r="K60" i="13" s="1"/>
  <c r="K61" i="8"/>
  <c r="J60" i="13" s="1"/>
  <c r="J61" i="8"/>
  <c r="I60" i="13" s="1"/>
  <c r="I61" i="8"/>
  <c r="H60" i="13" s="1"/>
  <c r="H61" i="8"/>
  <c r="G60" i="13" s="1"/>
  <c r="G61" i="8"/>
  <c r="F60" i="13" s="1"/>
  <c r="F61" i="8"/>
  <c r="E60" i="13" s="1"/>
  <c r="E61" i="8"/>
  <c r="D60" i="13" s="1"/>
  <c r="D61" i="8"/>
  <c r="C60" i="13" s="1"/>
  <c r="C61" i="8"/>
  <c r="B60" i="13" s="1"/>
  <c r="CE60" i="8"/>
  <c r="CD59" i="13" s="1"/>
  <c r="CD60" i="8"/>
  <c r="CC59" i="13" s="1"/>
  <c r="CB60" i="8"/>
  <c r="CA59" i="13" s="1"/>
  <c r="CA60" i="8"/>
  <c r="BZ59" i="13" s="1"/>
  <c r="BZ60" i="8"/>
  <c r="BY59" i="13" s="1"/>
  <c r="BY60" i="8"/>
  <c r="BX59" i="13" s="1"/>
  <c r="BX60" i="8"/>
  <c r="BW59" i="13" s="1"/>
  <c r="BW60" i="8"/>
  <c r="BV59" i="13" s="1"/>
  <c r="BV60" i="8"/>
  <c r="BU59" i="13" s="1"/>
  <c r="BU60" i="8"/>
  <c r="BT59" i="13" s="1"/>
  <c r="BT60" i="8"/>
  <c r="BS59" i="13" s="1"/>
  <c r="BS60" i="8"/>
  <c r="BR59" i="13" s="1"/>
  <c r="BR60" i="8"/>
  <c r="BQ59" i="13" s="1"/>
  <c r="BQ60" i="8"/>
  <c r="BP59" i="13" s="1"/>
  <c r="BP60" i="8"/>
  <c r="BO59" i="13" s="1"/>
  <c r="BO60" i="8"/>
  <c r="BN59" i="13" s="1"/>
  <c r="BN60" i="8"/>
  <c r="BM59" i="13" s="1"/>
  <c r="BM60" i="8"/>
  <c r="BL59" i="13" s="1"/>
  <c r="BL60" i="8"/>
  <c r="BK59" i="13" s="1"/>
  <c r="BK60" i="8"/>
  <c r="BJ59" i="13" s="1"/>
  <c r="BJ60" i="8"/>
  <c r="BI59" i="13" s="1"/>
  <c r="BI60" i="8"/>
  <c r="BH59" i="13" s="1"/>
  <c r="BH60" i="8"/>
  <c r="BG59" i="13" s="1"/>
  <c r="BG60" i="8"/>
  <c r="BF59" i="13" s="1"/>
  <c r="BF60" i="8"/>
  <c r="BE59" i="13" s="1"/>
  <c r="BE60" i="8"/>
  <c r="BD59" i="13" s="1"/>
  <c r="BD60" i="8"/>
  <c r="BC59" i="13" s="1"/>
  <c r="BC60" i="8"/>
  <c r="BB59" i="13" s="1"/>
  <c r="BB60" i="8"/>
  <c r="BA59" i="13" s="1"/>
  <c r="BA60" i="8"/>
  <c r="AZ59" i="13" s="1"/>
  <c r="AZ60" i="8"/>
  <c r="AY59" i="13" s="1"/>
  <c r="AY60" i="8"/>
  <c r="AX59" i="13" s="1"/>
  <c r="AX60" i="8"/>
  <c r="AW59" i="13" s="1"/>
  <c r="AW60" i="8"/>
  <c r="AV59" i="13" s="1"/>
  <c r="AV60" i="8"/>
  <c r="AU59" i="13" s="1"/>
  <c r="AU60" i="8"/>
  <c r="AT59" i="13" s="1"/>
  <c r="AT60" i="8"/>
  <c r="AS59" i="13" s="1"/>
  <c r="AS60" i="8"/>
  <c r="AR59" i="13" s="1"/>
  <c r="AR60" i="8"/>
  <c r="AQ59" i="13" s="1"/>
  <c r="AQ60" i="8"/>
  <c r="AP59" i="13" s="1"/>
  <c r="AP60" i="8"/>
  <c r="AO59" i="13" s="1"/>
  <c r="AO60" i="8"/>
  <c r="AN59" i="13" s="1"/>
  <c r="AN60" i="8"/>
  <c r="AM59" i="13" s="1"/>
  <c r="AM60" i="8"/>
  <c r="AL59" i="13" s="1"/>
  <c r="AL60" i="8"/>
  <c r="AK59" i="13" s="1"/>
  <c r="AK60" i="8"/>
  <c r="AJ59" i="13" s="1"/>
  <c r="AJ60" i="8"/>
  <c r="AI59" i="13" s="1"/>
  <c r="AI60" i="8"/>
  <c r="AH59" i="13" s="1"/>
  <c r="AH60" i="8"/>
  <c r="AG59" i="13" s="1"/>
  <c r="AG60" i="8"/>
  <c r="AF59" i="13" s="1"/>
  <c r="AF60" i="8"/>
  <c r="AE59" i="13" s="1"/>
  <c r="AE60" i="8"/>
  <c r="AD59" i="13" s="1"/>
  <c r="AD60" i="8"/>
  <c r="AC59" i="13" s="1"/>
  <c r="AC60" i="8"/>
  <c r="AB59" i="13" s="1"/>
  <c r="AB60" i="8"/>
  <c r="AA59" i="13" s="1"/>
  <c r="AA60" i="8"/>
  <c r="Z59" i="13" s="1"/>
  <c r="Z60" i="8"/>
  <c r="Y59" i="13" s="1"/>
  <c r="Y60" i="8"/>
  <c r="X59" i="13" s="1"/>
  <c r="X60" i="8"/>
  <c r="W59" i="13" s="1"/>
  <c r="W60" i="8"/>
  <c r="V59" i="13" s="1"/>
  <c r="V60" i="8"/>
  <c r="U59" i="13" s="1"/>
  <c r="U60" i="8"/>
  <c r="T59" i="13" s="1"/>
  <c r="T60" i="8"/>
  <c r="S59" i="13" s="1"/>
  <c r="S60" i="8"/>
  <c r="R59" i="13" s="1"/>
  <c r="R60" i="8"/>
  <c r="Q59" i="13" s="1"/>
  <c r="Q60" i="8"/>
  <c r="P59" i="13" s="1"/>
  <c r="P60" i="8"/>
  <c r="O59" i="13" s="1"/>
  <c r="O60" i="8"/>
  <c r="N59" i="13" s="1"/>
  <c r="N60" i="8"/>
  <c r="M59" i="13" s="1"/>
  <c r="M60" i="8"/>
  <c r="L59" i="13" s="1"/>
  <c r="L60" i="8"/>
  <c r="K59" i="13" s="1"/>
  <c r="K60" i="8"/>
  <c r="J59" i="13" s="1"/>
  <c r="J60" i="8"/>
  <c r="I59" i="13" s="1"/>
  <c r="I60" i="8"/>
  <c r="H59" i="13" s="1"/>
  <c r="H60" i="8"/>
  <c r="G59" i="13" s="1"/>
  <c r="G60" i="8"/>
  <c r="F59" i="13" s="1"/>
  <c r="F60" i="8"/>
  <c r="E59" i="13" s="1"/>
  <c r="E60" i="8"/>
  <c r="D59" i="13" s="1"/>
  <c r="D60" i="8"/>
  <c r="C59" i="13" s="1"/>
  <c r="C60" i="8"/>
  <c r="B59" i="13" s="1"/>
  <c r="CE59" i="8"/>
  <c r="CD58" i="13" s="1"/>
  <c r="CD59" i="8"/>
  <c r="CC58" i="13" s="1"/>
  <c r="CB59" i="8"/>
  <c r="CA58" i="13" s="1"/>
  <c r="CA59" i="8"/>
  <c r="BZ58" i="13" s="1"/>
  <c r="BZ59" i="8"/>
  <c r="BY58" i="13" s="1"/>
  <c r="BY59" i="8"/>
  <c r="BX58" i="13" s="1"/>
  <c r="BX59" i="8"/>
  <c r="BW58" i="13" s="1"/>
  <c r="BW59" i="8"/>
  <c r="BV58" i="13" s="1"/>
  <c r="BV59" i="8"/>
  <c r="BU58" i="13" s="1"/>
  <c r="BU59" i="8"/>
  <c r="BT58" i="13" s="1"/>
  <c r="BT59" i="8"/>
  <c r="BS58" i="13" s="1"/>
  <c r="BS59" i="8"/>
  <c r="BR58" i="13" s="1"/>
  <c r="BR59" i="8"/>
  <c r="BQ58" i="13" s="1"/>
  <c r="BQ59" i="8"/>
  <c r="BP58" i="13" s="1"/>
  <c r="BP59" i="8"/>
  <c r="BO58" i="13" s="1"/>
  <c r="BO59" i="8"/>
  <c r="BN58" i="13" s="1"/>
  <c r="BN59" i="8"/>
  <c r="BM58" i="13" s="1"/>
  <c r="BM59" i="8"/>
  <c r="BL58" i="13" s="1"/>
  <c r="BL59" i="8"/>
  <c r="BK58" i="13" s="1"/>
  <c r="BK59" i="8"/>
  <c r="BJ58" i="13" s="1"/>
  <c r="BJ59" i="8"/>
  <c r="BI58" i="13" s="1"/>
  <c r="BI59" i="8"/>
  <c r="BH58" i="13" s="1"/>
  <c r="BH59" i="8"/>
  <c r="BG58" i="13" s="1"/>
  <c r="BG59" i="8"/>
  <c r="BF58" i="13" s="1"/>
  <c r="BF59" i="8"/>
  <c r="BE58" i="13" s="1"/>
  <c r="BE59" i="8"/>
  <c r="BD58" i="13" s="1"/>
  <c r="BD59" i="8"/>
  <c r="BC58" i="13" s="1"/>
  <c r="BC59" i="8"/>
  <c r="BB58" i="13" s="1"/>
  <c r="BB59" i="8"/>
  <c r="BA58" i="13" s="1"/>
  <c r="BA59" i="8"/>
  <c r="AZ58" i="13" s="1"/>
  <c r="AZ59" i="8"/>
  <c r="AY58" i="13" s="1"/>
  <c r="AY59" i="8"/>
  <c r="AX58" i="13" s="1"/>
  <c r="AX59" i="8"/>
  <c r="AW58" i="13" s="1"/>
  <c r="AW59" i="8"/>
  <c r="AV58" i="13" s="1"/>
  <c r="AV59" i="8"/>
  <c r="AU58" i="13" s="1"/>
  <c r="AU59" i="8"/>
  <c r="AT58" i="13" s="1"/>
  <c r="AT59" i="8"/>
  <c r="AS58" i="13" s="1"/>
  <c r="AS59" i="8"/>
  <c r="AR58" i="13" s="1"/>
  <c r="AR59" i="8"/>
  <c r="AQ58" i="13" s="1"/>
  <c r="AQ59" i="8"/>
  <c r="AP58" i="13" s="1"/>
  <c r="AP59" i="8"/>
  <c r="AO58" i="13" s="1"/>
  <c r="AO59" i="8"/>
  <c r="AN58" i="13" s="1"/>
  <c r="AN59" i="8"/>
  <c r="AM58" i="13" s="1"/>
  <c r="AM59" i="8"/>
  <c r="AL58" i="13" s="1"/>
  <c r="AL59" i="8"/>
  <c r="AK58" i="13" s="1"/>
  <c r="AK59" i="8"/>
  <c r="AJ58" i="13" s="1"/>
  <c r="AJ59" i="8"/>
  <c r="AI58" i="13" s="1"/>
  <c r="AI59" i="8"/>
  <c r="AH58" i="13" s="1"/>
  <c r="AH59" i="8"/>
  <c r="AG58" i="13" s="1"/>
  <c r="AG59" i="8"/>
  <c r="AF58" i="13" s="1"/>
  <c r="AF59" i="8"/>
  <c r="AE58" i="13" s="1"/>
  <c r="AE59" i="8"/>
  <c r="AD58" i="13" s="1"/>
  <c r="AD59" i="8"/>
  <c r="AC58" i="13" s="1"/>
  <c r="AC59" i="8"/>
  <c r="AB58" i="13" s="1"/>
  <c r="AB59" i="8"/>
  <c r="AA58" i="13" s="1"/>
  <c r="AA59" i="8"/>
  <c r="Z58" i="13" s="1"/>
  <c r="Z59" i="8"/>
  <c r="Y58" i="13" s="1"/>
  <c r="Y59" i="8"/>
  <c r="X58" i="13" s="1"/>
  <c r="X59" i="8"/>
  <c r="W58" i="13" s="1"/>
  <c r="W59" i="8"/>
  <c r="V58" i="13" s="1"/>
  <c r="V59" i="8"/>
  <c r="U58" i="13" s="1"/>
  <c r="U59" i="8"/>
  <c r="T58" i="13" s="1"/>
  <c r="T59" i="8"/>
  <c r="S58" i="13" s="1"/>
  <c r="S59" i="8"/>
  <c r="R58" i="13" s="1"/>
  <c r="R59" i="8"/>
  <c r="Q58" i="13" s="1"/>
  <c r="Q59" i="8"/>
  <c r="P58" i="13" s="1"/>
  <c r="P59" i="8"/>
  <c r="O58" i="13" s="1"/>
  <c r="O59" i="8"/>
  <c r="N58" i="13" s="1"/>
  <c r="N59" i="8"/>
  <c r="M58" i="13" s="1"/>
  <c r="M59" i="8"/>
  <c r="L58" i="13" s="1"/>
  <c r="L59" i="8"/>
  <c r="K58" i="13" s="1"/>
  <c r="K59" i="8"/>
  <c r="J58" i="13" s="1"/>
  <c r="J59" i="8"/>
  <c r="I58" i="13" s="1"/>
  <c r="I59" i="8"/>
  <c r="H58" i="13" s="1"/>
  <c r="H59" i="8"/>
  <c r="G58" i="13" s="1"/>
  <c r="G59" i="8"/>
  <c r="F58" i="13" s="1"/>
  <c r="F59" i="8"/>
  <c r="E58" i="13" s="1"/>
  <c r="E59" i="8"/>
  <c r="D58" i="13" s="1"/>
  <c r="D59" i="8"/>
  <c r="C58" i="13" s="1"/>
  <c r="C59" i="8"/>
  <c r="B58" i="13" s="1"/>
  <c r="CE58" i="8"/>
  <c r="CD57" i="13" s="1"/>
  <c r="CD58" i="8"/>
  <c r="CC57" i="13" s="1"/>
  <c r="CB58" i="8"/>
  <c r="CA57" i="13" s="1"/>
  <c r="CA58" i="8"/>
  <c r="BZ57" i="13" s="1"/>
  <c r="BZ58" i="8"/>
  <c r="BY57" i="13" s="1"/>
  <c r="BY58" i="8"/>
  <c r="BX57" i="13" s="1"/>
  <c r="BX58" i="8"/>
  <c r="BW57" i="13" s="1"/>
  <c r="BW58" i="8"/>
  <c r="BV57" i="13" s="1"/>
  <c r="BV58" i="8"/>
  <c r="BU57" i="13" s="1"/>
  <c r="BU58" i="8"/>
  <c r="BT57" i="13" s="1"/>
  <c r="BT58" i="8"/>
  <c r="BS57" i="13" s="1"/>
  <c r="BS58" i="8"/>
  <c r="BR57" i="13" s="1"/>
  <c r="BR58" i="8"/>
  <c r="BQ57" i="13" s="1"/>
  <c r="BQ58" i="8"/>
  <c r="BP57" i="13" s="1"/>
  <c r="BP58" i="8"/>
  <c r="BO57" i="13" s="1"/>
  <c r="BO58" i="8"/>
  <c r="BN57" i="13" s="1"/>
  <c r="BN58" i="8"/>
  <c r="BM57" i="13" s="1"/>
  <c r="BM58" i="8"/>
  <c r="BL57" i="13" s="1"/>
  <c r="BL58" i="8"/>
  <c r="BK57" i="13" s="1"/>
  <c r="BK58" i="8"/>
  <c r="BJ57" i="13" s="1"/>
  <c r="BJ58" i="8"/>
  <c r="BI57" i="13" s="1"/>
  <c r="BI58" i="8"/>
  <c r="BH57" i="13" s="1"/>
  <c r="BH58" i="8"/>
  <c r="BG57" i="13" s="1"/>
  <c r="BG58" i="8"/>
  <c r="BF57" i="13" s="1"/>
  <c r="BF58" i="8"/>
  <c r="BE57" i="13" s="1"/>
  <c r="BE58" i="8"/>
  <c r="BD57" i="13" s="1"/>
  <c r="BD58" i="8"/>
  <c r="BC57" i="13" s="1"/>
  <c r="BC58" i="8"/>
  <c r="BB57" i="13" s="1"/>
  <c r="BB58" i="8"/>
  <c r="BA57" i="13" s="1"/>
  <c r="BA58" i="8"/>
  <c r="AZ57" i="13" s="1"/>
  <c r="AZ58" i="8"/>
  <c r="AY57" i="13" s="1"/>
  <c r="AY58" i="8"/>
  <c r="AX57" i="13" s="1"/>
  <c r="AX58" i="8"/>
  <c r="AW57" i="13" s="1"/>
  <c r="AW58" i="8"/>
  <c r="AV57" i="13" s="1"/>
  <c r="AV58" i="8"/>
  <c r="AU57" i="13" s="1"/>
  <c r="AU58" i="8"/>
  <c r="AT57" i="13" s="1"/>
  <c r="AT58" i="8"/>
  <c r="AS57" i="13" s="1"/>
  <c r="AS58" i="8"/>
  <c r="AR57" i="13" s="1"/>
  <c r="AR58" i="8"/>
  <c r="AQ57" i="13" s="1"/>
  <c r="AQ58" i="8"/>
  <c r="AP57" i="13" s="1"/>
  <c r="AP58" i="8"/>
  <c r="AO57" i="13" s="1"/>
  <c r="AO58" i="8"/>
  <c r="AN57" i="13" s="1"/>
  <c r="AN58" i="8"/>
  <c r="AM57" i="13" s="1"/>
  <c r="AM58" i="8"/>
  <c r="AL57" i="13" s="1"/>
  <c r="AL58" i="8"/>
  <c r="AK57" i="13" s="1"/>
  <c r="AK58" i="8"/>
  <c r="AJ57" i="13" s="1"/>
  <c r="AJ58" i="8"/>
  <c r="AI57" i="13" s="1"/>
  <c r="AI58" i="8"/>
  <c r="AH57" i="13" s="1"/>
  <c r="AH58" i="8"/>
  <c r="AG57" i="13" s="1"/>
  <c r="AG58" i="8"/>
  <c r="AF57" i="13" s="1"/>
  <c r="AF58" i="8"/>
  <c r="AE57" i="13" s="1"/>
  <c r="AE58" i="8"/>
  <c r="AD57" i="13" s="1"/>
  <c r="AD58" i="8"/>
  <c r="AC57" i="13" s="1"/>
  <c r="AC58" i="8"/>
  <c r="AB57" i="13" s="1"/>
  <c r="AB58" i="8"/>
  <c r="AA57" i="13" s="1"/>
  <c r="AA58" i="8"/>
  <c r="Z57" i="13" s="1"/>
  <c r="Z58" i="8"/>
  <c r="Y57" i="13" s="1"/>
  <c r="Y58" i="8"/>
  <c r="X57" i="13" s="1"/>
  <c r="X58" i="8"/>
  <c r="W57" i="13" s="1"/>
  <c r="W58" i="8"/>
  <c r="V57" i="13" s="1"/>
  <c r="V58" i="8"/>
  <c r="U57" i="13" s="1"/>
  <c r="U58" i="8"/>
  <c r="T57" i="13" s="1"/>
  <c r="T58" i="8"/>
  <c r="S57" i="13" s="1"/>
  <c r="S58" i="8"/>
  <c r="R57" i="13" s="1"/>
  <c r="R58" i="8"/>
  <c r="Q57" i="13" s="1"/>
  <c r="Q58" i="8"/>
  <c r="P57" i="13" s="1"/>
  <c r="P58" i="8"/>
  <c r="O57" i="13" s="1"/>
  <c r="O58" i="8"/>
  <c r="N57" i="13" s="1"/>
  <c r="N58" i="8"/>
  <c r="M57" i="13" s="1"/>
  <c r="M58" i="8"/>
  <c r="L57" i="13" s="1"/>
  <c r="L58" i="8"/>
  <c r="K57" i="13" s="1"/>
  <c r="K58" i="8"/>
  <c r="J57" i="13" s="1"/>
  <c r="J58" i="8"/>
  <c r="I57" i="13" s="1"/>
  <c r="I58" i="8"/>
  <c r="H57" i="13" s="1"/>
  <c r="H58" i="8"/>
  <c r="G57" i="13" s="1"/>
  <c r="G58" i="8"/>
  <c r="F57" i="13" s="1"/>
  <c r="F58" i="8"/>
  <c r="E57" i="13" s="1"/>
  <c r="E58" i="8"/>
  <c r="D57" i="13" s="1"/>
  <c r="D58" i="8"/>
  <c r="C57" i="13" s="1"/>
  <c r="C58" i="8"/>
  <c r="B57" i="13" s="1"/>
  <c r="CE57" i="8"/>
  <c r="CD56" i="13" s="1"/>
  <c r="CD57" i="8"/>
  <c r="CC56" i="13" s="1"/>
  <c r="CB57" i="8"/>
  <c r="CA56" i="13" s="1"/>
  <c r="CA57" i="8"/>
  <c r="BZ56" i="13" s="1"/>
  <c r="BZ57" i="8"/>
  <c r="BY56" i="13" s="1"/>
  <c r="BY57" i="8"/>
  <c r="BX56" i="13" s="1"/>
  <c r="BX57" i="8"/>
  <c r="BW56" i="13" s="1"/>
  <c r="BW57" i="8"/>
  <c r="BV56" i="13" s="1"/>
  <c r="BV57" i="8"/>
  <c r="BU56" i="13" s="1"/>
  <c r="BU57" i="8"/>
  <c r="BT56" i="13" s="1"/>
  <c r="BT57" i="8"/>
  <c r="BS56" i="13" s="1"/>
  <c r="BS57" i="8"/>
  <c r="BR56" i="13" s="1"/>
  <c r="BR57" i="8"/>
  <c r="BQ56" i="13" s="1"/>
  <c r="BQ57" i="8"/>
  <c r="BP56" i="13" s="1"/>
  <c r="BP57" i="8"/>
  <c r="BO56" i="13" s="1"/>
  <c r="BO57" i="8"/>
  <c r="BN56" i="13" s="1"/>
  <c r="BN57" i="8"/>
  <c r="BM56" i="13" s="1"/>
  <c r="BM57" i="8"/>
  <c r="BL56" i="13" s="1"/>
  <c r="BL57" i="8"/>
  <c r="BK56" i="13" s="1"/>
  <c r="BK57" i="8"/>
  <c r="BJ56" i="13" s="1"/>
  <c r="BJ57" i="8"/>
  <c r="BI56" i="13" s="1"/>
  <c r="BI57" i="8"/>
  <c r="BH56" i="13" s="1"/>
  <c r="BH57" i="8"/>
  <c r="BG56" i="13" s="1"/>
  <c r="BG57" i="8"/>
  <c r="BF56" i="13" s="1"/>
  <c r="BF57" i="8"/>
  <c r="BE56" i="13" s="1"/>
  <c r="BE57" i="8"/>
  <c r="BD56" i="13" s="1"/>
  <c r="BD57" i="8"/>
  <c r="BC56" i="13" s="1"/>
  <c r="BC57" i="8"/>
  <c r="BB56" i="13" s="1"/>
  <c r="BB57" i="8"/>
  <c r="BA56" i="13" s="1"/>
  <c r="BA57" i="8"/>
  <c r="AZ56" i="13" s="1"/>
  <c r="AZ57" i="8"/>
  <c r="AY56" i="13" s="1"/>
  <c r="AY57" i="8"/>
  <c r="AX56" i="13" s="1"/>
  <c r="AX57" i="8"/>
  <c r="AW56" i="13" s="1"/>
  <c r="AW57" i="8"/>
  <c r="AV56" i="13" s="1"/>
  <c r="AV57" i="8"/>
  <c r="AU56" i="13" s="1"/>
  <c r="AU57" i="8"/>
  <c r="AT56" i="13" s="1"/>
  <c r="AT57" i="8"/>
  <c r="AS56" i="13" s="1"/>
  <c r="AS57" i="8"/>
  <c r="AR56" i="13" s="1"/>
  <c r="AR57" i="8"/>
  <c r="AQ56" i="13" s="1"/>
  <c r="AQ57" i="8"/>
  <c r="AP56" i="13" s="1"/>
  <c r="AP57" i="8"/>
  <c r="AO56" i="13" s="1"/>
  <c r="AO57" i="8"/>
  <c r="AN56" i="13" s="1"/>
  <c r="AN57" i="8"/>
  <c r="AM56" i="13" s="1"/>
  <c r="AM57" i="8"/>
  <c r="AL56" i="13" s="1"/>
  <c r="AL57" i="8"/>
  <c r="AK56" i="13" s="1"/>
  <c r="AK57" i="8"/>
  <c r="AJ56" i="13" s="1"/>
  <c r="AJ57" i="8"/>
  <c r="AI56" i="13" s="1"/>
  <c r="AI57" i="8"/>
  <c r="AH56" i="13" s="1"/>
  <c r="AH57" i="8"/>
  <c r="AG56" i="13" s="1"/>
  <c r="AG57" i="8"/>
  <c r="AF56" i="13" s="1"/>
  <c r="AF57" i="8"/>
  <c r="AE56" i="13" s="1"/>
  <c r="AE57" i="8"/>
  <c r="AD56" i="13" s="1"/>
  <c r="AD57" i="8"/>
  <c r="AC56" i="13" s="1"/>
  <c r="AC57" i="8"/>
  <c r="AB56" i="13" s="1"/>
  <c r="AB57" i="8"/>
  <c r="AA56" i="13" s="1"/>
  <c r="AA57" i="8"/>
  <c r="Z56" i="13" s="1"/>
  <c r="Z57" i="8"/>
  <c r="Y56" i="13" s="1"/>
  <c r="Y57" i="8"/>
  <c r="X56" i="13" s="1"/>
  <c r="X57" i="8"/>
  <c r="W56" i="13" s="1"/>
  <c r="W57" i="8"/>
  <c r="V56" i="13" s="1"/>
  <c r="V57" i="8"/>
  <c r="U56" i="13" s="1"/>
  <c r="U57" i="8"/>
  <c r="T56" i="13" s="1"/>
  <c r="T57" i="8"/>
  <c r="S56" i="13" s="1"/>
  <c r="S57" i="8"/>
  <c r="R56" i="13" s="1"/>
  <c r="R57" i="8"/>
  <c r="Q56" i="13" s="1"/>
  <c r="Q57" i="8"/>
  <c r="P56" i="13" s="1"/>
  <c r="P57" i="8"/>
  <c r="O56" i="13" s="1"/>
  <c r="O57" i="8"/>
  <c r="N56" i="13" s="1"/>
  <c r="N57" i="8"/>
  <c r="M56" i="13" s="1"/>
  <c r="M57" i="8"/>
  <c r="L56" i="13" s="1"/>
  <c r="L57" i="8"/>
  <c r="K56" i="13" s="1"/>
  <c r="K57" i="8"/>
  <c r="J56" i="13" s="1"/>
  <c r="J57" i="8"/>
  <c r="I56" i="13" s="1"/>
  <c r="I57" i="8"/>
  <c r="H56" i="13" s="1"/>
  <c r="H57" i="8"/>
  <c r="G56" i="13" s="1"/>
  <c r="G57" i="8"/>
  <c r="F56" i="13" s="1"/>
  <c r="F57" i="8"/>
  <c r="E56" i="13" s="1"/>
  <c r="E57" i="8"/>
  <c r="D56" i="13" s="1"/>
  <c r="D57" i="8"/>
  <c r="C56" i="13" s="1"/>
  <c r="C57" i="8"/>
  <c r="B56" i="13" s="1"/>
  <c r="CE56" i="8"/>
  <c r="CD55" i="13" s="1"/>
  <c r="CD56" i="8"/>
  <c r="CC55" i="13" s="1"/>
  <c r="CB56" i="8"/>
  <c r="CA55" i="13" s="1"/>
  <c r="CA56" i="8"/>
  <c r="BZ55" i="13" s="1"/>
  <c r="BZ56" i="8"/>
  <c r="BY55" i="13" s="1"/>
  <c r="BY56" i="8"/>
  <c r="BX55" i="13" s="1"/>
  <c r="BX56" i="8"/>
  <c r="BW55" i="13" s="1"/>
  <c r="BW56" i="8"/>
  <c r="BV55" i="13" s="1"/>
  <c r="BV56" i="8"/>
  <c r="BU55" i="13" s="1"/>
  <c r="BU56" i="8"/>
  <c r="BT55" i="13" s="1"/>
  <c r="BT56" i="8"/>
  <c r="BS55" i="13" s="1"/>
  <c r="BS56" i="8"/>
  <c r="BR55" i="13" s="1"/>
  <c r="BR56" i="8"/>
  <c r="BQ55" i="13" s="1"/>
  <c r="BQ56" i="8"/>
  <c r="BP55" i="13" s="1"/>
  <c r="BP56" i="8"/>
  <c r="BO55" i="13" s="1"/>
  <c r="BO56" i="8"/>
  <c r="BN55" i="13" s="1"/>
  <c r="BN56" i="8"/>
  <c r="BM55" i="13" s="1"/>
  <c r="BM56" i="8"/>
  <c r="BL55" i="13" s="1"/>
  <c r="BL56" i="8"/>
  <c r="BK55" i="13" s="1"/>
  <c r="BK56" i="8"/>
  <c r="BJ55" i="13" s="1"/>
  <c r="BJ56" i="8"/>
  <c r="BI55" i="13" s="1"/>
  <c r="BI56" i="8"/>
  <c r="BH55" i="13" s="1"/>
  <c r="BH56" i="8"/>
  <c r="BG55" i="13" s="1"/>
  <c r="BG56" i="8"/>
  <c r="BF55" i="13" s="1"/>
  <c r="BF56" i="8"/>
  <c r="BE55" i="13" s="1"/>
  <c r="BE56" i="8"/>
  <c r="BD55" i="13" s="1"/>
  <c r="BD56" i="8"/>
  <c r="BC55" i="13" s="1"/>
  <c r="BC56" i="8"/>
  <c r="BB55" i="13" s="1"/>
  <c r="BB56" i="8"/>
  <c r="BA55" i="13" s="1"/>
  <c r="BA56" i="8"/>
  <c r="AZ55" i="13" s="1"/>
  <c r="AZ56" i="8"/>
  <c r="AY55" i="13" s="1"/>
  <c r="AY56" i="8"/>
  <c r="AX55" i="13" s="1"/>
  <c r="AX56" i="8"/>
  <c r="AW55" i="13" s="1"/>
  <c r="AW56" i="8"/>
  <c r="AV55" i="13" s="1"/>
  <c r="AV56" i="8"/>
  <c r="AU55" i="13" s="1"/>
  <c r="AU56" i="8"/>
  <c r="AT55" i="13" s="1"/>
  <c r="AT56" i="8"/>
  <c r="AS55" i="13" s="1"/>
  <c r="AS56" i="8"/>
  <c r="AR55" i="13" s="1"/>
  <c r="AR56" i="8"/>
  <c r="AQ55" i="13" s="1"/>
  <c r="AQ56" i="8"/>
  <c r="AP55" i="13" s="1"/>
  <c r="AP56" i="8"/>
  <c r="AO55" i="13" s="1"/>
  <c r="AO56" i="8"/>
  <c r="AN55" i="13" s="1"/>
  <c r="AN56" i="8"/>
  <c r="AM55" i="13" s="1"/>
  <c r="AM56" i="8"/>
  <c r="AL55" i="13" s="1"/>
  <c r="AL56" i="8"/>
  <c r="AK55" i="13" s="1"/>
  <c r="AK56" i="8"/>
  <c r="AJ55" i="13" s="1"/>
  <c r="AJ56" i="8"/>
  <c r="AI55" i="13" s="1"/>
  <c r="AI56" i="8"/>
  <c r="AH55" i="13" s="1"/>
  <c r="AH56" i="8"/>
  <c r="AG55" i="13" s="1"/>
  <c r="AG56" i="8"/>
  <c r="AF55" i="13" s="1"/>
  <c r="AF56" i="8"/>
  <c r="AE55" i="13" s="1"/>
  <c r="AE56" i="8"/>
  <c r="AD55" i="13" s="1"/>
  <c r="AD56" i="8"/>
  <c r="AC55" i="13" s="1"/>
  <c r="AC56" i="8"/>
  <c r="AB55" i="13" s="1"/>
  <c r="AB56" i="8"/>
  <c r="AA55" i="13" s="1"/>
  <c r="AA56" i="8"/>
  <c r="Z55" i="13" s="1"/>
  <c r="Z56" i="8"/>
  <c r="Y55" i="13" s="1"/>
  <c r="Y56" i="8"/>
  <c r="X55" i="13" s="1"/>
  <c r="X56" i="8"/>
  <c r="W55" i="13" s="1"/>
  <c r="W56" i="8"/>
  <c r="V55" i="13" s="1"/>
  <c r="V56" i="8"/>
  <c r="U55" i="13" s="1"/>
  <c r="U56" i="8"/>
  <c r="T55" i="13" s="1"/>
  <c r="T56" i="8"/>
  <c r="S55" i="13" s="1"/>
  <c r="S56" i="8"/>
  <c r="R55" i="13" s="1"/>
  <c r="R56" i="8"/>
  <c r="Q55" i="13" s="1"/>
  <c r="Q56" i="8"/>
  <c r="P55" i="13" s="1"/>
  <c r="P56" i="8"/>
  <c r="O55" i="13" s="1"/>
  <c r="O56" i="8"/>
  <c r="N55" i="13" s="1"/>
  <c r="N56" i="8"/>
  <c r="M55" i="13" s="1"/>
  <c r="M56" i="8"/>
  <c r="L55" i="13" s="1"/>
  <c r="L56" i="8"/>
  <c r="K55" i="13" s="1"/>
  <c r="K56" i="8"/>
  <c r="J55" i="13" s="1"/>
  <c r="J56" i="8"/>
  <c r="I55" i="13" s="1"/>
  <c r="I56" i="8"/>
  <c r="H55" i="13" s="1"/>
  <c r="H56" i="8"/>
  <c r="G55" i="13" s="1"/>
  <c r="G56" i="8"/>
  <c r="F55" i="13" s="1"/>
  <c r="F56" i="8"/>
  <c r="E55" i="13" s="1"/>
  <c r="E56" i="8"/>
  <c r="D55" i="13" s="1"/>
  <c r="D56" i="8"/>
  <c r="C55" i="13" s="1"/>
  <c r="C56" i="8"/>
  <c r="B55" i="13" s="1"/>
  <c r="CE55" i="8"/>
  <c r="CD54" i="13" s="1"/>
  <c r="CD55" i="8"/>
  <c r="CC54" i="13" s="1"/>
  <c r="CB55" i="8"/>
  <c r="CA54" i="13" s="1"/>
  <c r="CA55" i="8"/>
  <c r="BZ54" i="13" s="1"/>
  <c r="BZ55" i="8"/>
  <c r="BY54" i="13" s="1"/>
  <c r="BY55" i="8"/>
  <c r="BX54" i="13" s="1"/>
  <c r="BX55" i="8"/>
  <c r="BW54" i="13" s="1"/>
  <c r="BW55" i="8"/>
  <c r="BV54" i="13" s="1"/>
  <c r="BV55" i="8"/>
  <c r="BU54" i="13" s="1"/>
  <c r="BU55" i="8"/>
  <c r="BT54" i="13" s="1"/>
  <c r="BT55" i="8"/>
  <c r="BS54" i="13" s="1"/>
  <c r="BS55" i="8"/>
  <c r="BR54" i="13" s="1"/>
  <c r="BR55" i="8"/>
  <c r="BQ54" i="13" s="1"/>
  <c r="BQ55" i="8"/>
  <c r="BP54" i="13" s="1"/>
  <c r="BP55" i="8"/>
  <c r="BO54" i="13" s="1"/>
  <c r="BO55" i="8"/>
  <c r="BN54" i="13" s="1"/>
  <c r="BN55" i="8"/>
  <c r="BM54" i="13" s="1"/>
  <c r="BM55" i="8"/>
  <c r="BL54" i="13" s="1"/>
  <c r="BL55" i="8"/>
  <c r="BK54" i="13" s="1"/>
  <c r="BK55" i="8"/>
  <c r="BJ54" i="13" s="1"/>
  <c r="BJ55" i="8"/>
  <c r="BI54" i="13" s="1"/>
  <c r="BI55" i="8"/>
  <c r="BH54" i="13" s="1"/>
  <c r="BH55" i="8"/>
  <c r="BG54" i="13" s="1"/>
  <c r="BG55" i="8"/>
  <c r="BF54" i="13" s="1"/>
  <c r="BF55" i="8"/>
  <c r="BE54" i="13" s="1"/>
  <c r="BE55" i="8"/>
  <c r="BD54" i="13" s="1"/>
  <c r="BD55" i="8"/>
  <c r="BC54" i="13" s="1"/>
  <c r="BC55" i="8"/>
  <c r="BB54" i="13" s="1"/>
  <c r="BB55" i="8"/>
  <c r="BA54" i="13" s="1"/>
  <c r="BA55" i="8"/>
  <c r="AZ54" i="13" s="1"/>
  <c r="AZ55" i="8"/>
  <c r="AY54" i="13" s="1"/>
  <c r="AY55" i="8"/>
  <c r="AX54" i="13" s="1"/>
  <c r="AX55" i="8"/>
  <c r="AW54" i="13" s="1"/>
  <c r="AW55" i="8"/>
  <c r="AV54" i="13" s="1"/>
  <c r="AV55" i="8"/>
  <c r="AU54" i="13" s="1"/>
  <c r="AU55" i="8"/>
  <c r="AT54" i="13" s="1"/>
  <c r="AT55" i="8"/>
  <c r="AS54" i="13" s="1"/>
  <c r="AS55" i="8"/>
  <c r="AR54" i="13" s="1"/>
  <c r="AR55" i="8"/>
  <c r="AQ54" i="13" s="1"/>
  <c r="AQ55" i="8"/>
  <c r="AP54" i="13" s="1"/>
  <c r="AP55" i="8"/>
  <c r="AO54" i="13" s="1"/>
  <c r="AO55" i="8"/>
  <c r="AN54" i="13" s="1"/>
  <c r="AN55" i="8"/>
  <c r="AM54" i="13" s="1"/>
  <c r="AM55" i="8"/>
  <c r="AL54" i="13" s="1"/>
  <c r="AL55" i="8"/>
  <c r="AK54" i="13" s="1"/>
  <c r="AK55" i="8"/>
  <c r="AJ54" i="13" s="1"/>
  <c r="AJ55" i="8"/>
  <c r="AI54" i="13" s="1"/>
  <c r="AI55" i="8"/>
  <c r="AH54" i="13" s="1"/>
  <c r="AH55" i="8"/>
  <c r="AG54" i="13" s="1"/>
  <c r="AG55" i="8"/>
  <c r="AF54" i="13" s="1"/>
  <c r="AF55" i="8"/>
  <c r="AE54" i="13" s="1"/>
  <c r="AE55" i="8"/>
  <c r="AD54" i="13" s="1"/>
  <c r="AD55" i="8"/>
  <c r="AC54" i="13" s="1"/>
  <c r="AC55" i="8"/>
  <c r="AB54" i="13" s="1"/>
  <c r="AB55" i="8"/>
  <c r="AA54" i="13" s="1"/>
  <c r="AA55" i="8"/>
  <c r="Z54" i="13" s="1"/>
  <c r="Z55" i="8"/>
  <c r="Y54" i="13" s="1"/>
  <c r="Y55" i="8"/>
  <c r="X54" i="13" s="1"/>
  <c r="X55" i="8"/>
  <c r="W54" i="13" s="1"/>
  <c r="W55" i="8"/>
  <c r="V54" i="13" s="1"/>
  <c r="V55" i="8"/>
  <c r="U54" i="13" s="1"/>
  <c r="U55" i="8"/>
  <c r="T54" i="13" s="1"/>
  <c r="T55" i="8"/>
  <c r="S54" i="13" s="1"/>
  <c r="S55" i="8"/>
  <c r="R54" i="13" s="1"/>
  <c r="R55" i="8"/>
  <c r="Q54" i="13" s="1"/>
  <c r="Q55" i="8"/>
  <c r="P54" i="13" s="1"/>
  <c r="P55" i="8"/>
  <c r="O54" i="13" s="1"/>
  <c r="O55" i="8"/>
  <c r="N54" i="13" s="1"/>
  <c r="N55" i="8"/>
  <c r="M54" i="13" s="1"/>
  <c r="M55" i="8"/>
  <c r="L54" i="13" s="1"/>
  <c r="L55" i="8"/>
  <c r="K54" i="13" s="1"/>
  <c r="K55" i="8"/>
  <c r="J54" i="13" s="1"/>
  <c r="J55" i="8"/>
  <c r="I54" i="13" s="1"/>
  <c r="I55" i="8"/>
  <c r="H54" i="13" s="1"/>
  <c r="H55" i="8"/>
  <c r="G54" i="13" s="1"/>
  <c r="G55" i="8"/>
  <c r="F54" i="13" s="1"/>
  <c r="F55" i="8"/>
  <c r="E54" i="13" s="1"/>
  <c r="E55" i="8"/>
  <c r="D54" i="13" s="1"/>
  <c r="D55" i="8"/>
  <c r="C54" i="13" s="1"/>
  <c r="C55" i="8"/>
  <c r="B54" i="13" s="1"/>
  <c r="CE54" i="8"/>
  <c r="CD53" i="13" s="1"/>
  <c r="CD54" i="8"/>
  <c r="CC53" i="13" s="1"/>
  <c r="CB54" i="8"/>
  <c r="CA53" i="13" s="1"/>
  <c r="CA54" i="8"/>
  <c r="BZ53" i="13" s="1"/>
  <c r="BZ54" i="8"/>
  <c r="BY53" i="13" s="1"/>
  <c r="BY54" i="8"/>
  <c r="BX53" i="13" s="1"/>
  <c r="BX54" i="8"/>
  <c r="BW53" i="13" s="1"/>
  <c r="BW54" i="8"/>
  <c r="BV53" i="13" s="1"/>
  <c r="BV54" i="8"/>
  <c r="BU53" i="13" s="1"/>
  <c r="BU54" i="8"/>
  <c r="BT53" i="13" s="1"/>
  <c r="BT54" i="8"/>
  <c r="BS53" i="13" s="1"/>
  <c r="BS54" i="8"/>
  <c r="BR53" i="13" s="1"/>
  <c r="BR54" i="8"/>
  <c r="BQ53" i="13" s="1"/>
  <c r="BQ54" i="8"/>
  <c r="BP53" i="13" s="1"/>
  <c r="BP54" i="8"/>
  <c r="BO53" i="13" s="1"/>
  <c r="BO54" i="8"/>
  <c r="BN53" i="13" s="1"/>
  <c r="BN54" i="8"/>
  <c r="BM53" i="13" s="1"/>
  <c r="BM54" i="8"/>
  <c r="BL53" i="13" s="1"/>
  <c r="BL54" i="8"/>
  <c r="BK53" i="13" s="1"/>
  <c r="BK54" i="8"/>
  <c r="BJ53" i="13" s="1"/>
  <c r="BJ54" i="8"/>
  <c r="BI53" i="13" s="1"/>
  <c r="BI54" i="8"/>
  <c r="BH53" i="13" s="1"/>
  <c r="BH54" i="8"/>
  <c r="BG53" i="13" s="1"/>
  <c r="BG54" i="8"/>
  <c r="BF53" i="13" s="1"/>
  <c r="BF54" i="8"/>
  <c r="BE53" i="13" s="1"/>
  <c r="BE54" i="8"/>
  <c r="BD53" i="13" s="1"/>
  <c r="BD54" i="8"/>
  <c r="BC53" i="13" s="1"/>
  <c r="BC54" i="8"/>
  <c r="BB53" i="13" s="1"/>
  <c r="BB54" i="8"/>
  <c r="BA53" i="13" s="1"/>
  <c r="BA54" i="8"/>
  <c r="AZ53" i="13" s="1"/>
  <c r="AZ54" i="8"/>
  <c r="AY53" i="13" s="1"/>
  <c r="AY54" i="8"/>
  <c r="AX53" i="13" s="1"/>
  <c r="AX54" i="8"/>
  <c r="AW53" i="13" s="1"/>
  <c r="AW54" i="8"/>
  <c r="AV53" i="13" s="1"/>
  <c r="AV54" i="8"/>
  <c r="AU53" i="13" s="1"/>
  <c r="AU54" i="8"/>
  <c r="AT53" i="13" s="1"/>
  <c r="AT54" i="8"/>
  <c r="AS53" i="13" s="1"/>
  <c r="AS54" i="8"/>
  <c r="AR53" i="13" s="1"/>
  <c r="AR54" i="8"/>
  <c r="AQ53" i="13" s="1"/>
  <c r="AQ54" i="8"/>
  <c r="AP53" i="13" s="1"/>
  <c r="AP54" i="8"/>
  <c r="AO53" i="13" s="1"/>
  <c r="AO54" i="8"/>
  <c r="AN53" i="13" s="1"/>
  <c r="AN54" i="8"/>
  <c r="AM53" i="13" s="1"/>
  <c r="AM54" i="8"/>
  <c r="AL53" i="13" s="1"/>
  <c r="AL54" i="8"/>
  <c r="AK53" i="13" s="1"/>
  <c r="AK54" i="8"/>
  <c r="AJ53" i="13" s="1"/>
  <c r="AJ54" i="8"/>
  <c r="AI53" i="13" s="1"/>
  <c r="AI54" i="8"/>
  <c r="AH53" i="13" s="1"/>
  <c r="AH54" i="8"/>
  <c r="AG53" i="13" s="1"/>
  <c r="AG54" i="8"/>
  <c r="AF53" i="13" s="1"/>
  <c r="AF54" i="8"/>
  <c r="AE53" i="13" s="1"/>
  <c r="AE54" i="8"/>
  <c r="AD53" i="13" s="1"/>
  <c r="AD54" i="8"/>
  <c r="AC53" i="13" s="1"/>
  <c r="AC54" i="8"/>
  <c r="AB53" i="13" s="1"/>
  <c r="AB54" i="8"/>
  <c r="AA53" i="13" s="1"/>
  <c r="AA54" i="8"/>
  <c r="Z53" i="13" s="1"/>
  <c r="Z54" i="8"/>
  <c r="Y53" i="13" s="1"/>
  <c r="Y54" i="8"/>
  <c r="X53" i="13" s="1"/>
  <c r="X54" i="8"/>
  <c r="W53" i="13" s="1"/>
  <c r="W54" i="8"/>
  <c r="V53" i="13" s="1"/>
  <c r="V54" i="8"/>
  <c r="U53" i="13" s="1"/>
  <c r="U54" i="8"/>
  <c r="T53" i="13" s="1"/>
  <c r="T54" i="8"/>
  <c r="S53" i="13" s="1"/>
  <c r="S54" i="8"/>
  <c r="R53" i="13" s="1"/>
  <c r="R54" i="8"/>
  <c r="Q53" i="13" s="1"/>
  <c r="Q54" i="8"/>
  <c r="P53" i="13" s="1"/>
  <c r="P54" i="8"/>
  <c r="O53" i="13" s="1"/>
  <c r="O54" i="8"/>
  <c r="N53" i="13" s="1"/>
  <c r="N54" i="8"/>
  <c r="M53" i="13" s="1"/>
  <c r="M54" i="8"/>
  <c r="L53" i="13" s="1"/>
  <c r="L54" i="8"/>
  <c r="K53" i="13" s="1"/>
  <c r="K54" i="8"/>
  <c r="J53" i="13" s="1"/>
  <c r="J54" i="8"/>
  <c r="I53" i="13" s="1"/>
  <c r="I54" i="8"/>
  <c r="H53" i="13" s="1"/>
  <c r="H54" i="8"/>
  <c r="G53" i="13" s="1"/>
  <c r="G54" i="8"/>
  <c r="F53" i="13" s="1"/>
  <c r="F54" i="8"/>
  <c r="E53" i="13" s="1"/>
  <c r="E54" i="8"/>
  <c r="D53" i="13" s="1"/>
  <c r="D54" i="8"/>
  <c r="C53" i="13" s="1"/>
  <c r="C54" i="8"/>
  <c r="B53" i="13" s="1"/>
  <c r="CE53" i="8"/>
  <c r="CD52" i="13" s="1"/>
  <c r="CD53" i="8"/>
  <c r="CC52" i="13" s="1"/>
  <c r="CB53" i="8"/>
  <c r="CA52" i="13" s="1"/>
  <c r="CA53" i="8"/>
  <c r="BZ52" i="13" s="1"/>
  <c r="BZ53" i="8"/>
  <c r="BY52" i="13" s="1"/>
  <c r="BY53" i="8"/>
  <c r="BX52" i="13" s="1"/>
  <c r="BX53" i="8"/>
  <c r="BW52" i="13" s="1"/>
  <c r="BW53" i="8"/>
  <c r="BV52" i="13" s="1"/>
  <c r="BV53" i="8"/>
  <c r="BU52" i="13" s="1"/>
  <c r="BU53" i="8"/>
  <c r="BT52" i="13" s="1"/>
  <c r="BT53" i="8"/>
  <c r="BS52" i="13" s="1"/>
  <c r="BS53" i="8"/>
  <c r="BR52" i="13" s="1"/>
  <c r="BR53" i="8"/>
  <c r="BQ52" i="13" s="1"/>
  <c r="BQ53" i="8"/>
  <c r="BP52" i="13" s="1"/>
  <c r="BP53" i="8"/>
  <c r="BO52" i="13" s="1"/>
  <c r="BO53" i="8"/>
  <c r="BN52" i="13" s="1"/>
  <c r="BN53" i="8"/>
  <c r="BM52" i="13" s="1"/>
  <c r="BM53" i="8"/>
  <c r="BL52" i="13" s="1"/>
  <c r="BL53" i="8"/>
  <c r="BK52" i="13" s="1"/>
  <c r="BK53" i="8"/>
  <c r="BJ52" i="13" s="1"/>
  <c r="BJ53" i="8"/>
  <c r="BI52" i="13" s="1"/>
  <c r="BI53" i="8"/>
  <c r="BH52" i="13" s="1"/>
  <c r="BH53" i="8"/>
  <c r="BG52" i="13" s="1"/>
  <c r="BG53" i="8"/>
  <c r="BF52" i="13" s="1"/>
  <c r="BF53" i="8"/>
  <c r="BE52" i="13" s="1"/>
  <c r="BE53" i="8"/>
  <c r="BD52" i="13" s="1"/>
  <c r="BD53" i="8"/>
  <c r="BC52" i="13" s="1"/>
  <c r="BC53" i="8"/>
  <c r="BB52" i="13" s="1"/>
  <c r="BB53" i="8"/>
  <c r="BA52" i="13" s="1"/>
  <c r="BA53" i="8"/>
  <c r="AZ52" i="13" s="1"/>
  <c r="AZ53" i="8"/>
  <c r="AY52" i="13" s="1"/>
  <c r="AY53" i="8"/>
  <c r="AX52" i="13" s="1"/>
  <c r="AX53" i="8"/>
  <c r="AW52" i="13" s="1"/>
  <c r="AW53" i="8"/>
  <c r="AV52" i="13" s="1"/>
  <c r="AV53" i="8"/>
  <c r="AU52" i="13" s="1"/>
  <c r="AU53" i="8"/>
  <c r="AT52" i="13" s="1"/>
  <c r="AT53" i="8"/>
  <c r="AS52" i="13" s="1"/>
  <c r="AS53" i="8"/>
  <c r="AR52" i="13" s="1"/>
  <c r="AR53" i="8"/>
  <c r="AQ52" i="13" s="1"/>
  <c r="AQ53" i="8"/>
  <c r="AP52" i="13" s="1"/>
  <c r="AP53" i="8"/>
  <c r="AO52" i="13" s="1"/>
  <c r="AO53" i="8"/>
  <c r="AN52" i="13" s="1"/>
  <c r="AN53" i="8"/>
  <c r="AM52" i="13" s="1"/>
  <c r="AM53" i="8"/>
  <c r="AL52" i="13" s="1"/>
  <c r="AL53" i="8"/>
  <c r="AK52" i="13" s="1"/>
  <c r="AK53" i="8"/>
  <c r="AJ52" i="13" s="1"/>
  <c r="AJ53" i="8"/>
  <c r="AI52" i="13" s="1"/>
  <c r="AI53" i="8"/>
  <c r="AH52" i="13" s="1"/>
  <c r="AH53" i="8"/>
  <c r="AG52" i="13" s="1"/>
  <c r="AG53" i="8"/>
  <c r="AF52" i="13" s="1"/>
  <c r="AF53" i="8"/>
  <c r="AE52" i="13" s="1"/>
  <c r="AE53" i="8"/>
  <c r="AD52" i="13" s="1"/>
  <c r="AD53" i="8"/>
  <c r="AC52" i="13" s="1"/>
  <c r="AC53" i="8"/>
  <c r="AB52" i="13" s="1"/>
  <c r="AB53" i="8"/>
  <c r="AA52" i="13" s="1"/>
  <c r="AA53" i="8"/>
  <c r="Z52" i="13" s="1"/>
  <c r="Z53" i="8"/>
  <c r="Y52" i="13" s="1"/>
  <c r="Y53" i="8"/>
  <c r="X52" i="13" s="1"/>
  <c r="X53" i="8"/>
  <c r="W52" i="13" s="1"/>
  <c r="W53" i="8"/>
  <c r="V52" i="13" s="1"/>
  <c r="V53" i="8"/>
  <c r="U52" i="13" s="1"/>
  <c r="U53" i="8"/>
  <c r="T52" i="13" s="1"/>
  <c r="T53" i="8"/>
  <c r="S52" i="13" s="1"/>
  <c r="S53" i="8"/>
  <c r="R52" i="13" s="1"/>
  <c r="R53" i="8"/>
  <c r="Q52" i="13" s="1"/>
  <c r="Q53" i="8"/>
  <c r="P52" i="13" s="1"/>
  <c r="P53" i="8"/>
  <c r="O52" i="13" s="1"/>
  <c r="O53" i="8"/>
  <c r="N52" i="13" s="1"/>
  <c r="N53" i="8"/>
  <c r="M52" i="13" s="1"/>
  <c r="M53" i="8"/>
  <c r="L52" i="13" s="1"/>
  <c r="L53" i="8"/>
  <c r="K52" i="13" s="1"/>
  <c r="K53" i="8"/>
  <c r="J52" i="13" s="1"/>
  <c r="J53" i="8"/>
  <c r="I52" i="13" s="1"/>
  <c r="I53" i="8"/>
  <c r="H52" i="13" s="1"/>
  <c r="H53" i="8"/>
  <c r="G52" i="13" s="1"/>
  <c r="G53" i="8"/>
  <c r="F52" i="13" s="1"/>
  <c r="F53" i="8"/>
  <c r="E52" i="13" s="1"/>
  <c r="E53" i="8"/>
  <c r="D52" i="13" s="1"/>
  <c r="D53" i="8"/>
  <c r="C52" i="13" s="1"/>
  <c r="C53" i="8"/>
  <c r="B52" i="13" s="1"/>
  <c r="CE52" i="8"/>
  <c r="CD51" i="13" s="1"/>
  <c r="CD52" i="8"/>
  <c r="CC51" i="13" s="1"/>
  <c r="CB52" i="8"/>
  <c r="CA51" i="13" s="1"/>
  <c r="CA52" i="8"/>
  <c r="BZ51" i="13" s="1"/>
  <c r="BZ52" i="8"/>
  <c r="BY51" i="13" s="1"/>
  <c r="BY52" i="8"/>
  <c r="BX51" i="13" s="1"/>
  <c r="BX52" i="8"/>
  <c r="BW51" i="13" s="1"/>
  <c r="BW52" i="8"/>
  <c r="BV51" i="13" s="1"/>
  <c r="BV52" i="8"/>
  <c r="BU51" i="13" s="1"/>
  <c r="BU52" i="8"/>
  <c r="BT51" i="13" s="1"/>
  <c r="BT52" i="8"/>
  <c r="BS51" i="13" s="1"/>
  <c r="BS52" i="8"/>
  <c r="BR51" i="13" s="1"/>
  <c r="BR52" i="8"/>
  <c r="BQ51" i="13" s="1"/>
  <c r="BQ52" i="8"/>
  <c r="BP51" i="13" s="1"/>
  <c r="BP52" i="8"/>
  <c r="BO51" i="13" s="1"/>
  <c r="BO52" i="8"/>
  <c r="BN51" i="13" s="1"/>
  <c r="BN52" i="8"/>
  <c r="BM51" i="13" s="1"/>
  <c r="BM52" i="8"/>
  <c r="BL51" i="13" s="1"/>
  <c r="BL52" i="8"/>
  <c r="BK51" i="13" s="1"/>
  <c r="BK52" i="8"/>
  <c r="BJ51" i="13" s="1"/>
  <c r="BJ52" i="8"/>
  <c r="BI51" i="13" s="1"/>
  <c r="BI52" i="8"/>
  <c r="BH51" i="13" s="1"/>
  <c r="BH52" i="8"/>
  <c r="BG51" i="13" s="1"/>
  <c r="BG52" i="8"/>
  <c r="BF51" i="13" s="1"/>
  <c r="BF52" i="8"/>
  <c r="BE51" i="13" s="1"/>
  <c r="BE52" i="8"/>
  <c r="BD51" i="13" s="1"/>
  <c r="BD52" i="8"/>
  <c r="BC51" i="13" s="1"/>
  <c r="BC52" i="8"/>
  <c r="BB51" i="13" s="1"/>
  <c r="BB52" i="8"/>
  <c r="BA51" i="13" s="1"/>
  <c r="BA52" i="8"/>
  <c r="AZ51" i="13" s="1"/>
  <c r="AZ52" i="8"/>
  <c r="AY51" i="13" s="1"/>
  <c r="AY52" i="8"/>
  <c r="AX51" i="13" s="1"/>
  <c r="AX52" i="8"/>
  <c r="AW51" i="13" s="1"/>
  <c r="AW52" i="8"/>
  <c r="AV51" i="13" s="1"/>
  <c r="AV52" i="8"/>
  <c r="AU51" i="13" s="1"/>
  <c r="AU52" i="8"/>
  <c r="AT51" i="13" s="1"/>
  <c r="AT52" i="8"/>
  <c r="AS51" i="13" s="1"/>
  <c r="AS52" i="8"/>
  <c r="AR51" i="13" s="1"/>
  <c r="AR52" i="8"/>
  <c r="AQ51" i="13" s="1"/>
  <c r="AQ52" i="8"/>
  <c r="AP51" i="13" s="1"/>
  <c r="AP52" i="8"/>
  <c r="AO51" i="13" s="1"/>
  <c r="AO52" i="8"/>
  <c r="AN51" i="13" s="1"/>
  <c r="AN52" i="8"/>
  <c r="AM51" i="13" s="1"/>
  <c r="AM52" i="8"/>
  <c r="AL51" i="13" s="1"/>
  <c r="AL52" i="8"/>
  <c r="AK51" i="13" s="1"/>
  <c r="AK52" i="8"/>
  <c r="AJ51" i="13" s="1"/>
  <c r="AJ52" i="8"/>
  <c r="AI51" i="13" s="1"/>
  <c r="AI52" i="8"/>
  <c r="AH51" i="13" s="1"/>
  <c r="AH52" i="8"/>
  <c r="AG51" i="13" s="1"/>
  <c r="AG52" i="8"/>
  <c r="AF51" i="13" s="1"/>
  <c r="AF52" i="8"/>
  <c r="AE51" i="13" s="1"/>
  <c r="AE52" i="8"/>
  <c r="AD51" i="13" s="1"/>
  <c r="AD52" i="8"/>
  <c r="AC51" i="13" s="1"/>
  <c r="AC52" i="8"/>
  <c r="AB51" i="13" s="1"/>
  <c r="AB52" i="8"/>
  <c r="AA51" i="13" s="1"/>
  <c r="AA52" i="8"/>
  <c r="Z51" i="13" s="1"/>
  <c r="Z52" i="8"/>
  <c r="Y51" i="13" s="1"/>
  <c r="Y52" i="8"/>
  <c r="X51" i="13" s="1"/>
  <c r="X52" i="8"/>
  <c r="W51" i="13" s="1"/>
  <c r="W52" i="8"/>
  <c r="V51" i="13" s="1"/>
  <c r="V52" i="8"/>
  <c r="U51" i="13" s="1"/>
  <c r="U52" i="8"/>
  <c r="T51" i="13" s="1"/>
  <c r="T52" i="8"/>
  <c r="S51" i="13" s="1"/>
  <c r="S52" i="8"/>
  <c r="R51" i="13" s="1"/>
  <c r="R52" i="8"/>
  <c r="Q51" i="13" s="1"/>
  <c r="Q52" i="8"/>
  <c r="P51" i="13" s="1"/>
  <c r="P52" i="8"/>
  <c r="O51" i="13" s="1"/>
  <c r="O52" i="8"/>
  <c r="N51" i="13" s="1"/>
  <c r="N52" i="8"/>
  <c r="M51" i="13" s="1"/>
  <c r="M52" i="8"/>
  <c r="L51" i="13" s="1"/>
  <c r="L52" i="8"/>
  <c r="K51" i="13" s="1"/>
  <c r="K52" i="8"/>
  <c r="J51" i="13" s="1"/>
  <c r="J52" i="8"/>
  <c r="I51" i="13" s="1"/>
  <c r="I52" i="8"/>
  <c r="H51" i="13" s="1"/>
  <c r="H52" i="8"/>
  <c r="G51" i="13" s="1"/>
  <c r="G52" i="8"/>
  <c r="F51" i="13" s="1"/>
  <c r="F52" i="8"/>
  <c r="E51" i="13" s="1"/>
  <c r="E52" i="8"/>
  <c r="D51" i="13" s="1"/>
  <c r="D52" i="8"/>
  <c r="C51" i="13" s="1"/>
  <c r="C52" i="8"/>
  <c r="B51" i="13" s="1"/>
  <c r="CE51" i="8"/>
  <c r="CD50" i="13" s="1"/>
  <c r="CD51" i="8"/>
  <c r="CC50" i="13" s="1"/>
  <c r="CB51" i="8"/>
  <c r="CA50" i="13" s="1"/>
  <c r="CA51" i="8"/>
  <c r="BZ50" i="13" s="1"/>
  <c r="BZ51" i="8"/>
  <c r="BY50" i="13" s="1"/>
  <c r="BY51" i="8"/>
  <c r="BX50" i="13" s="1"/>
  <c r="BX51" i="8"/>
  <c r="BW50" i="13" s="1"/>
  <c r="BW51" i="8"/>
  <c r="BV50" i="13" s="1"/>
  <c r="BV51" i="8"/>
  <c r="BU50" i="13" s="1"/>
  <c r="BU51" i="8"/>
  <c r="BT50" i="13" s="1"/>
  <c r="BT51" i="8"/>
  <c r="BS50" i="13" s="1"/>
  <c r="BS51" i="8"/>
  <c r="BR50" i="13" s="1"/>
  <c r="BR51" i="8"/>
  <c r="BQ50" i="13" s="1"/>
  <c r="BQ51" i="8"/>
  <c r="BP50" i="13" s="1"/>
  <c r="BP51" i="8"/>
  <c r="BO50" i="13" s="1"/>
  <c r="BO51" i="8"/>
  <c r="BN50" i="13" s="1"/>
  <c r="BN51" i="8"/>
  <c r="BM50" i="13" s="1"/>
  <c r="BM51" i="8"/>
  <c r="BL50" i="13" s="1"/>
  <c r="BL51" i="8"/>
  <c r="BK50" i="13" s="1"/>
  <c r="BK51" i="8"/>
  <c r="BJ50" i="13" s="1"/>
  <c r="BJ51" i="8"/>
  <c r="BI50" i="13" s="1"/>
  <c r="BI51" i="8"/>
  <c r="BH50" i="13" s="1"/>
  <c r="BH51" i="8"/>
  <c r="BG50" i="13" s="1"/>
  <c r="BG51" i="8"/>
  <c r="BF50" i="13" s="1"/>
  <c r="BF51" i="8"/>
  <c r="BE50" i="13" s="1"/>
  <c r="BE51" i="8"/>
  <c r="BD50" i="13" s="1"/>
  <c r="BD51" i="8"/>
  <c r="BC50" i="13" s="1"/>
  <c r="BC51" i="8"/>
  <c r="BB50" i="13" s="1"/>
  <c r="BB51" i="8"/>
  <c r="BA50" i="13" s="1"/>
  <c r="BA51" i="8"/>
  <c r="AZ50" i="13" s="1"/>
  <c r="AZ51" i="8"/>
  <c r="AY50" i="13" s="1"/>
  <c r="AY51" i="8"/>
  <c r="AX50" i="13" s="1"/>
  <c r="AX51" i="8"/>
  <c r="AW50" i="13" s="1"/>
  <c r="AW51" i="8"/>
  <c r="AV50" i="13" s="1"/>
  <c r="AV51" i="8"/>
  <c r="AU50" i="13" s="1"/>
  <c r="AU51" i="8"/>
  <c r="AT50" i="13" s="1"/>
  <c r="AT51" i="8"/>
  <c r="AS50" i="13" s="1"/>
  <c r="AS51" i="8"/>
  <c r="AR50" i="13" s="1"/>
  <c r="AR51" i="8"/>
  <c r="AQ50" i="13" s="1"/>
  <c r="AQ51" i="8"/>
  <c r="AP50" i="13" s="1"/>
  <c r="AP51" i="8"/>
  <c r="AO50" i="13" s="1"/>
  <c r="AO51" i="8"/>
  <c r="AN50" i="13" s="1"/>
  <c r="AN51" i="8"/>
  <c r="AM50" i="13" s="1"/>
  <c r="AM51" i="8"/>
  <c r="AL50" i="13" s="1"/>
  <c r="AL51" i="8"/>
  <c r="AK50" i="13" s="1"/>
  <c r="AK51" i="8"/>
  <c r="AJ50" i="13" s="1"/>
  <c r="AJ51" i="8"/>
  <c r="AI50" i="13" s="1"/>
  <c r="AI51" i="8"/>
  <c r="AH50" i="13" s="1"/>
  <c r="AH51" i="8"/>
  <c r="AG50" i="13" s="1"/>
  <c r="AG51" i="8"/>
  <c r="AF50" i="13" s="1"/>
  <c r="AF51" i="8"/>
  <c r="AE50" i="13" s="1"/>
  <c r="AE51" i="8"/>
  <c r="AD50" i="13" s="1"/>
  <c r="AD51" i="8"/>
  <c r="AC50" i="13" s="1"/>
  <c r="AC51" i="8"/>
  <c r="AB50" i="13" s="1"/>
  <c r="AB51" i="8"/>
  <c r="AA50" i="13" s="1"/>
  <c r="AA51" i="8"/>
  <c r="Z50" i="13" s="1"/>
  <c r="Z51" i="8"/>
  <c r="Y50" i="13" s="1"/>
  <c r="Y51" i="8"/>
  <c r="X50" i="13" s="1"/>
  <c r="X51" i="8"/>
  <c r="W50" i="13" s="1"/>
  <c r="W51" i="8"/>
  <c r="V50" i="13" s="1"/>
  <c r="V51" i="8"/>
  <c r="U50" i="13" s="1"/>
  <c r="U51" i="8"/>
  <c r="T50" i="13" s="1"/>
  <c r="T51" i="8"/>
  <c r="S50" i="13" s="1"/>
  <c r="S51" i="8"/>
  <c r="R50" i="13" s="1"/>
  <c r="R51" i="8"/>
  <c r="Q50" i="13" s="1"/>
  <c r="Q51" i="8"/>
  <c r="P50" i="13" s="1"/>
  <c r="P51" i="8"/>
  <c r="O50" i="13" s="1"/>
  <c r="O51" i="8"/>
  <c r="N50" i="13" s="1"/>
  <c r="N51" i="8"/>
  <c r="M50" i="13" s="1"/>
  <c r="M51" i="8"/>
  <c r="L50" i="13" s="1"/>
  <c r="L51" i="8"/>
  <c r="K50" i="13" s="1"/>
  <c r="K51" i="8"/>
  <c r="J50" i="13" s="1"/>
  <c r="J51" i="8"/>
  <c r="I50" i="13" s="1"/>
  <c r="I51" i="8"/>
  <c r="H50" i="13" s="1"/>
  <c r="H51" i="8"/>
  <c r="G50" i="13" s="1"/>
  <c r="G51" i="8"/>
  <c r="F50" i="13" s="1"/>
  <c r="F51" i="8"/>
  <c r="E50" i="13" s="1"/>
  <c r="E51" i="8"/>
  <c r="D50" i="13" s="1"/>
  <c r="D51" i="8"/>
  <c r="C50" i="13" s="1"/>
  <c r="C51" i="8"/>
  <c r="B50" i="13" s="1"/>
  <c r="CE50" i="8"/>
  <c r="CD49" i="13" s="1"/>
  <c r="CD50" i="8"/>
  <c r="CC49" i="13" s="1"/>
  <c r="CB50" i="8"/>
  <c r="CA49" i="13" s="1"/>
  <c r="CA50" i="8"/>
  <c r="BZ49" i="13" s="1"/>
  <c r="BZ50" i="8"/>
  <c r="BY49" i="13" s="1"/>
  <c r="BY50" i="8"/>
  <c r="BX49" i="13" s="1"/>
  <c r="BX50" i="8"/>
  <c r="BW49" i="13" s="1"/>
  <c r="BW50" i="8"/>
  <c r="BV49" i="13" s="1"/>
  <c r="BV50" i="8"/>
  <c r="BU49" i="13" s="1"/>
  <c r="BU50" i="8"/>
  <c r="BT49" i="13" s="1"/>
  <c r="BT50" i="8"/>
  <c r="BS49" i="13" s="1"/>
  <c r="BS50" i="8"/>
  <c r="BR49" i="13" s="1"/>
  <c r="BR50" i="8"/>
  <c r="BQ49" i="13" s="1"/>
  <c r="BQ50" i="8"/>
  <c r="BP49" i="13" s="1"/>
  <c r="BP50" i="8"/>
  <c r="BO49" i="13" s="1"/>
  <c r="BO50" i="8"/>
  <c r="BN49" i="13" s="1"/>
  <c r="BN50" i="8"/>
  <c r="BM49" i="13" s="1"/>
  <c r="BM50" i="8"/>
  <c r="BL49" i="13" s="1"/>
  <c r="BL50" i="8"/>
  <c r="BK49" i="13" s="1"/>
  <c r="BK50" i="8"/>
  <c r="BJ49" i="13" s="1"/>
  <c r="BJ50" i="8"/>
  <c r="BI49" i="13" s="1"/>
  <c r="BI50" i="8"/>
  <c r="BH49" i="13" s="1"/>
  <c r="BH50" i="8"/>
  <c r="BG49" i="13" s="1"/>
  <c r="BG50" i="8"/>
  <c r="BF49" i="13" s="1"/>
  <c r="BF50" i="8"/>
  <c r="BE49" i="13" s="1"/>
  <c r="BE50" i="8"/>
  <c r="BD49" i="13" s="1"/>
  <c r="BD50" i="8"/>
  <c r="BC49" i="13" s="1"/>
  <c r="BC50" i="8"/>
  <c r="BB49" i="13" s="1"/>
  <c r="BB50" i="8"/>
  <c r="BA49" i="13" s="1"/>
  <c r="BA50" i="8"/>
  <c r="AZ49" i="13" s="1"/>
  <c r="AZ50" i="8"/>
  <c r="AY49" i="13" s="1"/>
  <c r="AY50" i="8"/>
  <c r="AX49" i="13" s="1"/>
  <c r="AX50" i="8"/>
  <c r="AW49" i="13" s="1"/>
  <c r="AW50" i="8"/>
  <c r="AV49" i="13" s="1"/>
  <c r="AV50" i="8"/>
  <c r="AU49" i="13" s="1"/>
  <c r="AU50" i="8"/>
  <c r="AT49" i="13" s="1"/>
  <c r="AT50" i="8"/>
  <c r="AS49" i="13" s="1"/>
  <c r="AS50" i="8"/>
  <c r="AR49" i="13" s="1"/>
  <c r="AR50" i="8"/>
  <c r="AQ49" i="13" s="1"/>
  <c r="AQ50" i="8"/>
  <c r="AP49" i="13" s="1"/>
  <c r="AP50" i="8"/>
  <c r="AO49" i="13" s="1"/>
  <c r="AO50" i="8"/>
  <c r="AN49" i="13" s="1"/>
  <c r="AN50" i="8"/>
  <c r="AM49" i="13" s="1"/>
  <c r="AM50" i="8"/>
  <c r="AL49" i="13" s="1"/>
  <c r="AL50" i="8"/>
  <c r="AK49" i="13" s="1"/>
  <c r="AK50" i="8"/>
  <c r="AJ49" i="13" s="1"/>
  <c r="AJ50" i="8"/>
  <c r="AI49" i="13" s="1"/>
  <c r="AI50" i="8"/>
  <c r="AH49" i="13" s="1"/>
  <c r="AH50" i="8"/>
  <c r="AG49" i="13" s="1"/>
  <c r="AG50" i="8"/>
  <c r="AF49" i="13" s="1"/>
  <c r="AF50" i="8"/>
  <c r="AE49" i="13" s="1"/>
  <c r="AE50" i="8"/>
  <c r="AD49" i="13" s="1"/>
  <c r="AD50" i="8"/>
  <c r="AC49" i="13" s="1"/>
  <c r="AC50" i="8"/>
  <c r="AB49" i="13" s="1"/>
  <c r="AB50" i="8"/>
  <c r="AA49" i="13" s="1"/>
  <c r="AA50" i="8"/>
  <c r="Z49" i="13" s="1"/>
  <c r="Z50" i="8"/>
  <c r="Y49" i="13" s="1"/>
  <c r="Y50" i="8"/>
  <c r="X49" i="13" s="1"/>
  <c r="X50" i="8"/>
  <c r="W49" i="13" s="1"/>
  <c r="W50" i="8"/>
  <c r="V49" i="13" s="1"/>
  <c r="V50" i="8"/>
  <c r="U49" i="13" s="1"/>
  <c r="U50" i="8"/>
  <c r="T49" i="13" s="1"/>
  <c r="T50" i="8"/>
  <c r="S49" i="13" s="1"/>
  <c r="S50" i="8"/>
  <c r="R49" i="13" s="1"/>
  <c r="R50" i="8"/>
  <c r="Q49" i="13" s="1"/>
  <c r="Q50" i="8"/>
  <c r="P49" i="13" s="1"/>
  <c r="P50" i="8"/>
  <c r="O49" i="13" s="1"/>
  <c r="O50" i="8"/>
  <c r="N49" i="13" s="1"/>
  <c r="N50" i="8"/>
  <c r="M49" i="13" s="1"/>
  <c r="M50" i="8"/>
  <c r="L49" i="13" s="1"/>
  <c r="L50" i="8"/>
  <c r="K49" i="13" s="1"/>
  <c r="K50" i="8"/>
  <c r="J49" i="13" s="1"/>
  <c r="J50" i="8"/>
  <c r="I49" i="13" s="1"/>
  <c r="I50" i="8"/>
  <c r="H49" i="13" s="1"/>
  <c r="H50" i="8"/>
  <c r="G49" i="13" s="1"/>
  <c r="G50" i="8"/>
  <c r="F49" i="13" s="1"/>
  <c r="F50" i="8"/>
  <c r="E49" i="13" s="1"/>
  <c r="E50" i="8"/>
  <c r="D49" i="13" s="1"/>
  <c r="D50" i="8"/>
  <c r="C49" i="13" s="1"/>
  <c r="C50" i="8"/>
  <c r="B49" i="13" s="1"/>
  <c r="CE49" i="8"/>
  <c r="CD48" i="13" s="1"/>
  <c r="CD49" i="8"/>
  <c r="CC48" i="13" s="1"/>
  <c r="CB49" i="8"/>
  <c r="CA48" i="13" s="1"/>
  <c r="CA49" i="8"/>
  <c r="BZ48" i="13" s="1"/>
  <c r="BZ49" i="8"/>
  <c r="BY48" i="13" s="1"/>
  <c r="BY49" i="8"/>
  <c r="BX48" i="13" s="1"/>
  <c r="BX49" i="8"/>
  <c r="BW48" i="13" s="1"/>
  <c r="BW49" i="8"/>
  <c r="BV48" i="13" s="1"/>
  <c r="BV49" i="8"/>
  <c r="BU48" i="13" s="1"/>
  <c r="BU49" i="8"/>
  <c r="BT48" i="13" s="1"/>
  <c r="BT49" i="8"/>
  <c r="BS48" i="13" s="1"/>
  <c r="BS49" i="8"/>
  <c r="BR48" i="13" s="1"/>
  <c r="BR49" i="8"/>
  <c r="BQ48" i="13" s="1"/>
  <c r="BQ49" i="8"/>
  <c r="BP48" i="13" s="1"/>
  <c r="BP49" i="8"/>
  <c r="BO48" i="13" s="1"/>
  <c r="BO49" i="8"/>
  <c r="BN48" i="13" s="1"/>
  <c r="BN49" i="8"/>
  <c r="BM48" i="13" s="1"/>
  <c r="BM49" i="8"/>
  <c r="BL48" i="13" s="1"/>
  <c r="BL49" i="8"/>
  <c r="BK48" i="13" s="1"/>
  <c r="BK49" i="8"/>
  <c r="BJ48" i="13" s="1"/>
  <c r="BJ49" i="8"/>
  <c r="BI48" i="13" s="1"/>
  <c r="BI49" i="8"/>
  <c r="BH48" i="13" s="1"/>
  <c r="BH49" i="8"/>
  <c r="BG48" i="13" s="1"/>
  <c r="BG49" i="8"/>
  <c r="BF48" i="13" s="1"/>
  <c r="BF49" i="8"/>
  <c r="BE48" i="13" s="1"/>
  <c r="BE49" i="8"/>
  <c r="BD48" i="13" s="1"/>
  <c r="BD49" i="8"/>
  <c r="BC48" i="13" s="1"/>
  <c r="BC49" i="8"/>
  <c r="BB48" i="13" s="1"/>
  <c r="BB49" i="8"/>
  <c r="BA48" i="13" s="1"/>
  <c r="BA49" i="8"/>
  <c r="AZ48" i="13" s="1"/>
  <c r="AZ49" i="8"/>
  <c r="AY48" i="13" s="1"/>
  <c r="AY49" i="8"/>
  <c r="AX48" i="13" s="1"/>
  <c r="AX49" i="8"/>
  <c r="AW48" i="13" s="1"/>
  <c r="AW49" i="8"/>
  <c r="AV48" i="13" s="1"/>
  <c r="AV49" i="8"/>
  <c r="AU48" i="13" s="1"/>
  <c r="AU49" i="8"/>
  <c r="AT48" i="13" s="1"/>
  <c r="AT49" i="8"/>
  <c r="AS48" i="13" s="1"/>
  <c r="AS49" i="8"/>
  <c r="AR48" i="13" s="1"/>
  <c r="AR49" i="8"/>
  <c r="AQ48" i="13" s="1"/>
  <c r="AQ49" i="8"/>
  <c r="AP48" i="13" s="1"/>
  <c r="AP49" i="8"/>
  <c r="AO48" i="13" s="1"/>
  <c r="AO49" i="8"/>
  <c r="AN48" i="13" s="1"/>
  <c r="AN49" i="8"/>
  <c r="AM48" i="13" s="1"/>
  <c r="AM49" i="8"/>
  <c r="AL48" i="13" s="1"/>
  <c r="AL49" i="8"/>
  <c r="AK48" i="13" s="1"/>
  <c r="AK49" i="8"/>
  <c r="AJ48" i="13" s="1"/>
  <c r="AJ49" i="8"/>
  <c r="AI48" i="13" s="1"/>
  <c r="AI49" i="8"/>
  <c r="AH48" i="13" s="1"/>
  <c r="AH49" i="8"/>
  <c r="AG48" i="13" s="1"/>
  <c r="AG49" i="8"/>
  <c r="AF48" i="13" s="1"/>
  <c r="AF49" i="8"/>
  <c r="AE48" i="13" s="1"/>
  <c r="AE49" i="8"/>
  <c r="AD48" i="13" s="1"/>
  <c r="AD49" i="8"/>
  <c r="AC48" i="13" s="1"/>
  <c r="AC49" i="8"/>
  <c r="AB48" i="13" s="1"/>
  <c r="AB49" i="8"/>
  <c r="AA48" i="13" s="1"/>
  <c r="AA49" i="8"/>
  <c r="Z48" i="13" s="1"/>
  <c r="Z49" i="8"/>
  <c r="Y48" i="13" s="1"/>
  <c r="Y49" i="8"/>
  <c r="X48" i="13" s="1"/>
  <c r="X49" i="8"/>
  <c r="W48" i="13" s="1"/>
  <c r="W49" i="8"/>
  <c r="V48" i="13" s="1"/>
  <c r="V49" i="8"/>
  <c r="U48" i="13" s="1"/>
  <c r="U49" i="8"/>
  <c r="T48" i="13" s="1"/>
  <c r="T49" i="8"/>
  <c r="S48" i="13" s="1"/>
  <c r="S49" i="8"/>
  <c r="R48" i="13" s="1"/>
  <c r="R49" i="8"/>
  <c r="Q48" i="13" s="1"/>
  <c r="Q49" i="8"/>
  <c r="P48" i="13" s="1"/>
  <c r="P49" i="8"/>
  <c r="O48" i="13" s="1"/>
  <c r="O49" i="8"/>
  <c r="N48" i="13" s="1"/>
  <c r="N49" i="8"/>
  <c r="M48" i="13" s="1"/>
  <c r="M49" i="8"/>
  <c r="L48" i="13" s="1"/>
  <c r="L49" i="8"/>
  <c r="K48" i="13" s="1"/>
  <c r="K49" i="8"/>
  <c r="J48" i="13" s="1"/>
  <c r="J49" i="8"/>
  <c r="I48" i="13" s="1"/>
  <c r="I49" i="8"/>
  <c r="H48" i="13" s="1"/>
  <c r="H49" i="8"/>
  <c r="G48" i="13" s="1"/>
  <c r="G49" i="8"/>
  <c r="F48" i="13" s="1"/>
  <c r="F49" i="8"/>
  <c r="E48" i="13" s="1"/>
  <c r="E49" i="8"/>
  <c r="D48" i="13" s="1"/>
  <c r="D49" i="8"/>
  <c r="C48" i="13" s="1"/>
  <c r="C49" i="8"/>
  <c r="B48" i="13" s="1"/>
  <c r="CE48" i="8"/>
  <c r="CD47" i="13" s="1"/>
  <c r="CD48" i="8"/>
  <c r="CC47" i="13" s="1"/>
  <c r="CB48" i="8"/>
  <c r="CA47" i="13" s="1"/>
  <c r="CA48" i="8"/>
  <c r="BZ47" i="13" s="1"/>
  <c r="BZ48" i="8"/>
  <c r="BY47" i="13" s="1"/>
  <c r="BY48" i="8"/>
  <c r="BX47" i="13" s="1"/>
  <c r="BX48" i="8"/>
  <c r="BW47" i="13" s="1"/>
  <c r="BW48" i="8"/>
  <c r="BV47" i="13" s="1"/>
  <c r="BV48" i="8"/>
  <c r="BU47" i="13" s="1"/>
  <c r="BU48" i="8"/>
  <c r="BT47" i="13" s="1"/>
  <c r="BT48" i="8"/>
  <c r="BS47" i="13" s="1"/>
  <c r="BS48" i="8"/>
  <c r="BR47" i="13" s="1"/>
  <c r="BR48" i="8"/>
  <c r="BQ47" i="13" s="1"/>
  <c r="BQ48" i="8"/>
  <c r="BP47" i="13" s="1"/>
  <c r="BP48" i="8"/>
  <c r="BO47" i="13" s="1"/>
  <c r="BO48" i="8"/>
  <c r="BN47" i="13" s="1"/>
  <c r="BN48" i="8"/>
  <c r="BM47" i="13" s="1"/>
  <c r="BM48" i="8"/>
  <c r="BL47" i="13" s="1"/>
  <c r="BL48" i="8"/>
  <c r="BK47" i="13" s="1"/>
  <c r="BK48" i="8"/>
  <c r="BJ47" i="13" s="1"/>
  <c r="BJ48" i="8"/>
  <c r="BI47" i="13" s="1"/>
  <c r="BI48" i="8"/>
  <c r="BH47" i="13" s="1"/>
  <c r="BH48" i="8"/>
  <c r="BG47" i="13" s="1"/>
  <c r="BG48" i="8"/>
  <c r="BF47" i="13" s="1"/>
  <c r="BF48" i="8"/>
  <c r="BE47" i="13" s="1"/>
  <c r="BE48" i="8"/>
  <c r="BD47" i="13" s="1"/>
  <c r="BD48" i="8"/>
  <c r="BC47" i="13" s="1"/>
  <c r="BC48" i="8"/>
  <c r="BB47" i="13" s="1"/>
  <c r="BB48" i="8"/>
  <c r="BA47" i="13" s="1"/>
  <c r="BA48" i="8"/>
  <c r="AZ47" i="13" s="1"/>
  <c r="AZ48" i="8"/>
  <c r="AY47" i="13" s="1"/>
  <c r="AY48" i="8"/>
  <c r="AX47" i="13" s="1"/>
  <c r="AX48" i="8"/>
  <c r="AW47" i="13" s="1"/>
  <c r="AW48" i="8"/>
  <c r="AV47" i="13" s="1"/>
  <c r="AV48" i="8"/>
  <c r="AU47" i="13" s="1"/>
  <c r="AU48" i="8"/>
  <c r="AT47" i="13" s="1"/>
  <c r="AT48" i="8"/>
  <c r="AS47" i="13" s="1"/>
  <c r="AS48" i="8"/>
  <c r="AR47" i="13" s="1"/>
  <c r="AR48" i="8"/>
  <c r="AQ47" i="13" s="1"/>
  <c r="AQ48" i="8"/>
  <c r="AP47" i="13" s="1"/>
  <c r="AP48" i="8"/>
  <c r="AO47" i="13" s="1"/>
  <c r="AO48" i="8"/>
  <c r="AN47" i="13" s="1"/>
  <c r="AN48" i="8"/>
  <c r="AM47" i="13" s="1"/>
  <c r="AM48" i="8"/>
  <c r="AL47" i="13" s="1"/>
  <c r="AL48" i="8"/>
  <c r="AK47" i="13" s="1"/>
  <c r="AK48" i="8"/>
  <c r="AJ47" i="13" s="1"/>
  <c r="AJ48" i="8"/>
  <c r="AI47" i="13" s="1"/>
  <c r="AI48" i="8"/>
  <c r="AH47" i="13" s="1"/>
  <c r="AH48" i="8"/>
  <c r="AG47" i="13" s="1"/>
  <c r="AG48" i="8"/>
  <c r="AF47" i="13" s="1"/>
  <c r="AF48" i="8"/>
  <c r="AE47" i="13" s="1"/>
  <c r="AE48" i="8"/>
  <c r="AD47" i="13" s="1"/>
  <c r="AD48" i="8"/>
  <c r="AC47" i="13" s="1"/>
  <c r="AC48" i="8"/>
  <c r="AB47" i="13" s="1"/>
  <c r="AB48" i="8"/>
  <c r="AA47" i="13" s="1"/>
  <c r="AA48" i="8"/>
  <c r="Z47" i="13" s="1"/>
  <c r="Z48" i="8"/>
  <c r="Y47" i="13" s="1"/>
  <c r="Y48" i="8"/>
  <c r="X47" i="13" s="1"/>
  <c r="X48" i="8"/>
  <c r="W47" i="13" s="1"/>
  <c r="W48" i="8"/>
  <c r="V47" i="13" s="1"/>
  <c r="V48" i="8"/>
  <c r="U47" i="13" s="1"/>
  <c r="U48" i="8"/>
  <c r="T47" i="13" s="1"/>
  <c r="T48" i="8"/>
  <c r="S47" i="13" s="1"/>
  <c r="S48" i="8"/>
  <c r="R47" i="13" s="1"/>
  <c r="R48" i="8"/>
  <c r="Q47" i="13" s="1"/>
  <c r="Q48" i="8"/>
  <c r="P47" i="13" s="1"/>
  <c r="P48" i="8"/>
  <c r="O47" i="13" s="1"/>
  <c r="O48" i="8"/>
  <c r="N47" i="13" s="1"/>
  <c r="N48" i="8"/>
  <c r="M47" i="13" s="1"/>
  <c r="M48" i="8"/>
  <c r="L47" i="13" s="1"/>
  <c r="L48" i="8"/>
  <c r="K47" i="13" s="1"/>
  <c r="K48" i="8"/>
  <c r="J47" i="13" s="1"/>
  <c r="J48" i="8"/>
  <c r="I47" i="13" s="1"/>
  <c r="I48" i="8"/>
  <c r="H47" i="13" s="1"/>
  <c r="H48" i="8"/>
  <c r="G47" i="13" s="1"/>
  <c r="G48" i="8"/>
  <c r="F47" i="13" s="1"/>
  <c r="F48" i="8"/>
  <c r="E47" i="13" s="1"/>
  <c r="E48" i="8"/>
  <c r="D47" i="13" s="1"/>
  <c r="D48" i="8"/>
  <c r="C47" i="13" s="1"/>
  <c r="C48" i="8"/>
  <c r="B47" i="13" s="1"/>
  <c r="CE47" i="8"/>
  <c r="CD46" i="13" s="1"/>
  <c r="CD47" i="8"/>
  <c r="CC46" i="13" s="1"/>
  <c r="CB47" i="8"/>
  <c r="CA46" i="13" s="1"/>
  <c r="CA47" i="8"/>
  <c r="BZ46" i="13" s="1"/>
  <c r="BZ47" i="8"/>
  <c r="BY46" i="13" s="1"/>
  <c r="BY47" i="8"/>
  <c r="BX46" i="13" s="1"/>
  <c r="BX47" i="8"/>
  <c r="BW46" i="13" s="1"/>
  <c r="BW47" i="8"/>
  <c r="BV46" i="13" s="1"/>
  <c r="BV47" i="8"/>
  <c r="BU46" i="13" s="1"/>
  <c r="BU47" i="8"/>
  <c r="BT46" i="13" s="1"/>
  <c r="BT47" i="8"/>
  <c r="BS46" i="13" s="1"/>
  <c r="BS47" i="8"/>
  <c r="BR46" i="13" s="1"/>
  <c r="BR47" i="8"/>
  <c r="BQ46" i="13" s="1"/>
  <c r="BQ47" i="8"/>
  <c r="BP46" i="13" s="1"/>
  <c r="BP47" i="8"/>
  <c r="BO46" i="13" s="1"/>
  <c r="BO47" i="8"/>
  <c r="BN46" i="13" s="1"/>
  <c r="BN47" i="8"/>
  <c r="BM46" i="13" s="1"/>
  <c r="BM47" i="8"/>
  <c r="BL46" i="13" s="1"/>
  <c r="BL47" i="8"/>
  <c r="BK46" i="13" s="1"/>
  <c r="BK47" i="8"/>
  <c r="BJ46" i="13" s="1"/>
  <c r="BJ47" i="8"/>
  <c r="BI46" i="13" s="1"/>
  <c r="BI47" i="8"/>
  <c r="BH46" i="13" s="1"/>
  <c r="BH47" i="8"/>
  <c r="BG46" i="13" s="1"/>
  <c r="BG47" i="8"/>
  <c r="BF46" i="13" s="1"/>
  <c r="BF47" i="8"/>
  <c r="BE46" i="13" s="1"/>
  <c r="BE47" i="8"/>
  <c r="BD46" i="13" s="1"/>
  <c r="BD47" i="8"/>
  <c r="BC46" i="13" s="1"/>
  <c r="BC47" i="8"/>
  <c r="BB46" i="13" s="1"/>
  <c r="BB47" i="8"/>
  <c r="BA46" i="13" s="1"/>
  <c r="BA47" i="8"/>
  <c r="AZ46" i="13" s="1"/>
  <c r="AZ47" i="8"/>
  <c r="AY46" i="13" s="1"/>
  <c r="AY47" i="8"/>
  <c r="AX46" i="13" s="1"/>
  <c r="AX47" i="8"/>
  <c r="AW46" i="13" s="1"/>
  <c r="AW47" i="8"/>
  <c r="AV46" i="13" s="1"/>
  <c r="AV47" i="8"/>
  <c r="AU46" i="13" s="1"/>
  <c r="AU47" i="8"/>
  <c r="AT46" i="13" s="1"/>
  <c r="AT47" i="8"/>
  <c r="AS46" i="13" s="1"/>
  <c r="AS47" i="8"/>
  <c r="AR46" i="13" s="1"/>
  <c r="AR47" i="8"/>
  <c r="AQ46" i="13" s="1"/>
  <c r="AQ47" i="8"/>
  <c r="AP46" i="13" s="1"/>
  <c r="AP47" i="8"/>
  <c r="AO46" i="13" s="1"/>
  <c r="AO47" i="8"/>
  <c r="AN46" i="13" s="1"/>
  <c r="AN47" i="8"/>
  <c r="AM46" i="13" s="1"/>
  <c r="AM47" i="8"/>
  <c r="AL46" i="13" s="1"/>
  <c r="AL47" i="8"/>
  <c r="AK46" i="13" s="1"/>
  <c r="AK47" i="8"/>
  <c r="AJ46" i="13" s="1"/>
  <c r="AJ47" i="8"/>
  <c r="AI46" i="13" s="1"/>
  <c r="AI47" i="8"/>
  <c r="AH46" i="13" s="1"/>
  <c r="AH47" i="8"/>
  <c r="AG46" i="13" s="1"/>
  <c r="AG47" i="8"/>
  <c r="AF46" i="13" s="1"/>
  <c r="AF47" i="8"/>
  <c r="AE46" i="13" s="1"/>
  <c r="AE47" i="8"/>
  <c r="AD46" i="13" s="1"/>
  <c r="AD47" i="8"/>
  <c r="AC46" i="13" s="1"/>
  <c r="AC47" i="8"/>
  <c r="AB46" i="13" s="1"/>
  <c r="AB47" i="8"/>
  <c r="AA46" i="13" s="1"/>
  <c r="AA47" i="8"/>
  <c r="Z46" i="13" s="1"/>
  <c r="Z47" i="8"/>
  <c r="Y46" i="13" s="1"/>
  <c r="Y47" i="8"/>
  <c r="X46" i="13" s="1"/>
  <c r="X47" i="8"/>
  <c r="W46" i="13" s="1"/>
  <c r="W47" i="8"/>
  <c r="V46" i="13" s="1"/>
  <c r="V47" i="8"/>
  <c r="U46" i="13" s="1"/>
  <c r="U47" i="8"/>
  <c r="T46" i="13" s="1"/>
  <c r="T47" i="8"/>
  <c r="S46" i="13" s="1"/>
  <c r="S47" i="8"/>
  <c r="R46" i="13" s="1"/>
  <c r="R47" i="8"/>
  <c r="Q46" i="13" s="1"/>
  <c r="Q47" i="8"/>
  <c r="P46" i="13" s="1"/>
  <c r="P47" i="8"/>
  <c r="O46" i="13" s="1"/>
  <c r="O47" i="8"/>
  <c r="N46" i="13" s="1"/>
  <c r="N47" i="8"/>
  <c r="M46" i="13" s="1"/>
  <c r="M47" i="8"/>
  <c r="L46" i="13" s="1"/>
  <c r="L47" i="8"/>
  <c r="K46" i="13" s="1"/>
  <c r="K47" i="8"/>
  <c r="J46" i="13" s="1"/>
  <c r="J47" i="8"/>
  <c r="I46" i="13" s="1"/>
  <c r="I47" i="8"/>
  <c r="H46" i="13" s="1"/>
  <c r="H47" i="8"/>
  <c r="G46" i="13" s="1"/>
  <c r="G47" i="8"/>
  <c r="F46" i="13" s="1"/>
  <c r="F47" i="8"/>
  <c r="E46" i="13" s="1"/>
  <c r="E47" i="8"/>
  <c r="D46" i="13" s="1"/>
  <c r="D47" i="8"/>
  <c r="C46" i="13" s="1"/>
  <c r="C47" i="8"/>
  <c r="B46" i="13" s="1"/>
  <c r="CE46" i="8"/>
  <c r="CD45" i="13" s="1"/>
  <c r="CD46" i="8"/>
  <c r="CC45" i="13" s="1"/>
  <c r="CB46" i="8"/>
  <c r="CA45" i="13" s="1"/>
  <c r="CA46" i="8"/>
  <c r="BZ45" i="13" s="1"/>
  <c r="BZ46" i="8"/>
  <c r="BY45" i="13" s="1"/>
  <c r="BY46" i="8"/>
  <c r="BX45" i="13" s="1"/>
  <c r="BX46" i="8"/>
  <c r="BW45" i="13" s="1"/>
  <c r="BW46" i="8"/>
  <c r="BV45" i="13" s="1"/>
  <c r="BV46" i="8"/>
  <c r="BU45" i="13" s="1"/>
  <c r="BU46" i="8"/>
  <c r="BT45" i="13" s="1"/>
  <c r="BT46" i="8"/>
  <c r="BS45" i="13" s="1"/>
  <c r="BS46" i="8"/>
  <c r="BR45" i="13" s="1"/>
  <c r="BR46" i="8"/>
  <c r="BQ45" i="13" s="1"/>
  <c r="BQ46" i="8"/>
  <c r="BP45" i="13" s="1"/>
  <c r="BP46" i="8"/>
  <c r="BO45" i="13" s="1"/>
  <c r="BO46" i="8"/>
  <c r="BN45" i="13" s="1"/>
  <c r="BN46" i="8"/>
  <c r="BM45" i="13" s="1"/>
  <c r="BM46" i="8"/>
  <c r="BL45" i="13" s="1"/>
  <c r="BL46" i="8"/>
  <c r="BK45" i="13" s="1"/>
  <c r="BK46" i="8"/>
  <c r="BJ45" i="13" s="1"/>
  <c r="BJ46" i="8"/>
  <c r="BI45" i="13" s="1"/>
  <c r="BI46" i="8"/>
  <c r="BH45" i="13" s="1"/>
  <c r="BH46" i="8"/>
  <c r="BG45" i="13" s="1"/>
  <c r="BG46" i="8"/>
  <c r="BF45" i="13" s="1"/>
  <c r="BF46" i="8"/>
  <c r="BE45" i="13" s="1"/>
  <c r="BE46" i="8"/>
  <c r="BD45" i="13" s="1"/>
  <c r="BD46" i="8"/>
  <c r="BC45" i="13" s="1"/>
  <c r="BC46" i="8"/>
  <c r="BB45" i="13" s="1"/>
  <c r="BB46" i="8"/>
  <c r="BA45" i="13" s="1"/>
  <c r="BA46" i="8"/>
  <c r="AZ45" i="13" s="1"/>
  <c r="AZ46" i="8"/>
  <c r="AY45" i="13" s="1"/>
  <c r="AY46" i="8"/>
  <c r="AX45" i="13" s="1"/>
  <c r="AX46" i="8"/>
  <c r="AW45" i="13" s="1"/>
  <c r="AW46" i="8"/>
  <c r="AV45" i="13" s="1"/>
  <c r="AV46" i="8"/>
  <c r="AU45" i="13" s="1"/>
  <c r="AU46" i="8"/>
  <c r="AT45" i="13" s="1"/>
  <c r="AT46" i="8"/>
  <c r="AS45" i="13" s="1"/>
  <c r="AS46" i="8"/>
  <c r="AR45" i="13" s="1"/>
  <c r="AR46" i="8"/>
  <c r="AQ45" i="13" s="1"/>
  <c r="AQ46" i="8"/>
  <c r="AP45" i="13" s="1"/>
  <c r="AP46" i="8"/>
  <c r="AO45" i="13" s="1"/>
  <c r="AO46" i="8"/>
  <c r="AN45" i="13" s="1"/>
  <c r="AN46" i="8"/>
  <c r="AM45" i="13" s="1"/>
  <c r="AM46" i="8"/>
  <c r="AL45" i="13" s="1"/>
  <c r="AL46" i="8"/>
  <c r="AK45" i="13" s="1"/>
  <c r="AK46" i="8"/>
  <c r="AJ45" i="13" s="1"/>
  <c r="AJ46" i="8"/>
  <c r="AI45" i="13" s="1"/>
  <c r="AI46" i="8"/>
  <c r="AH45" i="13" s="1"/>
  <c r="AH46" i="8"/>
  <c r="AG45" i="13" s="1"/>
  <c r="AG46" i="8"/>
  <c r="AF45" i="13" s="1"/>
  <c r="AF46" i="8"/>
  <c r="AE45" i="13" s="1"/>
  <c r="AE46" i="8"/>
  <c r="AD45" i="13" s="1"/>
  <c r="AD46" i="8"/>
  <c r="AC45" i="13" s="1"/>
  <c r="AC46" i="8"/>
  <c r="AB45" i="13" s="1"/>
  <c r="AB46" i="8"/>
  <c r="AA45" i="13" s="1"/>
  <c r="AA46" i="8"/>
  <c r="Z45" i="13" s="1"/>
  <c r="Z46" i="8"/>
  <c r="Y45" i="13" s="1"/>
  <c r="Y46" i="8"/>
  <c r="X45" i="13" s="1"/>
  <c r="X46" i="8"/>
  <c r="W45" i="13" s="1"/>
  <c r="W46" i="8"/>
  <c r="V45" i="13" s="1"/>
  <c r="V46" i="8"/>
  <c r="U45" i="13" s="1"/>
  <c r="U46" i="8"/>
  <c r="T45" i="13" s="1"/>
  <c r="T46" i="8"/>
  <c r="S45" i="13" s="1"/>
  <c r="S46" i="8"/>
  <c r="R45" i="13" s="1"/>
  <c r="R46" i="8"/>
  <c r="Q45" i="13" s="1"/>
  <c r="Q46" i="8"/>
  <c r="P45" i="13" s="1"/>
  <c r="P46" i="8"/>
  <c r="O45" i="13" s="1"/>
  <c r="O46" i="8"/>
  <c r="N45" i="13" s="1"/>
  <c r="N46" i="8"/>
  <c r="M45" i="13" s="1"/>
  <c r="M46" i="8"/>
  <c r="L45" i="13" s="1"/>
  <c r="L46" i="8"/>
  <c r="K45" i="13" s="1"/>
  <c r="K46" i="8"/>
  <c r="J45" i="13" s="1"/>
  <c r="J46" i="8"/>
  <c r="I45" i="13" s="1"/>
  <c r="I46" i="8"/>
  <c r="H45" i="13" s="1"/>
  <c r="H46" i="8"/>
  <c r="G45" i="13" s="1"/>
  <c r="G46" i="8"/>
  <c r="F45" i="13" s="1"/>
  <c r="F46" i="8"/>
  <c r="E45" i="13" s="1"/>
  <c r="E46" i="8"/>
  <c r="D45" i="13" s="1"/>
  <c r="D46" i="8"/>
  <c r="C45" i="13" s="1"/>
  <c r="C46" i="8"/>
  <c r="B45" i="13" s="1"/>
  <c r="CE45" i="8"/>
  <c r="CD44" i="13" s="1"/>
  <c r="CD45" i="8"/>
  <c r="CC44" i="13" s="1"/>
  <c r="CB45" i="8"/>
  <c r="CA44" i="13" s="1"/>
  <c r="CA45" i="8"/>
  <c r="BZ44" i="13" s="1"/>
  <c r="BZ45" i="8"/>
  <c r="BY44" i="13" s="1"/>
  <c r="BY45" i="8"/>
  <c r="BX44" i="13" s="1"/>
  <c r="BX45" i="8"/>
  <c r="BW44" i="13" s="1"/>
  <c r="BW45" i="8"/>
  <c r="BV44" i="13" s="1"/>
  <c r="BV45" i="8"/>
  <c r="BU44" i="13" s="1"/>
  <c r="BU45" i="8"/>
  <c r="BT44" i="13" s="1"/>
  <c r="BT45" i="8"/>
  <c r="BS44" i="13" s="1"/>
  <c r="BS45" i="8"/>
  <c r="BR44" i="13" s="1"/>
  <c r="BR45" i="8"/>
  <c r="BQ44" i="13" s="1"/>
  <c r="BQ45" i="8"/>
  <c r="BP44" i="13" s="1"/>
  <c r="BP45" i="8"/>
  <c r="BO44" i="13" s="1"/>
  <c r="BO45" i="8"/>
  <c r="BN44" i="13" s="1"/>
  <c r="BN45" i="8"/>
  <c r="BM44" i="13" s="1"/>
  <c r="BM45" i="8"/>
  <c r="BL44" i="13" s="1"/>
  <c r="BL45" i="8"/>
  <c r="BK44" i="13" s="1"/>
  <c r="BK45" i="8"/>
  <c r="BJ44" i="13" s="1"/>
  <c r="BJ45" i="8"/>
  <c r="BI44" i="13" s="1"/>
  <c r="BI45" i="8"/>
  <c r="BH44" i="13" s="1"/>
  <c r="BH45" i="8"/>
  <c r="BG44" i="13" s="1"/>
  <c r="BG45" i="8"/>
  <c r="BF44" i="13" s="1"/>
  <c r="BF45" i="8"/>
  <c r="BE44" i="13" s="1"/>
  <c r="BE45" i="8"/>
  <c r="BD44" i="13" s="1"/>
  <c r="BD45" i="8"/>
  <c r="BC44" i="13" s="1"/>
  <c r="BC45" i="8"/>
  <c r="BB44" i="13" s="1"/>
  <c r="BB45" i="8"/>
  <c r="BA44" i="13" s="1"/>
  <c r="BA45" i="8"/>
  <c r="AZ44" i="13" s="1"/>
  <c r="AZ45" i="8"/>
  <c r="AY44" i="13" s="1"/>
  <c r="AY45" i="8"/>
  <c r="AX44" i="13" s="1"/>
  <c r="AX45" i="8"/>
  <c r="AW44" i="13" s="1"/>
  <c r="AW45" i="8"/>
  <c r="AV44" i="13" s="1"/>
  <c r="AV45" i="8"/>
  <c r="AU44" i="13" s="1"/>
  <c r="AU45" i="8"/>
  <c r="AT44" i="13" s="1"/>
  <c r="AT45" i="8"/>
  <c r="AS44" i="13" s="1"/>
  <c r="AS45" i="8"/>
  <c r="AR44" i="13" s="1"/>
  <c r="AR45" i="8"/>
  <c r="AQ44" i="13" s="1"/>
  <c r="AQ45" i="8"/>
  <c r="AP44" i="13" s="1"/>
  <c r="AP45" i="8"/>
  <c r="AO44" i="13" s="1"/>
  <c r="AO45" i="8"/>
  <c r="AN44" i="13" s="1"/>
  <c r="AN45" i="8"/>
  <c r="AM44" i="13" s="1"/>
  <c r="AM45" i="8"/>
  <c r="AL44" i="13" s="1"/>
  <c r="AL45" i="8"/>
  <c r="AK44" i="13" s="1"/>
  <c r="AK45" i="8"/>
  <c r="AJ44" i="13" s="1"/>
  <c r="AJ45" i="8"/>
  <c r="AI44" i="13" s="1"/>
  <c r="AI45" i="8"/>
  <c r="AH44" i="13" s="1"/>
  <c r="AH45" i="8"/>
  <c r="AG44" i="13" s="1"/>
  <c r="AG45" i="8"/>
  <c r="AF44" i="13" s="1"/>
  <c r="AF45" i="8"/>
  <c r="AE44" i="13" s="1"/>
  <c r="AE45" i="8"/>
  <c r="AD44" i="13" s="1"/>
  <c r="AD45" i="8"/>
  <c r="AC44" i="13" s="1"/>
  <c r="AC45" i="8"/>
  <c r="AB44" i="13" s="1"/>
  <c r="AB45" i="8"/>
  <c r="AA44" i="13" s="1"/>
  <c r="AA45" i="8"/>
  <c r="Z44" i="13" s="1"/>
  <c r="Z45" i="8"/>
  <c r="Y44" i="13" s="1"/>
  <c r="Y45" i="8"/>
  <c r="X44" i="13" s="1"/>
  <c r="X45" i="8"/>
  <c r="W44" i="13" s="1"/>
  <c r="W45" i="8"/>
  <c r="V44" i="13" s="1"/>
  <c r="V45" i="8"/>
  <c r="U44" i="13" s="1"/>
  <c r="U45" i="8"/>
  <c r="T44" i="13" s="1"/>
  <c r="T45" i="8"/>
  <c r="S44" i="13" s="1"/>
  <c r="S45" i="8"/>
  <c r="R44" i="13" s="1"/>
  <c r="R45" i="8"/>
  <c r="Q44" i="13" s="1"/>
  <c r="Q45" i="8"/>
  <c r="P44" i="13" s="1"/>
  <c r="P45" i="8"/>
  <c r="O44" i="13" s="1"/>
  <c r="O45" i="8"/>
  <c r="N44" i="13" s="1"/>
  <c r="N45" i="8"/>
  <c r="M44" i="13" s="1"/>
  <c r="M45" i="8"/>
  <c r="L44" i="13" s="1"/>
  <c r="L45" i="8"/>
  <c r="K44" i="13" s="1"/>
  <c r="K45" i="8"/>
  <c r="J44" i="13" s="1"/>
  <c r="J45" i="8"/>
  <c r="I44" i="13" s="1"/>
  <c r="I45" i="8"/>
  <c r="H44" i="13" s="1"/>
  <c r="H45" i="8"/>
  <c r="G44" i="13" s="1"/>
  <c r="G45" i="8"/>
  <c r="F44" i="13" s="1"/>
  <c r="F45" i="8"/>
  <c r="E44" i="13" s="1"/>
  <c r="E45" i="8"/>
  <c r="D44" i="13" s="1"/>
  <c r="D45" i="8"/>
  <c r="C44" i="13" s="1"/>
  <c r="C45" i="8"/>
  <c r="B44" i="13" s="1"/>
  <c r="CE44" i="8"/>
  <c r="CD43" i="13" s="1"/>
  <c r="CD44" i="8"/>
  <c r="CC43" i="13" s="1"/>
  <c r="CB44" i="8"/>
  <c r="CA43" i="13" s="1"/>
  <c r="CA44" i="8"/>
  <c r="BZ43" i="13" s="1"/>
  <c r="BZ44" i="8"/>
  <c r="BY43" i="13" s="1"/>
  <c r="BY44" i="8"/>
  <c r="BX43" i="13" s="1"/>
  <c r="BX44" i="8"/>
  <c r="BW43" i="13" s="1"/>
  <c r="BW44" i="8"/>
  <c r="BV43" i="13" s="1"/>
  <c r="BV44" i="8"/>
  <c r="BU43" i="13" s="1"/>
  <c r="BU44" i="8"/>
  <c r="BT43" i="13" s="1"/>
  <c r="BT44" i="8"/>
  <c r="BS43" i="13" s="1"/>
  <c r="BS44" i="8"/>
  <c r="BR43" i="13" s="1"/>
  <c r="BR44" i="8"/>
  <c r="BQ43" i="13" s="1"/>
  <c r="BQ44" i="8"/>
  <c r="BP43" i="13" s="1"/>
  <c r="BP44" i="8"/>
  <c r="BO43" i="13" s="1"/>
  <c r="BO44" i="8"/>
  <c r="BN43" i="13" s="1"/>
  <c r="BN44" i="8"/>
  <c r="BM43" i="13" s="1"/>
  <c r="BM44" i="8"/>
  <c r="BL43" i="13" s="1"/>
  <c r="BL44" i="8"/>
  <c r="BK43" i="13" s="1"/>
  <c r="BK44" i="8"/>
  <c r="BJ43" i="13" s="1"/>
  <c r="BJ44" i="8"/>
  <c r="BI43" i="13" s="1"/>
  <c r="BI44" i="8"/>
  <c r="BH43" i="13" s="1"/>
  <c r="BH44" i="8"/>
  <c r="BG43" i="13" s="1"/>
  <c r="BG44" i="8"/>
  <c r="BF43" i="13" s="1"/>
  <c r="BF44" i="8"/>
  <c r="BE43" i="13" s="1"/>
  <c r="BE44" i="8"/>
  <c r="BD43" i="13" s="1"/>
  <c r="BD44" i="8"/>
  <c r="BC43" i="13" s="1"/>
  <c r="BC44" i="8"/>
  <c r="BB43" i="13" s="1"/>
  <c r="BB44" i="8"/>
  <c r="BA43" i="13" s="1"/>
  <c r="BA44" i="8"/>
  <c r="AZ43" i="13" s="1"/>
  <c r="AZ44" i="8"/>
  <c r="AY43" i="13" s="1"/>
  <c r="AY44" i="8"/>
  <c r="AX43" i="13" s="1"/>
  <c r="AX44" i="8"/>
  <c r="AW43" i="13" s="1"/>
  <c r="AW44" i="8"/>
  <c r="AV43" i="13" s="1"/>
  <c r="AV44" i="8"/>
  <c r="AU43" i="13" s="1"/>
  <c r="AU44" i="8"/>
  <c r="AT43" i="13" s="1"/>
  <c r="AT44" i="8"/>
  <c r="AS43" i="13" s="1"/>
  <c r="AS44" i="8"/>
  <c r="AR43" i="13" s="1"/>
  <c r="AR44" i="8"/>
  <c r="AQ43" i="13" s="1"/>
  <c r="AQ44" i="8"/>
  <c r="AP43" i="13" s="1"/>
  <c r="AP44" i="8"/>
  <c r="AO43" i="13" s="1"/>
  <c r="AO44" i="8"/>
  <c r="AN43" i="13" s="1"/>
  <c r="AN44" i="8"/>
  <c r="AM43" i="13" s="1"/>
  <c r="AM44" i="8"/>
  <c r="AL43" i="13" s="1"/>
  <c r="AL44" i="8"/>
  <c r="AK43" i="13" s="1"/>
  <c r="AK44" i="8"/>
  <c r="AJ43" i="13" s="1"/>
  <c r="AJ44" i="8"/>
  <c r="AI43" i="13" s="1"/>
  <c r="AI44" i="8"/>
  <c r="AH43" i="13" s="1"/>
  <c r="AH44" i="8"/>
  <c r="AG43" i="13" s="1"/>
  <c r="AG44" i="8"/>
  <c r="AF43" i="13" s="1"/>
  <c r="AF44" i="8"/>
  <c r="AE43" i="13" s="1"/>
  <c r="AE44" i="8"/>
  <c r="AD43" i="13" s="1"/>
  <c r="AD44" i="8"/>
  <c r="AC43" i="13" s="1"/>
  <c r="AC44" i="8"/>
  <c r="AB43" i="13" s="1"/>
  <c r="AB44" i="8"/>
  <c r="AA43" i="13" s="1"/>
  <c r="AA44" i="8"/>
  <c r="Z43" i="13" s="1"/>
  <c r="Z44" i="8"/>
  <c r="Y43" i="13" s="1"/>
  <c r="Y44" i="8"/>
  <c r="X43" i="13" s="1"/>
  <c r="X44" i="8"/>
  <c r="W43" i="13" s="1"/>
  <c r="W44" i="8"/>
  <c r="V43" i="13" s="1"/>
  <c r="V44" i="8"/>
  <c r="U43" i="13" s="1"/>
  <c r="U44" i="8"/>
  <c r="T43" i="13" s="1"/>
  <c r="T44" i="8"/>
  <c r="S43" i="13" s="1"/>
  <c r="S44" i="8"/>
  <c r="R43" i="13" s="1"/>
  <c r="R44" i="8"/>
  <c r="Q43" i="13" s="1"/>
  <c r="Q44" i="8"/>
  <c r="P43" i="13" s="1"/>
  <c r="P44" i="8"/>
  <c r="O43" i="13" s="1"/>
  <c r="O44" i="8"/>
  <c r="N43" i="13" s="1"/>
  <c r="N44" i="8"/>
  <c r="M43" i="13" s="1"/>
  <c r="M44" i="8"/>
  <c r="L43" i="13" s="1"/>
  <c r="L44" i="8"/>
  <c r="K43" i="13" s="1"/>
  <c r="K44" i="8"/>
  <c r="J43" i="13" s="1"/>
  <c r="J44" i="8"/>
  <c r="I43" i="13" s="1"/>
  <c r="I44" i="8"/>
  <c r="H43" i="13" s="1"/>
  <c r="H44" i="8"/>
  <c r="G43" i="13" s="1"/>
  <c r="G44" i="8"/>
  <c r="F43" i="13" s="1"/>
  <c r="F44" i="8"/>
  <c r="E43" i="13" s="1"/>
  <c r="E44" i="8"/>
  <c r="D43" i="13" s="1"/>
  <c r="D44" i="8"/>
  <c r="C43" i="13" s="1"/>
  <c r="C44" i="8"/>
  <c r="B43" i="13" s="1"/>
  <c r="CE43" i="8"/>
  <c r="CD42" i="13" s="1"/>
  <c r="CD43" i="8"/>
  <c r="CC42" i="13" s="1"/>
  <c r="CB43" i="8"/>
  <c r="CA42" i="13" s="1"/>
  <c r="CA43" i="8"/>
  <c r="BZ42" i="13" s="1"/>
  <c r="BZ43" i="8"/>
  <c r="BY42" i="13" s="1"/>
  <c r="BY43" i="8"/>
  <c r="BX42" i="13" s="1"/>
  <c r="BX43" i="8"/>
  <c r="BW42" i="13" s="1"/>
  <c r="BW43" i="8"/>
  <c r="BV42" i="13" s="1"/>
  <c r="BV43" i="8"/>
  <c r="BU42" i="13" s="1"/>
  <c r="BU43" i="8"/>
  <c r="BT42" i="13" s="1"/>
  <c r="BT43" i="8"/>
  <c r="BS42" i="13" s="1"/>
  <c r="BS43" i="8"/>
  <c r="BR42" i="13" s="1"/>
  <c r="BR43" i="8"/>
  <c r="BQ42" i="13" s="1"/>
  <c r="BQ43" i="8"/>
  <c r="BP42" i="13" s="1"/>
  <c r="BP43" i="8"/>
  <c r="BO42" i="13" s="1"/>
  <c r="BO43" i="8"/>
  <c r="BN42" i="13" s="1"/>
  <c r="BN43" i="8"/>
  <c r="BM42" i="13" s="1"/>
  <c r="BM43" i="8"/>
  <c r="BL42" i="13" s="1"/>
  <c r="BL43" i="8"/>
  <c r="BK42" i="13" s="1"/>
  <c r="BK43" i="8"/>
  <c r="BJ42" i="13" s="1"/>
  <c r="BJ43" i="8"/>
  <c r="BI42" i="13" s="1"/>
  <c r="BI43" i="8"/>
  <c r="BH42" i="13" s="1"/>
  <c r="BH43" i="8"/>
  <c r="BG42" i="13" s="1"/>
  <c r="BG43" i="8"/>
  <c r="BF42" i="13" s="1"/>
  <c r="BF43" i="8"/>
  <c r="BE42" i="13" s="1"/>
  <c r="BE43" i="8"/>
  <c r="BD42" i="13" s="1"/>
  <c r="BD43" i="8"/>
  <c r="BC42" i="13" s="1"/>
  <c r="BC43" i="8"/>
  <c r="BB42" i="13" s="1"/>
  <c r="BB43" i="8"/>
  <c r="BA42" i="13" s="1"/>
  <c r="BA43" i="8"/>
  <c r="AZ42" i="13" s="1"/>
  <c r="AZ43" i="8"/>
  <c r="AY42" i="13" s="1"/>
  <c r="AY43" i="8"/>
  <c r="AX42" i="13" s="1"/>
  <c r="AX43" i="8"/>
  <c r="AW42" i="13" s="1"/>
  <c r="AW43" i="8"/>
  <c r="AV42" i="13" s="1"/>
  <c r="AV43" i="8"/>
  <c r="AU42" i="13" s="1"/>
  <c r="AU43" i="8"/>
  <c r="AT42" i="13" s="1"/>
  <c r="AT43" i="8"/>
  <c r="AS42" i="13" s="1"/>
  <c r="AS43" i="8"/>
  <c r="AR42" i="13" s="1"/>
  <c r="AR43" i="8"/>
  <c r="AQ42" i="13" s="1"/>
  <c r="AQ43" i="8"/>
  <c r="AP42" i="13" s="1"/>
  <c r="AP43" i="8"/>
  <c r="AO42" i="13" s="1"/>
  <c r="AO43" i="8"/>
  <c r="AN42" i="13" s="1"/>
  <c r="AN43" i="8"/>
  <c r="AM42" i="13" s="1"/>
  <c r="AM43" i="8"/>
  <c r="AL42" i="13" s="1"/>
  <c r="AL43" i="8"/>
  <c r="AK42" i="13" s="1"/>
  <c r="AK43" i="8"/>
  <c r="AJ42" i="13" s="1"/>
  <c r="AJ43" i="8"/>
  <c r="AI42" i="13" s="1"/>
  <c r="AI43" i="8"/>
  <c r="AH42" i="13" s="1"/>
  <c r="AH43" i="8"/>
  <c r="AG42" i="13" s="1"/>
  <c r="AG43" i="8"/>
  <c r="AF42" i="13" s="1"/>
  <c r="AF43" i="8"/>
  <c r="AE42" i="13" s="1"/>
  <c r="AE43" i="8"/>
  <c r="AD42" i="13" s="1"/>
  <c r="AD43" i="8"/>
  <c r="AC42" i="13" s="1"/>
  <c r="AC43" i="8"/>
  <c r="AB42" i="13" s="1"/>
  <c r="AB43" i="8"/>
  <c r="AA42" i="13" s="1"/>
  <c r="AA43" i="8"/>
  <c r="Z42" i="13" s="1"/>
  <c r="Z43" i="8"/>
  <c r="Y42" i="13" s="1"/>
  <c r="Y43" i="8"/>
  <c r="X42" i="13" s="1"/>
  <c r="X43" i="8"/>
  <c r="W42" i="13" s="1"/>
  <c r="W43" i="8"/>
  <c r="V42" i="13" s="1"/>
  <c r="V43" i="8"/>
  <c r="U42" i="13" s="1"/>
  <c r="U43" i="8"/>
  <c r="T42" i="13" s="1"/>
  <c r="T43" i="8"/>
  <c r="S42" i="13" s="1"/>
  <c r="S43" i="8"/>
  <c r="R42" i="13" s="1"/>
  <c r="R43" i="8"/>
  <c r="Q42" i="13" s="1"/>
  <c r="Q43" i="8"/>
  <c r="P42" i="13" s="1"/>
  <c r="P43" i="8"/>
  <c r="O42" i="13" s="1"/>
  <c r="O43" i="8"/>
  <c r="N42" i="13" s="1"/>
  <c r="N43" i="8"/>
  <c r="M42" i="13" s="1"/>
  <c r="M43" i="8"/>
  <c r="L42" i="13" s="1"/>
  <c r="L43" i="8"/>
  <c r="K42" i="13" s="1"/>
  <c r="K43" i="8"/>
  <c r="J42" i="13" s="1"/>
  <c r="J43" i="8"/>
  <c r="I42" i="13" s="1"/>
  <c r="I43" i="8"/>
  <c r="H42" i="13" s="1"/>
  <c r="H43" i="8"/>
  <c r="G42" i="13" s="1"/>
  <c r="G43" i="8"/>
  <c r="F42" i="13" s="1"/>
  <c r="F43" i="8"/>
  <c r="E42" i="13" s="1"/>
  <c r="E43" i="8"/>
  <c r="D42" i="13" s="1"/>
  <c r="D43" i="8"/>
  <c r="C42" i="13" s="1"/>
  <c r="C43" i="8"/>
  <c r="B42" i="13" s="1"/>
  <c r="CE42" i="8"/>
  <c r="CD41" i="13" s="1"/>
  <c r="CD42" i="8"/>
  <c r="CC41" i="13" s="1"/>
  <c r="CB42" i="8"/>
  <c r="CA41" i="13" s="1"/>
  <c r="CA42" i="8"/>
  <c r="BZ41" i="13" s="1"/>
  <c r="BZ42" i="8"/>
  <c r="BY41" i="13" s="1"/>
  <c r="BY42" i="8"/>
  <c r="BX41" i="13" s="1"/>
  <c r="BX42" i="8"/>
  <c r="BW41" i="13" s="1"/>
  <c r="BW42" i="8"/>
  <c r="BV41" i="13" s="1"/>
  <c r="BV42" i="8"/>
  <c r="BU41" i="13" s="1"/>
  <c r="BU42" i="8"/>
  <c r="BT41" i="13" s="1"/>
  <c r="BT42" i="8"/>
  <c r="BS41" i="13" s="1"/>
  <c r="BS42" i="8"/>
  <c r="BR41" i="13" s="1"/>
  <c r="BR42" i="8"/>
  <c r="BQ41" i="13" s="1"/>
  <c r="BQ42" i="8"/>
  <c r="BP41" i="13" s="1"/>
  <c r="BP42" i="8"/>
  <c r="BO41" i="13" s="1"/>
  <c r="BO42" i="8"/>
  <c r="BN41" i="13" s="1"/>
  <c r="BN42" i="8"/>
  <c r="BM41" i="13" s="1"/>
  <c r="BM42" i="8"/>
  <c r="BL41" i="13" s="1"/>
  <c r="BL42" i="8"/>
  <c r="BK41" i="13" s="1"/>
  <c r="BK42" i="8"/>
  <c r="BJ41" i="13" s="1"/>
  <c r="BJ42" i="8"/>
  <c r="BI41" i="13" s="1"/>
  <c r="BI42" i="8"/>
  <c r="BH41" i="13" s="1"/>
  <c r="BH42" i="8"/>
  <c r="BG41" i="13" s="1"/>
  <c r="BG42" i="8"/>
  <c r="BF41" i="13" s="1"/>
  <c r="BF42" i="8"/>
  <c r="BE41" i="13" s="1"/>
  <c r="BE42" i="8"/>
  <c r="BD41" i="13" s="1"/>
  <c r="BD42" i="8"/>
  <c r="BC41" i="13" s="1"/>
  <c r="BC42" i="8"/>
  <c r="BB41" i="13" s="1"/>
  <c r="BB42" i="8"/>
  <c r="BA41" i="13" s="1"/>
  <c r="BA42" i="8"/>
  <c r="AZ41" i="13" s="1"/>
  <c r="AZ42" i="8"/>
  <c r="AY41" i="13" s="1"/>
  <c r="AY42" i="8"/>
  <c r="AX41" i="13" s="1"/>
  <c r="AX42" i="8"/>
  <c r="AW41" i="13" s="1"/>
  <c r="AW42" i="8"/>
  <c r="AV41" i="13" s="1"/>
  <c r="AV42" i="8"/>
  <c r="AU41" i="13" s="1"/>
  <c r="AU42" i="8"/>
  <c r="AT41" i="13" s="1"/>
  <c r="AT42" i="8"/>
  <c r="AS41" i="13" s="1"/>
  <c r="AS42" i="8"/>
  <c r="AR41" i="13" s="1"/>
  <c r="AR42" i="8"/>
  <c r="AQ41" i="13" s="1"/>
  <c r="AQ42" i="8"/>
  <c r="AP41" i="13" s="1"/>
  <c r="AP42" i="8"/>
  <c r="AO41" i="13" s="1"/>
  <c r="AO42" i="8"/>
  <c r="AN41" i="13" s="1"/>
  <c r="AN42" i="8"/>
  <c r="AM41" i="13" s="1"/>
  <c r="AM42" i="8"/>
  <c r="AL41" i="13" s="1"/>
  <c r="AL42" i="8"/>
  <c r="AK41" i="13" s="1"/>
  <c r="AK42" i="8"/>
  <c r="AJ41" i="13" s="1"/>
  <c r="AJ42" i="8"/>
  <c r="AI41" i="13" s="1"/>
  <c r="AI42" i="8"/>
  <c r="AH41" i="13" s="1"/>
  <c r="AH42" i="8"/>
  <c r="AG41" i="13" s="1"/>
  <c r="AG42" i="8"/>
  <c r="AF41" i="13" s="1"/>
  <c r="AF42" i="8"/>
  <c r="AE41" i="13" s="1"/>
  <c r="AE42" i="8"/>
  <c r="AD41" i="13" s="1"/>
  <c r="AD42" i="8"/>
  <c r="AC41" i="13" s="1"/>
  <c r="AC42" i="8"/>
  <c r="AB41" i="13" s="1"/>
  <c r="AB42" i="8"/>
  <c r="AA41" i="13" s="1"/>
  <c r="AA42" i="8"/>
  <c r="Z41" i="13" s="1"/>
  <c r="Z42" i="8"/>
  <c r="Y41" i="13" s="1"/>
  <c r="Y42" i="8"/>
  <c r="X41" i="13" s="1"/>
  <c r="X42" i="8"/>
  <c r="W41" i="13" s="1"/>
  <c r="W42" i="8"/>
  <c r="V41" i="13" s="1"/>
  <c r="V42" i="8"/>
  <c r="U41" i="13" s="1"/>
  <c r="U42" i="8"/>
  <c r="T41" i="13" s="1"/>
  <c r="T42" i="8"/>
  <c r="S41" i="13" s="1"/>
  <c r="S42" i="8"/>
  <c r="R41" i="13" s="1"/>
  <c r="R42" i="8"/>
  <c r="Q41" i="13" s="1"/>
  <c r="Q42" i="8"/>
  <c r="P41" i="13" s="1"/>
  <c r="P42" i="8"/>
  <c r="O41" i="13" s="1"/>
  <c r="O42" i="8"/>
  <c r="N41" i="13" s="1"/>
  <c r="N42" i="8"/>
  <c r="M41" i="13" s="1"/>
  <c r="M42" i="8"/>
  <c r="L41" i="13" s="1"/>
  <c r="L42" i="8"/>
  <c r="K41" i="13" s="1"/>
  <c r="K42" i="8"/>
  <c r="J41" i="13" s="1"/>
  <c r="J42" i="8"/>
  <c r="I41" i="13" s="1"/>
  <c r="I42" i="8"/>
  <c r="H41" i="13" s="1"/>
  <c r="H42" i="8"/>
  <c r="G41" i="13" s="1"/>
  <c r="G42" i="8"/>
  <c r="F41" i="13" s="1"/>
  <c r="F42" i="8"/>
  <c r="E41" i="13" s="1"/>
  <c r="E42" i="8"/>
  <c r="D41" i="13" s="1"/>
  <c r="D42" i="8"/>
  <c r="C41" i="13" s="1"/>
  <c r="C42" i="8"/>
  <c r="B41" i="13" s="1"/>
  <c r="CE41" i="8"/>
  <c r="CD40" i="13" s="1"/>
  <c r="CD41" i="8"/>
  <c r="CC40" i="13" s="1"/>
  <c r="CB41" i="8"/>
  <c r="CA40" i="13" s="1"/>
  <c r="CA41" i="8"/>
  <c r="BZ40" i="13" s="1"/>
  <c r="BZ41" i="8"/>
  <c r="BY40" i="13" s="1"/>
  <c r="BY41" i="8"/>
  <c r="BX40" i="13" s="1"/>
  <c r="BX41" i="8"/>
  <c r="BW40" i="13" s="1"/>
  <c r="BW41" i="8"/>
  <c r="BV40" i="13" s="1"/>
  <c r="BV41" i="8"/>
  <c r="BU40" i="13" s="1"/>
  <c r="BU41" i="8"/>
  <c r="BT40" i="13" s="1"/>
  <c r="BT41" i="8"/>
  <c r="BS40" i="13" s="1"/>
  <c r="BS41" i="8"/>
  <c r="BR40" i="13" s="1"/>
  <c r="BR41" i="8"/>
  <c r="BQ40" i="13" s="1"/>
  <c r="BQ41" i="8"/>
  <c r="BP40" i="13" s="1"/>
  <c r="BP41" i="8"/>
  <c r="BO40" i="13" s="1"/>
  <c r="BO41" i="8"/>
  <c r="BN40" i="13" s="1"/>
  <c r="BN41" i="8"/>
  <c r="BM40" i="13" s="1"/>
  <c r="BM41" i="8"/>
  <c r="BL40" i="13" s="1"/>
  <c r="BL41" i="8"/>
  <c r="BK40" i="13" s="1"/>
  <c r="BK41" i="8"/>
  <c r="BJ40" i="13" s="1"/>
  <c r="BJ41" i="8"/>
  <c r="BI40" i="13" s="1"/>
  <c r="BI41" i="8"/>
  <c r="BH40" i="13" s="1"/>
  <c r="BH41" i="8"/>
  <c r="BG40" i="13" s="1"/>
  <c r="BG41" i="8"/>
  <c r="BF40" i="13" s="1"/>
  <c r="BF41" i="8"/>
  <c r="BE40" i="13" s="1"/>
  <c r="BE41" i="8"/>
  <c r="BD40" i="13" s="1"/>
  <c r="BD41" i="8"/>
  <c r="BC40" i="13" s="1"/>
  <c r="BC41" i="8"/>
  <c r="BB40" i="13" s="1"/>
  <c r="BB41" i="8"/>
  <c r="BA40" i="13" s="1"/>
  <c r="BA41" i="8"/>
  <c r="AZ40" i="13" s="1"/>
  <c r="AZ41" i="8"/>
  <c r="AY40" i="13" s="1"/>
  <c r="AY41" i="8"/>
  <c r="AX40" i="13" s="1"/>
  <c r="AX41" i="8"/>
  <c r="AW40" i="13" s="1"/>
  <c r="AW41" i="8"/>
  <c r="AV40" i="13" s="1"/>
  <c r="AV41" i="8"/>
  <c r="AU40" i="13" s="1"/>
  <c r="AU41" i="8"/>
  <c r="AT40" i="13" s="1"/>
  <c r="AT41" i="8"/>
  <c r="AS40" i="13" s="1"/>
  <c r="AS41" i="8"/>
  <c r="AR40" i="13" s="1"/>
  <c r="AR41" i="8"/>
  <c r="AQ40" i="13" s="1"/>
  <c r="AQ41" i="8"/>
  <c r="AP40" i="13" s="1"/>
  <c r="AP41" i="8"/>
  <c r="AO40" i="13" s="1"/>
  <c r="AN40" i="13"/>
  <c r="AN41" i="8"/>
  <c r="AM40" i="13" s="1"/>
  <c r="AM41" i="8"/>
  <c r="AL40" i="13" s="1"/>
  <c r="AL41" i="8"/>
  <c r="AK40" i="13" s="1"/>
  <c r="AK41" i="8"/>
  <c r="AJ40" i="13" s="1"/>
  <c r="AJ41" i="8"/>
  <c r="AI40" i="13" s="1"/>
  <c r="AI41" i="8"/>
  <c r="AH40" i="13" s="1"/>
  <c r="AH41" i="8"/>
  <c r="AG40" i="13" s="1"/>
  <c r="AG41" i="8"/>
  <c r="AF40" i="13" s="1"/>
  <c r="AF41" i="8"/>
  <c r="AE40" i="13" s="1"/>
  <c r="AE41" i="8"/>
  <c r="AD40" i="13" s="1"/>
  <c r="AD41" i="8"/>
  <c r="AC40" i="13" s="1"/>
  <c r="AC41" i="8"/>
  <c r="AB40" i="13" s="1"/>
  <c r="AB41" i="8"/>
  <c r="AA40" i="13" s="1"/>
  <c r="AA41" i="8"/>
  <c r="Z40" i="13" s="1"/>
  <c r="Z41" i="8"/>
  <c r="Y40" i="13" s="1"/>
  <c r="Y41" i="8"/>
  <c r="X40" i="13" s="1"/>
  <c r="X41" i="8"/>
  <c r="W40" i="13" s="1"/>
  <c r="W41" i="8"/>
  <c r="V40" i="13" s="1"/>
  <c r="V41" i="8"/>
  <c r="U40" i="13" s="1"/>
  <c r="U41" i="8"/>
  <c r="T40" i="13" s="1"/>
  <c r="T41" i="8"/>
  <c r="S40" i="13" s="1"/>
  <c r="S41" i="8"/>
  <c r="R40" i="13" s="1"/>
  <c r="R41" i="8"/>
  <c r="Q40" i="13" s="1"/>
  <c r="Q41" i="8"/>
  <c r="P40" i="13" s="1"/>
  <c r="P41" i="8"/>
  <c r="O40" i="13" s="1"/>
  <c r="O41" i="8"/>
  <c r="N40" i="13" s="1"/>
  <c r="N41" i="8"/>
  <c r="M40" i="13" s="1"/>
  <c r="M41" i="8"/>
  <c r="L40" i="13" s="1"/>
  <c r="L41" i="8"/>
  <c r="K40" i="13" s="1"/>
  <c r="K41" i="8"/>
  <c r="J40" i="13" s="1"/>
  <c r="J41" i="8"/>
  <c r="I40" i="13" s="1"/>
  <c r="I41" i="8"/>
  <c r="H40" i="13" s="1"/>
  <c r="H41" i="8"/>
  <c r="G40" i="13" s="1"/>
  <c r="G41" i="8"/>
  <c r="F40" i="13" s="1"/>
  <c r="F41" i="8"/>
  <c r="E40" i="13" s="1"/>
  <c r="E41" i="8"/>
  <c r="D40" i="13" s="1"/>
  <c r="D41" i="8"/>
  <c r="C40" i="13" s="1"/>
  <c r="C41" i="8"/>
  <c r="B40" i="13" s="1"/>
  <c r="CE40" i="8"/>
  <c r="CD39" i="13" s="1"/>
  <c r="CD40" i="8"/>
  <c r="CB40" i="8"/>
  <c r="CA39" i="13" s="1"/>
  <c r="CA40" i="8"/>
  <c r="BZ39" i="13" s="1"/>
  <c r="BZ40" i="8"/>
  <c r="BY39" i="13" s="1"/>
  <c r="BY40" i="8"/>
  <c r="BX39" i="13" s="1"/>
  <c r="BX40" i="8"/>
  <c r="BW39" i="13" s="1"/>
  <c r="BW40" i="8"/>
  <c r="BV39" i="13" s="1"/>
  <c r="BV40" i="8"/>
  <c r="BU39" i="13" s="1"/>
  <c r="BU40" i="8"/>
  <c r="BT39" i="13" s="1"/>
  <c r="BT40" i="8"/>
  <c r="BS39" i="13" s="1"/>
  <c r="BS40" i="8"/>
  <c r="BR39" i="13" s="1"/>
  <c r="BR40" i="8"/>
  <c r="BQ39" i="13" s="1"/>
  <c r="BQ40" i="8"/>
  <c r="BP39" i="13" s="1"/>
  <c r="BP40" i="8"/>
  <c r="BO39" i="13" s="1"/>
  <c r="BO40" i="8"/>
  <c r="BN39" i="13" s="1"/>
  <c r="BN40" i="8"/>
  <c r="BM39" i="13" s="1"/>
  <c r="BM40" i="8"/>
  <c r="BL39" i="13" s="1"/>
  <c r="BL40" i="8"/>
  <c r="BK39" i="13" s="1"/>
  <c r="BK40" i="8"/>
  <c r="BJ39" i="13" s="1"/>
  <c r="BJ40" i="8"/>
  <c r="BI39" i="13" s="1"/>
  <c r="BI40" i="8"/>
  <c r="BH39" i="13" s="1"/>
  <c r="BH40" i="8"/>
  <c r="BG39" i="13" s="1"/>
  <c r="BG40" i="8"/>
  <c r="BF39" i="13" s="1"/>
  <c r="BF40" i="8"/>
  <c r="BE39" i="13" s="1"/>
  <c r="BE40" i="8"/>
  <c r="BD39" i="13" s="1"/>
  <c r="BD40" i="8"/>
  <c r="BC39" i="13" s="1"/>
  <c r="BC40" i="8"/>
  <c r="BB39" i="13" s="1"/>
  <c r="BB40" i="8"/>
  <c r="BA39" i="13" s="1"/>
  <c r="BA40" i="8"/>
  <c r="AZ39" i="13" s="1"/>
  <c r="AZ40" i="8"/>
  <c r="AY39" i="13" s="1"/>
  <c r="AY40" i="8"/>
  <c r="AX39" i="13" s="1"/>
  <c r="AX40" i="8"/>
  <c r="AW39" i="13" s="1"/>
  <c r="AW40" i="8"/>
  <c r="AV39" i="13" s="1"/>
  <c r="AV40" i="8"/>
  <c r="AU39" i="13" s="1"/>
  <c r="AU40" i="8"/>
  <c r="AT39" i="13" s="1"/>
  <c r="AT40" i="8"/>
  <c r="AS39" i="13" s="1"/>
  <c r="AS40" i="8"/>
  <c r="AR39" i="13" s="1"/>
  <c r="AR40" i="8"/>
  <c r="AQ39" i="13" s="1"/>
  <c r="AQ40" i="8"/>
  <c r="AP39" i="13" s="1"/>
  <c r="AP40" i="8"/>
  <c r="AO39" i="13" s="1"/>
  <c r="AO40" i="8"/>
  <c r="AN39" i="13" s="1"/>
  <c r="AN40" i="8"/>
  <c r="AM39" i="13" s="1"/>
  <c r="AM40" i="8"/>
  <c r="AL39" i="13" s="1"/>
  <c r="AL40" i="8"/>
  <c r="AK39" i="13" s="1"/>
  <c r="AK40" i="8"/>
  <c r="AJ39" i="13" s="1"/>
  <c r="AJ40" i="8"/>
  <c r="AI39" i="13" s="1"/>
  <c r="AI40" i="8"/>
  <c r="AH39" i="13" s="1"/>
  <c r="AH40" i="8"/>
  <c r="AG39" i="13" s="1"/>
  <c r="AG40" i="8"/>
  <c r="AF39" i="13" s="1"/>
  <c r="AF40" i="8"/>
  <c r="AE39" i="13" s="1"/>
  <c r="AE40" i="8"/>
  <c r="AD39" i="13" s="1"/>
  <c r="AD40" i="8"/>
  <c r="AC39" i="13" s="1"/>
  <c r="AC40" i="8"/>
  <c r="AB39" i="13" s="1"/>
  <c r="AB40" i="8"/>
  <c r="AA39" i="13" s="1"/>
  <c r="AA40" i="8"/>
  <c r="Z39" i="13" s="1"/>
  <c r="Z40" i="8"/>
  <c r="Y39" i="13" s="1"/>
  <c r="Y40" i="8"/>
  <c r="X39" i="13" s="1"/>
  <c r="X40" i="8"/>
  <c r="W39" i="13" s="1"/>
  <c r="W40" i="8"/>
  <c r="V39" i="13" s="1"/>
  <c r="V40" i="8"/>
  <c r="U39" i="13" s="1"/>
  <c r="U40" i="8"/>
  <c r="T39" i="13" s="1"/>
  <c r="T40" i="8"/>
  <c r="S39" i="13" s="1"/>
  <c r="S40" i="8"/>
  <c r="R39" i="13" s="1"/>
  <c r="R40" i="8"/>
  <c r="Q39" i="13" s="1"/>
  <c r="Q40" i="8"/>
  <c r="P39" i="13" s="1"/>
  <c r="P40" i="8"/>
  <c r="O39" i="13" s="1"/>
  <c r="O40" i="8"/>
  <c r="N39" i="13" s="1"/>
  <c r="N40" i="8"/>
  <c r="M39" i="13" s="1"/>
  <c r="M40" i="8"/>
  <c r="L39" i="13" s="1"/>
  <c r="L40" i="8"/>
  <c r="K39" i="13" s="1"/>
  <c r="K40" i="8"/>
  <c r="J39" i="13" s="1"/>
  <c r="J40" i="8"/>
  <c r="I39" i="13" s="1"/>
  <c r="I40" i="8"/>
  <c r="H39" i="13" s="1"/>
  <c r="H40" i="8"/>
  <c r="G39" i="13" s="1"/>
  <c r="G40" i="8"/>
  <c r="F39" i="13" s="1"/>
  <c r="F40" i="8"/>
  <c r="E39" i="13" s="1"/>
  <c r="E40" i="8"/>
  <c r="D39" i="13" s="1"/>
  <c r="D40" i="8"/>
  <c r="C39" i="13" s="1"/>
  <c r="C40" i="8"/>
  <c r="B39" i="13" s="1"/>
  <c r="CE39" i="8"/>
  <c r="CD38" i="13" s="1"/>
  <c r="CD39" i="8"/>
  <c r="CC38" i="13" s="1"/>
  <c r="CB39" i="8"/>
  <c r="CA38" i="13" s="1"/>
  <c r="CA39" i="8"/>
  <c r="BZ38" i="13" s="1"/>
  <c r="BZ39" i="8"/>
  <c r="BY38" i="13" s="1"/>
  <c r="BY39" i="8"/>
  <c r="BX38" i="13" s="1"/>
  <c r="BX39" i="8"/>
  <c r="BW38" i="13" s="1"/>
  <c r="BW39" i="8"/>
  <c r="BV38" i="13" s="1"/>
  <c r="BV39" i="8"/>
  <c r="BU38" i="13" s="1"/>
  <c r="BU39" i="8"/>
  <c r="BT38" i="13" s="1"/>
  <c r="BT39" i="8"/>
  <c r="BS38" i="13" s="1"/>
  <c r="BS39" i="8"/>
  <c r="BR38" i="13" s="1"/>
  <c r="BR39" i="8"/>
  <c r="BQ38" i="13" s="1"/>
  <c r="BQ39" i="8"/>
  <c r="BP38" i="13" s="1"/>
  <c r="BP39" i="8"/>
  <c r="BO38" i="13" s="1"/>
  <c r="BO39" i="8"/>
  <c r="BN38" i="13" s="1"/>
  <c r="BN39" i="8"/>
  <c r="BM38" i="13" s="1"/>
  <c r="BM39" i="8"/>
  <c r="BL38" i="13" s="1"/>
  <c r="BL39" i="8"/>
  <c r="BK38" i="13" s="1"/>
  <c r="BK39" i="8"/>
  <c r="BJ38" i="13" s="1"/>
  <c r="BJ39" i="8"/>
  <c r="BI38" i="13" s="1"/>
  <c r="BI39" i="8"/>
  <c r="BH38" i="13" s="1"/>
  <c r="BH39" i="8"/>
  <c r="BG38" i="13" s="1"/>
  <c r="BG39" i="8"/>
  <c r="BF38" i="13" s="1"/>
  <c r="BF39" i="8"/>
  <c r="BE38" i="13" s="1"/>
  <c r="BE39" i="8"/>
  <c r="BD38" i="13" s="1"/>
  <c r="BD39" i="8"/>
  <c r="BC38" i="13" s="1"/>
  <c r="BC39" i="8"/>
  <c r="BB38" i="13" s="1"/>
  <c r="BB39" i="8"/>
  <c r="BA38" i="13" s="1"/>
  <c r="BA39" i="8"/>
  <c r="AZ38" i="13" s="1"/>
  <c r="AZ39" i="8"/>
  <c r="AY38" i="13" s="1"/>
  <c r="AY39" i="8"/>
  <c r="AX38" i="13" s="1"/>
  <c r="AX39" i="8"/>
  <c r="AW38" i="13" s="1"/>
  <c r="AW39" i="8"/>
  <c r="AV38" i="13" s="1"/>
  <c r="AV39" i="8"/>
  <c r="AU38" i="13" s="1"/>
  <c r="AU39" i="8"/>
  <c r="AT38" i="13" s="1"/>
  <c r="AT39" i="8"/>
  <c r="AS38" i="13" s="1"/>
  <c r="AS39" i="8"/>
  <c r="AR38" i="13" s="1"/>
  <c r="AR39" i="8"/>
  <c r="AQ38" i="13" s="1"/>
  <c r="AQ39" i="8"/>
  <c r="AP38" i="13" s="1"/>
  <c r="AP39" i="8"/>
  <c r="AO38" i="13" s="1"/>
  <c r="AO39" i="8"/>
  <c r="AN38" i="13" s="1"/>
  <c r="AN39" i="8"/>
  <c r="AM38" i="13" s="1"/>
  <c r="AM39" i="8"/>
  <c r="AL38" i="13" s="1"/>
  <c r="AL39" i="8"/>
  <c r="AK38" i="13" s="1"/>
  <c r="AK39" i="8"/>
  <c r="AJ38" i="13" s="1"/>
  <c r="AJ39" i="8"/>
  <c r="AI38" i="13" s="1"/>
  <c r="AI39" i="8"/>
  <c r="AH38" i="13" s="1"/>
  <c r="AH39" i="8"/>
  <c r="AG38" i="13" s="1"/>
  <c r="AG39" i="8"/>
  <c r="AF38" i="13" s="1"/>
  <c r="AF39" i="8"/>
  <c r="AE38" i="13" s="1"/>
  <c r="AE39" i="8"/>
  <c r="AD38" i="13" s="1"/>
  <c r="AD39" i="8"/>
  <c r="AC38" i="13" s="1"/>
  <c r="AC39" i="8"/>
  <c r="AB38" i="13" s="1"/>
  <c r="AB39" i="8"/>
  <c r="AA38" i="13" s="1"/>
  <c r="AA39" i="8"/>
  <c r="Z38" i="13" s="1"/>
  <c r="Z39" i="8"/>
  <c r="Y38" i="13" s="1"/>
  <c r="Y39" i="8"/>
  <c r="X38" i="13" s="1"/>
  <c r="X39" i="8"/>
  <c r="W38" i="13" s="1"/>
  <c r="W39" i="8"/>
  <c r="V38" i="13" s="1"/>
  <c r="V39" i="8"/>
  <c r="U38" i="13" s="1"/>
  <c r="U39" i="8"/>
  <c r="T38" i="13" s="1"/>
  <c r="T39" i="8"/>
  <c r="S38" i="13" s="1"/>
  <c r="S39" i="8"/>
  <c r="R38" i="13" s="1"/>
  <c r="R39" i="8"/>
  <c r="Q38" i="13" s="1"/>
  <c r="Q39" i="8"/>
  <c r="P38" i="13" s="1"/>
  <c r="P39" i="8"/>
  <c r="O38" i="13" s="1"/>
  <c r="O39" i="8"/>
  <c r="N38" i="13" s="1"/>
  <c r="N39" i="8"/>
  <c r="M38" i="13" s="1"/>
  <c r="M39" i="8"/>
  <c r="L38" i="13" s="1"/>
  <c r="L39" i="8"/>
  <c r="K38" i="13" s="1"/>
  <c r="K39" i="8"/>
  <c r="J38" i="13" s="1"/>
  <c r="J39" i="8"/>
  <c r="I38" i="13" s="1"/>
  <c r="I39" i="8"/>
  <c r="H38" i="13" s="1"/>
  <c r="H39" i="8"/>
  <c r="G38" i="13" s="1"/>
  <c r="G39" i="8"/>
  <c r="F38" i="13" s="1"/>
  <c r="F39" i="8"/>
  <c r="E38" i="13" s="1"/>
  <c r="E39" i="8"/>
  <c r="D38" i="13" s="1"/>
  <c r="D39" i="8"/>
  <c r="C38" i="13" s="1"/>
  <c r="C39" i="8"/>
  <c r="B38" i="13" s="1"/>
  <c r="CE38" i="8"/>
  <c r="CD37" i="13" s="1"/>
  <c r="CD38" i="8"/>
  <c r="CC37" i="13" s="1"/>
  <c r="CB38" i="8"/>
  <c r="CA37" i="13" s="1"/>
  <c r="CA38" i="8"/>
  <c r="BZ37" i="13" s="1"/>
  <c r="BZ38" i="8"/>
  <c r="BY37" i="13" s="1"/>
  <c r="BY38" i="8"/>
  <c r="BX37" i="13" s="1"/>
  <c r="BX38" i="8"/>
  <c r="BW37" i="13" s="1"/>
  <c r="BW38" i="8"/>
  <c r="BV37" i="13" s="1"/>
  <c r="BV38" i="8"/>
  <c r="BU37" i="13" s="1"/>
  <c r="BU38" i="8"/>
  <c r="BT37" i="13" s="1"/>
  <c r="BT38" i="8"/>
  <c r="BS37" i="13" s="1"/>
  <c r="BS38" i="8"/>
  <c r="BR37" i="13" s="1"/>
  <c r="BR38" i="8"/>
  <c r="BQ37" i="13" s="1"/>
  <c r="BQ38" i="8"/>
  <c r="BP37" i="13" s="1"/>
  <c r="BP38" i="8"/>
  <c r="BO37" i="13" s="1"/>
  <c r="BO38" i="8"/>
  <c r="BN37" i="13" s="1"/>
  <c r="BN38" i="8"/>
  <c r="BM37" i="13" s="1"/>
  <c r="BM38" i="8"/>
  <c r="BL37" i="13" s="1"/>
  <c r="BL38" i="8"/>
  <c r="BK37" i="13" s="1"/>
  <c r="BK38" i="8"/>
  <c r="BJ37" i="13" s="1"/>
  <c r="BJ38" i="8"/>
  <c r="BI37" i="13" s="1"/>
  <c r="BI38" i="8"/>
  <c r="BH37" i="13" s="1"/>
  <c r="BH38" i="8"/>
  <c r="BG37" i="13" s="1"/>
  <c r="BG38" i="8"/>
  <c r="BF37" i="13" s="1"/>
  <c r="BF38" i="8"/>
  <c r="BE37" i="13" s="1"/>
  <c r="BE38" i="8"/>
  <c r="BD37" i="13" s="1"/>
  <c r="BD38" i="8"/>
  <c r="BC37" i="13" s="1"/>
  <c r="BC38" i="8"/>
  <c r="BB37" i="13" s="1"/>
  <c r="BB38" i="8"/>
  <c r="BA37" i="13" s="1"/>
  <c r="BA38" i="8"/>
  <c r="AZ37" i="13" s="1"/>
  <c r="AZ38" i="8"/>
  <c r="AY37" i="13" s="1"/>
  <c r="AY38" i="8"/>
  <c r="AX37" i="13" s="1"/>
  <c r="AX38" i="8"/>
  <c r="AW37" i="13" s="1"/>
  <c r="AW38" i="8"/>
  <c r="AV37" i="13" s="1"/>
  <c r="AV38" i="8"/>
  <c r="AU37" i="13" s="1"/>
  <c r="AU38" i="8"/>
  <c r="AT37" i="13" s="1"/>
  <c r="AT38" i="8"/>
  <c r="AS37" i="13" s="1"/>
  <c r="AS38" i="8"/>
  <c r="AR37" i="13" s="1"/>
  <c r="AR38" i="8"/>
  <c r="AQ37" i="13" s="1"/>
  <c r="AQ38" i="8"/>
  <c r="AP37" i="13" s="1"/>
  <c r="AP38" i="8"/>
  <c r="AO37" i="13" s="1"/>
  <c r="AO38" i="8"/>
  <c r="AN37" i="13" s="1"/>
  <c r="AN38" i="8"/>
  <c r="AM37" i="13" s="1"/>
  <c r="AM38" i="8"/>
  <c r="AL37" i="13" s="1"/>
  <c r="AL38" i="8"/>
  <c r="AK37" i="13" s="1"/>
  <c r="AK38" i="8"/>
  <c r="AJ37" i="13" s="1"/>
  <c r="AJ38" i="8"/>
  <c r="AI37" i="13" s="1"/>
  <c r="AI38" i="8"/>
  <c r="AH37" i="13" s="1"/>
  <c r="AH38" i="8"/>
  <c r="AG37" i="13" s="1"/>
  <c r="AG38" i="8"/>
  <c r="AF37" i="13" s="1"/>
  <c r="AF38" i="8"/>
  <c r="AE37" i="13" s="1"/>
  <c r="AE38" i="8"/>
  <c r="AD37" i="13" s="1"/>
  <c r="AD38" i="8"/>
  <c r="AC37" i="13" s="1"/>
  <c r="AC38" i="8"/>
  <c r="AB37" i="13" s="1"/>
  <c r="AB38" i="8"/>
  <c r="AA37" i="13" s="1"/>
  <c r="AA38" i="8"/>
  <c r="Z37" i="13" s="1"/>
  <c r="Z38" i="8"/>
  <c r="Y37" i="13" s="1"/>
  <c r="Y38" i="8"/>
  <c r="X37" i="13" s="1"/>
  <c r="X38" i="8"/>
  <c r="W37" i="13" s="1"/>
  <c r="W38" i="8"/>
  <c r="V37" i="13" s="1"/>
  <c r="V38" i="8"/>
  <c r="U37" i="13" s="1"/>
  <c r="U38" i="8"/>
  <c r="T37" i="13" s="1"/>
  <c r="T38" i="8"/>
  <c r="S37" i="13" s="1"/>
  <c r="S38" i="8"/>
  <c r="R37" i="13" s="1"/>
  <c r="R38" i="8"/>
  <c r="Q37" i="13" s="1"/>
  <c r="Q38" i="8"/>
  <c r="P37" i="13" s="1"/>
  <c r="P38" i="8"/>
  <c r="O37" i="13" s="1"/>
  <c r="O38" i="8"/>
  <c r="N37" i="13" s="1"/>
  <c r="N38" i="8"/>
  <c r="M37" i="13" s="1"/>
  <c r="M38" i="8"/>
  <c r="L37" i="13" s="1"/>
  <c r="L38" i="8"/>
  <c r="K37" i="13" s="1"/>
  <c r="K38" i="8"/>
  <c r="J37" i="13" s="1"/>
  <c r="J38" i="8"/>
  <c r="I37" i="13" s="1"/>
  <c r="I38" i="8"/>
  <c r="H37" i="13" s="1"/>
  <c r="H38" i="8"/>
  <c r="G37" i="13" s="1"/>
  <c r="G38" i="8"/>
  <c r="F37" i="13" s="1"/>
  <c r="F38" i="8"/>
  <c r="E37" i="13" s="1"/>
  <c r="E38" i="8"/>
  <c r="D37" i="13" s="1"/>
  <c r="D38" i="8"/>
  <c r="C37" i="13" s="1"/>
  <c r="C38" i="8"/>
  <c r="B37" i="13" s="1"/>
  <c r="CE37" i="8"/>
  <c r="CD36" i="13" s="1"/>
  <c r="CD37" i="8"/>
  <c r="CC36" i="13" s="1"/>
  <c r="CB37" i="8"/>
  <c r="CA36" i="13" s="1"/>
  <c r="CA37" i="8"/>
  <c r="BZ36" i="13" s="1"/>
  <c r="BZ37" i="8"/>
  <c r="BY36" i="13" s="1"/>
  <c r="BY37" i="8"/>
  <c r="BX36" i="13" s="1"/>
  <c r="BX37" i="8"/>
  <c r="BW36" i="13" s="1"/>
  <c r="BW37" i="8"/>
  <c r="BV36" i="13" s="1"/>
  <c r="BV37" i="8"/>
  <c r="BU36" i="13" s="1"/>
  <c r="BU37" i="8"/>
  <c r="BT36" i="13" s="1"/>
  <c r="BT37" i="8"/>
  <c r="BS36" i="13" s="1"/>
  <c r="BS37" i="8"/>
  <c r="BR36" i="13" s="1"/>
  <c r="BR37" i="8"/>
  <c r="BQ36" i="13" s="1"/>
  <c r="BQ37" i="8"/>
  <c r="BP36" i="13" s="1"/>
  <c r="BP37" i="8"/>
  <c r="BO36" i="13" s="1"/>
  <c r="BO37" i="8"/>
  <c r="BN36" i="13" s="1"/>
  <c r="BN37" i="8"/>
  <c r="BM36" i="13" s="1"/>
  <c r="BM37" i="8"/>
  <c r="BL36" i="13" s="1"/>
  <c r="BL37" i="8"/>
  <c r="BK36" i="13" s="1"/>
  <c r="BK37" i="8"/>
  <c r="BJ36" i="13" s="1"/>
  <c r="BJ37" i="8"/>
  <c r="BI36" i="13" s="1"/>
  <c r="BI37" i="8"/>
  <c r="BH36" i="13" s="1"/>
  <c r="BH37" i="8"/>
  <c r="BG36" i="13" s="1"/>
  <c r="BG37" i="8"/>
  <c r="BF36" i="13" s="1"/>
  <c r="BF37" i="8"/>
  <c r="BE36" i="13" s="1"/>
  <c r="BE37" i="8"/>
  <c r="BD36" i="13" s="1"/>
  <c r="BD37" i="8"/>
  <c r="BC36" i="13" s="1"/>
  <c r="BC37" i="8"/>
  <c r="BB36" i="13" s="1"/>
  <c r="BB37" i="8"/>
  <c r="BA36" i="13" s="1"/>
  <c r="BA37" i="8"/>
  <c r="AZ36" i="13" s="1"/>
  <c r="AZ37" i="8"/>
  <c r="AY36" i="13" s="1"/>
  <c r="AY37" i="8"/>
  <c r="AX36" i="13" s="1"/>
  <c r="AX37" i="8"/>
  <c r="AW36" i="13" s="1"/>
  <c r="AW37" i="8"/>
  <c r="AV36" i="13" s="1"/>
  <c r="AV37" i="8"/>
  <c r="AU36" i="13" s="1"/>
  <c r="AU37" i="8"/>
  <c r="AT36" i="13" s="1"/>
  <c r="AT37" i="8"/>
  <c r="AS36" i="13" s="1"/>
  <c r="AS37" i="8"/>
  <c r="AR36" i="13" s="1"/>
  <c r="AR37" i="8"/>
  <c r="AQ36" i="13" s="1"/>
  <c r="AQ37" i="8"/>
  <c r="AP36" i="13" s="1"/>
  <c r="AP37" i="8"/>
  <c r="AO36" i="13" s="1"/>
  <c r="AO37" i="8"/>
  <c r="AN36" i="13" s="1"/>
  <c r="AN37" i="8"/>
  <c r="AM36" i="13" s="1"/>
  <c r="AM37" i="8"/>
  <c r="AL36" i="13" s="1"/>
  <c r="AL37" i="8"/>
  <c r="AK36" i="13" s="1"/>
  <c r="AK37" i="8"/>
  <c r="AJ36" i="13" s="1"/>
  <c r="AJ37" i="8"/>
  <c r="AI36" i="13" s="1"/>
  <c r="AI37" i="8"/>
  <c r="AH36" i="13" s="1"/>
  <c r="AH37" i="8"/>
  <c r="AG36" i="13" s="1"/>
  <c r="AG37" i="8"/>
  <c r="AF36" i="13" s="1"/>
  <c r="AF37" i="8"/>
  <c r="AE36" i="13" s="1"/>
  <c r="AE37" i="8"/>
  <c r="AD36" i="13" s="1"/>
  <c r="AD37" i="8"/>
  <c r="AC36" i="13" s="1"/>
  <c r="AC37" i="8"/>
  <c r="AB36" i="13" s="1"/>
  <c r="AB37" i="8"/>
  <c r="AA36" i="13" s="1"/>
  <c r="AA37" i="8"/>
  <c r="Z36" i="13" s="1"/>
  <c r="Z37" i="8"/>
  <c r="Y36" i="13" s="1"/>
  <c r="Y37" i="8"/>
  <c r="X36" i="13" s="1"/>
  <c r="X37" i="8"/>
  <c r="W36" i="13" s="1"/>
  <c r="W37" i="8"/>
  <c r="V36" i="13" s="1"/>
  <c r="V37" i="8"/>
  <c r="U36" i="13" s="1"/>
  <c r="U37" i="8"/>
  <c r="T36" i="13" s="1"/>
  <c r="T37" i="8"/>
  <c r="S36" i="13" s="1"/>
  <c r="S37" i="8"/>
  <c r="R36" i="13" s="1"/>
  <c r="R37" i="8"/>
  <c r="Q36" i="13" s="1"/>
  <c r="Q37" i="8"/>
  <c r="P36" i="13" s="1"/>
  <c r="P37" i="8"/>
  <c r="O37" i="8"/>
  <c r="N36" i="13" s="1"/>
  <c r="N37" i="8"/>
  <c r="M36" i="13" s="1"/>
  <c r="M37" i="8"/>
  <c r="L36" i="13" s="1"/>
  <c r="L37" i="8"/>
  <c r="K36" i="13" s="1"/>
  <c r="K37" i="8"/>
  <c r="J36" i="13" s="1"/>
  <c r="J37" i="8"/>
  <c r="I36" i="13" s="1"/>
  <c r="I37" i="8"/>
  <c r="H36" i="13" s="1"/>
  <c r="H37" i="8"/>
  <c r="G36" i="13" s="1"/>
  <c r="G37" i="8"/>
  <c r="F36" i="13" s="1"/>
  <c r="F37" i="8"/>
  <c r="E36" i="13" s="1"/>
  <c r="E37" i="8"/>
  <c r="D36" i="13" s="1"/>
  <c r="D37" i="8"/>
  <c r="C36" i="13" s="1"/>
  <c r="C37" i="8"/>
  <c r="B36" i="13" s="1"/>
  <c r="CE36" i="8"/>
  <c r="CD35" i="13" s="1"/>
  <c r="CD36" i="8"/>
  <c r="CC35" i="13" s="1"/>
  <c r="CC36" i="8"/>
  <c r="CB35" i="13" s="1"/>
  <c r="CB36" i="8"/>
  <c r="CA35" i="13" s="1"/>
  <c r="CA36" i="8"/>
  <c r="BZ35" i="13" s="1"/>
  <c r="BZ36" i="8"/>
  <c r="BY35" i="13" s="1"/>
  <c r="BY36" i="8"/>
  <c r="BX35" i="13" s="1"/>
  <c r="BX36" i="8"/>
  <c r="BW35" i="13" s="1"/>
  <c r="BW36" i="8"/>
  <c r="BV35" i="13" s="1"/>
  <c r="BV36" i="8"/>
  <c r="BU35" i="13" s="1"/>
  <c r="BU36" i="8"/>
  <c r="BT35" i="13" s="1"/>
  <c r="BT36" i="8"/>
  <c r="BS35" i="13" s="1"/>
  <c r="BS36" i="8"/>
  <c r="BR35" i="13" s="1"/>
  <c r="BR36" i="8"/>
  <c r="BQ35" i="13" s="1"/>
  <c r="BQ36" i="8"/>
  <c r="BP35" i="13" s="1"/>
  <c r="BP36" i="8"/>
  <c r="BO35" i="13" s="1"/>
  <c r="BO36" i="8"/>
  <c r="BN35" i="13" s="1"/>
  <c r="BN36" i="8"/>
  <c r="BM35" i="13" s="1"/>
  <c r="BM36" i="8"/>
  <c r="BL35" i="13" s="1"/>
  <c r="BL36" i="8"/>
  <c r="BK35" i="13" s="1"/>
  <c r="BK36" i="8"/>
  <c r="BJ35" i="13" s="1"/>
  <c r="BJ36" i="8"/>
  <c r="BI35" i="13" s="1"/>
  <c r="BI36" i="8"/>
  <c r="BH35" i="13" s="1"/>
  <c r="BH36" i="8"/>
  <c r="BG35" i="13" s="1"/>
  <c r="BG36" i="8"/>
  <c r="BF35" i="13" s="1"/>
  <c r="BF36" i="8"/>
  <c r="BE35" i="13" s="1"/>
  <c r="BE36" i="8"/>
  <c r="BD35" i="13" s="1"/>
  <c r="BD36" i="8"/>
  <c r="BC35" i="13" s="1"/>
  <c r="BC36" i="8"/>
  <c r="BB35" i="13" s="1"/>
  <c r="BB36" i="8"/>
  <c r="BA35" i="13" s="1"/>
  <c r="BA36" i="8"/>
  <c r="AZ35" i="13" s="1"/>
  <c r="AZ36" i="8"/>
  <c r="AY35" i="13" s="1"/>
  <c r="AY36" i="8"/>
  <c r="AX35" i="13" s="1"/>
  <c r="AX36" i="8"/>
  <c r="AW35" i="13" s="1"/>
  <c r="AW36" i="8"/>
  <c r="AV35" i="13" s="1"/>
  <c r="AV36" i="8"/>
  <c r="AU35" i="13" s="1"/>
  <c r="AU36" i="8"/>
  <c r="AT35" i="13" s="1"/>
  <c r="AT36" i="8"/>
  <c r="AS35" i="13" s="1"/>
  <c r="AS36" i="8"/>
  <c r="AR35" i="13" s="1"/>
  <c r="AR36" i="8"/>
  <c r="AQ35" i="13" s="1"/>
  <c r="AQ36" i="8"/>
  <c r="AP35" i="13" s="1"/>
  <c r="AP36" i="8"/>
  <c r="AO35" i="13" s="1"/>
  <c r="AO36" i="8"/>
  <c r="AN35" i="13" s="1"/>
  <c r="AN36" i="8"/>
  <c r="AM35" i="13" s="1"/>
  <c r="AM36" i="8"/>
  <c r="AL35" i="13" s="1"/>
  <c r="AL36" i="8"/>
  <c r="AK35" i="13" s="1"/>
  <c r="AK36" i="8"/>
  <c r="AJ35" i="13" s="1"/>
  <c r="AJ36" i="8"/>
  <c r="AI35" i="13" s="1"/>
  <c r="AI36" i="8"/>
  <c r="AH35" i="13" s="1"/>
  <c r="AH36" i="8"/>
  <c r="AG35" i="13" s="1"/>
  <c r="AG36" i="8"/>
  <c r="AF35" i="13" s="1"/>
  <c r="AF36" i="8"/>
  <c r="AE35" i="13" s="1"/>
  <c r="AE36" i="8"/>
  <c r="AD35" i="13" s="1"/>
  <c r="AD36" i="8"/>
  <c r="AC35" i="13" s="1"/>
  <c r="AC36" i="8"/>
  <c r="AB35" i="13" s="1"/>
  <c r="AB36" i="8"/>
  <c r="AA35" i="13" s="1"/>
  <c r="AA36" i="8"/>
  <c r="Z35" i="13" s="1"/>
  <c r="Z36" i="8"/>
  <c r="Y35" i="13" s="1"/>
  <c r="Y36" i="8"/>
  <c r="X35" i="13" s="1"/>
  <c r="X36" i="8"/>
  <c r="W35" i="13" s="1"/>
  <c r="W36" i="8"/>
  <c r="V35" i="13" s="1"/>
  <c r="V36" i="8"/>
  <c r="U35" i="13" s="1"/>
  <c r="U36" i="8"/>
  <c r="T35" i="13" s="1"/>
  <c r="T36" i="8"/>
  <c r="S35" i="13" s="1"/>
  <c r="S36" i="8"/>
  <c r="R35" i="13" s="1"/>
  <c r="R36" i="8"/>
  <c r="Q35" i="13" s="1"/>
  <c r="Q36" i="8"/>
  <c r="P35" i="13" s="1"/>
  <c r="P36" i="8"/>
  <c r="O35" i="13" s="1"/>
  <c r="O36" i="8"/>
  <c r="N35" i="13" s="1"/>
  <c r="N36" i="8"/>
  <c r="M35" i="13" s="1"/>
  <c r="M36" i="8"/>
  <c r="L35" i="13" s="1"/>
  <c r="L36" i="8"/>
  <c r="K35" i="13" s="1"/>
  <c r="K36" i="8"/>
  <c r="J35" i="13" s="1"/>
  <c r="J36" i="8"/>
  <c r="I35" i="13" s="1"/>
  <c r="I36" i="8"/>
  <c r="H35" i="13" s="1"/>
  <c r="H36" i="8"/>
  <c r="G35" i="13" s="1"/>
  <c r="G36" i="8"/>
  <c r="F35" i="13" s="1"/>
  <c r="F36" i="8"/>
  <c r="E35" i="13" s="1"/>
  <c r="E36" i="8"/>
  <c r="D35" i="13" s="1"/>
  <c r="D36" i="8"/>
  <c r="C35" i="13" s="1"/>
  <c r="C36" i="8"/>
  <c r="B35" i="13" s="1"/>
  <c r="CE35" i="8"/>
  <c r="CD34" i="13" s="1"/>
  <c r="CD35" i="8"/>
  <c r="CC34" i="13" s="1"/>
  <c r="CC35" i="8"/>
  <c r="CB34" i="13" s="1"/>
  <c r="CB35" i="8"/>
  <c r="CA34" i="13" s="1"/>
  <c r="CA35" i="8"/>
  <c r="BZ34" i="13" s="1"/>
  <c r="BZ35" i="8"/>
  <c r="BY34" i="13" s="1"/>
  <c r="BY35" i="8"/>
  <c r="BX34" i="13" s="1"/>
  <c r="BX35" i="8"/>
  <c r="BW34" i="13" s="1"/>
  <c r="BW35" i="8"/>
  <c r="BV34" i="13" s="1"/>
  <c r="BV35" i="8"/>
  <c r="BU34" i="13" s="1"/>
  <c r="BU35" i="8"/>
  <c r="BT34" i="13" s="1"/>
  <c r="BT35" i="8"/>
  <c r="BS34" i="13" s="1"/>
  <c r="BS35" i="8"/>
  <c r="BR34" i="13" s="1"/>
  <c r="BR35" i="8"/>
  <c r="BQ34" i="13" s="1"/>
  <c r="BQ35" i="8"/>
  <c r="BP34" i="13" s="1"/>
  <c r="BP35" i="8"/>
  <c r="BO34" i="13" s="1"/>
  <c r="BO35" i="8"/>
  <c r="BN34" i="13" s="1"/>
  <c r="BN35" i="8"/>
  <c r="BM34" i="13" s="1"/>
  <c r="BM35" i="8"/>
  <c r="BL34" i="13" s="1"/>
  <c r="BL35" i="8"/>
  <c r="BK34" i="13" s="1"/>
  <c r="BK35" i="8"/>
  <c r="BJ34" i="13" s="1"/>
  <c r="BJ35" i="8"/>
  <c r="BI34" i="13" s="1"/>
  <c r="BI35" i="8"/>
  <c r="BH34" i="13" s="1"/>
  <c r="BH35" i="8"/>
  <c r="BG34" i="13" s="1"/>
  <c r="BG35" i="8"/>
  <c r="BF34" i="13" s="1"/>
  <c r="BF35" i="8"/>
  <c r="BE34" i="13" s="1"/>
  <c r="BE35" i="8"/>
  <c r="BD34" i="13" s="1"/>
  <c r="BD35" i="8"/>
  <c r="BC34" i="13" s="1"/>
  <c r="BC35" i="8"/>
  <c r="BB34" i="13" s="1"/>
  <c r="BB35" i="8"/>
  <c r="BA34" i="13" s="1"/>
  <c r="BA35" i="8"/>
  <c r="AZ34" i="13" s="1"/>
  <c r="AZ35" i="8"/>
  <c r="AY34" i="13" s="1"/>
  <c r="AY35" i="8"/>
  <c r="AX34" i="13" s="1"/>
  <c r="AX35" i="8"/>
  <c r="AW34" i="13" s="1"/>
  <c r="AW35" i="8"/>
  <c r="AV34" i="13" s="1"/>
  <c r="AV35" i="8"/>
  <c r="AU34" i="13" s="1"/>
  <c r="AU35" i="8"/>
  <c r="AT34" i="13" s="1"/>
  <c r="AT35" i="8"/>
  <c r="AS34" i="13" s="1"/>
  <c r="AS35" i="8"/>
  <c r="AR34" i="13" s="1"/>
  <c r="AR35" i="8"/>
  <c r="AQ34" i="13" s="1"/>
  <c r="AQ35" i="8"/>
  <c r="AP34" i="13" s="1"/>
  <c r="AP35" i="8"/>
  <c r="AO34" i="13" s="1"/>
  <c r="AO35" i="8"/>
  <c r="AN34" i="13" s="1"/>
  <c r="AN35" i="8"/>
  <c r="AM34" i="13" s="1"/>
  <c r="AM35" i="8"/>
  <c r="AL34" i="13" s="1"/>
  <c r="AL35" i="8"/>
  <c r="AK34" i="13" s="1"/>
  <c r="AK35" i="8"/>
  <c r="AJ34" i="13" s="1"/>
  <c r="AJ35" i="8"/>
  <c r="AI34" i="13" s="1"/>
  <c r="AI35" i="8"/>
  <c r="AH34" i="13" s="1"/>
  <c r="AH35" i="8"/>
  <c r="AG34" i="13" s="1"/>
  <c r="AG35" i="8"/>
  <c r="AF34" i="13" s="1"/>
  <c r="AF35" i="8"/>
  <c r="AE34" i="13" s="1"/>
  <c r="AE35" i="8"/>
  <c r="AD34" i="13" s="1"/>
  <c r="AD35" i="8"/>
  <c r="AC34" i="13" s="1"/>
  <c r="AC35" i="8"/>
  <c r="AB34" i="13" s="1"/>
  <c r="AB35" i="8"/>
  <c r="AA34" i="13" s="1"/>
  <c r="AA35" i="8"/>
  <c r="Z34" i="13" s="1"/>
  <c r="Z35" i="8"/>
  <c r="Y34" i="13" s="1"/>
  <c r="Y35" i="8"/>
  <c r="X34" i="13" s="1"/>
  <c r="X35" i="8"/>
  <c r="W34" i="13" s="1"/>
  <c r="W35" i="8"/>
  <c r="V34" i="13" s="1"/>
  <c r="V35" i="8"/>
  <c r="U34" i="13" s="1"/>
  <c r="U35" i="8"/>
  <c r="T34" i="13" s="1"/>
  <c r="T35" i="8"/>
  <c r="S34" i="13" s="1"/>
  <c r="S35" i="8"/>
  <c r="R34" i="13" s="1"/>
  <c r="R35" i="8"/>
  <c r="Q34" i="13" s="1"/>
  <c r="Q35" i="8"/>
  <c r="P34" i="13" s="1"/>
  <c r="P35" i="8"/>
  <c r="O34" i="13" s="1"/>
  <c r="O35" i="8"/>
  <c r="N34" i="13" s="1"/>
  <c r="N35" i="8"/>
  <c r="M34" i="13" s="1"/>
  <c r="M35" i="8"/>
  <c r="L34" i="13" s="1"/>
  <c r="L35" i="8"/>
  <c r="K34" i="13" s="1"/>
  <c r="K35" i="8"/>
  <c r="J34" i="13" s="1"/>
  <c r="J35" i="8"/>
  <c r="I34" i="13" s="1"/>
  <c r="I35" i="8"/>
  <c r="H34" i="13" s="1"/>
  <c r="H35" i="8"/>
  <c r="G34" i="13" s="1"/>
  <c r="G35" i="8"/>
  <c r="F34" i="13" s="1"/>
  <c r="F35" i="8"/>
  <c r="E34" i="13" s="1"/>
  <c r="E35" i="8"/>
  <c r="D34" i="13" s="1"/>
  <c r="D35" i="8"/>
  <c r="C34" i="13" s="1"/>
  <c r="C35" i="8"/>
  <c r="B34" i="13" s="1"/>
  <c r="CE34" i="8"/>
  <c r="CD33" i="13" s="1"/>
  <c r="CD34" i="8"/>
  <c r="CC33" i="13" s="1"/>
  <c r="CC34" i="8"/>
  <c r="CB33" i="13" s="1"/>
  <c r="CB34" i="8"/>
  <c r="CA33" i="13" s="1"/>
  <c r="CA34" i="8"/>
  <c r="BZ33" i="13" s="1"/>
  <c r="BZ34" i="8"/>
  <c r="BY33" i="13" s="1"/>
  <c r="BY34" i="8"/>
  <c r="BX33" i="13" s="1"/>
  <c r="BX34" i="8"/>
  <c r="BW33" i="13" s="1"/>
  <c r="BW34" i="8"/>
  <c r="BV33" i="13" s="1"/>
  <c r="BV34" i="8"/>
  <c r="BU33" i="13" s="1"/>
  <c r="BU34" i="8"/>
  <c r="BT33" i="13" s="1"/>
  <c r="BT34" i="8"/>
  <c r="BS33" i="13" s="1"/>
  <c r="BS34" i="8"/>
  <c r="BR33" i="13" s="1"/>
  <c r="BR34" i="8"/>
  <c r="BQ33" i="13" s="1"/>
  <c r="BQ34" i="8"/>
  <c r="BP33" i="13" s="1"/>
  <c r="BP34" i="8"/>
  <c r="BO33" i="13" s="1"/>
  <c r="BO34" i="8"/>
  <c r="BN33" i="13" s="1"/>
  <c r="BN34" i="8"/>
  <c r="BM33" i="13" s="1"/>
  <c r="BM34" i="8"/>
  <c r="BL33" i="13" s="1"/>
  <c r="BL34" i="8"/>
  <c r="BK33" i="13" s="1"/>
  <c r="BK34" i="8"/>
  <c r="BJ33" i="13" s="1"/>
  <c r="BJ34" i="8"/>
  <c r="BI33" i="13" s="1"/>
  <c r="BI34" i="8"/>
  <c r="BH33" i="13" s="1"/>
  <c r="BH34" i="8"/>
  <c r="BG33" i="13" s="1"/>
  <c r="BG34" i="8"/>
  <c r="BF33" i="13" s="1"/>
  <c r="BF34" i="8"/>
  <c r="BE33" i="13" s="1"/>
  <c r="BE34" i="8"/>
  <c r="BD33" i="13" s="1"/>
  <c r="BD34" i="8"/>
  <c r="BC33" i="13" s="1"/>
  <c r="BC34" i="8"/>
  <c r="BB33" i="13" s="1"/>
  <c r="BB34" i="8"/>
  <c r="BA33" i="13" s="1"/>
  <c r="BA34" i="8"/>
  <c r="AZ33" i="13" s="1"/>
  <c r="AZ34" i="8"/>
  <c r="AY33" i="13" s="1"/>
  <c r="AY34" i="8"/>
  <c r="AX33" i="13" s="1"/>
  <c r="AX34" i="8"/>
  <c r="AW33" i="13" s="1"/>
  <c r="AW34" i="8"/>
  <c r="AV33" i="13" s="1"/>
  <c r="AV34" i="8"/>
  <c r="AU33" i="13" s="1"/>
  <c r="AU34" i="8"/>
  <c r="AT33" i="13" s="1"/>
  <c r="AT34" i="8"/>
  <c r="AS33" i="13" s="1"/>
  <c r="AS34" i="8"/>
  <c r="AR33" i="13" s="1"/>
  <c r="AR34" i="8"/>
  <c r="AQ33" i="13" s="1"/>
  <c r="AQ34" i="8"/>
  <c r="AP33" i="13" s="1"/>
  <c r="AP34" i="8"/>
  <c r="AO33" i="13" s="1"/>
  <c r="AO34" i="8"/>
  <c r="AN33" i="13" s="1"/>
  <c r="AN34" i="8"/>
  <c r="AM33" i="13" s="1"/>
  <c r="AM34" i="8"/>
  <c r="AL33" i="13" s="1"/>
  <c r="AL34" i="8"/>
  <c r="AK33" i="13" s="1"/>
  <c r="AK34" i="8"/>
  <c r="AJ33" i="13" s="1"/>
  <c r="AJ34" i="8"/>
  <c r="AI33" i="13" s="1"/>
  <c r="AI34" i="8"/>
  <c r="AH33" i="13" s="1"/>
  <c r="AH34" i="8"/>
  <c r="AG33" i="13" s="1"/>
  <c r="AG34" i="8"/>
  <c r="AF33" i="13" s="1"/>
  <c r="AF34" i="8"/>
  <c r="AE33" i="13" s="1"/>
  <c r="AE34" i="8"/>
  <c r="AD33" i="13" s="1"/>
  <c r="AD34" i="8"/>
  <c r="AC33" i="13" s="1"/>
  <c r="AC34" i="8"/>
  <c r="AB33" i="13" s="1"/>
  <c r="AB34" i="8"/>
  <c r="AA33" i="13" s="1"/>
  <c r="AA34" i="8"/>
  <c r="Z33" i="13" s="1"/>
  <c r="Z34" i="8"/>
  <c r="Y33" i="13" s="1"/>
  <c r="Y34" i="8"/>
  <c r="X33" i="13" s="1"/>
  <c r="X34" i="8"/>
  <c r="W33" i="13" s="1"/>
  <c r="W34" i="8"/>
  <c r="V33" i="13" s="1"/>
  <c r="V34" i="8"/>
  <c r="U33" i="13" s="1"/>
  <c r="U34" i="8"/>
  <c r="T33" i="13" s="1"/>
  <c r="T34" i="8"/>
  <c r="S33" i="13" s="1"/>
  <c r="S34" i="8"/>
  <c r="R33" i="13" s="1"/>
  <c r="R34" i="8"/>
  <c r="Q33" i="13" s="1"/>
  <c r="Q34" i="8"/>
  <c r="P33" i="13" s="1"/>
  <c r="P34" i="8"/>
  <c r="O33" i="13" s="1"/>
  <c r="O34" i="8"/>
  <c r="N33" i="13" s="1"/>
  <c r="N34" i="8"/>
  <c r="M33" i="13" s="1"/>
  <c r="M34" i="8"/>
  <c r="L33" i="13" s="1"/>
  <c r="L34" i="8"/>
  <c r="K33" i="13" s="1"/>
  <c r="K34" i="8"/>
  <c r="J33" i="13" s="1"/>
  <c r="J34" i="8"/>
  <c r="I33" i="13" s="1"/>
  <c r="I34" i="8"/>
  <c r="H33" i="13" s="1"/>
  <c r="H34" i="8"/>
  <c r="G33" i="13" s="1"/>
  <c r="G34" i="8"/>
  <c r="F33" i="13" s="1"/>
  <c r="F34" i="8"/>
  <c r="E33" i="13" s="1"/>
  <c r="E34" i="8"/>
  <c r="D33" i="13" s="1"/>
  <c r="D34" i="8"/>
  <c r="C33" i="13" s="1"/>
  <c r="C34" i="8"/>
  <c r="B33" i="13" s="1"/>
  <c r="CE33" i="8"/>
  <c r="CD32" i="13" s="1"/>
  <c r="CD33" i="8"/>
  <c r="CC32" i="13" s="1"/>
  <c r="CC33" i="8"/>
  <c r="CB32" i="13" s="1"/>
  <c r="CB33" i="8"/>
  <c r="CA32" i="13" s="1"/>
  <c r="CA33" i="8"/>
  <c r="BZ32" i="13" s="1"/>
  <c r="BZ33" i="8"/>
  <c r="BY32" i="13" s="1"/>
  <c r="BY33" i="8"/>
  <c r="BX32" i="13" s="1"/>
  <c r="BX33" i="8"/>
  <c r="BW32" i="13" s="1"/>
  <c r="BW33" i="8"/>
  <c r="BV32" i="13" s="1"/>
  <c r="BV33" i="8"/>
  <c r="BU32" i="13" s="1"/>
  <c r="BU33" i="8"/>
  <c r="BT32" i="13" s="1"/>
  <c r="BT33" i="8"/>
  <c r="BS32" i="13" s="1"/>
  <c r="BS33" i="8"/>
  <c r="BR32" i="13" s="1"/>
  <c r="BR33" i="8"/>
  <c r="BQ32" i="13" s="1"/>
  <c r="BQ33" i="8"/>
  <c r="BP32" i="13" s="1"/>
  <c r="BP33" i="8"/>
  <c r="BO32" i="13" s="1"/>
  <c r="BO33" i="8"/>
  <c r="BN32" i="13" s="1"/>
  <c r="BN33" i="8"/>
  <c r="BM32" i="13" s="1"/>
  <c r="BM33" i="8"/>
  <c r="BL32" i="13" s="1"/>
  <c r="BL33" i="8"/>
  <c r="BK32" i="13" s="1"/>
  <c r="BK33" i="8"/>
  <c r="BJ32" i="13" s="1"/>
  <c r="BJ33" i="8"/>
  <c r="BI32" i="13" s="1"/>
  <c r="BI33" i="8"/>
  <c r="BH32" i="13" s="1"/>
  <c r="BH33" i="8"/>
  <c r="BG32" i="13" s="1"/>
  <c r="BG33" i="8"/>
  <c r="BF32" i="13" s="1"/>
  <c r="BF33" i="8"/>
  <c r="BE32" i="13" s="1"/>
  <c r="BE33" i="8"/>
  <c r="BD32" i="13" s="1"/>
  <c r="BD33" i="8"/>
  <c r="BC32" i="13" s="1"/>
  <c r="BC33" i="8"/>
  <c r="BB32" i="13" s="1"/>
  <c r="BB33" i="8"/>
  <c r="BA32" i="13" s="1"/>
  <c r="BA33" i="8"/>
  <c r="AZ32" i="13" s="1"/>
  <c r="AZ33" i="8"/>
  <c r="AY32" i="13" s="1"/>
  <c r="AY33" i="8"/>
  <c r="AX32" i="13" s="1"/>
  <c r="AX33" i="8"/>
  <c r="AW32" i="13" s="1"/>
  <c r="AW33" i="8"/>
  <c r="AV32" i="13" s="1"/>
  <c r="AV33" i="8"/>
  <c r="AU32" i="13" s="1"/>
  <c r="AU33" i="8"/>
  <c r="AT32" i="13" s="1"/>
  <c r="AT33" i="8"/>
  <c r="AS32" i="13" s="1"/>
  <c r="AS33" i="8"/>
  <c r="AR32" i="13" s="1"/>
  <c r="AR33" i="8"/>
  <c r="AQ32" i="13" s="1"/>
  <c r="AQ33" i="8"/>
  <c r="AP32" i="13" s="1"/>
  <c r="AP33" i="8"/>
  <c r="AO32" i="13" s="1"/>
  <c r="AO33" i="8"/>
  <c r="AN32" i="13" s="1"/>
  <c r="AN33" i="8"/>
  <c r="AM32" i="13" s="1"/>
  <c r="AM33" i="8"/>
  <c r="AL32" i="13" s="1"/>
  <c r="AL33" i="8"/>
  <c r="AK32" i="13" s="1"/>
  <c r="AK33" i="8"/>
  <c r="AJ32" i="13" s="1"/>
  <c r="AJ33" i="8"/>
  <c r="AI32" i="13" s="1"/>
  <c r="AI33" i="8"/>
  <c r="AH32" i="13" s="1"/>
  <c r="AH33" i="8"/>
  <c r="AG32" i="13" s="1"/>
  <c r="AG33" i="8"/>
  <c r="AF32" i="13" s="1"/>
  <c r="AF33" i="8"/>
  <c r="AE32" i="13" s="1"/>
  <c r="AE33" i="8"/>
  <c r="AD32" i="13" s="1"/>
  <c r="AD33" i="8"/>
  <c r="AC32" i="13" s="1"/>
  <c r="AC33" i="8"/>
  <c r="AB32" i="13" s="1"/>
  <c r="AB33" i="8"/>
  <c r="AA32" i="13" s="1"/>
  <c r="AA33" i="8"/>
  <c r="Z32" i="13" s="1"/>
  <c r="Z33" i="8"/>
  <c r="Y32" i="13" s="1"/>
  <c r="Y33" i="8"/>
  <c r="X32" i="13" s="1"/>
  <c r="X33" i="8"/>
  <c r="W32" i="13" s="1"/>
  <c r="W33" i="8"/>
  <c r="V32" i="13" s="1"/>
  <c r="V33" i="8"/>
  <c r="U32" i="13" s="1"/>
  <c r="U33" i="8"/>
  <c r="T32" i="13" s="1"/>
  <c r="T33" i="8"/>
  <c r="S32" i="13" s="1"/>
  <c r="S33" i="8"/>
  <c r="R32" i="13" s="1"/>
  <c r="R33" i="8"/>
  <c r="Q32" i="13" s="1"/>
  <c r="Q33" i="8"/>
  <c r="P32" i="13" s="1"/>
  <c r="P33" i="8"/>
  <c r="O32" i="13" s="1"/>
  <c r="O33" i="8"/>
  <c r="N32" i="13" s="1"/>
  <c r="N33" i="8"/>
  <c r="M32" i="13" s="1"/>
  <c r="M33" i="8"/>
  <c r="L32" i="13" s="1"/>
  <c r="L33" i="8"/>
  <c r="K32" i="13" s="1"/>
  <c r="K33" i="8"/>
  <c r="J32" i="13" s="1"/>
  <c r="J33" i="8"/>
  <c r="I32" i="13" s="1"/>
  <c r="I33" i="8"/>
  <c r="H32" i="13" s="1"/>
  <c r="H33" i="8"/>
  <c r="G32" i="13" s="1"/>
  <c r="G33" i="8"/>
  <c r="F32" i="13" s="1"/>
  <c r="F33" i="8"/>
  <c r="E32" i="13" s="1"/>
  <c r="E33" i="8"/>
  <c r="D32" i="13" s="1"/>
  <c r="D33" i="8"/>
  <c r="C32" i="13" s="1"/>
  <c r="C33" i="8"/>
  <c r="B32" i="13" s="1"/>
  <c r="CE32" i="8"/>
  <c r="CD31" i="13" s="1"/>
  <c r="CD32" i="8"/>
  <c r="CC31" i="13" s="1"/>
  <c r="CC32" i="8"/>
  <c r="CB31" i="13" s="1"/>
  <c r="CB32" i="8"/>
  <c r="CA31" i="13" s="1"/>
  <c r="CA32" i="8"/>
  <c r="BZ31" i="13" s="1"/>
  <c r="BZ32" i="8"/>
  <c r="BY31" i="13" s="1"/>
  <c r="BY32" i="8"/>
  <c r="BX31" i="13" s="1"/>
  <c r="BX32" i="8"/>
  <c r="BW31" i="13" s="1"/>
  <c r="BW32" i="8"/>
  <c r="BV31" i="13" s="1"/>
  <c r="BV32" i="8"/>
  <c r="BU31" i="13" s="1"/>
  <c r="BU32" i="8"/>
  <c r="BT31" i="13" s="1"/>
  <c r="BT32" i="8"/>
  <c r="BS31" i="13" s="1"/>
  <c r="BS32" i="8"/>
  <c r="BR31" i="13" s="1"/>
  <c r="BR32" i="8"/>
  <c r="BQ31" i="13" s="1"/>
  <c r="BQ32" i="8"/>
  <c r="BP31" i="13" s="1"/>
  <c r="BP32" i="8"/>
  <c r="BO31" i="13" s="1"/>
  <c r="BO32" i="8"/>
  <c r="BN31" i="13" s="1"/>
  <c r="BN32" i="8"/>
  <c r="BM31" i="13" s="1"/>
  <c r="BM32" i="8"/>
  <c r="BL31" i="13" s="1"/>
  <c r="BL32" i="8"/>
  <c r="BK31" i="13" s="1"/>
  <c r="BK32" i="8"/>
  <c r="BJ31" i="13" s="1"/>
  <c r="BJ32" i="8"/>
  <c r="BI31" i="13" s="1"/>
  <c r="BI32" i="8"/>
  <c r="BH31" i="13" s="1"/>
  <c r="BH32" i="8"/>
  <c r="BG31" i="13" s="1"/>
  <c r="BG32" i="8"/>
  <c r="BF31" i="13" s="1"/>
  <c r="BF32" i="8"/>
  <c r="BE31" i="13" s="1"/>
  <c r="BE32" i="8"/>
  <c r="BD31" i="13" s="1"/>
  <c r="BD32" i="8"/>
  <c r="BC31" i="13" s="1"/>
  <c r="BC32" i="8"/>
  <c r="BB31" i="13" s="1"/>
  <c r="BB32" i="8"/>
  <c r="BA31" i="13" s="1"/>
  <c r="BA32" i="8"/>
  <c r="AZ31" i="13" s="1"/>
  <c r="AZ32" i="8"/>
  <c r="AY31" i="13" s="1"/>
  <c r="AY32" i="8"/>
  <c r="AX31" i="13" s="1"/>
  <c r="AX32" i="8"/>
  <c r="AW31" i="13" s="1"/>
  <c r="AW32" i="8"/>
  <c r="AV31" i="13" s="1"/>
  <c r="AV32" i="8"/>
  <c r="AU31" i="13" s="1"/>
  <c r="AU32" i="8"/>
  <c r="AT31" i="13" s="1"/>
  <c r="AT32" i="8"/>
  <c r="AS31" i="13" s="1"/>
  <c r="AS32" i="8"/>
  <c r="AR31" i="13" s="1"/>
  <c r="AR32" i="8"/>
  <c r="AQ31" i="13" s="1"/>
  <c r="AQ32" i="8"/>
  <c r="AP31" i="13" s="1"/>
  <c r="AP32" i="8"/>
  <c r="AO31" i="13" s="1"/>
  <c r="AO32" i="8"/>
  <c r="AN31" i="13" s="1"/>
  <c r="AN32" i="8"/>
  <c r="AM31" i="13" s="1"/>
  <c r="AM32" i="8"/>
  <c r="AL31" i="13" s="1"/>
  <c r="AL32" i="8"/>
  <c r="AK31" i="13" s="1"/>
  <c r="AK32" i="8"/>
  <c r="AJ31" i="13" s="1"/>
  <c r="AJ32" i="8"/>
  <c r="AI31" i="13" s="1"/>
  <c r="AI32" i="8"/>
  <c r="AH31" i="13" s="1"/>
  <c r="AH32" i="8"/>
  <c r="AG31" i="13" s="1"/>
  <c r="AG32" i="8"/>
  <c r="AF31" i="13" s="1"/>
  <c r="AF32" i="8"/>
  <c r="AE31" i="13" s="1"/>
  <c r="AE32" i="8"/>
  <c r="AD31" i="13" s="1"/>
  <c r="AD32" i="8"/>
  <c r="AC31" i="13" s="1"/>
  <c r="AC32" i="8"/>
  <c r="AB31" i="13" s="1"/>
  <c r="AB32" i="8"/>
  <c r="AA31" i="13" s="1"/>
  <c r="AA32" i="8"/>
  <c r="Z31" i="13" s="1"/>
  <c r="Z32" i="8"/>
  <c r="Y31" i="13" s="1"/>
  <c r="Y32" i="8"/>
  <c r="X31" i="13" s="1"/>
  <c r="X32" i="8"/>
  <c r="W31" i="13" s="1"/>
  <c r="W32" i="8"/>
  <c r="V31" i="13" s="1"/>
  <c r="V32" i="8"/>
  <c r="U31" i="13" s="1"/>
  <c r="U32" i="8"/>
  <c r="T31" i="13" s="1"/>
  <c r="T32" i="8"/>
  <c r="S31" i="13" s="1"/>
  <c r="S32" i="8"/>
  <c r="R31" i="13" s="1"/>
  <c r="R32" i="8"/>
  <c r="Q31" i="13" s="1"/>
  <c r="Q32" i="8"/>
  <c r="P31" i="13" s="1"/>
  <c r="P32" i="8"/>
  <c r="O31" i="13" s="1"/>
  <c r="O32" i="8"/>
  <c r="N31" i="13" s="1"/>
  <c r="N32" i="8"/>
  <c r="M31" i="13" s="1"/>
  <c r="M32" i="8"/>
  <c r="L31" i="13" s="1"/>
  <c r="L32" i="8"/>
  <c r="K31" i="13" s="1"/>
  <c r="K32" i="8"/>
  <c r="J31" i="13" s="1"/>
  <c r="J32" i="8"/>
  <c r="I31" i="13" s="1"/>
  <c r="I32" i="8"/>
  <c r="H31" i="13" s="1"/>
  <c r="H32" i="8"/>
  <c r="G31" i="13" s="1"/>
  <c r="G32" i="8"/>
  <c r="F31" i="13" s="1"/>
  <c r="F32" i="8"/>
  <c r="E31" i="13" s="1"/>
  <c r="E32" i="8"/>
  <c r="D31" i="13" s="1"/>
  <c r="D32" i="8"/>
  <c r="C31" i="13" s="1"/>
  <c r="C32" i="8"/>
  <c r="B31" i="13" s="1"/>
  <c r="CE31" i="8"/>
  <c r="CD30" i="13" s="1"/>
  <c r="CD31" i="8"/>
  <c r="CC30" i="13" s="1"/>
  <c r="CC31" i="8"/>
  <c r="CB30" i="13" s="1"/>
  <c r="CB31" i="8"/>
  <c r="CA30" i="13" s="1"/>
  <c r="CA31" i="8"/>
  <c r="BZ30" i="13" s="1"/>
  <c r="BZ31" i="8"/>
  <c r="BY30" i="13" s="1"/>
  <c r="BY31" i="8"/>
  <c r="BX30" i="13" s="1"/>
  <c r="BX31" i="8"/>
  <c r="BW30" i="13" s="1"/>
  <c r="BW31" i="8"/>
  <c r="BV30" i="13" s="1"/>
  <c r="BV31" i="8"/>
  <c r="BU30" i="13" s="1"/>
  <c r="BU31" i="8"/>
  <c r="BT30" i="13" s="1"/>
  <c r="BT31" i="8"/>
  <c r="BS30" i="13" s="1"/>
  <c r="BS31" i="8"/>
  <c r="BR30" i="13" s="1"/>
  <c r="BR31" i="8"/>
  <c r="BQ30" i="13" s="1"/>
  <c r="BQ31" i="8"/>
  <c r="BP30" i="13" s="1"/>
  <c r="BP31" i="8"/>
  <c r="BO30" i="13" s="1"/>
  <c r="BO31" i="8"/>
  <c r="BN30" i="13" s="1"/>
  <c r="BN31" i="8"/>
  <c r="BM30" i="13" s="1"/>
  <c r="BM31" i="8"/>
  <c r="BL30" i="13" s="1"/>
  <c r="BL31" i="8"/>
  <c r="BK30" i="13" s="1"/>
  <c r="BK31" i="8"/>
  <c r="BJ30" i="13" s="1"/>
  <c r="BJ31" i="8"/>
  <c r="BI30" i="13" s="1"/>
  <c r="BI31" i="8"/>
  <c r="BH30" i="13" s="1"/>
  <c r="BH31" i="8"/>
  <c r="BG30" i="13" s="1"/>
  <c r="BG31" i="8"/>
  <c r="BF30" i="13" s="1"/>
  <c r="BF31" i="8"/>
  <c r="BE30" i="13" s="1"/>
  <c r="BE31" i="8"/>
  <c r="BD30" i="13" s="1"/>
  <c r="BD31" i="8"/>
  <c r="BC30" i="13" s="1"/>
  <c r="BC31" i="8"/>
  <c r="BB30" i="13" s="1"/>
  <c r="BB31" i="8"/>
  <c r="BA30" i="13" s="1"/>
  <c r="BA31" i="8"/>
  <c r="AZ30" i="13" s="1"/>
  <c r="AZ31" i="8"/>
  <c r="AY30" i="13" s="1"/>
  <c r="AY31" i="8"/>
  <c r="AX30" i="13" s="1"/>
  <c r="AX31" i="8"/>
  <c r="AW30" i="13" s="1"/>
  <c r="AW31" i="8"/>
  <c r="AV30" i="13" s="1"/>
  <c r="AV31" i="8"/>
  <c r="AU30" i="13" s="1"/>
  <c r="AU31" i="8"/>
  <c r="AT30" i="13" s="1"/>
  <c r="AT31" i="8"/>
  <c r="AS30" i="13" s="1"/>
  <c r="AS31" i="8"/>
  <c r="AR30" i="13" s="1"/>
  <c r="AR31" i="8"/>
  <c r="AQ30" i="13" s="1"/>
  <c r="AQ31" i="8"/>
  <c r="AP30" i="13" s="1"/>
  <c r="AP31" i="8"/>
  <c r="AO30" i="13" s="1"/>
  <c r="AO31" i="8"/>
  <c r="AN30" i="13" s="1"/>
  <c r="AN31" i="8"/>
  <c r="AM30" i="13" s="1"/>
  <c r="AM31" i="8"/>
  <c r="AL30" i="13" s="1"/>
  <c r="AL31" i="8"/>
  <c r="AK30" i="13" s="1"/>
  <c r="AK31" i="8"/>
  <c r="AJ30" i="13" s="1"/>
  <c r="AJ31" i="8"/>
  <c r="AI30" i="13" s="1"/>
  <c r="AI31" i="8"/>
  <c r="AH30" i="13" s="1"/>
  <c r="AH31" i="8"/>
  <c r="AG30" i="13" s="1"/>
  <c r="AG31" i="8"/>
  <c r="AF30" i="13" s="1"/>
  <c r="AF31" i="8"/>
  <c r="AE30" i="13" s="1"/>
  <c r="AE31" i="8"/>
  <c r="AD30" i="13" s="1"/>
  <c r="AD31" i="8"/>
  <c r="AC30" i="13" s="1"/>
  <c r="AC31" i="8"/>
  <c r="AB30" i="13" s="1"/>
  <c r="AB31" i="8"/>
  <c r="AA30" i="13" s="1"/>
  <c r="AA31" i="8"/>
  <c r="Z30" i="13" s="1"/>
  <c r="Z31" i="8"/>
  <c r="Y30" i="13" s="1"/>
  <c r="Y31" i="8"/>
  <c r="X30" i="13" s="1"/>
  <c r="X31" i="8"/>
  <c r="W30" i="13" s="1"/>
  <c r="W31" i="8"/>
  <c r="V30" i="13" s="1"/>
  <c r="V31" i="8"/>
  <c r="U30" i="13" s="1"/>
  <c r="U31" i="8"/>
  <c r="T30" i="13" s="1"/>
  <c r="T31" i="8"/>
  <c r="S30" i="13" s="1"/>
  <c r="S31" i="8"/>
  <c r="R30" i="13" s="1"/>
  <c r="R31" i="8"/>
  <c r="Q30" i="13" s="1"/>
  <c r="Q31" i="8"/>
  <c r="P30" i="13" s="1"/>
  <c r="P31" i="8"/>
  <c r="O30" i="13" s="1"/>
  <c r="O31" i="8"/>
  <c r="N30" i="13" s="1"/>
  <c r="N31" i="8"/>
  <c r="M30" i="13" s="1"/>
  <c r="M31" i="8"/>
  <c r="L30" i="13" s="1"/>
  <c r="L31" i="8"/>
  <c r="K30" i="13" s="1"/>
  <c r="K31" i="8"/>
  <c r="J30" i="13" s="1"/>
  <c r="J31" i="8"/>
  <c r="I30" i="13" s="1"/>
  <c r="I31" i="8"/>
  <c r="H30" i="13" s="1"/>
  <c r="H31" i="8"/>
  <c r="G30" i="13" s="1"/>
  <c r="G31" i="8"/>
  <c r="F30" i="13" s="1"/>
  <c r="F31" i="8"/>
  <c r="E30" i="13" s="1"/>
  <c r="E31" i="8"/>
  <c r="D30" i="13" s="1"/>
  <c r="D31" i="8"/>
  <c r="C30" i="13" s="1"/>
  <c r="C31" i="8"/>
  <c r="B30" i="13" s="1"/>
  <c r="CE30" i="8"/>
  <c r="CD29" i="13" s="1"/>
  <c r="CD30" i="8"/>
  <c r="CC29" i="13" s="1"/>
  <c r="CC30" i="8"/>
  <c r="CB29" i="13" s="1"/>
  <c r="CB30" i="8"/>
  <c r="CA29" i="13" s="1"/>
  <c r="CA30" i="8"/>
  <c r="BZ29" i="13" s="1"/>
  <c r="BZ30" i="8"/>
  <c r="BY29" i="13" s="1"/>
  <c r="BY30" i="8"/>
  <c r="BX29" i="13" s="1"/>
  <c r="BX30" i="8"/>
  <c r="BW29" i="13" s="1"/>
  <c r="BW30" i="8"/>
  <c r="BV29" i="13" s="1"/>
  <c r="BV30" i="8"/>
  <c r="BU29" i="13" s="1"/>
  <c r="BU30" i="8"/>
  <c r="BT29" i="13" s="1"/>
  <c r="BT30" i="8"/>
  <c r="BS29" i="13" s="1"/>
  <c r="BS30" i="8"/>
  <c r="BR29" i="13" s="1"/>
  <c r="BR30" i="8"/>
  <c r="BQ29" i="13" s="1"/>
  <c r="BQ30" i="8"/>
  <c r="BP29" i="13" s="1"/>
  <c r="BP30" i="8"/>
  <c r="BO29" i="13" s="1"/>
  <c r="BO30" i="8"/>
  <c r="BN29" i="13" s="1"/>
  <c r="BN30" i="8"/>
  <c r="BM29" i="13" s="1"/>
  <c r="BM30" i="8"/>
  <c r="BL29" i="13" s="1"/>
  <c r="BL30" i="8"/>
  <c r="BK29" i="13" s="1"/>
  <c r="BK30" i="8"/>
  <c r="BJ29" i="13" s="1"/>
  <c r="BJ30" i="8"/>
  <c r="BI29" i="13" s="1"/>
  <c r="BI30" i="8"/>
  <c r="BH29" i="13" s="1"/>
  <c r="BH30" i="8"/>
  <c r="BG29" i="13" s="1"/>
  <c r="BG30" i="8"/>
  <c r="BF29" i="13" s="1"/>
  <c r="BF30" i="8"/>
  <c r="BE29" i="13" s="1"/>
  <c r="BE30" i="8"/>
  <c r="BD29" i="13" s="1"/>
  <c r="BD30" i="8"/>
  <c r="BC29" i="13" s="1"/>
  <c r="BC30" i="8"/>
  <c r="BB29" i="13" s="1"/>
  <c r="BB30" i="8"/>
  <c r="BA29" i="13" s="1"/>
  <c r="BA30" i="8"/>
  <c r="AZ29" i="13" s="1"/>
  <c r="AZ30" i="8"/>
  <c r="AY29" i="13" s="1"/>
  <c r="AY30" i="8"/>
  <c r="AX29" i="13" s="1"/>
  <c r="AX30" i="8"/>
  <c r="AW29" i="13" s="1"/>
  <c r="AW30" i="8"/>
  <c r="AV29" i="13" s="1"/>
  <c r="AV30" i="8"/>
  <c r="AU29" i="13" s="1"/>
  <c r="AU30" i="8"/>
  <c r="AT29" i="13" s="1"/>
  <c r="AT30" i="8"/>
  <c r="AS29" i="13" s="1"/>
  <c r="AS30" i="8"/>
  <c r="AR29" i="13" s="1"/>
  <c r="AR30" i="8"/>
  <c r="AQ29" i="13" s="1"/>
  <c r="AQ30" i="8"/>
  <c r="AP29" i="13" s="1"/>
  <c r="AP30" i="8"/>
  <c r="AO29" i="13" s="1"/>
  <c r="AO30" i="8"/>
  <c r="AN29" i="13" s="1"/>
  <c r="AN30" i="8"/>
  <c r="AM29" i="13" s="1"/>
  <c r="AM30" i="8"/>
  <c r="AL29" i="13" s="1"/>
  <c r="AL30" i="8"/>
  <c r="AK29" i="13" s="1"/>
  <c r="AK30" i="8"/>
  <c r="AJ29" i="13" s="1"/>
  <c r="AJ30" i="8"/>
  <c r="AI29" i="13" s="1"/>
  <c r="AI30" i="8"/>
  <c r="AH29" i="13" s="1"/>
  <c r="AH30" i="8"/>
  <c r="AG29" i="13" s="1"/>
  <c r="AG30" i="8"/>
  <c r="AF29" i="13" s="1"/>
  <c r="AF30" i="8"/>
  <c r="AE29" i="13" s="1"/>
  <c r="AE30" i="8"/>
  <c r="AD29" i="13" s="1"/>
  <c r="AD30" i="8"/>
  <c r="AC29" i="13" s="1"/>
  <c r="AC30" i="8"/>
  <c r="AB29" i="13" s="1"/>
  <c r="AB30" i="8"/>
  <c r="AA29" i="13" s="1"/>
  <c r="AA30" i="8"/>
  <c r="Z29" i="13" s="1"/>
  <c r="Z30" i="8"/>
  <c r="Y29" i="13" s="1"/>
  <c r="Y30" i="8"/>
  <c r="X29" i="13" s="1"/>
  <c r="X30" i="8"/>
  <c r="W29" i="13" s="1"/>
  <c r="W30" i="8"/>
  <c r="V29" i="13" s="1"/>
  <c r="V30" i="8"/>
  <c r="U29" i="13" s="1"/>
  <c r="U30" i="8"/>
  <c r="T29" i="13" s="1"/>
  <c r="T30" i="8"/>
  <c r="S29" i="13" s="1"/>
  <c r="S30" i="8"/>
  <c r="R29" i="13" s="1"/>
  <c r="R30" i="8"/>
  <c r="Q29" i="13" s="1"/>
  <c r="Q30" i="8"/>
  <c r="P29" i="13" s="1"/>
  <c r="P30" i="8"/>
  <c r="O29" i="13" s="1"/>
  <c r="O30" i="8"/>
  <c r="N29" i="13" s="1"/>
  <c r="N30" i="8"/>
  <c r="M29" i="13" s="1"/>
  <c r="M30" i="8"/>
  <c r="L29" i="13" s="1"/>
  <c r="L30" i="8"/>
  <c r="K29" i="13" s="1"/>
  <c r="K30" i="8"/>
  <c r="J29" i="13" s="1"/>
  <c r="J30" i="8"/>
  <c r="I29" i="13" s="1"/>
  <c r="I30" i="8"/>
  <c r="H29" i="13" s="1"/>
  <c r="H30" i="8"/>
  <c r="G29" i="13" s="1"/>
  <c r="G30" i="8"/>
  <c r="F29" i="13" s="1"/>
  <c r="F30" i="8"/>
  <c r="E29" i="13" s="1"/>
  <c r="E30" i="8"/>
  <c r="D29" i="13" s="1"/>
  <c r="D30" i="8"/>
  <c r="C29" i="13" s="1"/>
  <c r="C30" i="8"/>
  <c r="B29" i="13" s="1"/>
  <c r="CE29" i="8"/>
  <c r="CD28" i="13" s="1"/>
  <c r="CD29" i="8"/>
  <c r="CC28" i="13" s="1"/>
  <c r="CC29" i="8"/>
  <c r="CB28" i="13" s="1"/>
  <c r="CB29" i="8"/>
  <c r="CA28" i="13" s="1"/>
  <c r="CA29" i="8"/>
  <c r="BZ28" i="13" s="1"/>
  <c r="BZ29" i="8"/>
  <c r="BY28" i="13" s="1"/>
  <c r="BY29" i="8"/>
  <c r="BX28" i="13" s="1"/>
  <c r="BX29" i="8"/>
  <c r="BW28" i="13" s="1"/>
  <c r="BW29" i="8"/>
  <c r="BV28" i="13" s="1"/>
  <c r="BV29" i="8"/>
  <c r="BU28" i="13" s="1"/>
  <c r="BU29" i="8"/>
  <c r="BT28" i="13" s="1"/>
  <c r="BT29" i="8"/>
  <c r="BS28" i="13" s="1"/>
  <c r="BS29" i="8"/>
  <c r="BR28" i="13" s="1"/>
  <c r="BR29" i="8"/>
  <c r="BQ28" i="13" s="1"/>
  <c r="BQ29" i="8"/>
  <c r="BP28" i="13" s="1"/>
  <c r="BP29" i="8"/>
  <c r="BO28" i="13" s="1"/>
  <c r="BO29" i="8"/>
  <c r="BN28" i="13" s="1"/>
  <c r="BN29" i="8"/>
  <c r="BM28" i="13" s="1"/>
  <c r="BM29" i="8"/>
  <c r="BL28" i="13" s="1"/>
  <c r="BL29" i="8"/>
  <c r="BK28" i="13" s="1"/>
  <c r="BK29" i="8"/>
  <c r="BJ28" i="13" s="1"/>
  <c r="BJ29" i="8"/>
  <c r="BI28" i="13" s="1"/>
  <c r="BI29" i="8"/>
  <c r="BH28" i="13" s="1"/>
  <c r="BH29" i="8"/>
  <c r="BG28" i="13" s="1"/>
  <c r="BG29" i="8"/>
  <c r="BF28" i="13" s="1"/>
  <c r="BF29" i="8"/>
  <c r="BE28" i="13" s="1"/>
  <c r="BE29" i="8"/>
  <c r="BD28" i="13" s="1"/>
  <c r="BD29" i="8"/>
  <c r="BC28" i="13" s="1"/>
  <c r="BC29" i="8"/>
  <c r="BB28" i="13" s="1"/>
  <c r="BB29" i="8"/>
  <c r="BA28" i="13" s="1"/>
  <c r="BA29" i="8"/>
  <c r="AZ28" i="13" s="1"/>
  <c r="AZ29" i="8"/>
  <c r="AY28" i="13" s="1"/>
  <c r="AY29" i="8"/>
  <c r="AX28" i="13" s="1"/>
  <c r="AX29" i="8"/>
  <c r="AW28" i="13" s="1"/>
  <c r="AW29" i="8"/>
  <c r="AV28" i="13" s="1"/>
  <c r="AV29" i="8"/>
  <c r="AU28" i="13" s="1"/>
  <c r="AU29" i="8"/>
  <c r="AT28" i="13" s="1"/>
  <c r="AT29" i="8"/>
  <c r="AS28" i="13" s="1"/>
  <c r="AS29" i="8"/>
  <c r="AR28" i="13" s="1"/>
  <c r="AR29" i="8"/>
  <c r="AQ28" i="13" s="1"/>
  <c r="AQ29" i="8"/>
  <c r="AP28" i="13" s="1"/>
  <c r="AP29" i="8"/>
  <c r="AO28" i="13" s="1"/>
  <c r="AO29" i="8"/>
  <c r="AN28" i="13" s="1"/>
  <c r="AN29" i="8"/>
  <c r="AM28" i="13" s="1"/>
  <c r="AM29" i="8"/>
  <c r="AL28" i="13" s="1"/>
  <c r="AL29" i="8"/>
  <c r="AK28" i="13" s="1"/>
  <c r="AK29" i="8"/>
  <c r="AJ28" i="13" s="1"/>
  <c r="AJ29" i="8"/>
  <c r="AI28" i="13" s="1"/>
  <c r="AI29" i="8"/>
  <c r="AH28" i="13" s="1"/>
  <c r="AH29" i="8"/>
  <c r="AG28" i="13" s="1"/>
  <c r="AG29" i="8"/>
  <c r="AF28" i="13" s="1"/>
  <c r="AF29" i="8"/>
  <c r="AE28" i="13" s="1"/>
  <c r="AE29" i="8"/>
  <c r="AD28" i="13" s="1"/>
  <c r="AD29" i="8"/>
  <c r="AC28" i="13" s="1"/>
  <c r="AC29" i="8"/>
  <c r="AB28" i="13" s="1"/>
  <c r="AB29" i="8"/>
  <c r="AA28" i="13" s="1"/>
  <c r="AA29" i="8"/>
  <c r="Z28" i="13" s="1"/>
  <c r="Z29" i="8"/>
  <c r="Y28" i="13" s="1"/>
  <c r="Y29" i="8"/>
  <c r="X28" i="13" s="1"/>
  <c r="X29" i="8"/>
  <c r="W28" i="13" s="1"/>
  <c r="W29" i="8"/>
  <c r="V28" i="13" s="1"/>
  <c r="V29" i="8"/>
  <c r="U28" i="13" s="1"/>
  <c r="U29" i="8"/>
  <c r="T28" i="13" s="1"/>
  <c r="T29" i="8"/>
  <c r="S28" i="13" s="1"/>
  <c r="S29" i="8"/>
  <c r="R28" i="13" s="1"/>
  <c r="R29" i="8"/>
  <c r="Q28" i="13" s="1"/>
  <c r="Q29" i="8"/>
  <c r="P28" i="13" s="1"/>
  <c r="P29" i="8"/>
  <c r="O28" i="13" s="1"/>
  <c r="O29" i="8"/>
  <c r="N28" i="13" s="1"/>
  <c r="N29" i="8"/>
  <c r="M28" i="13" s="1"/>
  <c r="M29" i="8"/>
  <c r="L28" i="13" s="1"/>
  <c r="L29" i="8"/>
  <c r="K28" i="13" s="1"/>
  <c r="K29" i="8"/>
  <c r="J28" i="13" s="1"/>
  <c r="J29" i="8"/>
  <c r="I28" i="13" s="1"/>
  <c r="I29" i="8"/>
  <c r="H28" i="13" s="1"/>
  <c r="H29" i="8"/>
  <c r="G28" i="13" s="1"/>
  <c r="G29" i="8"/>
  <c r="F28" i="13" s="1"/>
  <c r="F29" i="8"/>
  <c r="E28" i="13" s="1"/>
  <c r="E29" i="8"/>
  <c r="D28" i="13" s="1"/>
  <c r="D29" i="8"/>
  <c r="C28" i="13" s="1"/>
  <c r="C29" i="8"/>
  <c r="B28" i="13" s="1"/>
  <c r="CE28" i="8"/>
  <c r="CD27" i="13" s="1"/>
  <c r="CD28" i="8"/>
  <c r="CC27" i="13" s="1"/>
  <c r="CC28" i="8"/>
  <c r="CB27" i="13" s="1"/>
  <c r="CB28" i="8"/>
  <c r="CA27" i="13" s="1"/>
  <c r="CA28" i="8"/>
  <c r="BZ27" i="13" s="1"/>
  <c r="BZ28" i="8"/>
  <c r="BY27" i="13" s="1"/>
  <c r="BY28" i="8"/>
  <c r="BX27" i="13" s="1"/>
  <c r="BX28" i="8"/>
  <c r="BW27" i="13" s="1"/>
  <c r="BW28" i="8"/>
  <c r="BV27" i="13" s="1"/>
  <c r="BV28" i="8"/>
  <c r="BU27" i="13" s="1"/>
  <c r="BU28" i="8"/>
  <c r="BT27" i="13" s="1"/>
  <c r="BT28" i="8"/>
  <c r="BS27" i="13" s="1"/>
  <c r="BS28" i="8"/>
  <c r="BR27" i="13" s="1"/>
  <c r="BR28" i="8"/>
  <c r="BQ27" i="13" s="1"/>
  <c r="BQ28" i="8"/>
  <c r="BP27" i="13" s="1"/>
  <c r="BP28" i="8"/>
  <c r="BO27" i="13" s="1"/>
  <c r="BO28" i="8"/>
  <c r="BN27" i="13" s="1"/>
  <c r="BN28" i="8"/>
  <c r="BM27" i="13" s="1"/>
  <c r="BM28" i="8"/>
  <c r="BL27" i="13" s="1"/>
  <c r="BL28" i="8"/>
  <c r="BK27" i="13" s="1"/>
  <c r="BK28" i="8"/>
  <c r="BJ27" i="13" s="1"/>
  <c r="BJ28" i="8"/>
  <c r="BI27" i="13" s="1"/>
  <c r="BI28" i="8"/>
  <c r="BH27" i="13" s="1"/>
  <c r="BH28" i="8"/>
  <c r="BG27" i="13" s="1"/>
  <c r="BG28" i="8"/>
  <c r="BF27" i="13" s="1"/>
  <c r="BF28" i="8"/>
  <c r="BE27" i="13" s="1"/>
  <c r="BE28" i="8"/>
  <c r="BD27" i="13" s="1"/>
  <c r="BD28" i="8"/>
  <c r="BC27" i="13" s="1"/>
  <c r="BC28" i="8"/>
  <c r="BB27" i="13" s="1"/>
  <c r="BB28" i="8"/>
  <c r="BA27" i="13" s="1"/>
  <c r="BA28" i="8"/>
  <c r="AZ27" i="13" s="1"/>
  <c r="AZ28" i="8"/>
  <c r="AY27" i="13" s="1"/>
  <c r="AY28" i="8"/>
  <c r="AX27" i="13" s="1"/>
  <c r="AX28" i="8"/>
  <c r="AW27" i="13" s="1"/>
  <c r="AW28" i="8"/>
  <c r="AV27" i="13" s="1"/>
  <c r="AV28" i="8"/>
  <c r="AU27" i="13" s="1"/>
  <c r="AU28" i="8"/>
  <c r="AT27" i="13" s="1"/>
  <c r="AT28" i="8"/>
  <c r="AS27" i="13" s="1"/>
  <c r="AS28" i="8"/>
  <c r="AR27" i="13" s="1"/>
  <c r="AR28" i="8"/>
  <c r="AQ27" i="13" s="1"/>
  <c r="AQ28" i="8"/>
  <c r="AP27" i="13" s="1"/>
  <c r="AP28" i="8"/>
  <c r="AO27" i="13" s="1"/>
  <c r="AO28" i="8"/>
  <c r="AN27" i="13" s="1"/>
  <c r="AN28" i="8"/>
  <c r="AM27" i="13" s="1"/>
  <c r="AM28" i="8"/>
  <c r="AL27" i="13" s="1"/>
  <c r="AL28" i="8"/>
  <c r="AK27" i="13" s="1"/>
  <c r="AK28" i="8"/>
  <c r="AJ27" i="13" s="1"/>
  <c r="AJ28" i="8"/>
  <c r="AI27" i="13" s="1"/>
  <c r="AI28" i="8"/>
  <c r="AH27" i="13" s="1"/>
  <c r="AH28" i="8"/>
  <c r="AG27" i="13" s="1"/>
  <c r="AG28" i="8"/>
  <c r="AF27" i="13" s="1"/>
  <c r="AF28" i="8"/>
  <c r="AE27" i="13" s="1"/>
  <c r="AE28" i="8"/>
  <c r="AD27" i="13" s="1"/>
  <c r="AD28" i="8"/>
  <c r="AC27" i="13" s="1"/>
  <c r="AC28" i="8"/>
  <c r="AB27" i="13" s="1"/>
  <c r="AB28" i="8"/>
  <c r="AA27" i="13" s="1"/>
  <c r="AA28" i="8"/>
  <c r="Z27" i="13" s="1"/>
  <c r="Z28" i="8"/>
  <c r="Y27" i="13" s="1"/>
  <c r="Y28" i="8"/>
  <c r="X27" i="13" s="1"/>
  <c r="X28" i="8"/>
  <c r="W27" i="13" s="1"/>
  <c r="W28" i="8"/>
  <c r="V27" i="13" s="1"/>
  <c r="V28" i="8"/>
  <c r="U27" i="13" s="1"/>
  <c r="U28" i="8"/>
  <c r="T27" i="13" s="1"/>
  <c r="T28" i="8"/>
  <c r="S27" i="13" s="1"/>
  <c r="S28" i="8"/>
  <c r="R27" i="13" s="1"/>
  <c r="R28" i="8"/>
  <c r="Q27" i="13" s="1"/>
  <c r="Q28" i="8"/>
  <c r="P27" i="13" s="1"/>
  <c r="P28" i="8"/>
  <c r="O27" i="13" s="1"/>
  <c r="O28" i="8"/>
  <c r="N27" i="13" s="1"/>
  <c r="N28" i="8"/>
  <c r="M27" i="13" s="1"/>
  <c r="M28" i="8"/>
  <c r="L27" i="13" s="1"/>
  <c r="L28" i="8"/>
  <c r="K27" i="13" s="1"/>
  <c r="K28" i="8"/>
  <c r="J27" i="13" s="1"/>
  <c r="J28" i="8"/>
  <c r="I27" i="13" s="1"/>
  <c r="I28" i="8"/>
  <c r="H27" i="13" s="1"/>
  <c r="H28" i="8"/>
  <c r="G27" i="13" s="1"/>
  <c r="G28" i="8"/>
  <c r="F27" i="13" s="1"/>
  <c r="F28" i="8"/>
  <c r="E27" i="13" s="1"/>
  <c r="E28" i="8"/>
  <c r="D27" i="13" s="1"/>
  <c r="D28" i="8"/>
  <c r="C27" i="13" s="1"/>
  <c r="C28" i="8"/>
  <c r="B27" i="13" s="1"/>
  <c r="CE27" i="8"/>
  <c r="CD26" i="13" s="1"/>
  <c r="CD27" i="8"/>
  <c r="CC26" i="13" s="1"/>
  <c r="CC27" i="8"/>
  <c r="CB26" i="13" s="1"/>
  <c r="CB27" i="8"/>
  <c r="CA26" i="13" s="1"/>
  <c r="CA27" i="8"/>
  <c r="BZ26" i="13" s="1"/>
  <c r="BZ27" i="8"/>
  <c r="BY26" i="13" s="1"/>
  <c r="BY27" i="8"/>
  <c r="BX26" i="13" s="1"/>
  <c r="BX27" i="8"/>
  <c r="BW26" i="13" s="1"/>
  <c r="BW27" i="8"/>
  <c r="BV26" i="13" s="1"/>
  <c r="BV27" i="8"/>
  <c r="BU26" i="13" s="1"/>
  <c r="BU27" i="8"/>
  <c r="BT26" i="13" s="1"/>
  <c r="BT27" i="8"/>
  <c r="BS26" i="13" s="1"/>
  <c r="BS27" i="8"/>
  <c r="BR26" i="13" s="1"/>
  <c r="BR27" i="8"/>
  <c r="BQ26" i="13" s="1"/>
  <c r="BQ27" i="8"/>
  <c r="BP26" i="13" s="1"/>
  <c r="BP27" i="8"/>
  <c r="BO26" i="13" s="1"/>
  <c r="BO27" i="8"/>
  <c r="BN26" i="13" s="1"/>
  <c r="BN27" i="8"/>
  <c r="BM26" i="13" s="1"/>
  <c r="BM27" i="8"/>
  <c r="BL26" i="13" s="1"/>
  <c r="BL27" i="8"/>
  <c r="BK26" i="13" s="1"/>
  <c r="BK27" i="8"/>
  <c r="BJ26" i="13" s="1"/>
  <c r="BJ27" i="8"/>
  <c r="BI26" i="13" s="1"/>
  <c r="BI27" i="8"/>
  <c r="BH26" i="13" s="1"/>
  <c r="BH27" i="8"/>
  <c r="BG26" i="13" s="1"/>
  <c r="BG27" i="8"/>
  <c r="BF26" i="13" s="1"/>
  <c r="BF27" i="8"/>
  <c r="BE26" i="13" s="1"/>
  <c r="BE27" i="8"/>
  <c r="BD26" i="13" s="1"/>
  <c r="BD27" i="8"/>
  <c r="BC26" i="13" s="1"/>
  <c r="BC27" i="8"/>
  <c r="BB26" i="13" s="1"/>
  <c r="BB27" i="8"/>
  <c r="BA26" i="13" s="1"/>
  <c r="BA27" i="8"/>
  <c r="AZ26" i="13" s="1"/>
  <c r="AZ27" i="8"/>
  <c r="AY26" i="13" s="1"/>
  <c r="AY27" i="8"/>
  <c r="AX26" i="13" s="1"/>
  <c r="AX27" i="8"/>
  <c r="AW26" i="13" s="1"/>
  <c r="AW27" i="8"/>
  <c r="AV26" i="13" s="1"/>
  <c r="AV27" i="8"/>
  <c r="AU26" i="13" s="1"/>
  <c r="AU27" i="8"/>
  <c r="AT26" i="13" s="1"/>
  <c r="AT27" i="8"/>
  <c r="AS26" i="13" s="1"/>
  <c r="AS27" i="8"/>
  <c r="AR26" i="13" s="1"/>
  <c r="AR27" i="8"/>
  <c r="AQ26" i="13" s="1"/>
  <c r="AQ27" i="8"/>
  <c r="AP26" i="13" s="1"/>
  <c r="AP27" i="8"/>
  <c r="AO26" i="13" s="1"/>
  <c r="AO27" i="8"/>
  <c r="AN26" i="13" s="1"/>
  <c r="AN27" i="8"/>
  <c r="AM26" i="13" s="1"/>
  <c r="AM27" i="8"/>
  <c r="AL26" i="13" s="1"/>
  <c r="AL27" i="8"/>
  <c r="AK26" i="13" s="1"/>
  <c r="AK27" i="8"/>
  <c r="AJ26" i="13" s="1"/>
  <c r="AJ27" i="8"/>
  <c r="AI26" i="13" s="1"/>
  <c r="AI27" i="8"/>
  <c r="AH26" i="13" s="1"/>
  <c r="AH27" i="8"/>
  <c r="AG26" i="13" s="1"/>
  <c r="AG27" i="8"/>
  <c r="AF26" i="13" s="1"/>
  <c r="AF27" i="8"/>
  <c r="AE26" i="13" s="1"/>
  <c r="AE27" i="8"/>
  <c r="AD26" i="13" s="1"/>
  <c r="AD27" i="8"/>
  <c r="AC26" i="13" s="1"/>
  <c r="AC27" i="8"/>
  <c r="AB26" i="13" s="1"/>
  <c r="AB27" i="8"/>
  <c r="AA26" i="13" s="1"/>
  <c r="AA27" i="8"/>
  <c r="Z26" i="13" s="1"/>
  <c r="Z27" i="8"/>
  <c r="Y26" i="13" s="1"/>
  <c r="Y27" i="8"/>
  <c r="X26" i="13" s="1"/>
  <c r="X27" i="8"/>
  <c r="W26" i="13" s="1"/>
  <c r="W27" i="8"/>
  <c r="V26" i="13" s="1"/>
  <c r="V27" i="8"/>
  <c r="U26" i="13" s="1"/>
  <c r="U27" i="8"/>
  <c r="T26" i="13" s="1"/>
  <c r="T27" i="8"/>
  <c r="S26" i="13" s="1"/>
  <c r="S27" i="8"/>
  <c r="R26" i="13" s="1"/>
  <c r="R27" i="8"/>
  <c r="Q26" i="13" s="1"/>
  <c r="Q27" i="8"/>
  <c r="P26" i="13" s="1"/>
  <c r="P27" i="8"/>
  <c r="O26" i="13" s="1"/>
  <c r="O27" i="8"/>
  <c r="N26" i="13" s="1"/>
  <c r="N27" i="8"/>
  <c r="M26" i="13" s="1"/>
  <c r="M27" i="8"/>
  <c r="L26" i="13" s="1"/>
  <c r="L27" i="8"/>
  <c r="K26" i="13" s="1"/>
  <c r="K27" i="8"/>
  <c r="J26" i="13" s="1"/>
  <c r="J27" i="8"/>
  <c r="I26" i="13" s="1"/>
  <c r="I27" i="8"/>
  <c r="H26" i="13" s="1"/>
  <c r="H27" i="8"/>
  <c r="G26" i="13" s="1"/>
  <c r="G27" i="8"/>
  <c r="F26" i="13" s="1"/>
  <c r="F27" i="8"/>
  <c r="E26" i="13" s="1"/>
  <c r="E27" i="8"/>
  <c r="D26" i="13" s="1"/>
  <c r="D27" i="8"/>
  <c r="C26" i="13" s="1"/>
  <c r="C27" i="8"/>
  <c r="B26" i="13" s="1"/>
  <c r="CE26" i="8"/>
  <c r="CD25" i="13" s="1"/>
  <c r="CD26" i="8"/>
  <c r="CC25" i="13" s="1"/>
  <c r="CC26" i="8"/>
  <c r="CB25" i="13" s="1"/>
  <c r="CB26" i="8"/>
  <c r="CA25" i="13" s="1"/>
  <c r="CA26" i="8"/>
  <c r="BZ25" i="13" s="1"/>
  <c r="BZ26" i="8"/>
  <c r="BY25" i="13" s="1"/>
  <c r="BY26" i="8"/>
  <c r="BX25" i="13" s="1"/>
  <c r="BX26" i="8"/>
  <c r="BW25" i="13" s="1"/>
  <c r="BW26" i="8"/>
  <c r="BV25" i="13" s="1"/>
  <c r="BV26" i="8"/>
  <c r="BU25" i="13" s="1"/>
  <c r="BU26" i="8"/>
  <c r="BT25" i="13" s="1"/>
  <c r="BT26" i="8"/>
  <c r="BS25" i="13" s="1"/>
  <c r="BS26" i="8"/>
  <c r="BR25" i="13" s="1"/>
  <c r="BR26" i="8"/>
  <c r="BQ25" i="13" s="1"/>
  <c r="BQ26" i="8"/>
  <c r="BP25" i="13" s="1"/>
  <c r="BP26" i="8"/>
  <c r="BO25" i="13" s="1"/>
  <c r="BO26" i="8"/>
  <c r="BN25" i="13" s="1"/>
  <c r="BN26" i="8"/>
  <c r="BM25" i="13" s="1"/>
  <c r="BM26" i="8"/>
  <c r="BL25" i="13" s="1"/>
  <c r="BL26" i="8"/>
  <c r="BK25" i="13" s="1"/>
  <c r="BK26" i="8"/>
  <c r="BJ25" i="13" s="1"/>
  <c r="BJ26" i="8"/>
  <c r="BI25" i="13" s="1"/>
  <c r="BI26" i="8"/>
  <c r="BH25" i="13" s="1"/>
  <c r="BH26" i="8"/>
  <c r="BG25" i="13" s="1"/>
  <c r="BG26" i="8"/>
  <c r="BF25" i="13" s="1"/>
  <c r="BF26" i="8"/>
  <c r="BE25" i="13" s="1"/>
  <c r="BE26" i="8"/>
  <c r="BD25" i="13" s="1"/>
  <c r="BD26" i="8"/>
  <c r="BC25" i="13" s="1"/>
  <c r="BC26" i="8"/>
  <c r="BB25" i="13" s="1"/>
  <c r="BB26" i="8"/>
  <c r="BA25" i="13" s="1"/>
  <c r="BA26" i="8"/>
  <c r="AZ25" i="13" s="1"/>
  <c r="AZ26" i="8"/>
  <c r="AY25" i="13" s="1"/>
  <c r="AY26" i="8"/>
  <c r="AX25" i="13" s="1"/>
  <c r="AX26" i="8"/>
  <c r="AW25" i="13" s="1"/>
  <c r="AW26" i="8"/>
  <c r="AV25" i="13" s="1"/>
  <c r="AV26" i="8"/>
  <c r="AU25" i="13" s="1"/>
  <c r="AU26" i="8"/>
  <c r="AT25" i="13" s="1"/>
  <c r="AT26" i="8"/>
  <c r="AS25" i="13" s="1"/>
  <c r="AS26" i="8"/>
  <c r="AR25" i="13" s="1"/>
  <c r="AR26" i="8"/>
  <c r="AQ25" i="13" s="1"/>
  <c r="AQ26" i="8"/>
  <c r="AP25" i="13" s="1"/>
  <c r="AP26" i="8"/>
  <c r="AO25" i="13" s="1"/>
  <c r="AO26" i="8"/>
  <c r="AN25" i="13" s="1"/>
  <c r="AN26" i="8"/>
  <c r="AM25" i="13" s="1"/>
  <c r="AM26" i="8"/>
  <c r="AL25" i="13" s="1"/>
  <c r="AL26" i="8"/>
  <c r="AK25" i="13" s="1"/>
  <c r="AK26" i="8"/>
  <c r="AJ25" i="13" s="1"/>
  <c r="AJ26" i="8"/>
  <c r="AI25" i="13" s="1"/>
  <c r="AI26" i="8"/>
  <c r="AH25" i="13" s="1"/>
  <c r="AH26" i="8"/>
  <c r="AG25" i="13" s="1"/>
  <c r="AG26" i="8"/>
  <c r="AF25" i="13" s="1"/>
  <c r="AF26" i="8"/>
  <c r="AE25" i="13" s="1"/>
  <c r="AE26" i="8"/>
  <c r="AD25" i="13" s="1"/>
  <c r="AD26" i="8"/>
  <c r="AC25" i="13" s="1"/>
  <c r="AC26" i="8"/>
  <c r="AB25" i="13" s="1"/>
  <c r="AB26" i="8"/>
  <c r="AA25" i="13" s="1"/>
  <c r="AA26" i="8"/>
  <c r="Z25" i="13" s="1"/>
  <c r="Z26" i="8"/>
  <c r="Y25" i="13" s="1"/>
  <c r="Y26" i="8"/>
  <c r="X25" i="13" s="1"/>
  <c r="X26" i="8"/>
  <c r="W25" i="13" s="1"/>
  <c r="W26" i="8"/>
  <c r="V25" i="13" s="1"/>
  <c r="V26" i="8"/>
  <c r="U25" i="13" s="1"/>
  <c r="U26" i="8"/>
  <c r="T25" i="13" s="1"/>
  <c r="T26" i="8"/>
  <c r="S25" i="13" s="1"/>
  <c r="S26" i="8"/>
  <c r="R25" i="13" s="1"/>
  <c r="R26" i="8"/>
  <c r="Q25" i="13" s="1"/>
  <c r="Q26" i="8"/>
  <c r="P25" i="13" s="1"/>
  <c r="P26" i="8"/>
  <c r="O25" i="13" s="1"/>
  <c r="O26" i="8"/>
  <c r="N25" i="13" s="1"/>
  <c r="N26" i="8"/>
  <c r="M25" i="13" s="1"/>
  <c r="M26" i="8"/>
  <c r="L25" i="13" s="1"/>
  <c r="L26" i="8"/>
  <c r="K25" i="13" s="1"/>
  <c r="K26" i="8"/>
  <c r="J25" i="13" s="1"/>
  <c r="J26" i="8"/>
  <c r="I25" i="13" s="1"/>
  <c r="I26" i="8"/>
  <c r="H25" i="13" s="1"/>
  <c r="H26" i="8"/>
  <c r="G25" i="13" s="1"/>
  <c r="G26" i="8"/>
  <c r="F25" i="13" s="1"/>
  <c r="F26" i="8"/>
  <c r="E25" i="13" s="1"/>
  <c r="E26" i="8"/>
  <c r="D25" i="13" s="1"/>
  <c r="D26" i="8"/>
  <c r="C25" i="13" s="1"/>
  <c r="C26" i="8"/>
  <c r="B25" i="13" s="1"/>
  <c r="CE25" i="8"/>
  <c r="CD24" i="13" s="1"/>
  <c r="CD25" i="8"/>
  <c r="CC24" i="13" s="1"/>
  <c r="CC25" i="8"/>
  <c r="CB24" i="13" s="1"/>
  <c r="CB25" i="8"/>
  <c r="CA24" i="13" s="1"/>
  <c r="CA25" i="8"/>
  <c r="BZ24" i="13" s="1"/>
  <c r="BZ25" i="8"/>
  <c r="BY24" i="13" s="1"/>
  <c r="BY25" i="8"/>
  <c r="BX24" i="13" s="1"/>
  <c r="BX25" i="8"/>
  <c r="BW24" i="13" s="1"/>
  <c r="BW25" i="8"/>
  <c r="BV24" i="13" s="1"/>
  <c r="BV25" i="8"/>
  <c r="BU24" i="13" s="1"/>
  <c r="BU25" i="8"/>
  <c r="BT24" i="13" s="1"/>
  <c r="BT25" i="8"/>
  <c r="BS24" i="13" s="1"/>
  <c r="BS25" i="8"/>
  <c r="BR24" i="13" s="1"/>
  <c r="BR25" i="8"/>
  <c r="BQ24" i="13" s="1"/>
  <c r="BQ25" i="8"/>
  <c r="BP24" i="13" s="1"/>
  <c r="BP25" i="8"/>
  <c r="BO24" i="13" s="1"/>
  <c r="BO25" i="8"/>
  <c r="BN24" i="13" s="1"/>
  <c r="BN25" i="8"/>
  <c r="BM24" i="13" s="1"/>
  <c r="BM25" i="8"/>
  <c r="BL24" i="13" s="1"/>
  <c r="BL25" i="8"/>
  <c r="BK24" i="13" s="1"/>
  <c r="BK25" i="8"/>
  <c r="BJ24" i="13" s="1"/>
  <c r="BJ25" i="8"/>
  <c r="BI24" i="13" s="1"/>
  <c r="BI25" i="8"/>
  <c r="BH24" i="13" s="1"/>
  <c r="BH25" i="8"/>
  <c r="BG24" i="13" s="1"/>
  <c r="BG25" i="8"/>
  <c r="BF24" i="13" s="1"/>
  <c r="BF25" i="8"/>
  <c r="BE24" i="13" s="1"/>
  <c r="BE25" i="8"/>
  <c r="BD24" i="13" s="1"/>
  <c r="BD25" i="8"/>
  <c r="BC24" i="13" s="1"/>
  <c r="BC25" i="8"/>
  <c r="BB24" i="13" s="1"/>
  <c r="BB25" i="8"/>
  <c r="BA24" i="13" s="1"/>
  <c r="BA25" i="8"/>
  <c r="AZ24" i="13" s="1"/>
  <c r="AZ25" i="8"/>
  <c r="AY24" i="13" s="1"/>
  <c r="AY25" i="8"/>
  <c r="AX24" i="13" s="1"/>
  <c r="AX25" i="8"/>
  <c r="AW24" i="13" s="1"/>
  <c r="AW25" i="8"/>
  <c r="AV24" i="13" s="1"/>
  <c r="AV25" i="8"/>
  <c r="AU24" i="13" s="1"/>
  <c r="AU25" i="8"/>
  <c r="AT24" i="13" s="1"/>
  <c r="AT25" i="8"/>
  <c r="AS24" i="13" s="1"/>
  <c r="AS25" i="8"/>
  <c r="AR24" i="13" s="1"/>
  <c r="AR25" i="8"/>
  <c r="AQ24" i="13" s="1"/>
  <c r="AQ25" i="8"/>
  <c r="AP24" i="13" s="1"/>
  <c r="AP25" i="8"/>
  <c r="AO24" i="13" s="1"/>
  <c r="AO25" i="8"/>
  <c r="AN24" i="13" s="1"/>
  <c r="AN25" i="8"/>
  <c r="AM24" i="13" s="1"/>
  <c r="AM25" i="8"/>
  <c r="AL24" i="13" s="1"/>
  <c r="AL25" i="8"/>
  <c r="AK24" i="13" s="1"/>
  <c r="AK25" i="8"/>
  <c r="AJ24" i="13" s="1"/>
  <c r="AJ25" i="8"/>
  <c r="AI24" i="13" s="1"/>
  <c r="AI25" i="8"/>
  <c r="AH24" i="13" s="1"/>
  <c r="AH25" i="8"/>
  <c r="AG24" i="13" s="1"/>
  <c r="AG25" i="8"/>
  <c r="AF24" i="13" s="1"/>
  <c r="AF25" i="8"/>
  <c r="AE24" i="13" s="1"/>
  <c r="AE25" i="8"/>
  <c r="AD24" i="13" s="1"/>
  <c r="AD25" i="8"/>
  <c r="AC24" i="13" s="1"/>
  <c r="AC25" i="8"/>
  <c r="AB24" i="13" s="1"/>
  <c r="AB25" i="8"/>
  <c r="AA24" i="13" s="1"/>
  <c r="AA25" i="8"/>
  <c r="Z24" i="13" s="1"/>
  <c r="Z25" i="8"/>
  <c r="Y24" i="13" s="1"/>
  <c r="Y25" i="8"/>
  <c r="X24" i="13" s="1"/>
  <c r="X25" i="8"/>
  <c r="W24" i="13" s="1"/>
  <c r="W25" i="8"/>
  <c r="V24" i="13" s="1"/>
  <c r="V25" i="8"/>
  <c r="U24" i="13" s="1"/>
  <c r="U25" i="8"/>
  <c r="T24" i="13" s="1"/>
  <c r="T25" i="8"/>
  <c r="S24" i="13" s="1"/>
  <c r="S25" i="8"/>
  <c r="R24" i="13" s="1"/>
  <c r="R25" i="8"/>
  <c r="Q24" i="13" s="1"/>
  <c r="Q25" i="8"/>
  <c r="P24" i="13" s="1"/>
  <c r="P25" i="8"/>
  <c r="O24" i="13" s="1"/>
  <c r="O25" i="8"/>
  <c r="N24" i="13" s="1"/>
  <c r="N25" i="8"/>
  <c r="M24" i="13" s="1"/>
  <c r="M25" i="8"/>
  <c r="L24" i="13" s="1"/>
  <c r="L25" i="8"/>
  <c r="K24" i="13" s="1"/>
  <c r="K25" i="8"/>
  <c r="J24" i="13" s="1"/>
  <c r="J25" i="8"/>
  <c r="I24" i="13" s="1"/>
  <c r="I25" i="8"/>
  <c r="H24" i="13" s="1"/>
  <c r="H25" i="8"/>
  <c r="G24" i="13" s="1"/>
  <c r="G25" i="8"/>
  <c r="F24" i="13" s="1"/>
  <c r="F25" i="8"/>
  <c r="E24" i="13" s="1"/>
  <c r="E25" i="8"/>
  <c r="D24" i="13" s="1"/>
  <c r="D25" i="8"/>
  <c r="C24" i="13" s="1"/>
  <c r="C25" i="8"/>
  <c r="B24" i="13" s="1"/>
  <c r="CE24" i="8"/>
  <c r="CD23" i="13" s="1"/>
  <c r="CD24" i="8"/>
  <c r="CC23" i="13" s="1"/>
  <c r="CC24" i="8"/>
  <c r="CB23" i="13" s="1"/>
  <c r="CB24" i="8"/>
  <c r="CA23" i="13" s="1"/>
  <c r="CA24" i="8"/>
  <c r="BZ23" i="13" s="1"/>
  <c r="BZ24" i="8"/>
  <c r="BY23" i="13" s="1"/>
  <c r="BY24" i="8"/>
  <c r="BX23" i="13" s="1"/>
  <c r="BX24" i="8"/>
  <c r="BW23" i="13" s="1"/>
  <c r="BW24" i="8"/>
  <c r="BV23" i="13" s="1"/>
  <c r="BV24" i="8"/>
  <c r="BU23" i="13" s="1"/>
  <c r="BU24" i="8"/>
  <c r="BT23" i="13" s="1"/>
  <c r="BT24" i="8"/>
  <c r="BS23" i="13" s="1"/>
  <c r="BS24" i="8"/>
  <c r="BR23" i="13" s="1"/>
  <c r="BR24" i="8"/>
  <c r="BQ23" i="13" s="1"/>
  <c r="BQ24" i="8"/>
  <c r="BP23" i="13" s="1"/>
  <c r="BP24" i="8"/>
  <c r="BO23" i="13" s="1"/>
  <c r="BO24" i="8"/>
  <c r="BN23" i="13" s="1"/>
  <c r="BN24" i="8"/>
  <c r="BM23" i="13" s="1"/>
  <c r="BM24" i="8"/>
  <c r="BL23" i="13" s="1"/>
  <c r="BL24" i="8"/>
  <c r="BK23" i="13" s="1"/>
  <c r="BK24" i="8"/>
  <c r="BJ23" i="13" s="1"/>
  <c r="BJ24" i="8"/>
  <c r="BI23" i="13" s="1"/>
  <c r="BI24" i="8"/>
  <c r="BH23" i="13" s="1"/>
  <c r="BH24" i="8"/>
  <c r="BG23" i="13" s="1"/>
  <c r="BG24" i="8"/>
  <c r="BF23" i="13" s="1"/>
  <c r="BF24" i="8"/>
  <c r="BE23" i="13" s="1"/>
  <c r="BE24" i="8"/>
  <c r="BD23" i="13" s="1"/>
  <c r="BD24" i="8"/>
  <c r="BC23" i="13" s="1"/>
  <c r="BC24" i="8"/>
  <c r="BB23" i="13" s="1"/>
  <c r="BB24" i="8"/>
  <c r="BA23" i="13" s="1"/>
  <c r="BA24" i="8"/>
  <c r="AZ23" i="13" s="1"/>
  <c r="AZ24" i="8"/>
  <c r="AY23" i="13" s="1"/>
  <c r="AY24" i="8"/>
  <c r="AX23" i="13" s="1"/>
  <c r="AX24" i="8"/>
  <c r="AW23" i="13" s="1"/>
  <c r="AW24" i="8"/>
  <c r="AV23" i="13" s="1"/>
  <c r="AV24" i="8"/>
  <c r="AU23" i="13" s="1"/>
  <c r="AU24" i="8"/>
  <c r="AT23" i="13" s="1"/>
  <c r="AT24" i="8"/>
  <c r="AS23" i="13" s="1"/>
  <c r="AS24" i="8"/>
  <c r="AR23" i="13" s="1"/>
  <c r="AR24" i="8"/>
  <c r="AQ23" i="13" s="1"/>
  <c r="AQ24" i="8"/>
  <c r="AP23" i="13" s="1"/>
  <c r="AP24" i="8"/>
  <c r="AO23" i="13" s="1"/>
  <c r="AO24" i="8"/>
  <c r="AN23" i="13" s="1"/>
  <c r="AN24" i="8"/>
  <c r="AM23" i="13" s="1"/>
  <c r="AM24" i="8"/>
  <c r="AL23" i="13" s="1"/>
  <c r="AL24" i="8"/>
  <c r="AK23" i="13" s="1"/>
  <c r="AK24" i="8"/>
  <c r="AJ23" i="13" s="1"/>
  <c r="AJ24" i="8"/>
  <c r="AI23" i="13" s="1"/>
  <c r="AI24" i="8"/>
  <c r="AH23" i="13" s="1"/>
  <c r="AH24" i="8"/>
  <c r="AG23" i="13" s="1"/>
  <c r="AG24" i="8"/>
  <c r="AF23" i="13" s="1"/>
  <c r="AF24" i="8"/>
  <c r="AE23" i="13" s="1"/>
  <c r="AE24" i="8"/>
  <c r="AD23" i="13" s="1"/>
  <c r="AD24" i="8"/>
  <c r="AC23" i="13" s="1"/>
  <c r="AC24" i="8"/>
  <c r="AB23" i="13" s="1"/>
  <c r="AB24" i="8"/>
  <c r="AA23" i="13" s="1"/>
  <c r="AA24" i="8"/>
  <c r="Z23" i="13" s="1"/>
  <c r="Z24" i="8"/>
  <c r="Y23" i="13" s="1"/>
  <c r="Y24" i="8"/>
  <c r="X23" i="13" s="1"/>
  <c r="X24" i="8"/>
  <c r="W23" i="13" s="1"/>
  <c r="W24" i="8"/>
  <c r="V23" i="13" s="1"/>
  <c r="V24" i="8"/>
  <c r="U23" i="13" s="1"/>
  <c r="U24" i="8"/>
  <c r="T23" i="13" s="1"/>
  <c r="T24" i="8"/>
  <c r="S23" i="13" s="1"/>
  <c r="S24" i="8"/>
  <c r="R23" i="13" s="1"/>
  <c r="R24" i="8"/>
  <c r="Q23" i="13" s="1"/>
  <c r="Q24" i="8"/>
  <c r="P23" i="13" s="1"/>
  <c r="P24" i="8"/>
  <c r="O23" i="13" s="1"/>
  <c r="O24" i="8"/>
  <c r="N23" i="13" s="1"/>
  <c r="N24" i="8"/>
  <c r="M23" i="13" s="1"/>
  <c r="M24" i="8"/>
  <c r="L23" i="13" s="1"/>
  <c r="L24" i="8"/>
  <c r="K23" i="13" s="1"/>
  <c r="K24" i="8"/>
  <c r="J23" i="13" s="1"/>
  <c r="J24" i="8"/>
  <c r="I23" i="13" s="1"/>
  <c r="I24" i="8"/>
  <c r="H23" i="13" s="1"/>
  <c r="H24" i="8"/>
  <c r="G23" i="13" s="1"/>
  <c r="G24" i="8"/>
  <c r="F23" i="13" s="1"/>
  <c r="F24" i="8"/>
  <c r="E23" i="13" s="1"/>
  <c r="E24" i="8"/>
  <c r="D23" i="13" s="1"/>
  <c r="D24" i="8"/>
  <c r="C23" i="13" s="1"/>
  <c r="C24" i="8"/>
  <c r="B23" i="13" s="1"/>
  <c r="CE23" i="8"/>
  <c r="CD22" i="13" s="1"/>
  <c r="CD23" i="8"/>
  <c r="CC22" i="13" s="1"/>
  <c r="CC23" i="8"/>
  <c r="CB22" i="13" s="1"/>
  <c r="CB23" i="8"/>
  <c r="CA22" i="13" s="1"/>
  <c r="CA23" i="8"/>
  <c r="BZ22" i="13" s="1"/>
  <c r="BZ23" i="8"/>
  <c r="BY22" i="13" s="1"/>
  <c r="BY23" i="8"/>
  <c r="BX22" i="13" s="1"/>
  <c r="BX23" i="8"/>
  <c r="BW22" i="13" s="1"/>
  <c r="BW23" i="8"/>
  <c r="BV22" i="13" s="1"/>
  <c r="BV23" i="8"/>
  <c r="BU22" i="13" s="1"/>
  <c r="BU23" i="8"/>
  <c r="BT22" i="13" s="1"/>
  <c r="BT23" i="8"/>
  <c r="BS22" i="13" s="1"/>
  <c r="BS23" i="8"/>
  <c r="BR22" i="13" s="1"/>
  <c r="BR23" i="8"/>
  <c r="BQ22" i="13" s="1"/>
  <c r="BQ23" i="8"/>
  <c r="BP22" i="13" s="1"/>
  <c r="BP23" i="8"/>
  <c r="BO22" i="13" s="1"/>
  <c r="BO23" i="8"/>
  <c r="BN22" i="13" s="1"/>
  <c r="BN23" i="8"/>
  <c r="BM22" i="13" s="1"/>
  <c r="BM23" i="8"/>
  <c r="BL22" i="13" s="1"/>
  <c r="BL23" i="8"/>
  <c r="BK22" i="13" s="1"/>
  <c r="BK23" i="8"/>
  <c r="BJ22" i="13" s="1"/>
  <c r="BJ23" i="8"/>
  <c r="BI22" i="13" s="1"/>
  <c r="BI23" i="8"/>
  <c r="BH22" i="13" s="1"/>
  <c r="BH23" i="8"/>
  <c r="BG22" i="13" s="1"/>
  <c r="BG23" i="8"/>
  <c r="BF22" i="13" s="1"/>
  <c r="BF23" i="8"/>
  <c r="BE22" i="13" s="1"/>
  <c r="BE23" i="8"/>
  <c r="BD22" i="13" s="1"/>
  <c r="BD23" i="8"/>
  <c r="BC22" i="13" s="1"/>
  <c r="BC23" i="8"/>
  <c r="BB22" i="13" s="1"/>
  <c r="BB23" i="8"/>
  <c r="BA22" i="13" s="1"/>
  <c r="BA23" i="8"/>
  <c r="AZ22" i="13" s="1"/>
  <c r="AZ23" i="8"/>
  <c r="AY22" i="13" s="1"/>
  <c r="AY23" i="8"/>
  <c r="AX22" i="13" s="1"/>
  <c r="AX23" i="8"/>
  <c r="AW22" i="13" s="1"/>
  <c r="AW23" i="8"/>
  <c r="AV22" i="13" s="1"/>
  <c r="AV23" i="8"/>
  <c r="AU22" i="13" s="1"/>
  <c r="AU23" i="8"/>
  <c r="AT22" i="13" s="1"/>
  <c r="AT23" i="8"/>
  <c r="AS22" i="13" s="1"/>
  <c r="AS23" i="8"/>
  <c r="AR22" i="13" s="1"/>
  <c r="AR23" i="8"/>
  <c r="AQ22" i="13" s="1"/>
  <c r="AQ23" i="8"/>
  <c r="AP22" i="13" s="1"/>
  <c r="AP23" i="8"/>
  <c r="AO22" i="13" s="1"/>
  <c r="AO23" i="8"/>
  <c r="AN22" i="13" s="1"/>
  <c r="AN23" i="8"/>
  <c r="AM22" i="13" s="1"/>
  <c r="AM23" i="8"/>
  <c r="AL22" i="13" s="1"/>
  <c r="AL23" i="8"/>
  <c r="AK22" i="13" s="1"/>
  <c r="AK23" i="8"/>
  <c r="AJ22" i="13" s="1"/>
  <c r="AJ23" i="8"/>
  <c r="AI22" i="13" s="1"/>
  <c r="AI23" i="8"/>
  <c r="AH22" i="13" s="1"/>
  <c r="AH23" i="8"/>
  <c r="AG22" i="13" s="1"/>
  <c r="AG23" i="8"/>
  <c r="AF22" i="13" s="1"/>
  <c r="AF23" i="8"/>
  <c r="AE22" i="13" s="1"/>
  <c r="AE23" i="8"/>
  <c r="AD22" i="13" s="1"/>
  <c r="AD23" i="8"/>
  <c r="AC22" i="13" s="1"/>
  <c r="AC23" i="8"/>
  <c r="AB22" i="13" s="1"/>
  <c r="AB23" i="8"/>
  <c r="AA22" i="13" s="1"/>
  <c r="AA23" i="8"/>
  <c r="Z22" i="13" s="1"/>
  <c r="Z23" i="8"/>
  <c r="Y22" i="13" s="1"/>
  <c r="Y23" i="8"/>
  <c r="X22" i="13" s="1"/>
  <c r="X23" i="8"/>
  <c r="W22" i="13" s="1"/>
  <c r="W23" i="8"/>
  <c r="V22" i="13" s="1"/>
  <c r="V23" i="8"/>
  <c r="U22" i="13" s="1"/>
  <c r="U23" i="8"/>
  <c r="T22" i="13" s="1"/>
  <c r="T23" i="8"/>
  <c r="S22" i="13" s="1"/>
  <c r="S23" i="8"/>
  <c r="R22" i="13" s="1"/>
  <c r="R23" i="8"/>
  <c r="Q22" i="13" s="1"/>
  <c r="Q23" i="8"/>
  <c r="P22" i="13" s="1"/>
  <c r="P23" i="8"/>
  <c r="O22" i="13" s="1"/>
  <c r="O23" i="8"/>
  <c r="N22" i="13" s="1"/>
  <c r="N23" i="8"/>
  <c r="M22" i="13" s="1"/>
  <c r="M23" i="8"/>
  <c r="L22" i="13" s="1"/>
  <c r="L23" i="8"/>
  <c r="K22" i="13" s="1"/>
  <c r="K23" i="8"/>
  <c r="J22" i="13" s="1"/>
  <c r="J23" i="8"/>
  <c r="I22" i="13" s="1"/>
  <c r="I23" i="8"/>
  <c r="H22" i="13" s="1"/>
  <c r="H23" i="8"/>
  <c r="G22" i="13" s="1"/>
  <c r="G23" i="8"/>
  <c r="F22" i="13" s="1"/>
  <c r="F23" i="8"/>
  <c r="E22" i="13" s="1"/>
  <c r="E23" i="8"/>
  <c r="D22" i="13" s="1"/>
  <c r="D23" i="8"/>
  <c r="C22" i="13" s="1"/>
  <c r="C23" i="8"/>
  <c r="B22" i="13" s="1"/>
  <c r="CE22" i="8"/>
  <c r="CD21" i="13" s="1"/>
  <c r="CD22" i="8"/>
  <c r="CC21" i="13" s="1"/>
  <c r="CC22" i="8"/>
  <c r="CB21" i="13" s="1"/>
  <c r="CB22" i="8"/>
  <c r="CA21" i="13" s="1"/>
  <c r="CA22" i="8"/>
  <c r="BZ21" i="13" s="1"/>
  <c r="BZ22" i="8"/>
  <c r="BY21" i="13" s="1"/>
  <c r="BY22" i="8"/>
  <c r="BX21" i="13" s="1"/>
  <c r="BX22" i="8"/>
  <c r="BW21" i="13" s="1"/>
  <c r="BW22" i="8"/>
  <c r="BV21" i="13" s="1"/>
  <c r="BV22" i="8"/>
  <c r="BU21" i="13" s="1"/>
  <c r="BU22" i="8"/>
  <c r="BT21" i="13" s="1"/>
  <c r="BT22" i="8"/>
  <c r="BS21" i="13" s="1"/>
  <c r="BS22" i="8"/>
  <c r="BR21" i="13" s="1"/>
  <c r="BR22" i="8"/>
  <c r="BQ21" i="13" s="1"/>
  <c r="BQ22" i="8"/>
  <c r="BP21" i="13" s="1"/>
  <c r="BP22" i="8"/>
  <c r="BO21" i="13" s="1"/>
  <c r="BO22" i="8"/>
  <c r="BN21" i="13" s="1"/>
  <c r="BN22" i="8"/>
  <c r="BM21" i="13" s="1"/>
  <c r="BM22" i="8"/>
  <c r="BL21" i="13" s="1"/>
  <c r="BL22" i="8"/>
  <c r="BK21" i="13" s="1"/>
  <c r="BK22" i="8"/>
  <c r="BJ21" i="13" s="1"/>
  <c r="BJ22" i="8"/>
  <c r="BI21" i="13" s="1"/>
  <c r="BI22" i="8"/>
  <c r="BH21" i="13" s="1"/>
  <c r="BH22" i="8"/>
  <c r="BG21" i="13" s="1"/>
  <c r="BG22" i="8"/>
  <c r="BF21" i="13" s="1"/>
  <c r="BF22" i="8"/>
  <c r="BE21" i="13" s="1"/>
  <c r="BE22" i="8"/>
  <c r="BD21" i="13" s="1"/>
  <c r="BD22" i="8"/>
  <c r="BC21" i="13" s="1"/>
  <c r="BC22" i="8"/>
  <c r="BB21" i="13" s="1"/>
  <c r="BB22" i="8"/>
  <c r="BA21" i="13" s="1"/>
  <c r="BA22" i="8"/>
  <c r="AZ21" i="13" s="1"/>
  <c r="AZ22" i="8"/>
  <c r="AY21" i="13" s="1"/>
  <c r="AY22" i="8"/>
  <c r="AX21" i="13" s="1"/>
  <c r="AX22" i="8"/>
  <c r="AW21" i="13" s="1"/>
  <c r="AW22" i="8"/>
  <c r="AV21" i="13" s="1"/>
  <c r="AV22" i="8"/>
  <c r="AU21" i="13" s="1"/>
  <c r="AU22" i="8"/>
  <c r="AT21" i="13" s="1"/>
  <c r="AT22" i="8"/>
  <c r="AS21" i="13" s="1"/>
  <c r="AS22" i="8"/>
  <c r="AR21" i="13" s="1"/>
  <c r="AR22" i="8"/>
  <c r="AQ21" i="13" s="1"/>
  <c r="AQ22" i="8"/>
  <c r="AP21" i="13" s="1"/>
  <c r="AP22" i="8"/>
  <c r="AO21" i="13" s="1"/>
  <c r="AO22" i="8"/>
  <c r="AN21" i="13" s="1"/>
  <c r="AN22" i="8"/>
  <c r="AM21" i="13" s="1"/>
  <c r="AM22" i="8"/>
  <c r="AL21" i="13" s="1"/>
  <c r="AL22" i="8"/>
  <c r="AK21" i="13" s="1"/>
  <c r="AK22" i="8"/>
  <c r="AJ21" i="13" s="1"/>
  <c r="AJ22" i="8"/>
  <c r="AI21" i="13" s="1"/>
  <c r="AI22" i="8"/>
  <c r="AH21" i="13" s="1"/>
  <c r="AH22" i="8"/>
  <c r="AG21" i="13" s="1"/>
  <c r="AG22" i="8"/>
  <c r="AF21" i="13" s="1"/>
  <c r="AF22" i="8"/>
  <c r="AE21" i="13" s="1"/>
  <c r="AE22" i="8"/>
  <c r="AD21" i="13" s="1"/>
  <c r="AD22" i="8"/>
  <c r="AC21" i="13" s="1"/>
  <c r="AC22" i="8"/>
  <c r="AB21" i="13" s="1"/>
  <c r="AB22" i="8"/>
  <c r="AA21" i="13" s="1"/>
  <c r="AA22" i="8"/>
  <c r="Z21" i="13" s="1"/>
  <c r="Z22" i="8"/>
  <c r="Y21" i="13" s="1"/>
  <c r="Y22" i="8"/>
  <c r="X21" i="13" s="1"/>
  <c r="X22" i="8"/>
  <c r="W21" i="13" s="1"/>
  <c r="W22" i="8"/>
  <c r="V21" i="13" s="1"/>
  <c r="V22" i="8"/>
  <c r="U21" i="13" s="1"/>
  <c r="U22" i="8"/>
  <c r="T21" i="13" s="1"/>
  <c r="T22" i="8"/>
  <c r="S21" i="13" s="1"/>
  <c r="S22" i="8"/>
  <c r="R21" i="13" s="1"/>
  <c r="R22" i="8"/>
  <c r="Q21" i="13" s="1"/>
  <c r="Q22" i="8"/>
  <c r="P21" i="13" s="1"/>
  <c r="P22" i="8"/>
  <c r="O21" i="13" s="1"/>
  <c r="O22" i="8"/>
  <c r="N21" i="13" s="1"/>
  <c r="N22" i="8"/>
  <c r="M21" i="13" s="1"/>
  <c r="M22" i="8"/>
  <c r="L21" i="13" s="1"/>
  <c r="L22" i="8"/>
  <c r="K21" i="13" s="1"/>
  <c r="K22" i="8"/>
  <c r="J21" i="13" s="1"/>
  <c r="J22" i="8"/>
  <c r="I21" i="13" s="1"/>
  <c r="I22" i="8"/>
  <c r="H21" i="13" s="1"/>
  <c r="H22" i="8"/>
  <c r="G21" i="13" s="1"/>
  <c r="G22" i="8"/>
  <c r="F21" i="13" s="1"/>
  <c r="F22" i="8"/>
  <c r="E21" i="13" s="1"/>
  <c r="E22" i="8"/>
  <c r="D21" i="13" s="1"/>
  <c r="D22" i="8"/>
  <c r="C21" i="13" s="1"/>
  <c r="C22" i="8"/>
  <c r="B21" i="13" s="1"/>
  <c r="CE21" i="8"/>
  <c r="CD20" i="13" s="1"/>
  <c r="CD21" i="8"/>
  <c r="CC20" i="13" s="1"/>
  <c r="CC21" i="8"/>
  <c r="CB20" i="13" s="1"/>
  <c r="CB21" i="8"/>
  <c r="CA20" i="13" s="1"/>
  <c r="CA21" i="8"/>
  <c r="BZ20" i="13" s="1"/>
  <c r="BZ21" i="8"/>
  <c r="BY20" i="13" s="1"/>
  <c r="BY21" i="8"/>
  <c r="BX20" i="13" s="1"/>
  <c r="BX21" i="8"/>
  <c r="BW20" i="13" s="1"/>
  <c r="BW21" i="8"/>
  <c r="BV20" i="13" s="1"/>
  <c r="BV21" i="8"/>
  <c r="BU20" i="13" s="1"/>
  <c r="BU21" i="8"/>
  <c r="BT20" i="13" s="1"/>
  <c r="BT21" i="8"/>
  <c r="BS20" i="13" s="1"/>
  <c r="BS21" i="8"/>
  <c r="BR20" i="13" s="1"/>
  <c r="BR21" i="8"/>
  <c r="BQ20" i="13" s="1"/>
  <c r="BQ21" i="8"/>
  <c r="BP20" i="13" s="1"/>
  <c r="BP21" i="8"/>
  <c r="BO20" i="13" s="1"/>
  <c r="BO21" i="8"/>
  <c r="BN20" i="13" s="1"/>
  <c r="BN21" i="8"/>
  <c r="BM20" i="13" s="1"/>
  <c r="BM21" i="8"/>
  <c r="BL20" i="13" s="1"/>
  <c r="BL21" i="8"/>
  <c r="BK20" i="13" s="1"/>
  <c r="BK21" i="8"/>
  <c r="BJ20" i="13" s="1"/>
  <c r="BJ21" i="8"/>
  <c r="BI20" i="13" s="1"/>
  <c r="BI21" i="8"/>
  <c r="BH20" i="13" s="1"/>
  <c r="BH21" i="8"/>
  <c r="BG20" i="13" s="1"/>
  <c r="BG21" i="8"/>
  <c r="BF20" i="13" s="1"/>
  <c r="BF21" i="8"/>
  <c r="BE20" i="13" s="1"/>
  <c r="BD20" i="13"/>
  <c r="BD21" i="8"/>
  <c r="BC20" i="13" s="1"/>
  <c r="BC21" i="8"/>
  <c r="BB20" i="13" s="1"/>
  <c r="BB21" i="8"/>
  <c r="BA20" i="13" s="1"/>
  <c r="BA21" i="8"/>
  <c r="AZ20" i="13" s="1"/>
  <c r="AZ21" i="8"/>
  <c r="AY20" i="13" s="1"/>
  <c r="AY21" i="8"/>
  <c r="AX20" i="13" s="1"/>
  <c r="AX21" i="8"/>
  <c r="AW20" i="13" s="1"/>
  <c r="AW21" i="8"/>
  <c r="AV20" i="13" s="1"/>
  <c r="AV21" i="8"/>
  <c r="AU20" i="13" s="1"/>
  <c r="AU21" i="8"/>
  <c r="AT20" i="13" s="1"/>
  <c r="AT21" i="8"/>
  <c r="AS20" i="13" s="1"/>
  <c r="AS21" i="8"/>
  <c r="AR20" i="13" s="1"/>
  <c r="AR21" i="8"/>
  <c r="AQ20" i="13" s="1"/>
  <c r="AQ21" i="8"/>
  <c r="AP20" i="13" s="1"/>
  <c r="AP21" i="8"/>
  <c r="AO20" i="13" s="1"/>
  <c r="AO21" i="8"/>
  <c r="AN20" i="13" s="1"/>
  <c r="AN21" i="8"/>
  <c r="AM20" i="13" s="1"/>
  <c r="AM21" i="8"/>
  <c r="AL20" i="13" s="1"/>
  <c r="AL21" i="8"/>
  <c r="AK20" i="13" s="1"/>
  <c r="AK21" i="8"/>
  <c r="AJ20" i="13" s="1"/>
  <c r="AJ21" i="8"/>
  <c r="AI20" i="13" s="1"/>
  <c r="AI21" i="8"/>
  <c r="AH20" i="13" s="1"/>
  <c r="AH21" i="8"/>
  <c r="AG20" i="13" s="1"/>
  <c r="AG21" i="8"/>
  <c r="AF20" i="13" s="1"/>
  <c r="AF21" i="8"/>
  <c r="AE20" i="13" s="1"/>
  <c r="AE21" i="8"/>
  <c r="AD20" i="13" s="1"/>
  <c r="AD21" i="8"/>
  <c r="AC20" i="13" s="1"/>
  <c r="AC21" i="8"/>
  <c r="AB20" i="13" s="1"/>
  <c r="AB21" i="8"/>
  <c r="AA20" i="13" s="1"/>
  <c r="AA21" i="8"/>
  <c r="Z20" i="13" s="1"/>
  <c r="Z21" i="8"/>
  <c r="Y20" i="13" s="1"/>
  <c r="Y21" i="8"/>
  <c r="X20" i="13" s="1"/>
  <c r="X21" i="8"/>
  <c r="W20" i="13" s="1"/>
  <c r="W21" i="8"/>
  <c r="V20" i="13" s="1"/>
  <c r="V21" i="8"/>
  <c r="U20" i="13" s="1"/>
  <c r="U21" i="8"/>
  <c r="T20" i="13" s="1"/>
  <c r="T21" i="8"/>
  <c r="S20" i="13" s="1"/>
  <c r="S21" i="8"/>
  <c r="R20" i="13" s="1"/>
  <c r="R21" i="8"/>
  <c r="Q20" i="13" s="1"/>
  <c r="Q21" i="8"/>
  <c r="P20" i="13" s="1"/>
  <c r="P21" i="8"/>
  <c r="O20" i="13" s="1"/>
  <c r="O21" i="8"/>
  <c r="N20" i="13" s="1"/>
  <c r="N21" i="8"/>
  <c r="M20" i="13" s="1"/>
  <c r="M21" i="8"/>
  <c r="L20" i="13" s="1"/>
  <c r="L21" i="8"/>
  <c r="K20" i="13" s="1"/>
  <c r="K21" i="8"/>
  <c r="J20" i="13" s="1"/>
  <c r="J21" i="8"/>
  <c r="I20" i="13" s="1"/>
  <c r="I21" i="8"/>
  <c r="H20" i="13" s="1"/>
  <c r="H21" i="8"/>
  <c r="G20" i="13" s="1"/>
  <c r="G21" i="8"/>
  <c r="F20" i="13" s="1"/>
  <c r="F21" i="8"/>
  <c r="E20" i="13" s="1"/>
  <c r="E21" i="8"/>
  <c r="D20" i="13" s="1"/>
  <c r="D21" i="8"/>
  <c r="C20" i="13" s="1"/>
  <c r="C21" i="8"/>
  <c r="B20" i="13" s="1"/>
  <c r="CE20" i="8"/>
  <c r="CD19" i="13" s="1"/>
  <c r="CD20" i="8"/>
  <c r="CC19" i="13" s="1"/>
  <c r="CC20" i="8"/>
  <c r="CB19" i="13" s="1"/>
  <c r="CB20" i="8"/>
  <c r="CA19" i="13" s="1"/>
  <c r="CA20" i="8"/>
  <c r="BZ19" i="13" s="1"/>
  <c r="BZ20" i="8"/>
  <c r="BY19" i="13" s="1"/>
  <c r="BY20" i="8"/>
  <c r="BX19" i="13" s="1"/>
  <c r="BX20" i="8"/>
  <c r="BW19" i="13" s="1"/>
  <c r="BW20" i="8"/>
  <c r="BV19" i="13" s="1"/>
  <c r="BV20" i="8"/>
  <c r="BU19" i="13" s="1"/>
  <c r="BU20" i="8"/>
  <c r="BT19" i="13" s="1"/>
  <c r="BT20" i="8"/>
  <c r="BS19" i="13" s="1"/>
  <c r="BS20" i="8"/>
  <c r="BR19" i="13" s="1"/>
  <c r="BR20" i="8"/>
  <c r="BQ19" i="13" s="1"/>
  <c r="BQ20" i="8"/>
  <c r="BP19" i="13" s="1"/>
  <c r="BP20" i="8"/>
  <c r="BO19" i="13" s="1"/>
  <c r="BO20" i="8"/>
  <c r="BN19" i="13" s="1"/>
  <c r="BN20" i="8"/>
  <c r="BM19" i="13" s="1"/>
  <c r="BM20" i="8"/>
  <c r="BL19" i="13" s="1"/>
  <c r="BL20" i="8"/>
  <c r="BK19" i="13" s="1"/>
  <c r="BK20" i="8"/>
  <c r="BJ19" i="13" s="1"/>
  <c r="BJ20" i="8"/>
  <c r="BI19" i="13" s="1"/>
  <c r="BI20" i="8"/>
  <c r="BH19" i="13" s="1"/>
  <c r="BH20" i="8"/>
  <c r="BG19" i="13" s="1"/>
  <c r="BG20" i="8"/>
  <c r="BF19" i="13" s="1"/>
  <c r="BF20" i="8"/>
  <c r="BE19" i="13" s="1"/>
  <c r="BE20" i="8"/>
  <c r="BD19" i="13" s="1"/>
  <c r="BD20" i="8"/>
  <c r="BC19" i="13" s="1"/>
  <c r="BC20" i="8"/>
  <c r="BB19" i="13" s="1"/>
  <c r="BB20" i="8"/>
  <c r="BA19" i="13" s="1"/>
  <c r="BA20" i="8"/>
  <c r="AZ19" i="13" s="1"/>
  <c r="AZ20" i="8"/>
  <c r="AY19" i="13" s="1"/>
  <c r="AY20" i="8"/>
  <c r="AX19" i="13" s="1"/>
  <c r="AX20" i="8"/>
  <c r="AW19" i="13" s="1"/>
  <c r="AW20" i="8"/>
  <c r="AV19" i="13" s="1"/>
  <c r="AV20" i="8"/>
  <c r="AU19" i="13" s="1"/>
  <c r="AU20" i="8"/>
  <c r="AT19" i="13" s="1"/>
  <c r="AT20" i="8"/>
  <c r="AS19" i="13" s="1"/>
  <c r="AS20" i="8"/>
  <c r="AR19" i="13" s="1"/>
  <c r="AR20" i="8"/>
  <c r="AQ19" i="13" s="1"/>
  <c r="AQ20" i="8"/>
  <c r="AP19" i="13" s="1"/>
  <c r="AP20" i="8"/>
  <c r="AO19" i="13" s="1"/>
  <c r="AO20" i="8"/>
  <c r="AN19" i="13" s="1"/>
  <c r="AN20" i="8"/>
  <c r="AM19" i="13" s="1"/>
  <c r="AM20" i="8"/>
  <c r="AL19" i="13" s="1"/>
  <c r="AL20" i="8"/>
  <c r="AK19" i="13" s="1"/>
  <c r="AK20" i="8"/>
  <c r="AJ19" i="13" s="1"/>
  <c r="AJ20" i="8"/>
  <c r="AI19" i="13" s="1"/>
  <c r="AI20" i="8"/>
  <c r="AH19" i="13" s="1"/>
  <c r="AH20" i="8"/>
  <c r="AG19" i="13" s="1"/>
  <c r="AG20" i="8"/>
  <c r="AF19" i="13" s="1"/>
  <c r="AF20" i="8"/>
  <c r="AE19" i="13" s="1"/>
  <c r="AE20" i="8"/>
  <c r="AD19" i="13" s="1"/>
  <c r="AD20" i="8"/>
  <c r="AC19" i="13" s="1"/>
  <c r="AC20" i="8"/>
  <c r="AB19" i="13" s="1"/>
  <c r="AB20" i="8"/>
  <c r="AA19" i="13" s="1"/>
  <c r="AA20" i="8"/>
  <c r="Z19" i="13" s="1"/>
  <c r="Z20" i="8"/>
  <c r="Y19" i="13" s="1"/>
  <c r="Y20" i="8"/>
  <c r="X19" i="13" s="1"/>
  <c r="X20" i="8"/>
  <c r="W19" i="13" s="1"/>
  <c r="W20" i="8"/>
  <c r="V19" i="13" s="1"/>
  <c r="V20" i="8"/>
  <c r="U19" i="13" s="1"/>
  <c r="U20" i="8"/>
  <c r="T19" i="13" s="1"/>
  <c r="T20" i="8"/>
  <c r="S19" i="13" s="1"/>
  <c r="S20" i="8"/>
  <c r="R19" i="13" s="1"/>
  <c r="R20" i="8"/>
  <c r="Q19" i="13" s="1"/>
  <c r="Q20" i="8"/>
  <c r="P19" i="13" s="1"/>
  <c r="P20" i="8"/>
  <c r="O19" i="13" s="1"/>
  <c r="O20" i="8"/>
  <c r="N19" i="13" s="1"/>
  <c r="N20" i="8"/>
  <c r="M19" i="13" s="1"/>
  <c r="M20" i="8"/>
  <c r="L19" i="13" s="1"/>
  <c r="L20" i="8"/>
  <c r="K19" i="13" s="1"/>
  <c r="K20" i="8"/>
  <c r="J19" i="13" s="1"/>
  <c r="J20" i="8"/>
  <c r="I19" i="13" s="1"/>
  <c r="I20" i="8"/>
  <c r="H19" i="13" s="1"/>
  <c r="H20" i="8"/>
  <c r="G19" i="13" s="1"/>
  <c r="G20" i="8"/>
  <c r="F19" i="13" s="1"/>
  <c r="F20" i="8"/>
  <c r="E19" i="13" s="1"/>
  <c r="E20" i="8"/>
  <c r="D19" i="13" s="1"/>
  <c r="D20" i="8"/>
  <c r="C19" i="13" s="1"/>
  <c r="C20" i="8"/>
  <c r="B19" i="13" s="1"/>
  <c r="CE19" i="8"/>
  <c r="CD18" i="13" s="1"/>
  <c r="CD19" i="8"/>
  <c r="CC18" i="13" s="1"/>
  <c r="CC19" i="8"/>
  <c r="CB18" i="13" s="1"/>
  <c r="CB19" i="8"/>
  <c r="CA18" i="13" s="1"/>
  <c r="CA19" i="8"/>
  <c r="BZ18" i="13" s="1"/>
  <c r="BZ19" i="8"/>
  <c r="BY18" i="13" s="1"/>
  <c r="BY19" i="8"/>
  <c r="BX18" i="13" s="1"/>
  <c r="BX19" i="8"/>
  <c r="BW18" i="13" s="1"/>
  <c r="BW19" i="8"/>
  <c r="BV18" i="13" s="1"/>
  <c r="BV19" i="8"/>
  <c r="BU18" i="13" s="1"/>
  <c r="BU19" i="8"/>
  <c r="BT18" i="13" s="1"/>
  <c r="BT19" i="8"/>
  <c r="BS18" i="13" s="1"/>
  <c r="BS19" i="8"/>
  <c r="BR18" i="13" s="1"/>
  <c r="BR19" i="8"/>
  <c r="BQ18" i="13" s="1"/>
  <c r="BQ19" i="8"/>
  <c r="BP18" i="13" s="1"/>
  <c r="BP19" i="8"/>
  <c r="BO18" i="13" s="1"/>
  <c r="BO19" i="8"/>
  <c r="BN18" i="13" s="1"/>
  <c r="BN19" i="8"/>
  <c r="BM18" i="13" s="1"/>
  <c r="BM19" i="8"/>
  <c r="BL18" i="13" s="1"/>
  <c r="BL19" i="8"/>
  <c r="BK18" i="13" s="1"/>
  <c r="BK19" i="8"/>
  <c r="BJ18" i="13" s="1"/>
  <c r="BJ19" i="8"/>
  <c r="BI18" i="13" s="1"/>
  <c r="BI19" i="8"/>
  <c r="BH18" i="13" s="1"/>
  <c r="BH19" i="8"/>
  <c r="BG18" i="13" s="1"/>
  <c r="BG19" i="8"/>
  <c r="BF18" i="13" s="1"/>
  <c r="BF19" i="8"/>
  <c r="BE18" i="13" s="1"/>
  <c r="BE19" i="8"/>
  <c r="BD18" i="13" s="1"/>
  <c r="BD19" i="8"/>
  <c r="BC18" i="13" s="1"/>
  <c r="BC19" i="8"/>
  <c r="BB18" i="13" s="1"/>
  <c r="BB19" i="8"/>
  <c r="BA18" i="13" s="1"/>
  <c r="BA19" i="8"/>
  <c r="AZ18" i="13" s="1"/>
  <c r="AZ19" i="8"/>
  <c r="AY18" i="13" s="1"/>
  <c r="AY19" i="8"/>
  <c r="AX18" i="13" s="1"/>
  <c r="AX19" i="8"/>
  <c r="AW18" i="13" s="1"/>
  <c r="AW19" i="8"/>
  <c r="AV18" i="13" s="1"/>
  <c r="AV19" i="8"/>
  <c r="AU18" i="13" s="1"/>
  <c r="AU19" i="8"/>
  <c r="AT18" i="13" s="1"/>
  <c r="AT19" i="8"/>
  <c r="AS18" i="13" s="1"/>
  <c r="AS19" i="8"/>
  <c r="AR18" i="13" s="1"/>
  <c r="AR19" i="8"/>
  <c r="AQ18" i="13" s="1"/>
  <c r="AQ19" i="8"/>
  <c r="AP18" i="13" s="1"/>
  <c r="AP19" i="8"/>
  <c r="AO18" i="13" s="1"/>
  <c r="AO19" i="8"/>
  <c r="AN18" i="13" s="1"/>
  <c r="AN19" i="8"/>
  <c r="AM18" i="13" s="1"/>
  <c r="AM19" i="8"/>
  <c r="AL18" i="13" s="1"/>
  <c r="AL19" i="8"/>
  <c r="AK18" i="13" s="1"/>
  <c r="AK19" i="8"/>
  <c r="AJ18" i="13" s="1"/>
  <c r="AJ19" i="8"/>
  <c r="AI18" i="13" s="1"/>
  <c r="AI19" i="8"/>
  <c r="AH18" i="13" s="1"/>
  <c r="AH19" i="8"/>
  <c r="AG18" i="13" s="1"/>
  <c r="AG19" i="8"/>
  <c r="AF18" i="13" s="1"/>
  <c r="AF19" i="8"/>
  <c r="AE18" i="13" s="1"/>
  <c r="AE19" i="8"/>
  <c r="AD18" i="13" s="1"/>
  <c r="AD19" i="8"/>
  <c r="AC18" i="13" s="1"/>
  <c r="AC19" i="8"/>
  <c r="AB18" i="13" s="1"/>
  <c r="AB19" i="8"/>
  <c r="AA18" i="13" s="1"/>
  <c r="AA19" i="8"/>
  <c r="Z18" i="13" s="1"/>
  <c r="Z19" i="8"/>
  <c r="Y18" i="13" s="1"/>
  <c r="Y19" i="8"/>
  <c r="X18" i="13" s="1"/>
  <c r="X19" i="8"/>
  <c r="W18" i="13" s="1"/>
  <c r="W19" i="8"/>
  <c r="V18" i="13" s="1"/>
  <c r="V19" i="8"/>
  <c r="U18" i="13" s="1"/>
  <c r="U19" i="8"/>
  <c r="T18" i="13" s="1"/>
  <c r="T19" i="8"/>
  <c r="S18" i="13" s="1"/>
  <c r="S19" i="8"/>
  <c r="R18" i="13" s="1"/>
  <c r="R19" i="8"/>
  <c r="Q18" i="13" s="1"/>
  <c r="Q19" i="8"/>
  <c r="P18" i="13" s="1"/>
  <c r="P19" i="8"/>
  <c r="O18" i="13" s="1"/>
  <c r="O19" i="8"/>
  <c r="N18" i="13" s="1"/>
  <c r="N19" i="8"/>
  <c r="M18" i="13" s="1"/>
  <c r="M19" i="8"/>
  <c r="L18" i="13" s="1"/>
  <c r="L19" i="8"/>
  <c r="K18" i="13" s="1"/>
  <c r="K19" i="8"/>
  <c r="J18" i="13" s="1"/>
  <c r="J19" i="8"/>
  <c r="I18" i="13" s="1"/>
  <c r="I19" i="8"/>
  <c r="H18" i="13" s="1"/>
  <c r="H19" i="8"/>
  <c r="G18" i="13" s="1"/>
  <c r="G19" i="8"/>
  <c r="F18" i="13" s="1"/>
  <c r="F19" i="8"/>
  <c r="E18" i="13" s="1"/>
  <c r="E19" i="8"/>
  <c r="D18" i="13" s="1"/>
  <c r="D19" i="8"/>
  <c r="C18" i="13" s="1"/>
  <c r="C19" i="8"/>
  <c r="B18" i="13" s="1"/>
  <c r="CE18" i="8"/>
  <c r="CD17" i="13" s="1"/>
  <c r="CD18" i="8"/>
  <c r="CC17" i="13" s="1"/>
  <c r="CC18" i="8"/>
  <c r="CB17" i="13" s="1"/>
  <c r="CB18" i="8"/>
  <c r="CA17" i="13" s="1"/>
  <c r="CA18" i="8"/>
  <c r="BZ17" i="13" s="1"/>
  <c r="BZ18" i="8"/>
  <c r="BY17" i="13" s="1"/>
  <c r="BY18" i="8"/>
  <c r="BX17" i="13" s="1"/>
  <c r="BX18" i="8"/>
  <c r="BW17" i="13" s="1"/>
  <c r="BW18" i="8"/>
  <c r="BV17" i="13" s="1"/>
  <c r="BV18" i="8"/>
  <c r="BU17" i="13" s="1"/>
  <c r="BU18" i="8"/>
  <c r="BT17" i="13" s="1"/>
  <c r="BT18" i="8"/>
  <c r="BS17" i="13" s="1"/>
  <c r="BS18" i="8"/>
  <c r="BR17" i="13" s="1"/>
  <c r="BR18" i="8"/>
  <c r="BQ17" i="13" s="1"/>
  <c r="BQ18" i="8"/>
  <c r="BP17" i="13" s="1"/>
  <c r="BP18" i="8"/>
  <c r="BO17" i="13" s="1"/>
  <c r="BO18" i="8"/>
  <c r="BN17" i="13" s="1"/>
  <c r="BN18" i="8"/>
  <c r="BM17" i="13" s="1"/>
  <c r="BM18" i="8"/>
  <c r="BL17" i="13" s="1"/>
  <c r="BL18" i="8"/>
  <c r="BK17" i="13" s="1"/>
  <c r="BK18" i="8"/>
  <c r="BJ17" i="13" s="1"/>
  <c r="BJ18" i="8"/>
  <c r="BI17" i="13" s="1"/>
  <c r="BI18" i="8"/>
  <c r="BH17" i="13" s="1"/>
  <c r="BH18" i="8"/>
  <c r="BG17" i="13" s="1"/>
  <c r="BG18" i="8"/>
  <c r="BF17" i="13" s="1"/>
  <c r="BF18" i="8"/>
  <c r="BE17" i="13" s="1"/>
  <c r="BE18" i="8"/>
  <c r="BD17" i="13" s="1"/>
  <c r="BD18" i="8"/>
  <c r="BC17" i="13" s="1"/>
  <c r="BC18" i="8"/>
  <c r="BB17" i="13" s="1"/>
  <c r="BB18" i="8"/>
  <c r="BA17" i="13" s="1"/>
  <c r="BA18" i="8"/>
  <c r="AZ17" i="13" s="1"/>
  <c r="AZ18" i="8"/>
  <c r="AY17" i="13" s="1"/>
  <c r="AY18" i="8"/>
  <c r="AX17" i="13" s="1"/>
  <c r="AX18" i="8"/>
  <c r="AW17" i="13" s="1"/>
  <c r="AW18" i="8"/>
  <c r="AV17" i="13" s="1"/>
  <c r="AV18" i="8"/>
  <c r="AU17" i="13" s="1"/>
  <c r="AU18" i="8"/>
  <c r="AT17" i="13" s="1"/>
  <c r="AT18" i="8"/>
  <c r="AS17" i="13" s="1"/>
  <c r="AS18" i="8"/>
  <c r="AR17" i="13" s="1"/>
  <c r="AR18" i="8"/>
  <c r="AQ17" i="13" s="1"/>
  <c r="AQ18" i="8"/>
  <c r="AP17" i="13" s="1"/>
  <c r="AP18" i="8"/>
  <c r="AO17" i="13" s="1"/>
  <c r="AO18" i="8"/>
  <c r="AN17" i="13" s="1"/>
  <c r="AN18" i="8"/>
  <c r="AM17" i="13" s="1"/>
  <c r="AM18" i="8"/>
  <c r="AL17" i="13" s="1"/>
  <c r="AL18" i="8"/>
  <c r="AK17" i="13" s="1"/>
  <c r="AK18" i="8"/>
  <c r="AJ17" i="13" s="1"/>
  <c r="AJ18" i="8"/>
  <c r="AI17" i="13" s="1"/>
  <c r="AI18" i="8"/>
  <c r="AH17" i="13" s="1"/>
  <c r="AH18" i="8"/>
  <c r="AG17" i="13" s="1"/>
  <c r="AG18" i="8"/>
  <c r="AF17" i="13" s="1"/>
  <c r="AF18" i="8"/>
  <c r="AE17" i="13" s="1"/>
  <c r="AE18" i="8"/>
  <c r="AD17" i="13" s="1"/>
  <c r="AD18" i="8"/>
  <c r="AC17" i="13" s="1"/>
  <c r="AC18" i="8"/>
  <c r="AB17" i="13" s="1"/>
  <c r="AB18" i="8"/>
  <c r="AA17" i="13" s="1"/>
  <c r="AA18" i="8"/>
  <c r="Z17" i="13" s="1"/>
  <c r="Z18" i="8"/>
  <c r="Y17" i="13" s="1"/>
  <c r="Y18" i="8"/>
  <c r="X17" i="13" s="1"/>
  <c r="X18" i="8"/>
  <c r="W17" i="13" s="1"/>
  <c r="W18" i="8"/>
  <c r="V17" i="13" s="1"/>
  <c r="V18" i="8"/>
  <c r="U17" i="13" s="1"/>
  <c r="U18" i="8"/>
  <c r="T17" i="13" s="1"/>
  <c r="T18" i="8"/>
  <c r="S17" i="13" s="1"/>
  <c r="S18" i="8"/>
  <c r="R17" i="13" s="1"/>
  <c r="R18" i="8"/>
  <c r="Q17" i="13" s="1"/>
  <c r="Q18" i="8"/>
  <c r="P17" i="13" s="1"/>
  <c r="P18" i="8"/>
  <c r="O17" i="13" s="1"/>
  <c r="O18" i="8"/>
  <c r="N17" i="13" s="1"/>
  <c r="N18" i="8"/>
  <c r="M17" i="13" s="1"/>
  <c r="M18" i="8"/>
  <c r="L17" i="13" s="1"/>
  <c r="L18" i="8"/>
  <c r="K17" i="13" s="1"/>
  <c r="K18" i="8"/>
  <c r="J17" i="13" s="1"/>
  <c r="J18" i="8"/>
  <c r="I17" i="13" s="1"/>
  <c r="I18" i="8"/>
  <c r="H17" i="13" s="1"/>
  <c r="H18" i="8"/>
  <c r="G17" i="13" s="1"/>
  <c r="G18" i="8"/>
  <c r="F17" i="13" s="1"/>
  <c r="F18" i="8"/>
  <c r="E17" i="13" s="1"/>
  <c r="E18" i="8"/>
  <c r="D17" i="13" s="1"/>
  <c r="D18" i="8"/>
  <c r="C17" i="13" s="1"/>
  <c r="C18" i="8"/>
  <c r="B17" i="13" s="1"/>
  <c r="CE17" i="8"/>
  <c r="CD16" i="13" s="1"/>
  <c r="CD17" i="8"/>
  <c r="CC16" i="13" s="1"/>
  <c r="CC17" i="8"/>
  <c r="CB16" i="13" s="1"/>
  <c r="CB17" i="8"/>
  <c r="CA16" i="13" s="1"/>
  <c r="CA17" i="8"/>
  <c r="BZ16" i="13" s="1"/>
  <c r="BZ17" i="8"/>
  <c r="BY16" i="13" s="1"/>
  <c r="BY17" i="8"/>
  <c r="BX16" i="13" s="1"/>
  <c r="BX17" i="8"/>
  <c r="BW16" i="13" s="1"/>
  <c r="BW17" i="8"/>
  <c r="BV16" i="13" s="1"/>
  <c r="BV17" i="8"/>
  <c r="BU16" i="13" s="1"/>
  <c r="BU17" i="8"/>
  <c r="BT16" i="13" s="1"/>
  <c r="BT17" i="8"/>
  <c r="BS16" i="13" s="1"/>
  <c r="BS17" i="8"/>
  <c r="BR16" i="13" s="1"/>
  <c r="BR17" i="8"/>
  <c r="BQ16" i="13" s="1"/>
  <c r="BQ17" i="8"/>
  <c r="BP16" i="13" s="1"/>
  <c r="BP17" i="8"/>
  <c r="BO16" i="13" s="1"/>
  <c r="BO17" i="8"/>
  <c r="BN16" i="13" s="1"/>
  <c r="BN17" i="8"/>
  <c r="BM16" i="13" s="1"/>
  <c r="BM17" i="8"/>
  <c r="BL16" i="13" s="1"/>
  <c r="BL17" i="8"/>
  <c r="BK16" i="13" s="1"/>
  <c r="BK17" i="8"/>
  <c r="BJ16" i="13" s="1"/>
  <c r="BJ17" i="8"/>
  <c r="BI16" i="13" s="1"/>
  <c r="BI17" i="8"/>
  <c r="BH16" i="13" s="1"/>
  <c r="BH17" i="8"/>
  <c r="BG16" i="13" s="1"/>
  <c r="BG17" i="8"/>
  <c r="BF16" i="13" s="1"/>
  <c r="BF17" i="8"/>
  <c r="BE16" i="13" s="1"/>
  <c r="BE17" i="8"/>
  <c r="BD16" i="13" s="1"/>
  <c r="BD17" i="8"/>
  <c r="BC16" i="13" s="1"/>
  <c r="BC17" i="8"/>
  <c r="BB16" i="13" s="1"/>
  <c r="BB17" i="8"/>
  <c r="BA16" i="13" s="1"/>
  <c r="BA17" i="8"/>
  <c r="AZ16" i="13" s="1"/>
  <c r="AZ17" i="8"/>
  <c r="AY16" i="13" s="1"/>
  <c r="AY17" i="8"/>
  <c r="AX16" i="13" s="1"/>
  <c r="AX17" i="8"/>
  <c r="AW16" i="13" s="1"/>
  <c r="AW17" i="8"/>
  <c r="AV16" i="13" s="1"/>
  <c r="AV17" i="8"/>
  <c r="AU16" i="13" s="1"/>
  <c r="AU17" i="8"/>
  <c r="AT16" i="13" s="1"/>
  <c r="AT17" i="8"/>
  <c r="AS16" i="13" s="1"/>
  <c r="AS17" i="8"/>
  <c r="AR16" i="13" s="1"/>
  <c r="AR17" i="8"/>
  <c r="AQ16" i="13" s="1"/>
  <c r="AQ17" i="8"/>
  <c r="AP16" i="13" s="1"/>
  <c r="AP17" i="8"/>
  <c r="AO16" i="13" s="1"/>
  <c r="AO17" i="8"/>
  <c r="AN16" i="13" s="1"/>
  <c r="AN17" i="8"/>
  <c r="AM16" i="13" s="1"/>
  <c r="AM17" i="8"/>
  <c r="AL16" i="13" s="1"/>
  <c r="AL17" i="8"/>
  <c r="AK16" i="13" s="1"/>
  <c r="AK17" i="8"/>
  <c r="AJ16" i="13" s="1"/>
  <c r="AJ17" i="8"/>
  <c r="AI16" i="13" s="1"/>
  <c r="AI17" i="8"/>
  <c r="AH16" i="13" s="1"/>
  <c r="AH17" i="8"/>
  <c r="AG16" i="13" s="1"/>
  <c r="AG17" i="8"/>
  <c r="AF16" i="13" s="1"/>
  <c r="AF17" i="8"/>
  <c r="AE16" i="13" s="1"/>
  <c r="AE17" i="8"/>
  <c r="AD16" i="13" s="1"/>
  <c r="AD17" i="8"/>
  <c r="AC16" i="13" s="1"/>
  <c r="AC17" i="8"/>
  <c r="AB16" i="13" s="1"/>
  <c r="AB17" i="8"/>
  <c r="AA16" i="13" s="1"/>
  <c r="AA17" i="8"/>
  <c r="Z16" i="13" s="1"/>
  <c r="Z17" i="8"/>
  <c r="Y16" i="13" s="1"/>
  <c r="Y17" i="8"/>
  <c r="X16" i="13" s="1"/>
  <c r="X17" i="8"/>
  <c r="W16" i="13" s="1"/>
  <c r="W17" i="8"/>
  <c r="V16" i="13" s="1"/>
  <c r="V17" i="8"/>
  <c r="U16" i="13" s="1"/>
  <c r="U17" i="8"/>
  <c r="T16" i="13" s="1"/>
  <c r="T17" i="8"/>
  <c r="S16" i="13" s="1"/>
  <c r="S17" i="8"/>
  <c r="R16" i="13" s="1"/>
  <c r="R17" i="8"/>
  <c r="Q16" i="13" s="1"/>
  <c r="Q17" i="8"/>
  <c r="P16" i="13" s="1"/>
  <c r="P17" i="8"/>
  <c r="O16" i="13" s="1"/>
  <c r="O17" i="8"/>
  <c r="N16" i="13" s="1"/>
  <c r="N17" i="8"/>
  <c r="M16" i="13" s="1"/>
  <c r="M17" i="8"/>
  <c r="L16" i="13" s="1"/>
  <c r="L17" i="8"/>
  <c r="K16" i="13" s="1"/>
  <c r="K17" i="8"/>
  <c r="J16" i="13" s="1"/>
  <c r="J17" i="8"/>
  <c r="I16" i="13" s="1"/>
  <c r="I17" i="8"/>
  <c r="H16" i="13" s="1"/>
  <c r="H17" i="8"/>
  <c r="G16" i="13" s="1"/>
  <c r="G17" i="8"/>
  <c r="F16" i="13" s="1"/>
  <c r="F17" i="8"/>
  <c r="E16" i="13" s="1"/>
  <c r="E17" i="8"/>
  <c r="D16" i="13" s="1"/>
  <c r="D17" i="8"/>
  <c r="C16" i="13" s="1"/>
  <c r="C17" i="8"/>
  <c r="B16" i="13" s="1"/>
  <c r="CE16" i="8"/>
  <c r="CD15" i="13" s="1"/>
  <c r="CD16" i="8"/>
  <c r="CC15" i="13" s="1"/>
  <c r="CC16" i="8"/>
  <c r="CB15" i="13" s="1"/>
  <c r="CB16" i="8"/>
  <c r="CA15" i="13" s="1"/>
  <c r="CA16" i="8"/>
  <c r="BZ15" i="13" s="1"/>
  <c r="BZ16" i="8"/>
  <c r="BY15" i="13" s="1"/>
  <c r="BY16" i="8"/>
  <c r="BX15" i="13" s="1"/>
  <c r="BX16" i="8"/>
  <c r="BW15" i="13" s="1"/>
  <c r="BW16" i="8"/>
  <c r="BV15" i="13" s="1"/>
  <c r="BV16" i="8"/>
  <c r="BU15" i="13" s="1"/>
  <c r="BU16" i="8"/>
  <c r="BT15" i="13" s="1"/>
  <c r="BT16" i="8"/>
  <c r="BS15" i="13" s="1"/>
  <c r="BS16" i="8"/>
  <c r="BR15" i="13" s="1"/>
  <c r="BR16" i="8"/>
  <c r="BQ15" i="13" s="1"/>
  <c r="BQ16" i="8"/>
  <c r="BP15" i="13" s="1"/>
  <c r="BP16" i="8"/>
  <c r="BO15" i="13" s="1"/>
  <c r="BO16" i="8"/>
  <c r="BN15" i="13" s="1"/>
  <c r="BN16" i="8"/>
  <c r="BM15" i="13" s="1"/>
  <c r="BM16" i="8"/>
  <c r="BL15" i="13" s="1"/>
  <c r="BL16" i="8"/>
  <c r="BK15" i="13" s="1"/>
  <c r="BK16" i="8"/>
  <c r="BJ15" i="13" s="1"/>
  <c r="BJ16" i="8"/>
  <c r="BI15" i="13" s="1"/>
  <c r="BI16" i="8"/>
  <c r="BH15" i="13" s="1"/>
  <c r="BH16" i="8"/>
  <c r="BG15" i="13" s="1"/>
  <c r="BG16" i="8"/>
  <c r="BF15" i="13" s="1"/>
  <c r="BF16" i="8"/>
  <c r="BE15" i="13" s="1"/>
  <c r="BE16" i="8"/>
  <c r="BD15" i="13" s="1"/>
  <c r="BD16" i="8"/>
  <c r="BC15" i="13" s="1"/>
  <c r="BC16" i="8"/>
  <c r="BB15" i="13" s="1"/>
  <c r="BB16" i="8"/>
  <c r="BA15" i="13" s="1"/>
  <c r="BA16" i="8"/>
  <c r="AZ15" i="13" s="1"/>
  <c r="AZ16" i="8"/>
  <c r="AY15" i="13" s="1"/>
  <c r="AY16" i="8"/>
  <c r="AX15" i="13" s="1"/>
  <c r="AX16" i="8"/>
  <c r="AW15" i="13" s="1"/>
  <c r="AW16" i="8"/>
  <c r="AV15" i="13" s="1"/>
  <c r="AV16" i="8"/>
  <c r="AU15" i="13" s="1"/>
  <c r="AU16" i="8"/>
  <c r="AT15" i="13" s="1"/>
  <c r="AT16" i="8"/>
  <c r="AS15" i="13" s="1"/>
  <c r="AS16" i="8"/>
  <c r="AR15" i="13" s="1"/>
  <c r="AR16" i="8"/>
  <c r="AQ15" i="13" s="1"/>
  <c r="AQ16" i="8"/>
  <c r="AP15" i="13" s="1"/>
  <c r="AP16" i="8"/>
  <c r="AO15" i="13" s="1"/>
  <c r="AO16" i="8"/>
  <c r="AN15" i="13" s="1"/>
  <c r="AN16" i="8"/>
  <c r="AM15" i="13" s="1"/>
  <c r="AM16" i="8"/>
  <c r="AL15" i="13" s="1"/>
  <c r="AL16" i="8"/>
  <c r="AK15" i="13" s="1"/>
  <c r="AK16" i="8"/>
  <c r="AJ15" i="13" s="1"/>
  <c r="AJ16" i="8"/>
  <c r="AI15" i="13" s="1"/>
  <c r="AI16" i="8"/>
  <c r="AH15" i="13" s="1"/>
  <c r="AH16" i="8"/>
  <c r="AG15" i="13" s="1"/>
  <c r="AG16" i="8"/>
  <c r="AF15" i="13" s="1"/>
  <c r="AF16" i="8"/>
  <c r="AE15" i="13" s="1"/>
  <c r="AE16" i="8"/>
  <c r="AD15" i="13" s="1"/>
  <c r="AD16" i="8"/>
  <c r="AC15" i="13" s="1"/>
  <c r="AC16" i="8"/>
  <c r="AB15" i="13" s="1"/>
  <c r="AB16" i="8"/>
  <c r="AA15" i="13" s="1"/>
  <c r="AA16" i="8"/>
  <c r="Z15" i="13" s="1"/>
  <c r="Z16" i="8"/>
  <c r="Y15" i="13" s="1"/>
  <c r="Y16" i="8"/>
  <c r="X15" i="13" s="1"/>
  <c r="X16" i="8"/>
  <c r="W15" i="13" s="1"/>
  <c r="W16" i="8"/>
  <c r="V15" i="13" s="1"/>
  <c r="V16" i="8"/>
  <c r="U15" i="13" s="1"/>
  <c r="U16" i="8"/>
  <c r="T15" i="13" s="1"/>
  <c r="T16" i="8"/>
  <c r="S15" i="13" s="1"/>
  <c r="S16" i="8"/>
  <c r="R15" i="13" s="1"/>
  <c r="R16" i="8"/>
  <c r="Q15" i="13" s="1"/>
  <c r="Q16" i="8"/>
  <c r="P15" i="13" s="1"/>
  <c r="P16" i="8"/>
  <c r="O15" i="13" s="1"/>
  <c r="O16" i="8"/>
  <c r="N15" i="13" s="1"/>
  <c r="N16" i="8"/>
  <c r="M15" i="13" s="1"/>
  <c r="M16" i="8"/>
  <c r="L15" i="13" s="1"/>
  <c r="L16" i="8"/>
  <c r="K15" i="13" s="1"/>
  <c r="K16" i="8"/>
  <c r="J15" i="13" s="1"/>
  <c r="J16" i="8"/>
  <c r="I15" i="13" s="1"/>
  <c r="I16" i="8"/>
  <c r="H15" i="13" s="1"/>
  <c r="H16" i="8"/>
  <c r="G15" i="13" s="1"/>
  <c r="G16" i="8"/>
  <c r="F15" i="13" s="1"/>
  <c r="F16" i="8"/>
  <c r="E15" i="13" s="1"/>
  <c r="E16" i="8"/>
  <c r="D15" i="13" s="1"/>
  <c r="D16" i="8"/>
  <c r="C15" i="13" s="1"/>
  <c r="C16" i="8"/>
  <c r="B15" i="13" s="1"/>
  <c r="CE15" i="8"/>
  <c r="CD14" i="13" s="1"/>
  <c r="CD15" i="8"/>
  <c r="CC14" i="13" s="1"/>
  <c r="CC15" i="8"/>
  <c r="CB14" i="13" s="1"/>
  <c r="CB15" i="8"/>
  <c r="CA14" i="13" s="1"/>
  <c r="CA15" i="8"/>
  <c r="BZ14" i="13" s="1"/>
  <c r="BZ15" i="8"/>
  <c r="BY14" i="13" s="1"/>
  <c r="BY15" i="8"/>
  <c r="BX14" i="13" s="1"/>
  <c r="BX15" i="8"/>
  <c r="BW14" i="13" s="1"/>
  <c r="BW15" i="8"/>
  <c r="BV14" i="13" s="1"/>
  <c r="BV15" i="8"/>
  <c r="BU14" i="13" s="1"/>
  <c r="BU15" i="8"/>
  <c r="BT14" i="13" s="1"/>
  <c r="BT15" i="8"/>
  <c r="BS14" i="13" s="1"/>
  <c r="BS15" i="8"/>
  <c r="BR14" i="13" s="1"/>
  <c r="BR15" i="8"/>
  <c r="BQ14" i="13" s="1"/>
  <c r="BQ15" i="8"/>
  <c r="BP14" i="13" s="1"/>
  <c r="BP15" i="8"/>
  <c r="BO14" i="13" s="1"/>
  <c r="BO15" i="8"/>
  <c r="BN14" i="13" s="1"/>
  <c r="BN15" i="8"/>
  <c r="BM14" i="13" s="1"/>
  <c r="BM15" i="8"/>
  <c r="BL14" i="13" s="1"/>
  <c r="BL15" i="8"/>
  <c r="BK14" i="13" s="1"/>
  <c r="BK15" i="8"/>
  <c r="BJ14" i="13" s="1"/>
  <c r="BJ15" i="8"/>
  <c r="BI14" i="13" s="1"/>
  <c r="BI15" i="8"/>
  <c r="BH14" i="13" s="1"/>
  <c r="BH15" i="8"/>
  <c r="BG14" i="13" s="1"/>
  <c r="BG15" i="8"/>
  <c r="BF14" i="13" s="1"/>
  <c r="BF15" i="8"/>
  <c r="BE14" i="13" s="1"/>
  <c r="BE15" i="8"/>
  <c r="BD14" i="13" s="1"/>
  <c r="BD15" i="8"/>
  <c r="BC14" i="13" s="1"/>
  <c r="BC15" i="8"/>
  <c r="BB14" i="13" s="1"/>
  <c r="BB15" i="8"/>
  <c r="BA14" i="13" s="1"/>
  <c r="BA15" i="8"/>
  <c r="AZ14" i="13" s="1"/>
  <c r="AZ15" i="8"/>
  <c r="AY14" i="13" s="1"/>
  <c r="AY15" i="8"/>
  <c r="AX14" i="13" s="1"/>
  <c r="AX15" i="8"/>
  <c r="AW14" i="13" s="1"/>
  <c r="AW15" i="8"/>
  <c r="AV14" i="13" s="1"/>
  <c r="AV15" i="8"/>
  <c r="AU14" i="13" s="1"/>
  <c r="AU15" i="8"/>
  <c r="AT14" i="13" s="1"/>
  <c r="AT15" i="8"/>
  <c r="AS14" i="13" s="1"/>
  <c r="AS15" i="8"/>
  <c r="AR14" i="13" s="1"/>
  <c r="AR15" i="8"/>
  <c r="AQ14" i="13" s="1"/>
  <c r="AQ15" i="8"/>
  <c r="AP14" i="13" s="1"/>
  <c r="AP15" i="8"/>
  <c r="AO14" i="13" s="1"/>
  <c r="AO15" i="8"/>
  <c r="AN14" i="13" s="1"/>
  <c r="AN15" i="8"/>
  <c r="AM14" i="13" s="1"/>
  <c r="AM15" i="8"/>
  <c r="AL14" i="13" s="1"/>
  <c r="AL15" i="8"/>
  <c r="AK14" i="13" s="1"/>
  <c r="AK15" i="8"/>
  <c r="AJ14" i="13" s="1"/>
  <c r="AJ15" i="8"/>
  <c r="AI14" i="13" s="1"/>
  <c r="AI15" i="8"/>
  <c r="AH14" i="13" s="1"/>
  <c r="AH15" i="8"/>
  <c r="AG14" i="13" s="1"/>
  <c r="AG15" i="8"/>
  <c r="AF14" i="13" s="1"/>
  <c r="AF15" i="8"/>
  <c r="AE14" i="13" s="1"/>
  <c r="AE15" i="8"/>
  <c r="AD14" i="13" s="1"/>
  <c r="AD15" i="8"/>
  <c r="AC14" i="13" s="1"/>
  <c r="AC15" i="8"/>
  <c r="AB14" i="13" s="1"/>
  <c r="AB15" i="8"/>
  <c r="AA14" i="13" s="1"/>
  <c r="AA15" i="8"/>
  <c r="Z14" i="13" s="1"/>
  <c r="Z15" i="8"/>
  <c r="Y14" i="13" s="1"/>
  <c r="Y15" i="8"/>
  <c r="X14" i="13" s="1"/>
  <c r="X15" i="8"/>
  <c r="W14" i="13" s="1"/>
  <c r="W15" i="8"/>
  <c r="V14" i="13" s="1"/>
  <c r="V15" i="8"/>
  <c r="U14" i="13" s="1"/>
  <c r="U15" i="8"/>
  <c r="T14" i="13" s="1"/>
  <c r="T15" i="8"/>
  <c r="S14" i="13" s="1"/>
  <c r="S15" i="8"/>
  <c r="R14" i="13" s="1"/>
  <c r="R15" i="8"/>
  <c r="Q14" i="13" s="1"/>
  <c r="Q15" i="8"/>
  <c r="P14" i="13" s="1"/>
  <c r="P15" i="8"/>
  <c r="O14" i="13" s="1"/>
  <c r="O15" i="8"/>
  <c r="N14" i="13" s="1"/>
  <c r="N15" i="8"/>
  <c r="M14" i="13" s="1"/>
  <c r="M15" i="8"/>
  <c r="L14" i="13" s="1"/>
  <c r="L15" i="8"/>
  <c r="K14" i="13" s="1"/>
  <c r="K15" i="8"/>
  <c r="J14" i="13" s="1"/>
  <c r="J15" i="8"/>
  <c r="I14" i="13" s="1"/>
  <c r="I15" i="8"/>
  <c r="H14" i="13" s="1"/>
  <c r="H15" i="8"/>
  <c r="G14" i="13" s="1"/>
  <c r="G15" i="8"/>
  <c r="F14" i="13" s="1"/>
  <c r="F15" i="8"/>
  <c r="E14" i="13" s="1"/>
  <c r="E15" i="8"/>
  <c r="D14" i="13" s="1"/>
  <c r="D15" i="8"/>
  <c r="C14" i="13" s="1"/>
  <c r="C15" i="8"/>
  <c r="B14" i="13" s="1"/>
  <c r="CE14" i="8"/>
  <c r="CD13" i="13" s="1"/>
  <c r="CD14" i="8"/>
  <c r="CC13" i="13" s="1"/>
  <c r="CC14" i="8"/>
  <c r="CB13" i="13" s="1"/>
  <c r="CB14" i="8"/>
  <c r="CA13" i="13" s="1"/>
  <c r="CA14" i="8"/>
  <c r="BZ13" i="13" s="1"/>
  <c r="BZ14" i="8"/>
  <c r="BY13" i="13" s="1"/>
  <c r="BY14" i="8"/>
  <c r="BX13" i="13" s="1"/>
  <c r="BX14" i="8"/>
  <c r="BW13" i="13" s="1"/>
  <c r="BW14" i="8"/>
  <c r="BV13" i="13" s="1"/>
  <c r="BV14" i="8"/>
  <c r="BU13" i="13" s="1"/>
  <c r="BU14" i="8"/>
  <c r="BT13" i="13" s="1"/>
  <c r="BT14" i="8"/>
  <c r="BS13" i="13" s="1"/>
  <c r="BS14" i="8"/>
  <c r="BR13" i="13" s="1"/>
  <c r="BR14" i="8"/>
  <c r="BQ13" i="13" s="1"/>
  <c r="BQ14" i="8"/>
  <c r="BP13" i="13" s="1"/>
  <c r="BP14" i="8"/>
  <c r="BO13" i="13" s="1"/>
  <c r="BO14" i="8"/>
  <c r="BN13" i="13" s="1"/>
  <c r="BN14" i="8"/>
  <c r="BM13" i="13" s="1"/>
  <c r="BM14" i="8"/>
  <c r="BL13" i="13" s="1"/>
  <c r="BL14" i="8"/>
  <c r="BK13" i="13" s="1"/>
  <c r="BK14" i="8"/>
  <c r="BJ13" i="13" s="1"/>
  <c r="BJ14" i="8"/>
  <c r="BI13" i="13" s="1"/>
  <c r="BI14" i="8"/>
  <c r="BH13" i="13" s="1"/>
  <c r="BH14" i="8"/>
  <c r="BG13" i="13" s="1"/>
  <c r="BG14" i="8"/>
  <c r="BF13" i="13" s="1"/>
  <c r="BF14" i="8"/>
  <c r="BE13" i="13" s="1"/>
  <c r="BE14" i="8"/>
  <c r="BD13" i="13" s="1"/>
  <c r="BD14" i="8"/>
  <c r="BC13" i="13" s="1"/>
  <c r="BC14" i="8"/>
  <c r="BB13" i="13" s="1"/>
  <c r="BB14" i="8"/>
  <c r="BA13" i="13" s="1"/>
  <c r="BA14" i="8"/>
  <c r="AZ13" i="13" s="1"/>
  <c r="AZ14" i="8"/>
  <c r="AY13" i="13" s="1"/>
  <c r="AY14" i="8"/>
  <c r="AX13" i="13" s="1"/>
  <c r="AX14" i="8"/>
  <c r="AW13" i="13" s="1"/>
  <c r="AW14" i="8"/>
  <c r="AV13" i="13" s="1"/>
  <c r="AV14" i="8"/>
  <c r="AU13" i="13" s="1"/>
  <c r="AU14" i="8"/>
  <c r="AT13" i="13" s="1"/>
  <c r="AT14" i="8"/>
  <c r="AS13" i="13" s="1"/>
  <c r="AS14" i="8"/>
  <c r="AR13" i="13" s="1"/>
  <c r="AR14" i="8"/>
  <c r="AQ13" i="13" s="1"/>
  <c r="AQ14" i="8"/>
  <c r="AP13" i="13" s="1"/>
  <c r="AP14" i="8"/>
  <c r="AO13" i="13" s="1"/>
  <c r="AO14" i="8"/>
  <c r="AN13" i="13" s="1"/>
  <c r="AN14" i="8"/>
  <c r="AM13" i="13" s="1"/>
  <c r="AM14" i="8"/>
  <c r="AL13" i="13" s="1"/>
  <c r="AL14" i="8"/>
  <c r="AK13" i="13" s="1"/>
  <c r="AK14" i="8"/>
  <c r="AJ13" i="13" s="1"/>
  <c r="AJ14" i="8"/>
  <c r="AI13" i="13" s="1"/>
  <c r="AI14" i="8"/>
  <c r="AH13" i="13" s="1"/>
  <c r="AH14" i="8"/>
  <c r="AG13" i="13" s="1"/>
  <c r="AG14" i="8"/>
  <c r="AF13" i="13" s="1"/>
  <c r="AF14" i="8"/>
  <c r="AE13" i="13" s="1"/>
  <c r="AE14" i="8"/>
  <c r="AD13" i="13" s="1"/>
  <c r="AD14" i="8"/>
  <c r="AC13" i="13" s="1"/>
  <c r="AC14" i="8"/>
  <c r="AB13" i="13" s="1"/>
  <c r="AB14" i="8"/>
  <c r="AA13" i="13" s="1"/>
  <c r="AA14" i="8"/>
  <c r="Z13" i="13" s="1"/>
  <c r="Z14" i="8"/>
  <c r="Y13" i="13" s="1"/>
  <c r="Y14" i="8"/>
  <c r="X13" i="13" s="1"/>
  <c r="X14" i="8"/>
  <c r="W13" i="13" s="1"/>
  <c r="W14" i="8"/>
  <c r="V13" i="13" s="1"/>
  <c r="V14" i="8"/>
  <c r="U13" i="13" s="1"/>
  <c r="U14" i="8"/>
  <c r="T13" i="13" s="1"/>
  <c r="T14" i="8"/>
  <c r="S13" i="13" s="1"/>
  <c r="S14" i="8"/>
  <c r="R13" i="13" s="1"/>
  <c r="R14" i="8"/>
  <c r="Q13" i="13" s="1"/>
  <c r="Q14" i="8"/>
  <c r="P13" i="13" s="1"/>
  <c r="P14" i="8"/>
  <c r="O13" i="13" s="1"/>
  <c r="O14" i="8"/>
  <c r="N13" i="13" s="1"/>
  <c r="N14" i="8"/>
  <c r="M13" i="13" s="1"/>
  <c r="M14" i="8"/>
  <c r="L13" i="13" s="1"/>
  <c r="L14" i="8"/>
  <c r="K13" i="13" s="1"/>
  <c r="K14" i="8"/>
  <c r="J13" i="13" s="1"/>
  <c r="J14" i="8"/>
  <c r="I13" i="13" s="1"/>
  <c r="I14" i="8"/>
  <c r="H13" i="13" s="1"/>
  <c r="H14" i="8"/>
  <c r="G13" i="13" s="1"/>
  <c r="G14" i="8"/>
  <c r="F13" i="13" s="1"/>
  <c r="F14" i="8"/>
  <c r="E13" i="13" s="1"/>
  <c r="E14" i="8"/>
  <c r="D13" i="13" s="1"/>
  <c r="D14" i="8"/>
  <c r="C13" i="13" s="1"/>
  <c r="C14" i="8"/>
  <c r="B13" i="13" s="1"/>
  <c r="CE13" i="8"/>
  <c r="CD12" i="13" s="1"/>
  <c r="CD13" i="8"/>
  <c r="CC12" i="13" s="1"/>
  <c r="CC13" i="8"/>
  <c r="CB12" i="13" s="1"/>
  <c r="CB13" i="8"/>
  <c r="CA12" i="13" s="1"/>
  <c r="CA13" i="8"/>
  <c r="BZ12" i="13" s="1"/>
  <c r="BZ13" i="8"/>
  <c r="BY12" i="13" s="1"/>
  <c r="BY13" i="8"/>
  <c r="BX12" i="13" s="1"/>
  <c r="BX13" i="8"/>
  <c r="BW12" i="13" s="1"/>
  <c r="BW13" i="8"/>
  <c r="BV12" i="13" s="1"/>
  <c r="BV13" i="8"/>
  <c r="BU12" i="13" s="1"/>
  <c r="BU13" i="8"/>
  <c r="BT12" i="13" s="1"/>
  <c r="BT13" i="8"/>
  <c r="BS12" i="13" s="1"/>
  <c r="BS13" i="8"/>
  <c r="BR12" i="13" s="1"/>
  <c r="BR13" i="8"/>
  <c r="BQ12" i="13" s="1"/>
  <c r="BQ13" i="8"/>
  <c r="BP12" i="13" s="1"/>
  <c r="BP13" i="8"/>
  <c r="BO12" i="13" s="1"/>
  <c r="BO13" i="8"/>
  <c r="BN12" i="13" s="1"/>
  <c r="BN13" i="8"/>
  <c r="BM12" i="13" s="1"/>
  <c r="BM13" i="8"/>
  <c r="BL12" i="13" s="1"/>
  <c r="BL13" i="8"/>
  <c r="BK12" i="13" s="1"/>
  <c r="BK13" i="8"/>
  <c r="BJ12" i="13" s="1"/>
  <c r="BJ13" i="8"/>
  <c r="BI12" i="13" s="1"/>
  <c r="BI13" i="8"/>
  <c r="BH12" i="13" s="1"/>
  <c r="BH13" i="8"/>
  <c r="BG12" i="13" s="1"/>
  <c r="BG13" i="8"/>
  <c r="BF12" i="13" s="1"/>
  <c r="BF13" i="8"/>
  <c r="BE12" i="13" s="1"/>
  <c r="BE13" i="8"/>
  <c r="BD12" i="13" s="1"/>
  <c r="BD13" i="8"/>
  <c r="BC12" i="13" s="1"/>
  <c r="BC13" i="8"/>
  <c r="BB12" i="13" s="1"/>
  <c r="BB13" i="8"/>
  <c r="BA12" i="13" s="1"/>
  <c r="BA13" i="8"/>
  <c r="AZ12" i="13" s="1"/>
  <c r="AZ13" i="8"/>
  <c r="AY12" i="13" s="1"/>
  <c r="AY13" i="8"/>
  <c r="AX12" i="13" s="1"/>
  <c r="AX13" i="8"/>
  <c r="AW12" i="13" s="1"/>
  <c r="AW13" i="8"/>
  <c r="AV12" i="13" s="1"/>
  <c r="AV13" i="8"/>
  <c r="AU12" i="13" s="1"/>
  <c r="AU13" i="8"/>
  <c r="AT12" i="13" s="1"/>
  <c r="AT13" i="8"/>
  <c r="AS12" i="13" s="1"/>
  <c r="AS13" i="8"/>
  <c r="AR12" i="13" s="1"/>
  <c r="AR13" i="8"/>
  <c r="AQ12" i="13" s="1"/>
  <c r="AQ13" i="8"/>
  <c r="AP12" i="13" s="1"/>
  <c r="AP13" i="8"/>
  <c r="AO12" i="13" s="1"/>
  <c r="AO13" i="8"/>
  <c r="AN12" i="13" s="1"/>
  <c r="AN13" i="8"/>
  <c r="AM12" i="13" s="1"/>
  <c r="AM13" i="8"/>
  <c r="AL12" i="13" s="1"/>
  <c r="AL13" i="8"/>
  <c r="AK12" i="13" s="1"/>
  <c r="AK13" i="8"/>
  <c r="AJ12" i="13" s="1"/>
  <c r="AJ13" i="8"/>
  <c r="AI12" i="13" s="1"/>
  <c r="AI13" i="8"/>
  <c r="AH12" i="13" s="1"/>
  <c r="AH13" i="8"/>
  <c r="AG12" i="13" s="1"/>
  <c r="AG13" i="8"/>
  <c r="AF12" i="13" s="1"/>
  <c r="AF13" i="8"/>
  <c r="AE12" i="13" s="1"/>
  <c r="AE13" i="8"/>
  <c r="AD12" i="13" s="1"/>
  <c r="AD13" i="8"/>
  <c r="AC12" i="13" s="1"/>
  <c r="AC13" i="8"/>
  <c r="AB12" i="13" s="1"/>
  <c r="AB13" i="8"/>
  <c r="AA12" i="13" s="1"/>
  <c r="AA13" i="8"/>
  <c r="Z12" i="13" s="1"/>
  <c r="Z13" i="8"/>
  <c r="Y12" i="13" s="1"/>
  <c r="Y13" i="8"/>
  <c r="X12" i="13" s="1"/>
  <c r="X13" i="8"/>
  <c r="W12" i="13" s="1"/>
  <c r="W13" i="8"/>
  <c r="V12" i="13" s="1"/>
  <c r="V13" i="8"/>
  <c r="U12" i="13" s="1"/>
  <c r="U13" i="8"/>
  <c r="T12" i="13" s="1"/>
  <c r="T13" i="8"/>
  <c r="S12" i="13" s="1"/>
  <c r="S13" i="8"/>
  <c r="R12" i="13" s="1"/>
  <c r="R13" i="8"/>
  <c r="Q12" i="13" s="1"/>
  <c r="Q13" i="8"/>
  <c r="P12" i="13" s="1"/>
  <c r="P13" i="8"/>
  <c r="O12" i="13" s="1"/>
  <c r="O13" i="8"/>
  <c r="N12" i="13" s="1"/>
  <c r="N13" i="8"/>
  <c r="M12" i="13" s="1"/>
  <c r="M13" i="8"/>
  <c r="L12" i="13" s="1"/>
  <c r="L13" i="8"/>
  <c r="K12" i="13" s="1"/>
  <c r="K13" i="8"/>
  <c r="J12" i="13" s="1"/>
  <c r="J13" i="8"/>
  <c r="I12" i="13" s="1"/>
  <c r="I13" i="8"/>
  <c r="H12" i="13" s="1"/>
  <c r="H13" i="8"/>
  <c r="G12" i="13" s="1"/>
  <c r="G13" i="8"/>
  <c r="F12" i="13" s="1"/>
  <c r="F13" i="8"/>
  <c r="E12" i="13" s="1"/>
  <c r="E13" i="8"/>
  <c r="D12" i="13" s="1"/>
  <c r="D13" i="8"/>
  <c r="C12" i="13" s="1"/>
  <c r="C13" i="8"/>
  <c r="B12" i="13" s="1"/>
  <c r="CE12" i="8"/>
  <c r="CD11" i="13" s="1"/>
  <c r="CD12" i="8"/>
  <c r="CC11" i="13" s="1"/>
  <c r="CC12" i="8"/>
  <c r="CB11" i="13" s="1"/>
  <c r="CB12" i="8"/>
  <c r="CA11" i="13" s="1"/>
  <c r="CA12" i="8"/>
  <c r="BZ11" i="13" s="1"/>
  <c r="BZ12" i="8"/>
  <c r="BY11" i="13" s="1"/>
  <c r="BY12" i="8"/>
  <c r="BX11" i="13" s="1"/>
  <c r="BX12" i="8"/>
  <c r="BW11" i="13" s="1"/>
  <c r="BW12" i="8"/>
  <c r="BV11" i="13" s="1"/>
  <c r="BV12" i="8"/>
  <c r="BU11" i="13" s="1"/>
  <c r="BU12" i="8"/>
  <c r="BT11" i="13" s="1"/>
  <c r="BT12" i="8"/>
  <c r="BS11" i="13" s="1"/>
  <c r="BS12" i="8"/>
  <c r="BR11" i="13" s="1"/>
  <c r="BR12" i="8"/>
  <c r="BQ11" i="13" s="1"/>
  <c r="BQ12" i="8"/>
  <c r="BP11" i="13" s="1"/>
  <c r="BP12" i="8"/>
  <c r="BO11" i="13" s="1"/>
  <c r="BO12" i="8"/>
  <c r="BN11" i="13" s="1"/>
  <c r="BN12" i="8"/>
  <c r="BM11" i="13" s="1"/>
  <c r="BM12" i="8"/>
  <c r="BL11" i="13" s="1"/>
  <c r="BL12" i="8"/>
  <c r="BK11" i="13" s="1"/>
  <c r="BK12" i="8"/>
  <c r="BJ11" i="13" s="1"/>
  <c r="BJ12" i="8"/>
  <c r="BI11" i="13" s="1"/>
  <c r="BI12" i="8"/>
  <c r="BH11" i="13" s="1"/>
  <c r="BH12" i="8"/>
  <c r="BG11" i="13" s="1"/>
  <c r="BG12" i="8"/>
  <c r="BF11" i="13" s="1"/>
  <c r="BF12" i="8"/>
  <c r="BE11" i="13" s="1"/>
  <c r="BE12" i="8"/>
  <c r="BD11" i="13" s="1"/>
  <c r="BD12" i="8"/>
  <c r="BC11" i="13" s="1"/>
  <c r="BC12" i="8"/>
  <c r="BB11" i="13" s="1"/>
  <c r="BB12" i="8"/>
  <c r="BA11" i="13" s="1"/>
  <c r="BA12" i="8"/>
  <c r="AZ11" i="13" s="1"/>
  <c r="AZ12" i="8"/>
  <c r="AY11" i="13" s="1"/>
  <c r="AY12" i="8"/>
  <c r="AX11" i="13" s="1"/>
  <c r="AX12" i="8"/>
  <c r="AW11" i="13" s="1"/>
  <c r="AW12" i="8"/>
  <c r="AV11" i="13" s="1"/>
  <c r="AV12" i="8"/>
  <c r="AU11" i="13" s="1"/>
  <c r="AU12" i="8"/>
  <c r="AT11" i="13" s="1"/>
  <c r="AT12" i="8"/>
  <c r="AS11" i="13" s="1"/>
  <c r="AS12" i="8"/>
  <c r="AR11" i="13" s="1"/>
  <c r="AR12" i="8"/>
  <c r="AQ11" i="13" s="1"/>
  <c r="AQ12" i="8"/>
  <c r="AP11" i="13" s="1"/>
  <c r="AP12" i="8"/>
  <c r="AO11" i="13" s="1"/>
  <c r="AO12" i="8"/>
  <c r="AN11" i="13" s="1"/>
  <c r="AN12" i="8"/>
  <c r="AM11" i="13" s="1"/>
  <c r="AM12" i="8"/>
  <c r="AL11" i="13" s="1"/>
  <c r="AL12" i="8"/>
  <c r="AK11" i="13" s="1"/>
  <c r="AK12" i="8"/>
  <c r="AJ11" i="13" s="1"/>
  <c r="AJ12" i="8"/>
  <c r="AI11" i="13" s="1"/>
  <c r="AI12" i="8"/>
  <c r="AH11" i="13" s="1"/>
  <c r="AH12" i="8"/>
  <c r="AG11" i="13" s="1"/>
  <c r="AG12" i="8"/>
  <c r="AF11" i="13" s="1"/>
  <c r="AF12" i="8"/>
  <c r="AE11" i="13" s="1"/>
  <c r="AE12" i="8"/>
  <c r="AD11" i="13" s="1"/>
  <c r="AD12" i="8"/>
  <c r="AC11" i="13" s="1"/>
  <c r="AC12" i="8"/>
  <c r="AB11" i="13" s="1"/>
  <c r="AB12" i="8"/>
  <c r="AA11" i="13" s="1"/>
  <c r="AA12" i="8"/>
  <c r="Z11" i="13" s="1"/>
  <c r="Z12" i="8"/>
  <c r="Y11" i="13" s="1"/>
  <c r="Y12" i="8"/>
  <c r="X11" i="13" s="1"/>
  <c r="X12" i="8"/>
  <c r="W11" i="13" s="1"/>
  <c r="W12" i="8"/>
  <c r="V11" i="13" s="1"/>
  <c r="V12" i="8"/>
  <c r="U11" i="13" s="1"/>
  <c r="U12" i="8"/>
  <c r="T11" i="13" s="1"/>
  <c r="T12" i="8"/>
  <c r="S11" i="13" s="1"/>
  <c r="S12" i="8"/>
  <c r="R11" i="13" s="1"/>
  <c r="R12" i="8"/>
  <c r="Q11" i="13" s="1"/>
  <c r="Q12" i="8"/>
  <c r="P11" i="13" s="1"/>
  <c r="P12" i="8"/>
  <c r="O11" i="13" s="1"/>
  <c r="O12" i="8"/>
  <c r="N11" i="13" s="1"/>
  <c r="N12" i="8"/>
  <c r="M11" i="13" s="1"/>
  <c r="M12" i="8"/>
  <c r="L11" i="13" s="1"/>
  <c r="L12" i="8"/>
  <c r="K11" i="13" s="1"/>
  <c r="K12" i="8"/>
  <c r="J11" i="13" s="1"/>
  <c r="J12" i="8"/>
  <c r="I11" i="13" s="1"/>
  <c r="I12" i="8"/>
  <c r="H11" i="13" s="1"/>
  <c r="H12" i="8"/>
  <c r="G11" i="13" s="1"/>
  <c r="G12" i="8"/>
  <c r="F11" i="13" s="1"/>
  <c r="F12" i="8"/>
  <c r="E11" i="13" s="1"/>
  <c r="E12" i="8"/>
  <c r="D11" i="13" s="1"/>
  <c r="D12" i="8"/>
  <c r="C11" i="13" s="1"/>
  <c r="C12" i="8"/>
  <c r="B11" i="13" s="1"/>
  <c r="CE11" i="8"/>
  <c r="CD10" i="13" s="1"/>
  <c r="CD11" i="8"/>
  <c r="CC10" i="13" s="1"/>
  <c r="CC11" i="8"/>
  <c r="CB10" i="13" s="1"/>
  <c r="CB11" i="8"/>
  <c r="CA10" i="13" s="1"/>
  <c r="CA11" i="8"/>
  <c r="BZ10" i="13" s="1"/>
  <c r="BZ11" i="8"/>
  <c r="BY10" i="13" s="1"/>
  <c r="BY11" i="8"/>
  <c r="BX10" i="13" s="1"/>
  <c r="BX11" i="8"/>
  <c r="BW10" i="13" s="1"/>
  <c r="BW11" i="8"/>
  <c r="BV10" i="13" s="1"/>
  <c r="BV11" i="8"/>
  <c r="BU10" i="13" s="1"/>
  <c r="BU11" i="8"/>
  <c r="BT10" i="13" s="1"/>
  <c r="BT11" i="8"/>
  <c r="BS10" i="13" s="1"/>
  <c r="BS11" i="8"/>
  <c r="BR10" i="13" s="1"/>
  <c r="BR11" i="8"/>
  <c r="BQ10" i="13" s="1"/>
  <c r="BQ11" i="8"/>
  <c r="BP10" i="13" s="1"/>
  <c r="BP11" i="8"/>
  <c r="BO10" i="13" s="1"/>
  <c r="BO11" i="8"/>
  <c r="BN10" i="13" s="1"/>
  <c r="BN11" i="8"/>
  <c r="BM10" i="13" s="1"/>
  <c r="BM11" i="8"/>
  <c r="BL10" i="13" s="1"/>
  <c r="BL11" i="8"/>
  <c r="BK10" i="13" s="1"/>
  <c r="BK11" i="8"/>
  <c r="BJ10" i="13" s="1"/>
  <c r="BJ11" i="8"/>
  <c r="BI10" i="13" s="1"/>
  <c r="BI11" i="8"/>
  <c r="BH10" i="13" s="1"/>
  <c r="BH11" i="8"/>
  <c r="BG10" i="13" s="1"/>
  <c r="BG11" i="8"/>
  <c r="BF10" i="13" s="1"/>
  <c r="BF11" i="8"/>
  <c r="BE10" i="13" s="1"/>
  <c r="BE11" i="8"/>
  <c r="BD10" i="13" s="1"/>
  <c r="BD11" i="8"/>
  <c r="BC10" i="13" s="1"/>
  <c r="BC11" i="8"/>
  <c r="BB10" i="13" s="1"/>
  <c r="BB11" i="8"/>
  <c r="BA10" i="13" s="1"/>
  <c r="BA11" i="8"/>
  <c r="AZ10" i="13" s="1"/>
  <c r="AZ11" i="8"/>
  <c r="AY10" i="13" s="1"/>
  <c r="AY11" i="8"/>
  <c r="AX10" i="13" s="1"/>
  <c r="AX11" i="8"/>
  <c r="AW10" i="13" s="1"/>
  <c r="AW11" i="8"/>
  <c r="AV10" i="13" s="1"/>
  <c r="AV11" i="8"/>
  <c r="AU10" i="13" s="1"/>
  <c r="AU11" i="8"/>
  <c r="AT10" i="13" s="1"/>
  <c r="AT11" i="8"/>
  <c r="AS10" i="13" s="1"/>
  <c r="AS11" i="8"/>
  <c r="AR10" i="13" s="1"/>
  <c r="AR11" i="8"/>
  <c r="AQ10" i="13" s="1"/>
  <c r="AQ11" i="8"/>
  <c r="AP10" i="13" s="1"/>
  <c r="AP11" i="8"/>
  <c r="AO10" i="13" s="1"/>
  <c r="AO11" i="8"/>
  <c r="AN10" i="13" s="1"/>
  <c r="AN11" i="8"/>
  <c r="AM10" i="13" s="1"/>
  <c r="AM11" i="8"/>
  <c r="AL10" i="13" s="1"/>
  <c r="AL11" i="8"/>
  <c r="AK10" i="13" s="1"/>
  <c r="AK11" i="8"/>
  <c r="AJ10" i="13" s="1"/>
  <c r="AJ11" i="8"/>
  <c r="AI10" i="13" s="1"/>
  <c r="AI11" i="8"/>
  <c r="AH10" i="13" s="1"/>
  <c r="AH11" i="8"/>
  <c r="AG10" i="13" s="1"/>
  <c r="AG11" i="8"/>
  <c r="AF10" i="13" s="1"/>
  <c r="AF11" i="8"/>
  <c r="AE10" i="13" s="1"/>
  <c r="AE11" i="8"/>
  <c r="AD10" i="13" s="1"/>
  <c r="AD11" i="8"/>
  <c r="AC10" i="13" s="1"/>
  <c r="AC11" i="8"/>
  <c r="AB10" i="13" s="1"/>
  <c r="AB11" i="8"/>
  <c r="AA10" i="13" s="1"/>
  <c r="AA11" i="8"/>
  <c r="Z10" i="13" s="1"/>
  <c r="Z11" i="8"/>
  <c r="Y10" i="13" s="1"/>
  <c r="Y11" i="8"/>
  <c r="X10" i="13" s="1"/>
  <c r="X11" i="8"/>
  <c r="W10" i="13" s="1"/>
  <c r="W11" i="8"/>
  <c r="V10" i="13" s="1"/>
  <c r="V11" i="8"/>
  <c r="U10" i="13" s="1"/>
  <c r="U11" i="8"/>
  <c r="T10" i="13" s="1"/>
  <c r="T11" i="8"/>
  <c r="S10" i="13" s="1"/>
  <c r="S11" i="8"/>
  <c r="R10" i="13" s="1"/>
  <c r="R11" i="8"/>
  <c r="Q10" i="13" s="1"/>
  <c r="Q11" i="8"/>
  <c r="P10" i="13" s="1"/>
  <c r="P11" i="8"/>
  <c r="O10" i="13" s="1"/>
  <c r="O11" i="8"/>
  <c r="N10" i="13" s="1"/>
  <c r="N11" i="8"/>
  <c r="M10" i="13" s="1"/>
  <c r="M11" i="8"/>
  <c r="L10" i="13" s="1"/>
  <c r="L11" i="8"/>
  <c r="K10" i="13" s="1"/>
  <c r="K11" i="8"/>
  <c r="J10" i="13" s="1"/>
  <c r="J11" i="8"/>
  <c r="I10" i="13" s="1"/>
  <c r="I11" i="8"/>
  <c r="H10" i="13" s="1"/>
  <c r="H11" i="8"/>
  <c r="G10" i="13" s="1"/>
  <c r="G11" i="8"/>
  <c r="F10" i="13" s="1"/>
  <c r="F11" i="8"/>
  <c r="E10" i="13" s="1"/>
  <c r="E11" i="8"/>
  <c r="D10" i="13" s="1"/>
  <c r="D11" i="8"/>
  <c r="C10" i="13" s="1"/>
  <c r="C11" i="8"/>
  <c r="B10" i="13" s="1"/>
  <c r="CE10" i="8"/>
  <c r="CD9" i="13" s="1"/>
  <c r="CD10" i="8"/>
  <c r="CC9" i="13" s="1"/>
  <c r="CC10" i="8"/>
  <c r="CB9" i="13" s="1"/>
  <c r="CB10" i="8"/>
  <c r="CA9" i="13" s="1"/>
  <c r="CA10" i="8"/>
  <c r="BZ9" i="13" s="1"/>
  <c r="BZ10" i="8"/>
  <c r="BY9" i="13" s="1"/>
  <c r="BY10" i="8"/>
  <c r="BX9" i="13" s="1"/>
  <c r="BX10" i="8"/>
  <c r="BW9" i="13" s="1"/>
  <c r="BW10" i="8"/>
  <c r="BV9" i="13" s="1"/>
  <c r="BV10" i="8"/>
  <c r="BU9" i="13" s="1"/>
  <c r="BU10" i="8"/>
  <c r="BT9" i="13" s="1"/>
  <c r="BT10" i="8"/>
  <c r="BS9" i="13" s="1"/>
  <c r="BS10" i="8"/>
  <c r="BR9" i="13" s="1"/>
  <c r="BR10" i="8"/>
  <c r="BQ9" i="13" s="1"/>
  <c r="BQ10" i="8"/>
  <c r="BP9" i="13" s="1"/>
  <c r="BP10" i="8"/>
  <c r="BO9" i="13" s="1"/>
  <c r="BO10" i="8"/>
  <c r="BN9" i="13" s="1"/>
  <c r="BN10" i="8"/>
  <c r="BM9" i="13" s="1"/>
  <c r="BM10" i="8"/>
  <c r="BL9" i="13" s="1"/>
  <c r="BL10" i="8"/>
  <c r="BK9" i="13" s="1"/>
  <c r="BK10" i="8"/>
  <c r="BJ9" i="13" s="1"/>
  <c r="BJ10" i="8"/>
  <c r="BI9" i="13" s="1"/>
  <c r="BI10" i="8"/>
  <c r="BH9" i="13" s="1"/>
  <c r="BH10" i="8"/>
  <c r="BG9" i="13" s="1"/>
  <c r="BG10" i="8"/>
  <c r="BF9" i="13" s="1"/>
  <c r="BF10" i="8"/>
  <c r="BE9" i="13" s="1"/>
  <c r="BE10" i="8"/>
  <c r="BD9" i="13" s="1"/>
  <c r="BD10" i="8"/>
  <c r="BC9" i="13" s="1"/>
  <c r="BC10" i="8"/>
  <c r="BB9" i="13" s="1"/>
  <c r="BB10" i="8"/>
  <c r="BA9" i="13" s="1"/>
  <c r="BA10" i="8"/>
  <c r="AZ9" i="13" s="1"/>
  <c r="AZ10" i="8"/>
  <c r="AY9" i="13" s="1"/>
  <c r="AY10" i="8"/>
  <c r="AX9" i="13" s="1"/>
  <c r="AX10" i="8"/>
  <c r="AW9" i="13" s="1"/>
  <c r="AW10" i="8"/>
  <c r="AV9" i="13" s="1"/>
  <c r="AV10" i="8"/>
  <c r="AU9" i="13" s="1"/>
  <c r="AU10" i="8"/>
  <c r="AT9" i="13" s="1"/>
  <c r="AT10" i="8"/>
  <c r="AS9" i="13" s="1"/>
  <c r="AS10" i="8"/>
  <c r="AR9" i="13" s="1"/>
  <c r="AR10" i="8"/>
  <c r="AQ9" i="13" s="1"/>
  <c r="AQ10" i="8"/>
  <c r="AP9" i="13" s="1"/>
  <c r="AP10" i="8"/>
  <c r="AO9" i="13" s="1"/>
  <c r="AO10" i="8"/>
  <c r="AN9" i="13" s="1"/>
  <c r="AN10" i="8"/>
  <c r="AM9" i="13" s="1"/>
  <c r="AM10" i="8"/>
  <c r="AL9" i="13" s="1"/>
  <c r="AL10" i="8"/>
  <c r="AK9" i="13" s="1"/>
  <c r="AK10" i="8"/>
  <c r="AJ9" i="13" s="1"/>
  <c r="AJ10" i="8"/>
  <c r="AI9" i="13" s="1"/>
  <c r="AI10" i="8"/>
  <c r="AH9" i="13" s="1"/>
  <c r="AH10" i="8"/>
  <c r="AG9" i="13" s="1"/>
  <c r="AG10" i="8"/>
  <c r="AF9" i="13" s="1"/>
  <c r="AF10" i="8"/>
  <c r="AE9" i="13" s="1"/>
  <c r="AE10" i="8"/>
  <c r="AD9" i="13" s="1"/>
  <c r="AD10" i="8"/>
  <c r="AC9" i="13" s="1"/>
  <c r="AC10" i="8"/>
  <c r="AB9" i="13" s="1"/>
  <c r="AB10" i="8"/>
  <c r="AA9" i="13" s="1"/>
  <c r="AA10" i="8"/>
  <c r="Z9" i="13" s="1"/>
  <c r="Z10" i="8"/>
  <c r="Y9" i="13" s="1"/>
  <c r="Y10" i="8"/>
  <c r="X9" i="13" s="1"/>
  <c r="X10" i="8"/>
  <c r="W9" i="13" s="1"/>
  <c r="W10" i="8"/>
  <c r="V9" i="13" s="1"/>
  <c r="V10" i="8"/>
  <c r="U9" i="13" s="1"/>
  <c r="U10" i="8"/>
  <c r="T9" i="13" s="1"/>
  <c r="T10" i="8"/>
  <c r="S9" i="13" s="1"/>
  <c r="S10" i="8"/>
  <c r="R9" i="13" s="1"/>
  <c r="R10" i="8"/>
  <c r="Q9" i="13" s="1"/>
  <c r="Q10" i="8"/>
  <c r="P9" i="13" s="1"/>
  <c r="P10" i="8"/>
  <c r="O9" i="13" s="1"/>
  <c r="O10" i="8"/>
  <c r="N9" i="13" s="1"/>
  <c r="N10" i="8"/>
  <c r="M9" i="13" s="1"/>
  <c r="M10" i="8"/>
  <c r="L9" i="13" s="1"/>
  <c r="L10" i="8"/>
  <c r="K9" i="13" s="1"/>
  <c r="K10" i="8"/>
  <c r="J9" i="13" s="1"/>
  <c r="J10" i="8"/>
  <c r="I9" i="13" s="1"/>
  <c r="I10" i="8"/>
  <c r="H9" i="13" s="1"/>
  <c r="H10" i="8"/>
  <c r="G9" i="13" s="1"/>
  <c r="G10" i="8"/>
  <c r="F9" i="13" s="1"/>
  <c r="F10" i="8"/>
  <c r="E9" i="13" s="1"/>
  <c r="E10" i="8"/>
  <c r="D9" i="13" s="1"/>
  <c r="D10" i="8"/>
  <c r="C9" i="13" s="1"/>
  <c r="C10" i="8"/>
  <c r="B9" i="13" s="1"/>
  <c r="CE9" i="8"/>
  <c r="CD8" i="13" s="1"/>
  <c r="CD9" i="8"/>
  <c r="CC8" i="13" s="1"/>
  <c r="CC9" i="8"/>
  <c r="CB8" i="13" s="1"/>
  <c r="CB9" i="8"/>
  <c r="CA8" i="13" s="1"/>
  <c r="CA9" i="8"/>
  <c r="BZ8" i="13" s="1"/>
  <c r="BZ9" i="8"/>
  <c r="BY8" i="13" s="1"/>
  <c r="BY9" i="8"/>
  <c r="BX8" i="13" s="1"/>
  <c r="BX9" i="8"/>
  <c r="BW8" i="13" s="1"/>
  <c r="BW9" i="8"/>
  <c r="BV8" i="13" s="1"/>
  <c r="BV9" i="8"/>
  <c r="BU8" i="13" s="1"/>
  <c r="BU9" i="8"/>
  <c r="BT8" i="13" s="1"/>
  <c r="BT9" i="8"/>
  <c r="BS8" i="13" s="1"/>
  <c r="BS9" i="8"/>
  <c r="BR8" i="13" s="1"/>
  <c r="BR9" i="8"/>
  <c r="BQ8" i="13" s="1"/>
  <c r="BQ9" i="8"/>
  <c r="BP8" i="13" s="1"/>
  <c r="BP9" i="8"/>
  <c r="BO8" i="13" s="1"/>
  <c r="BO9" i="8"/>
  <c r="BN8" i="13" s="1"/>
  <c r="BN9" i="8"/>
  <c r="BM8" i="13" s="1"/>
  <c r="BM9" i="8"/>
  <c r="BL8" i="13" s="1"/>
  <c r="BL9" i="8"/>
  <c r="BK8" i="13" s="1"/>
  <c r="BK9" i="8"/>
  <c r="BJ8" i="13" s="1"/>
  <c r="BJ9" i="8"/>
  <c r="BI8" i="13" s="1"/>
  <c r="BI9" i="8"/>
  <c r="BH8" i="13" s="1"/>
  <c r="BH9" i="8"/>
  <c r="BG8" i="13" s="1"/>
  <c r="BG9" i="8"/>
  <c r="BF8" i="13" s="1"/>
  <c r="BF9" i="8"/>
  <c r="BE8" i="13" s="1"/>
  <c r="BE9" i="8"/>
  <c r="BD8" i="13" s="1"/>
  <c r="BD9" i="8"/>
  <c r="BC8" i="13" s="1"/>
  <c r="BC9" i="8"/>
  <c r="BB8" i="13" s="1"/>
  <c r="BB9" i="8"/>
  <c r="BA8" i="13" s="1"/>
  <c r="BA9" i="8"/>
  <c r="AZ8" i="13" s="1"/>
  <c r="AZ9" i="8"/>
  <c r="AY8" i="13" s="1"/>
  <c r="AY9" i="8"/>
  <c r="AX8" i="13" s="1"/>
  <c r="AX9" i="8"/>
  <c r="AW8" i="13" s="1"/>
  <c r="AW9" i="8"/>
  <c r="AV8" i="13" s="1"/>
  <c r="AV9" i="8"/>
  <c r="AU8" i="13" s="1"/>
  <c r="AU9" i="8"/>
  <c r="AT8" i="13" s="1"/>
  <c r="AT9" i="8"/>
  <c r="AS8" i="13" s="1"/>
  <c r="AS9" i="8"/>
  <c r="AR8" i="13" s="1"/>
  <c r="AR9" i="8"/>
  <c r="AQ8" i="13" s="1"/>
  <c r="AQ9" i="8"/>
  <c r="AP8" i="13" s="1"/>
  <c r="AP9" i="8"/>
  <c r="AO8" i="13" s="1"/>
  <c r="AO9" i="8"/>
  <c r="AN8" i="13" s="1"/>
  <c r="AN9" i="8"/>
  <c r="AM8" i="13" s="1"/>
  <c r="AM9" i="8"/>
  <c r="AL8" i="13" s="1"/>
  <c r="AL9" i="8"/>
  <c r="AK8" i="13" s="1"/>
  <c r="AK9" i="8"/>
  <c r="AJ8" i="13" s="1"/>
  <c r="AJ9" i="8"/>
  <c r="AI8" i="13" s="1"/>
  <c r="AI9" i="8"/>
  <c r="AH8" i="13" s="1"/>
  <c r="AH9" i="8"/>
  <c r="AG8" i="13" s="1"/>
  <c r="AG9" i="8"/>
  <c r="AF8" i="13" s="1"/>
  <c r="AF9" i="8"/>
  <c r="AE8" i="13" s="1"/>
  <c r="AE9" i="8"/>
  <c r="AD8" i="13" s="1"/>
  <c r="AD9" i="8"/>
  <c r="AC8" i="13" s="1"/>
  <c r="AC9" i="8"/>
  <c r="AB8" i="13" s="1"/>
  <c r="AB9" i="8"/>
  <c r="AA8" i="13" s="1"/>
  <c r="AA9" i="8"/>
  <c r="Z8" i="13" s="1"/>
  <c r="Z9" i="8"/>
  <c r="Y8" i="13" s="1"/>
  <c r="Y9" i="8"/>
  <c r="X8" i="13" s="1"/>
  <c r="X9" i="8"/>
  <c r="W8" i="13" s="1"/>
  <c r="W9" i="8"/>
  <c r="V8" i="13" s="1"/>
  <c r="V9" i="8"/>
  <c r="U8" i="13" s="1"/>
  <c r="U9" i="8"/>
  <c r="T8" i="13" s="1"/>
  <c r="T9" i="8"/>
  <c r="S8" i="13" s="1"/>
  <c r="S9" i="8"/>
  <c r="R8" i="13" s="1"/>
  <c r="R9" i="8"/>
  <c r="Q8" i="13" s="1"/>
  <c r="Q9" i="8"/>
  <c r="P8" i="13" s="1"/>
  <c r="P9" i="8"/>
  <c r="O8" i="13" s="1"/>
  <c r="O9" i="8"/>
  <c r="N8" i="13" s="1"/>
  <c r="N9" i="8"/>
  <c r="M8" i="13" s="1"/>
  <c r="M9" i="8"/>
  <c r="L8" i="13" s="1"/>
  <c r="L9" i="8"/>
  <c r="K8" i="13" s="1"/>
  <c r="K9" i="8"/>
  <c r="J8" i="13" s="1"/>
  <c r="J9" i="8"/>
  <c r="I8" i="13" s="1"/>
  <c r="I9" i="8"/>
  <c r="H8" i="13" s="1"/>
  <c r="H9" i="8"/>
  <c r="G8" i="13" s="1"/>
  <c r="G9" i="8"/>
  <c r="F8" i="13" s="1"/>
  <c r="F9" i="8"/>
  <c r="E8" i="13" s="1"/>
  <c r="E9" i="8"/>
  <c r="D8" i="13" s="1"/>
  <c r="D9" i="8"/>
  <c r="C8" i="13" s="1"/>
  <c r="C9" i="8"/>
  <c r="B8" i="13" s="1"/>
  <c r="CE8" i="8"/>
  <c r="CD7" i="13" s="1"/>
  <c r="CD8" i="8"/>
  <c r="CC7" i="13" s="1"/>
  <c r="CC8" i="8"/>
  <c r="CB7" i="13" s="1"/>
  <c r="CB8" i="8"/>
  <c r="CA7" i="13" s="1"/>
  <c r="CA8" i="8"/>
  <c r="BZ7" i="13" s="1"/>
  <c r="BZ8" i="8"/>
  <c r="BY7" i="13" s="1"/>
  <c r="BY8" i="8"/>
  <c r="BX7" i="13" s="1"/>
  <c r="BX8" i="8"/>
  <c r="BW7" i="13" s="1"/>
  <c r="BW8" i="8"/>
  <c r="BV7" i="13" s="1"/>
  <c r="BV8" i="8"/>
  <c r="BU7" i="13" s="1"/>
  <c r="BU8" i="8"/>
  <c r="BT7" i="13" s="1"/>
  <c r="BT8" i="8"/>
  <c r="BS7" i="13" s="1"/>
  <c r="BS8" i="8"/>
  <c r="BR7" i="13" s="1"/>
  <c r="BR8" i="8"/>
  <c r="BQ7" i="13" s="1"/>
  <c r="BQ8" i="8"/>
  <c r="BP7" i="13" s="1"/>
  <c r="BP8" i="8"/>
  <c r="BO7" i="13" s="1"/>
  <c r="BO8" i="8"/>
  <c r="BN7" i="13" s="1"/>
  <c r="BN8" i="8"/>
  <c r="BM7" i="13" s="1"/>
  <c r="BM8" i="8"/>
  <c r="BL7" i="13" s="1"/>
  <c r="BL8" i="8"/>
  <c r="BK7" i="13" s="1"/>
  <c r="BK8" i="8"/>
  <c r="BJ7" i="13" s="1"/>
  <c r="BJ8" i="8"/>
  <c r="BI7" i="13" s="1"/>
  <c r="BI8" i="8"/>
  <c r="BH7" i="13" s="1"/>
  <c r="BH8" i="8"/>
  <c r="BG7" i="13" s="1"/>
  <c r="BG8" i="8"/>
  <c r="BF7" i="13" s="1"/>
  <c r="BF8" i="8"/>
  <c r="BE7" i="13" s="1"/>
  <c r="BE8" i="8"/>
  <c r="BD7" i="13" s="1"/>
  <c r="BD8" i="8"/>
  <c r="BC7" i="13" s="1"/>
  <c r="BC8" i="8"/>
  <c r="BB7" i="13" s="1"/>
  <c r="BB8" i="8"/>
  <c r="BA7" i="13" s="1"/>
  <c r="BA8" i="8"/>
  <c r="AZ7" i="13" s="1"/>
  <c r="AZ8" i="8"/>
  <c r="AY7" i="13" s="1"/>
  <c r="AY8" i="8"/>
  <c r="AX7" i="13" s="1"/>
  <c r="AX8" i="8"/>
  <c r="AW7" i="13" s="1"/>
  <c r="AW8" i="8"/>
  <c r="AV7" i="13" s="1"/>
  <c r="AV8" i="8"/>
  <c r="AU7" i="13" s="1"/>
  <c r="AU8" i="8"/>
  <c r="AT7" i="13" s="1"/>
  <c r="AT8" i="8"/>
  <c r="AS7" i="13" s="1"/>
  <c r="AS8" i="8"/>
  <c r="AR7" i="13" s="1"/>
  <c r="AR8" i="8"/>
  <c r="AQ7" i="13" s="1"/>
  <c r="AQ8" i="8"/>
  <c r="AP7" i="13" s="1"/>
  <c r="AP8" i="8"/>
  <c r="AO7" i="13" s="1"/>
  <c r="AO8" i="8"/>
  <c r="AN7" i="13" s="1"/>
  <c r="AN8" i="8"/>
  <c r="AM7" i="13" s="1"/>
  <c r="AM8" i="8"/>
  <c r="AL7" i="13" s="1"/>
  <c r="AL8" i="8"/>
  <c r="AK7" i="13" s="1"/>
  <c r="AK8" i="8"/>
  <c r="AJ7" i="13" s="1"/>
  <c r="AJ8" i="8"/>
  <c r="AI7" i="13" s="1"/>
  <c r="AI8" i="8"/>
  <c r="AH7" i="13" s="1"/>
  <c r="AH8" i="8"/>
  <c r="AG7" i="13" s="1"/>
  <c r="AG8" i="8"/>
  <c r="AF7" i="13" s="1"/>
  <c r="AF8" i="8"/>
  <c r="AE7" i="13" s="1"/>
  <c r="AE8" i="8"/>
  <c r="AD7" i="13" s="1"/>
  <c r="AD8" i="8"/>
  <c r="AC7" i="13" s="1"/>
  <c r="AC8" i="8"/>
  <c r="AB7" i="13" s="1"/>
  <c r="AB8" i="8"/>
  <c r="AA7" i="13" s="1"/>
  <c r="AA8" i="8"/>
  <c r="Z7" i="13" s="1"/>
  <c r="Z8" i="8"/>
  <c r="Y7" i="13" s="1"/>
  <c r="Y8" i="8"/>
  <c r="X7" i="13" s="1"/>
  <c r="X8" i="8"/>
  <c r="W7" i="13" s="1"/>
  <c r="W8" i="8"/>
  <c r="V7" i="13" s="1"/>
  <c r="V8" i="8"/>
  <c r="U7" i="13" s="1"/>
  <c r="U8" i="8"/>
  <c r="T7" i="13" s="1"/>
  <c r="T8" i="8"/>
  <c r="S7" i="13" s="1"/>
  <c r="S8" i="8"/>
  <c r="R7" i="13" s="1"/>
  <c r="R8" i="8"/>
  <c r="Q7" i="13" s="1"/>
  <c r="Q8" i="8"/>
  <c r="P7" i="13" s="1"/>
  <c r="P8" i="8"/>
  <c r="O7" i="13" s="1"/>
  <c r="O8" i="8"/>
  <c r="N7" i="13" s="1"/>
  <c r="N8" i="8"/>
  <c r="M7" i="13" s="1"/>
  <c r="M8" i="8"/>
  <c r="L7" i="13" s="1"/>
  <c r="L8" i="8"/>
  <c r="K7" i="13" s="1"/>
  <c r="K8" i="8"/>
  <c r="J7" i="13" s="1"/>
  <c r="J8" i="8"/>
  <c r="I7" i="13" s="1"/>
  <c r="I8" i="8"/>
  <c r="H7" i="13" s="1"/>
  <c r="H8" i="8"/>
  <c r="G7" i="13" s="1"/>
  <c r="G8" i="8"/>
  <c r="F7" i="13" s="1"/>
  <c r="F8" i="8"/>
  <c r="E7" i="13" s="1"/>
  <c r="E8" i="8"/>
  <c r="D7" i="13" s="1"/>
  <c r="D8" i="8"/>
  <c r="C7" i="13" s="1"/>
  <c r="C8" i="8"/>
  <c r="B7" i="13" s="1"/>
  <c r="CE7" i="8"/>
  <c r="CD6" i="13" s="1"/>
  <c r="CD7" i="8"/>
  <c r="CC6" i="13" s="1"/>
  <c r="CC7" i="8"/>
  <c r="CB6" i="13" s="1"/>
  <c r="CB7" i="8"/>
  <c r="CA6" i="13" s="1"/>
  <c r="CA7" i="8"/>
  <c r="BZ6" i="13" s="1"/>
  <c r="BZ7" i="8"/>
  <c r="BY6" i="13" s="1"/>
  <c r="BY7" i="8"/>
  <c r="BX6" i="13" s="1"/>
  <c r="BX7" i="8"/>
  <c r="BW6" i="13" s="1"/>
  <c r="BW7" i="8"/>
  <c r="BV6" i="13" s="1"/>
  <c r="BV7" i="8"/>
  <c r="BU6" i="13" s="1"/>
  <c r="BU7" i="8"/>
  <c r="BT6" i="13" s="1"/>
  <c r="BT7" i="8"/>
  <c r="BS6" i="13" s="1"/>
  <c r="BS7" i="8"/>
  <c r="BR6" i="13" s="1"/>
  <c r="BR7" i="8"/>
  <c r="BQ6" i="13" s="1"/>
  <c r="BQ7" i="8"/>
  <c r="BP6" i="13" s="1"/>
  <c r="BP7" i="8"/>
  <c r="BO6" i="13" s="1"/>
  <c r="BO7" i="8"/>
  <c r="BN6" i="13" s="1"/>
  <c r="BN7" i="8"/>
  <c r="BM6" i="13" s="1"/>
  <c r="BM7" i="8"/>
  <c r="BL6" i="13" s="1"/>
  <c r="BL7" i="8"/>
  <c r="BK6" i="13" s="1"/>
  <c r="BK7" i="8"/>
  <c r="BJ6" i="13" s="1"/>
  <c r="BJ7" i="8"/>
  <c r="BI6" i="13" s="1"/>
  <c r="BI7" i="8"/>
  <c r="BH6" i="13" s="1"/>
  <c r="BH7" i="8"/>
  <c r="BG6" i="13" s="1"/>
  <c r="BG7" i="8"/>
  <c r="BF6" i="13" s="1"/>
  <c r="BF7" i="8"/>
  <c r="BE6" i="13" s="1"/>
  <c r="BE7" i="8"/>
  <c r="BD6" i="13" s="1"/>
  <c r="BD7" i="8"/>
  <c r="BC6" i="13" s="1"/>
  <c r="BC7" i="8"/>
  <c r="BB6" i="13" s="1"/>
  <c r="BB7" i="8"/>
  <c r="BA6" i="13" s="1"/>
  <c r="BA7" i="8"/>
  <c r="AZ6" i="13" s="1"/>
  <c r="AZ7" i="8"/>
  <c r="AY6" i="13" s="1"/>
  <c r="AY7" i="8"/>
  <c r="AX6" i="13" s="1"/>
  <c r="AX7" i="8"/>
  <c r="AW6" i="13" s="1"/>
  <c r="AW7" i="8"/>
  <c r="AV6" i="13" s="1"/>
  <c r="AV7" i="8"/>
  <c r="AU6" i="13" s="1"/>
  <c r="AU7" i="8"/>
  <c r="AT6" i="13" s="1"/>
  <c r="AT7" i="8"/>
  <c r="AS6" i="13" s="1"/>
  <c r="AS7" i="8"/>
  <c r="AR6" i="13" s="1"/>
  <c r="AR7" i="8"/>
  <c r="AQ6" i="13" s="1"/>
  <c r="AQ7" i="8"/>
  <c r="AP6" i="13" s="1"/>
  <c r="AP7" i="8"/>
  <c r="AO6" i="13" s="1"/>
  <c r="AO7" i="8"/>
  <c r="AN6" i="13" s="1"/>
  <c r="AN7" i="8"/>
  <c r="AM6" i="13" s="1"/>
  <c r="AM7" i="8"/>
  <c r="AL6" i="13" s="1"/>
  <c r="AL7" i="8"/>
  <c r="AK6" i="13" s="1"/>
  <c r="AK7" i="8"/>
  <c r="AJ6" i="13" s="1"/>
  <c r="AJ7" i="8"/>
  <c r="AI6" i="13" s="1"/>
  <c r="AI7" i="8"/>
  <c r="AH6" i="13" s="1"/>
  <c r="AH7" i="8"/>
  <c r="AG6" i="13" s="1"/>
  <c r="AG7" i="8"/>
  <c r="AF6" i="13" s="1"/>
  <c r="AF7" i="8"/>
  <c r="AE6" i="13" s="1"/>
  <c r="AE7" i="8"/>
  <c r="AD6" i="13" s="1"/>
  <c r="AD7" i="8"/>
  <c r="AC6" i="13" s="1"/>
  <c r="AC7" i="8"/>
  <c r="AB6" i="13" s="1"/>
  <c r="AB7" i="8"/>
  <c r="AA6" i="13" s="1"/>
  <c r="AA7" i="8"/>
  <c r="Z6" i="13" s="1"/>
  <c r="Z7" i="8"/>
  <c r="Y6" i="13" s="1"/>
  <c r="Y7" i="8"/>
  <c r="X6" i="13" s="1"/>
  <c r="X7" i="8"/>
  <c r="W6" i="13" s="1"/>
  <c r="W7" i="8"/>
  <c r="V6" i="13" s="1"/>
  <c r="V7" i="8"/>
  <c r="U6" i="13" s="1"/>
  <c r="U7" i="8"/>
  <c r="T6" i="13" s="1"/>
  <c r="T7" i="8"/>
  <c r="S6" i="13" s="1"/>
  <c r="S7" i="8"/>
  <c r="R6" i="13" s="1"/>
  <c r="R7" i="8"/>
  <c r="Q6" i="13" s="1"/>
  <c r="Q7" i="8"/>
  <c r="P6" i="13" s="1"/>
  <c r="P7" i="8"/>
  <c r="O6" i="13" s="1"/>
  <c r="O7" i="8"/>
  <c r="N6" i="13" s="1"/>
  <c r="N7" i="8"/>
  <c r="M6" i="13" s="1"/>
  <c r="M7" i="8"/>
  <c r="L6" i="13" s="1"/>
  <c r="L7" i="8"/>
  <c r="K6" i="13" s="1"/>
  <c r="K7" i="8"/>
  <c r="J6" i="13" s="1"/>
  <c r="J7" i="8"/>
  <c r="I6" i="13" s="1"/>
  <c r="I7" i="8"/>
  <c r="H6" i="13" s="1"/>
  <c r="H7" i="8"/>
  <c r="G6" i="13" s="1"/>
  <c r="G7" i="8"/>
  <c r="F6" i="13" s="1"/>
  <c r="F7" i="8"/>
  <c r="E6" i="13" s="1"/>
  <c r="E7" i="8"/>
  <c r="D6" i="13" s="1"/>
  <c r="D7" i="8"/>
  <c r="C6" i="13" s="1"/>
  <c r="C7" i="8"/>
  <c r="B6" i="13" s="1"/>
  <c r="CD5" i="13"/>
  <c r="CD6" i="8"/>
  <c r="CC5" i="13" s="1"/>
  <c r="CC6" i="8"/>
  <c r="CB5" i="13" s="1"/>
  <c r="CB6" i="8"/>
  <c r="CA5" i="13" s="1"/>
  <c r="CA6" i="8"/>
  <c r="BZ5" i="13" s="1"/>
  <c r="BZ6" i="8"/>
  <c r="BY5" i="13" s="1"/>
  <c r="BY6" i="8"/>
  <c r="BX5" i="13" s="1"/>
  <c r="BX6" i="8"/>
  <c r="BW5" i="13" s="1"/>
  <c r="BW6" i="8"/>
  <c r="BV5" i="13" s="1"/>
  <c r="BV6" i="8"/>
  <c r="BU5" i="13" s="1"/>
  <c r="BU6" i="8"/>
  <c r="BT5" i="13" s="1"/>
  <c r="BT6" i="8"/>
  <c r="BS5" i="13" s="1"/>
  <c r="BS6" i="8"/>
  <c r="BR5" i="13" s="1"/>
  <c r="BR6" i="8"/>
  <c r="BQ5" i="13" s="1"/>
  <c r="BQ6" i="8"/>
  <c r="BP5" i="13" s="1"/>
  <c r="BP6" i="8"/>
  <c r="BO5" i="13" s="1"/>
  <c r="BO6" i="8"/>
  <c r="BN5" i="13" s="1"/>
  <c r="BN6" i="8"/>
  <c r="BM5" i="13" s="1"/>
  <c r="BM6" i="8"/>
  <c r="BL5" i="13" s="1"/>
  <c r="BL6" i="8"/>
  <c r="BK5" i="13" s="1"/>
  <c r="BK6" i="8"/>
  <c r="BJ5" i="13" s="1"/>
  <c r="BJ6" i="8"/>
  <c r="BI5" i="13" s="1"/>
  <c r="BI6" i="8"/>
  <c r="BH5" i="13" s="1"/>
  <c r="BH6" i="8"/>
  <c r="BG5" i="13" s="1"/>
  <c r="BG6" i="8"/>
  <c r="BF5" i="13" s="1"/>
  <c r="BF6" i="8"/>
  <c r="BE5" i="13" s="1"/>
  <c r="BE6" i="8"/>
  <c r="BD5" i="13" s="1"/>
  <c r="BD6" i="8"/>
  <c r="BC5" i="13" s="1"/>
  <c r="BC6" i="8"/>
  <c r="BB5" i="13" s="1"/>
  <c r="BB6" i="8"/>
  <c r="BA5" i="13" s="1"/>
  <c r="BA6" i="8"/>
  <c r="AZ5" i="13" s="1"/>
  <c r="AZ6" i="8"/>
  <c r="AY5" i="13" s="1"/>
  <c r="AY6" i="8"/>
  <c r="AX5" i="13" s="1"/>
  <c r="AX6" i="8"/>
  <c r="AW5" i="13" s="1"/>
  <c r="AW6" i="8"/>
  <c r="AV5" i="13" s="1"/>
  <c r="AV6" i="8"/>
  <c r="AU5" i="13" s="1"/>
  <c r="AU6" i="8"/>
  <c r="AT5" i="13" s="1"/>
  <c r="AT6" i="8"/>
  <c r="AS5" i="13" s="1"/>
  <c r="AS6" i="8"/>
  <c r="AR5" i="13" s="1"/>
  <c r="AR6" i="8"/>
  <c r="AQ5" i="13" s="1"/>
  <c r="AQ6" i="8"/>
  <c r="AP5" i="13" s="1"/>
  <c r="AP6" i="8"/>
  <c r="AO5" i="13" s="1"/>
  <c r="AO6" i="8"/>
  <c r="AN5" i="13" s="1"/>
  <c r="AM5" i="13"/>
  <c r="AM6" i="8"/>
  <c r="AL5" i="13" s="1"/>
  <c r="AL6" i="8"/>
  <c r="AK5" i="13" s="1"/>
  <c r="AK6" i="8"/>
  <c r="AJ5" i="13" s="1"/>
  <c r="AJ6" i="8"/>
  <c r="AI5" i="13" s="1"/>
  <c r="AI6" i="8"/>
  <c r="AH5" i="13" s="1"/>
  <c r="AH6" i="8"/>
  <c r="AG5" i="13" s="1"/>
  <c r="AG6" i="8"/>
  <c r="AF5" i="13" s="1"/>
  <c r="AF6" i="8"/>
  <c r="AE5" i="13" s="1"/>
  <c r="AE6" i="8"/>
  <c r="AD5" i="13" s="1"/>
  <c r="AD6" i="8"/>
  <c r="AC5" i="13" s="1"/>
  <c r="AC6" i="8"/>
  <c r="AB5" i="13" s="1"/>
  <c r="AB6" i="8"/>
  <c r="AA5" i="13" s="1"/>
  <c r="AA6" i="8"/>
  <c r="Z5" i="13" s="1"/>
  <c r="Z6" i="8"/>
  <c r="Y5" i="13" s="1"/>
  <c r="Y6" i="8"/>
  <c r="X5" i="13" s="1"/>
  <c r="X6" i="8"/>
  <c r="W5" i="13" s="1"/>
  <c r="W6" i="8"/>
  <c r="V5" i="13" s="1"/>
  <c r="V6" i="8"/>
  <c r="U5" i="13" s="1"/>
  <c r="U6" i="8"/>
  <c r="T5" i="13" s="1"/>
  <c r="T6" i="8"/>
  <c r="S5" i="13" s="1"/>
  <c r="S6" i="8"/>
  <c r="R5" i="13" s="1"/>
  <c r="R6" i="8"/>
  <c r="Q5" i="13" s="1"/>
  <c r="Q6" i="8"/>
  <c r="P5" i="13" s="1"/>
  <c r="P6" i="8"/>
  <c r="O5" i="13" s="1"/>
  <c r="O6" i="8"/>
  <c r="N5" i="13" s="1"/>
  <c r="N6" i="8"/>
  <c r="M5" i="13" s="1"/>
  <c r="M6" i="8"/>
  <c r="L5" i="13" s="1"/>
  <c r="L6" i="8"/>
  <c r="K5" i="13" s="1"/>
  <c r="K6" i="8"/>
  <c r="J5" i="13" s="1"/>
  <c r="J6" i="8"/>
  <c r="I5" i="13" s="1"/>
  <c r="I6" i="8"/>
  <c r="H5" i="13" s="1"/>
  <c r="H6" i="8"/>
  <c r="G5" i="13" s="1"/>
  <c r="G6" i="8"/>
  <c r="F5" i="13" s="1"/>
  <c r="F6" i="8"/>
  <c r="E5" i="13" s="1"/>
  <c r="E6" i="8"/>
  <c r="D5" i="13" s="1"/>
  <c r="D6" i="8"/>
  <c r="C5" i="13" s="1"/>
  <c r="C6" i="8"/>
  <c r="B5" i="13" s="1"/>
  <c r="CE5" i="8"/>
  <c r="CD4" i="13" s="1"/>
  <c r="CD5" i="8"/>
  <c r="CC4" i="13" s="1"/>
  <c r="CC5" i="8"/>
  <c r="CB4" i="13" s="1"/>
  <c r="CB5" i="8"/>
  <c r="CA4" i="13" s="1"/>
  <c r="CA5" i="8"/>
  <c r="BZ4" i="13" s="1"/>
  <c r="BZ5" i="8"/>
  <c r="BY4" i="13" s="1"/>
  <c r="BY5" i="8"/>
  <c r="BX4" i="13" s="1"/>
  <c r="BX5" i="8"/>
  <c r="BW4" i="13" s="1"/>
  <c r="BW5" i="8"/>
  <c r="BV4" i="13" s="1"/>
  <c r="BV5" i="8"/>
  <c r="BU4" i="13" s="1"/>
  <c r="BU5" i="8"/>
  <c r="BT4" i="13" s="1"/>
  <c r="BT5" i="8"/>
  <c r="BS4" i="13" s="1"/>
  <c r="BS5" i="8"/>
  <c r="BR4" i="13" s="1"/>
  <c r="BR5" i="8"/>
  <c r="BQ4" i="13" s="1"/>
  <c r="BQ5" i="8"/>
  <c r="BP4" i="13" s="1"/>
  <c r="BP5" i="8"/>
  <c r="BO4" i="13" s="1"/>
  <c r="BO5" i="8"/>
  <c r="BN4" i="13" s="1"/>
  <c r="BN5" i="8"/>
  <c r="BM4" i="13" s="1"/>
  <c r="BM5" i="8"/>
  <c r="BL4" i="13" s="1"/>
  <c r="BL5" i="8"/>
  <c r="BK4" i="13" s="1"/>
  <c r="BK5" i="8"/>
  <c r="BJ4" i="13" s="1"/>
  <c r="BJ5" i="8"/>
  <c r="BI4" i="13" s="1"/>
  <c r="BI5" i="8"/>
  <c r="BH4" i="13" s="1"/>
  <c r="BH5" i="8"/>
  <c r="BG4" i="13" s="1"/>
  <c r="BG5" i="8"/>
  <c r="BF4" i="13" s="1"/>
  <c r="BF5" i="8"/>
  <c r="BE4" i="13" s="1"/>
  <c r="BE5" i="8"/>
  <c r="BD4" i="13" s="1"/>
  <c r="BD5" i="8"/>
  <c r="BC4" i="13" s="1"/>
  <c r="BC5" i="8"/>
  <c r="BB4" i="13" s="1"/>
  <c r="BB5" i="8"/>
  <c r="BA4" i="13" s="1"/>
  <c r="BA5" i="8"/>
  <c r="AZ4" i="13" s="1"/>
  <c r="AZ5" i="8"/>
  <c r="AY4" i="13" s="1"/>
  <c r="AY5" i="8"/>
  <c r="AX4" i="13" s="1"/>
  <c r="AX5" i="8"/>
  <c r="AW4" i="13" s="1"/>
  <c r="AW5" i="8"/>
  <c r="AV4" i="13" s="1"/>
  <c r="AV5" i="8"/>
  <c r="AU4" i="13" s="1"/>
  <c r="AU5" i="8"/>
  <c r="AT4" i="13" s="1"/>
  <c r="AT5" i="8"/>
  <c r="AS4" i="13" s="1"/>
  <c r="AS5" i="8"/>
  <c r="AR4" i="13" s="1"/>
  <c r="AR5" i="8"/>
  <c r="AQ4" i="13" s="1"/>
  <c r="AQ5" i="8"/>
  <c r="AP4" i="13" s="1"/>
  <c r="AP5" i="8"/>
  <c r="AO4" i="13" s="1"/>
  <c r="AO5" i="8"/>
  <c r="AN4" i="13" s="1"/>
  <c r="AN5" i="8"/>
  <c r="AM4" i="13" s="1"/>
  <c r="AM5" i="8"/>
  <c r="AL4" i="13" s="1"/>
  <c r="AL5" i="8"/>
  <c r="AK4" i="13" s="1"/>
  <c r="AK5" i="8"/>
  <c r="AJ4" i="13" s="1"/>
  <c r="AJ5" i="8"/>
  <c r="AI4" i="13" s="1"/>
  <c r="AI5" i="8"/>
  <c r="AH4" i="13" s="1"/>
  <c r="AH5" i="8"/>
  <c r="AG4" i="13" s="1"/>
  <c r="AG5" i="8"/>
  <c r="AF4" i="13" s="1"/>
  <c r="AF5" i="8"/>
  <c r="AE4" i="13" s="1"/>
  <c r="AE5" i="8"/>
  <c r="AD4" i="13" s="1"/>
  <c r="AD5" i="8"/>
  <c r="AC4" i="13" s="1"/>
  <c r="AC5" i="8"/>
  <c r="AB4" i="13" s="1"/>
  <c r="AB5" i="8"/>
  <c r="AA4" i="13" s="1"/>
  <c r="AA5" i="8"/>
  <c r="Z4" i="13" s="1"/>
  <c r="Z5" i="8"/>
  <c r="Y4" i="13" s="1"/>
  <c r="Y5" i="8"/>
  <c r="X4" i="13" s="1"/>
  <c r="X5" i="8"/>
  <c r="W4" i="13" s="1"/>
  <c r="W5" i="8"/>
  <c r="V4" i="13" s="1"/>
  <c r="V5" i="8"/>
  <c r="U4" i="13" s="1"/>
  <c r="U5" i="8"/>
  <c r="T4" i="13" s="1"/>
  <c r="T5" i="8"/>
  <c r="S4" i="13" s="1"/>
  <c r="S5" i="8"/>
  <c r="R4" i="13" s="1"/>
  <c r="R5" i="8"/>
  <c r="Q4" i="13" s="1"/>
  <c r="Q5" i="8"/>
  <c r="P4" i="13" s="1"/>
  <c r="P5" i="8"/>
  <c r="O4" i="13" s="1"/>
  <c r="O5" i="8"/>
  <c r="N4" i="13" s="1"/>
  <c r="N5" i="8"/>
  <c r="M4" i="13" s="1"/>
  <c r="M5" i="8"/>
  <c r="L4" i="13" s="1"/>
  <c r="L5" i="8"/>
  <c r="K4" i="13" s="1"/>
  <c r="K5" i="8"/>
  <c r="J4" i="13" s="1"/>
  <c r="J5" i="8"/>
  <c r="I4" i="13" s="1"/>
  <c r="I5" i="8"/>
  <c r="H4" i="13" s="1"/>
  <c r="H5" i="8"/>
  <c r="G4" i="13" s="1"/>
  <c r="G5" i="8"/>
  <c r="F4" i="13" s="1"/>
  <c r="F5" i="8"/>
  <c r="E4" i="13" s="1"/>
  <c r="E5" i="8"/>
  <c r="D4" i="13" s="1"/>
  <c r="D5" i="8"/>
  <c r="C4" i="13" s="1"/>
  <c r="C5" i="8"/>
  <c r="B4" i="13" s="1"/>
  <c r="CE4" i="8"/>
  <c r="CD3" i="13" s="1"/>
  <c r="CD4" i="8"/>
  <c r="CC3" i="13" s="1"/>
  <c r="CC4" i="8"/>
  <c r="CB3" i="13" s="1"/>
  <c r="CB4" i="8"/>
  <c r="CA3" i="13" s="1"/>
  <c r="CA4" i="8"/>
  <c r="BZ3" i="13" s="1"/>
  <c r="BZ4" i="8"/>
  <c r="BY3" i="13" s="1"/>
  <c r="BY4" i="8"/>
  <c r="BX3" i="13" s="1"/>
  <c r="BX4" i="8"/>
  <c r="BW3" i="13" s="1"/>
  <c r="BW4" i="8"/>
  <c r="BV3" i="13" s="1"/>
  <c r="BV4" i="8"/>
  <c r="BU3" i="13" s="1"/>
  <c r="BU4" i="8"/>
  <c r="BT3" i="13" s="1"/>
  <c r="BT4" i="8"/>
  <c r="BS3" i="13" s="1"/>
  <c r="BS4" i="8"/>
  <c r="BR3" i="13" s="1"/>
  <c r="BR4" i="8"/>
  <c r="BQ3" i="13" s="1"/>
  <c r="BQ4" i="8"/>
  <c r="BP3" i="13" s="1"/>
  <c r="BP4" i="8"/>
  <c r="BO3" i="13" s="1"/>
  <c r="BO4" i="8"/>
  <c r="BN3" i="13" s="1"/>
  <c r="BN4" i="8"/>
  <c r="BM3" i="13" s="1"/>
  <c r="BM4" i="8"/>
  <c r="BL3" i="13" s="1"/>
  <c r="BL4" i="8"/>
  <c r="BK3" i="13" s="1"/>
  <c r="BK4" i="8"/>
  <c r="BJ3" i="13" s="1"/>
  <c r="BJ4" i="8"/>
  <c r="BI3" i="13" s="1"/>
  <c r="BI4" i="8"/>
  <c r="BH3" i="13" s="1"/>
  <c r="BH4" i="8"/>
  <c r="BG3" i="13" s="1"/>
  <c r="BG4" i="8"/>
  <c r="BF3" i="13" s="1"/>
  <c r="BF4" i="8"/>
  <c r="BE3" i="13" s="1"/>
  <c r="BE4" i="8"/>
  <c r="BD3" i="13" s="1"/>
  <c r="BD4" i="8"/>
  <c r="BC3" i="13" s="1"/>
  <c r="BC4" i="8"/>
  <c r="BB3" i="13" s="1"/>
  <c r="BB4" i="8"/>
  <c r="BA3" i="13" s="1"/>
  <c r="BA4" i="8"/>
  <c r="AZ3" i="13" s="1"/>
  <c r="AZ4" i="8"/>
  <c r="AY3" i="13" s="1"/>
  <c r="AY4" i="8"/>
  <c r="AX3" i="13" s="1"/>
  <c r="AX4" i="8"/>
  <c r="AW3" i="13" s="1"/>
  <c r="AW4" i="8"/>
  <c r="AV3" i="13" s="1"/>
  <c r="AV4" i="8"/>
  <c r="AU3" i="13" s="1"/>
  <c r="AU4" i="8"/>
  <c r="AT3" i="13" s="1"/>
  <c r="AT4" i="8"/>
  <c r="AS3" i="13" s="1"/>
  <c r="AS4" i="8"/>
  <c r="AR3" i="13" s="1"/>
  <c r="AR4" i="8"/>
  <c r="AQ3" i="13" s="1"/>
  <c r="AQ4" i="8"/>
  <c r="AP3" i="13" s="1"/>
  <c r="AP4" i="8"/>
  <c r="AO3" i="13" s="1"/>
  <c r="AO4" i="8"/>
  <c r="AN3" i="13" s="1"/>
  <c r="AN4" i="8"/>
  <c r="AM3" i="13" s="1"/>
  <c r="AM4" i="8"/>
  <c r="AL3" i="13" s="1"/>
  <c r="AL4" i="8"/>
  <c r="AK3" i="13" s="1"/>
  <c r="AK4" i="8"/>
  <c r="AJ3" i="13" s="1"/>
  <c r="AJ4" i="8"/>
  <c r="AI3" i="13" s="1"/>
  <c r="AI4" i="8"/>
  <c r="AH3" i="13" s="1"/>
  <c r="AH4" i="8"/>
  <c r="AG3" i="13" s="1"/>
  <c r="AG4" i="8"/>
  <c r="AF3" i="13" s="1"/>
  <c r="AF4" i="8"/>
  <c r="AE3" i="13" s="1"/>
  <c r="AE4" i="8"/>
  <c r="AD3" i="13" s="1"/>
  <c r="AD4" i="8"/>
  <c r="AC3" i="13" s="1"/>
  <c r="AC4" i="8"/>
  <c r="AB3" i="13" s="1"/>
  <c r="AB4" i="8"/>
  <c r="AA3" i="13" s="1"/>
  <c r="AA4" i="8"/>
  <c r="Z3" i="13" s="1"/>
  <c r="Z4" i="8"/>
  <c r="Y3" i="13" s="1"/>
  <c r="Y4" i="8"/>
  <c r="X3" i="13" s="1"/>
  <c r="X4" i="8"/>
  <c r="W3" i="13" s="1"/>
  <c r="W4" i="8"/>
  <c r="V3" i="13" s="1"/>
  <c r="V4" i="8"/>
  <c r="U3" i="13" s="1"/>
  <c r="U4" i="8"/>
  <c r="T3" i="13" s="1"/>
  <c r="T4" i="8"/>
  <c r="S3" i="13" s="1"/>
  <c r="S4" i="8"/>
  <c r="R3" i="13" s="1"/>
  <c r="R4" i="8"/>
  <c r="Q3" i="13" s="1"/>
  <c r="Q4" i="8"/>
  <c r="P3" i="13" s="1"/>
  <c r="P4" i="8"/>
  <c r="O3" i="13" s="1"/>
  <c r="O4" i="8"/>
  <c r="N3" i="13" s="1"/>
  <c r="N4" i="8"/>
  <c r="M3" i="13" s="1"/>
  <c r="M4" i="8"/>
  <c r="L3" i="13" s="1"/>
  <c r="L4" i="8"/>
  <c r="K3" i="13" s="1"/>
  <c r="K4" i="8"/>
  <c r="J3" i="13" s="1"/>
  <c r="J4" i="8"/>
  <c r="I3" i="13" s="1"/>
  <c r="I4" i="8"/>
  <c r="H3" i="13" s="1"/>
  <c r="H4" i="8"/>
  <c r="G3" i="13" s="1"/>
  <c r="G4" i="8"/>
  <c r="F3" i="13" s="1"/>
  <c r="F4" i="8"/>
  <c r="E3" i="13" s="1"/>
  <c r="E4" i="8"/>
  <c r="D3" i="13" s="1"/>
  <c r="D4" i="8"/>
  <c r="C3" i="13" s="1"/>
  <c r="C4" i="8"/>
  <c r="B3" i="13" s="1"/>
  <c r="CE3" i="8"/>
  <c r="CD2" i="13" s="1"/>
  <c r="CD3" i="8"/>
  <c r="CC2" i="13" s="1"/>
  <c r="CC3" i="8"/>
  <c r="CB2" i="13" s="1"/>
  <c r="CB3" i="8"/>
  <c r="CA2" i="13" s="1"/>
  <c r="CA3" i="8"/>
  <c r="BZ2" i="13" s="1"/>
  <c r="BZ3" i="8"/>
  <c r="BY2" i="13" s="1"/>
  <c r="BY3" i="8"/>
  <c r="BX2" i="13" s="1"/>
  <c r="BX3" i="8"/>
  <c r="BW2" i="13" s="1"/>
  <c r="BW3" i="8"/>
  <c r="BV2" i="13" s="1"/>
  <c r="BV3" i="8"/>
  <c r="BU2" i="13" s="1"/>
  <c r="BU3" i="8"/>
  <c r="BT2" i="13" s="1"/>
  <c r="BT3" i="8"/>
  <c r="BS2" i="13" s="1"/>
  <c r="BS3" i="8"/>
  <c r="BR2" i="13" s="1"/>
  <c r="BR3" i="8"/>
  <c r="BQ2" i="13" s="1"/>
  <c r="BQ3" i="8"/>
  <c r="BP2" i="13" s="1"/>
  <c r="BP3" i="8"/>
  <c r="BO2" i="13" s="1"/>
  <c r="BO3" i="8"/>
  <c r="BN2" i="13" s="1"/>
  <c r="BN3" i="8"/>
  <c r="BM2" i="13" s="1"/>
  <c r="BM3" i="8"/>
  <c r="BL2" i="13" s="1"/>
  <c r="BL3" i="8"/>
  <c r="BK2" i="13" s="1"/>
  <c r="BK3" i="8"/>
  <c r="BJ2" i="13" s="1"/>
  <c r="BJ3" i="8"/>
  <c r="BI2" i="13" s="1"/>
  <c r="BI3" i="8"/>
  <c r="BH2" i="13" s="1"/>
  <c r="BH3" i="8"/>
  <c r="BG2" i="13" s="1"/>
  <c r="BG3" i="8"/>
  <c r="BF2" i="13" s="1"/>
  <c r="BF3" i="8"/>
  <c r="BE2" i="13" s="1"/>
  <c r="BE3" i="8"/>
  <c r="BD2" i="13" s="1"/>
  <c r="BD3" i="8"/>
  <c r="BC2" i="13" s="1"/>
  <c r="BC3" i="8"/>
  <c r="BB2" i="13" s="1"/>
  <c r="BB3" i="8"/>
  <c r="BA2" i="13" s="1"/>
  <c r="BA3" i="8"/>
  <c r="AZ2" i="13" s="1"/>
  <c r="AZ3" i="8"/>
  <c r="AY2" i="13" s="1"/>
  <c r="AY3" i="8"/>
  <c r="AX2" i="13" s="1"/>
  <c r="AX3" i="8"/>
  <c r="AW2" i="13" s="1"/>
  <c r="AW3" i="8"/>
  <c r="AV2" i="13" s="1"/>
  <c r="AV3" i="8"/>
  <c r="AU2" i="13" s="1"/>
  <c r="AU3" i="8"/>
  <c r="AT2" i="13" s="1"/>
  <c r="AT3" i="8"/>
  <c r="AS2" i="13" s="1"/>
  <c r="AS3" i="8"/>
  <c r="AR2" i="13" s="1"/>
  <c r="AR3" i="8"/>
  <c r="AQ2" i="13" s="1"/>
  <c r="AQ3" i="8"/>
  <c r="AP2" i="13" s="1"/>
  <c r="AP3" i="8"/>
  <c r="AO2" i="13" s="1"/>
  <c r="AO3" i="8"/>
  <c r="AN2" i="13" s="1"/>
  <c r="AN3" i="8"/>
  <c r="AM2" i="13" s="1"/>
  <c r="AM3" i="8"/>
  <c r="AL2" i="13" s="1"/>
  <c r="AL3" i="8"/>
  <c r="AK2" i="13" s="1"/>
  <c r="AK3" i="8"/>
  <c r="AJ2" i="13" s="1"/>
  <c r="AJ3" i="8"/>
  <c r="AI2" i="13" s="1"/>
  <c r="AI3" i="8"/>
  <c r="AH2" i="13" s="1"/>
  <c r="AH3" i="8"/>
  <c r="AG2" i="13" s="1"/>
  <c r="AG3" i="8"/>
  <c r="AF2" i="13" s="1"/>
  <c r="AF3" i="8"/>
  <c r="AE2" i="13" s="1"/>
  <c r="AE3" i="8"/>
  <c r="AD2" i="13" s="1"/>
  <c r="AD3" i="8"/>
  <c r="AC2" i="13" s="1"/>
  <c r="AC3" i="8"/>
  <c r="AB2" i="13" s="1"/>
  <c r="AB3" i="8"/>
  <c r="AA2" i="13" s="1"/>
  <c r="AA3" i="8"/>
  <c r="Z2" i="13" s="1"/>
  <c r="Z3" i="8"/>
  <c r="Y2" i="13" s="1"/>
  <c r="Y3" i="8"/>
  <c r="X2" i="13" s="1"/>
  <c r="X3" i="8"/>
  <c r="W2" i="13" s="1"/>
  <c r="W3" i="8"/>
  <c r="V2" i="13" s="1"/>
  <c r="V3" i="8"/>
  <c r="U2" i="13" s="1"/>
  <c r="U3" i="8"/>
  <c r="T2" i="13" s="1"/>
  <c r="T3" i="8"/>
  <c r="S2" i="13" s="1"/>
  <c r="S3" i="8"/>
  <c r="R2" i="13" s="1"/>
  <c r="R3" i="8"/>
  <c r="Q2" i="13" s="1"/>
  <c r="Q3" i="8"/>
  <c r="P2" i="13" s="1"/>
  <c r="P3" i="8"/>
  <c r="O2" i="13" s="1"/>
  <c r="O3" i="8"/>
  <c r="N2" i="13" s="1"/>
  <c r="N3" i="8"/>
  <c r="M2" i="13" s="1"/>
  <c r="M3" i="8"/>
  <c r="L2" i="13" s="1"/>
  <c r="L3" i="8"/>
  <c r="K2" i="13" s="1"/>
  <c r="K3" i="8"/>
  <c r="J2" i="13" s="1"/>
  <c r="J3" i="8"/>
  <c r="I2" i="13" s="1"/>
  <c r="I3" i="8"/>
  <c r="H2" i="13" s="1"/>
  <c r="H3" i="8"/>
  <c r="G2" i="13" s="1"/>
  <c r="G3" i="8"/>
  <c r="F2" i="13" s="1"/>
  <c r="F3" i="8"/>
  <c r="E2" i="13" s="1"/>
  <c r="E3" i="8"/>
  <c r="D2" i="13" s="1"/>
  <c r="D3" i="8"/>
  <c r="C2" i="13" s="1"/>
  <c r="C3" i="8"/>
  <c r="B2" i="13" s="1"/>
  <c r="B110" i="16"/>
  <c r="B109" i="16"/>
  <c r="B94" i="16"/>
  <c r="B104" i="16"/>
  <c r="B91" i="16"/>
  <c r="CA85" i="16"/>
  <c r="B93" i="16"/>
  <c r="B90" i="16"/>
  <c r="CG6" i="16"/>
  <c r="CB85" i="16"/>
  <c r="BH85" i="16"/>
  <c r="BE85" i="16"/>
  <c r="CG78" i="16"/>
  <c r="AY85" i="16"/>
  <c r="AZ85" i="16"/>
  <c r="AX85" i="16"/>
  <c r="BC85" i="16"/>
  <c r="BB85" i="16"/>
  <c r="AW85" i="16"/>
  <c r="AV85" i="16"/>
  <c r="AS85" i="16"/>
  <c r="AQ85" i="16"/>
  <c r="CG23" i="16"/>
  <c r="CG22" i="16"/>
  <c r="CG20" i="16"/>
  <c r="CG12" i="16"/>
  <c r="CG4" i="16"/>
  <c r="CG3" i="16"/>
  <c r="D85" i="16"/>
  <c r="B96" i="16"/>
  <c r="CE85" i="16"/>
  <c r="B101" i="16" s="1"/>
  <c r="CD85" i="16"/>
  <c r="CC85" i="16"/>
  <c r="BZ85" i="16"/>
  <c r="BR85" i="16"/>
  <c r="BQ85" i="16"/>
  <c r="BP85" i="16"/>
  <c r="BO85" i="16"/>
  <c r="BN85" i="16"/>
  <c r="BM85" i="16"/>
  <c r="BL85" i="16"/>
  <c r="BK85" i="16"/>
  <c r="BJ85" i="16"/>
  <c r="BG85" i="16"/>
  <c r="BF85" i="16"/>
  <c r="BD85" i="16"/>
  <c r="BA85" i="16"/>
  <c r="AU85" i="16"/>
  <c r="AT85" i="16"/>
  <c r="AR85" i="16"/>
  <c r="AP85" i="16"/>
  <c r="AO85" i="16"/>
  <c r="AM85" i="16"/>
  <c r="AL85" i="16"/>
  <c r="AK85" i="16"/>
  <c r="AJ85" i="16"/>
  <c r="AI85" i="16"/>
  <c r="AG85" i="16"/>
  <c r="AF85" i="16"/>
  <c r="AE85" i="16"/>
  <c r="AD85" i="16"/>
  <c r="AC85" i="16"/>
  <c r="AB85" i="16"/>
  <c r="AA85" i="16"/>
  <c r="Z85" i="16"/>
  <c r="Y85" i="16"/>
  <c r="X85" i="16"/>
  <c r="W85" i="16"/>
  <c r="V85" i="16"/>
  <c r="U85" i="16"/>
  <c r="T85" i="16"/>
  <c r="S85" i="16"/>
  <c r="R85" i="16"/>
  <c r="Q85" i="16"/>
  <c r="P85" i="16"/>
  <c r="O85" i="16"/>
  <c r="N85" i="16"/>
  <c r="M85" i="16"/>
  <c r="L85" i="16"/>
  <c r="K85" i="16"/>
  <c r="J85" i="16"/>
  <c r="I85" i="16"/>
  <c r="H85" i="16"/>
  <c r="G85" i="16"/>
  <c r="F85" i="16"/>
  <c r="E85" i="16"/>
  <c r="C85" i="16"/>
  <c r="CG83" i="16"/>
  <c r="CG81" i="16"/>
  <c r="CG80" i="16"/>
  <c r="CG76" i="16"/>
  <c r="CG75" i="16"/>
  <c r="CG74" i="16"/>
  <c r="BY85" i="16"/>
  <c r="BT88" i="16"/>
  <c r="CG73" i="16"/>
  <c r="CG72" i="16"/>
  <c r="CG71" i="16"/>
  <c r="CG70" i="16"/>
  <c r="CG69" i="16"/>
  <c r="CG68" i="16"/>
  <c r="CG67" i="16"/>
  <c r="CG66" i="16"/>
  <c r="CG65" i="16"/>
  <c r="CG64" i="16"/>
  <c r="CG63" i="16"/>
  <c r="CG62" i="16"/>
  <c r="CG61" i="16"/>
  <c r="CG60" i="16"/>
  <c r="CG59" i="16"/>
  <c r="CG58" i="16"/>
  <c r="CG57" i="16"/>
  <c r="CG56" i="16"/>
  <c r="CG55" i="16"/>
  <c r="CG54" i="16"/>
  <c r="CG53" i="16"/>
  <c r="CG52" i="16"/>
  <c r="CG51" i="16"/>
  <c r="CG50" i="16"/>
  <c r="CG49" i="16"/>
  <c r="CG48" i="16"/>
  <c r="CG47" i="16"/>
  <c r="CG46" i="16"/>
  <c r="CG45" i="16"/>
  <c r="CG44" i="16"/>
  <c r="CG43" i="16"/>
  <c r="CG42" i="16"/>
  <c r="CG41" i="16"/>
  <c r="CG40" i="16"/>
  <c r="CG39" i="16"/>
  <c r="CG38" i="16"/>
  <c r="BW85" i="16"/>
  <c r="CG37" i="16"/>
  <c r="CG36" i="16"/>
  <c r="CG35" i="16"/>
  <c r="CG34" i="16"/>
  <c r="CG33" i="16"/>
  <c r="CG32" i="16"/>
  <c r="CG31" i="16"/>
  <c r="CG30" i="16"/>
  <c r="CG29" i="16"/>
  <c r="CG28" i="16"/>
  <c r="CG27" i="16"/>
  <c r="CG26" i="16"/>
  <c r="CG25" i="16"/>
  <c r="CG24" i="16"/>
  <c r="CG21" i="16"/>
  <c r="CG19" i="16"/>
  <c r="CG18" i="16"/>
  <c r="CG17" i="16"/>
  <c r="CG16" i="16"/>
  <c r="CG15" i="16"/>
  <c r="CG14" i="16"/>
  <c r="CG13" i="16"/>
  <c r="CG11" i="16"/>
  <c r="CG10" i="16"/>
  <c r="CG9" i="16"/>
  <c r="CG8" i="16"/>
  <c r="CG7" i="16"/>
  <c r="CG5" i="16"/>
  <c r="A3" i="15"/>
  <c r="CG3" i="15"/>
  <c r="CG4" i="15"/>
  <c r="CG5" i="15"/>
  <c r="CG6" i="15"/>
  <c r="CG7" i="15"/>
  <c r="CG8" i="15"/>
  <c r="CG9" i="15"/>
  <c r="CG10" i="15"/>
  <c r="CG11" i="15"/>
  <c r="CG12" i="15"/>
  <c r="CG13" i="15"/>
  <c r="CG14" i="15"/>
  <c r="CG15" i="15"/>
  <c r="CG16" i="15"/>
  <c r="CG17" i="15"/>
  <c r="CG18" i="15"/>
  <c r="CG19" i="15"/>
  <c r="CG20" i="15"/>
  <c r="CG21" i="15"/>
  <c r="CG22" i="15"/>
  <c r="CG23" i="15"/>
  <c r="CG24" i="15"/>
  <c r="CG25" i="15"/>
  <c r="CG26" i="15"/>
  <c r="CG27" i="15"/>
  <c r="CG28" i="15"/>
  <c r="CG29" i="15"/>
  <c r="CG30" i="15"/>
  <c r="CG31" i="15"/>
  <c r="CG32" i="15"/>
  <c r="CG33" i="15"/>
  <c r="CG34" i="15"/>
  <c r="CG35" i="15"/>
  <c r="CG36" i="15"/>
  <c r="A37" i="15"/>
  <c r="BU37" i="15"/>
  <c r="BV37" i="15"/>
  <c r="BW37" i="15"/>
  <c r="BX37" i="15"/>
  <c r="BU38" i="15"/>
  <c r="BV38" i="15"/>
  <c r="BW38" i="15"/>
  <c r="BX38" i="15"/>
  <c r="BU39" i="15"/>
  <c r="BV39" i="15"/>
  <c r="BW39" i="15"/>
  <c r="BX39" i="15"/>
  <c r="BU40" i="15"/>
  <c r="BV40" i="15"/>
  <c r="BW40" i="15"/>
  <c r="BX40" i="15"/>
  <c r="BU41" i="15"/>
  <c r="BV41" i="15"/>
  <c r="BW41" i="15"/>
  <c r="BX41" i="15"/>
  <c r="BU42" i="15"/>
  <c r="BV42" i="15"/>
  <c r="BW42" i="15"/>
  <c r="BX42" i="15"/>
  <c r="CG42" i="15"/>
  <c r="CH42" i="15" s="1"/>
  <c r="BU43" i="15"/>
  <c r="BV43" i="15"/>
  <c r="BW43" i="15"/>
  <c r="BX43" i="15"/>
  <c r="BU44" i="15"/>
  <c r="BV44" i="15"/>
  <c r="BW44" i="15"/>
  <c r="BX44" i="15"/>
  <c r="BU45" i="15"/>
  <c r="BV45" i="15"/>
  <c r="BW45" i="15"/>
  <c r="BX45" i="15"/>
  <c r="BU46" i="15"/>
  <c r="BV46" i="15"/>
  <c r="BW46" i="15"/>
  <c r="BX46" i="15"/>
  <c r="BU47" i="15"/>
  <c r="BV47" i="15"/>
  <c r="BW47" i="15"/>
  <c r="BX47" i="15"/>
  <c r="BU48" i="15"/>
  <c r="BV48" i="15"/>
  <c r="BW48" i="15"/>
  <c r="BX48" i="15"/>
  <c r="BU49" i="15"/>
  <c r="BV49" i="15"/>
  <c r="BW49" i="15"/>
  <c r="BX49" i="15"/>
  <c r="BU50" i="15"/>
  <c r="BV50" i="15"/>
  <c r="BW50" i="15"/>
  <c r="BX50" i="15"/>
  <c r="BU51" i="15"/>
  <c r="BV51" i="15"/>
  <c r="BW51" i="15"/>
  <c r="BX51" i="15"/>
  <c r="BU52" i="15"/>
  <c r="BV52" i="15"/>
  <c r="BW52" i="15"/>
  <c r="BX52" i="15"/>
  <c r="BU53" i="15"/>
  <c r="BV53" i="15"/>
  <c r="BW53" i="15"/>
  <c r="BX53" i="15"/>
  <c r="BU54" i="15"/>
  <c r="BV54" i="15"/>
  <c r="BW54" i="15"/>
  <c r="BX54" i="15"/>
  <c r="BU55" i="15"/>
  <c r="BV55" i="15"/>
  <c r="BW55" i="15"/>
  <c r="BX55" i="15"/>
  <c r="BU56" i="15"/>
  <c r="BV56" i="15"/>
  <c r="BW56" i="15"/>
  <c r="BX56" i="15"/>
  <c r="BU57" i="15"/>
  <c r="BV57" i="15"/>
  <c r="BW57" i="15"/>
  <c r="BX57" i="15"/>
  <c r="BU58" i="15"/>
  <c r="BV58" i="15"/>
  <c r="BW58" i="15"/>
  <c r="BX58" i="15"/>
  <c r="BU59" i="15"/>
  <c r="BV59" i="15"/>
  <c r="BW59" i="15"/>
  <c r="BX59" i="15"/>
  <c r="BU60" i="15"/>
  <c r="BV60" i="15"/>
  <c r="BW60" i="15"/>
  <c r="BX60" i="15"/>
  <c r="BU61" i="15"/>
  <c r="BV61" i="15"/>
  <c r="BW61" i="15"/>
  <c r="BX61" i="15"/>
  <c r="BU62" i="15"/>
  <c r="BV62" i="15"/>
  <c r="BW62" i="15"/>
  <c r="BX62" i="15"/>
  <c r="BU63" i="15"/>
  <c r="BV63" i="15"/>
  <c r="BW63" i="15"/>
  <c r="BX63" i="15"/>
  <c r="BU64" i="15"/>
  <c r="BV64" i="15"/>
  <c r="BW64" i="15"/>
  <c r="BX64" i="15"/>
  <c r="BU65" i="15"/>
  <c r="BV65" i="15"/>
  <c r="BW65" i="15"/>
  <c r="BX65" i="15"/>
  <c r="BU66" i="15"/>
  <c r="BV66" i="15"/>
  <c r="BW66" i="15"/>
  <c r="BX66" i="15"/>
  <c r="BU67" i="15"/>
  <c r="BV67" i="15"/>
  <c r="BW67" i="15"/>
  <c r="BX67" i="15"/>
  <c r="BU68" i="15"/>
  <c r="BV68" i="15"/>
  <c r="BW68" i="15"/>
  <c r="BX68" i="15"/>
  <c r="BU69" i="15"/>
  <c r="BV69" i="15"/>
  <c r="BW69" i="15"/>
  <c r="BX69" i="15"/>
  <c r="BU70" i="15"/>
  <c r="BV70" i="15"/>
  <c r="BW70" i="15"/>
  <c r="BX70" i="15"/>
  <c r="A71" i="15"/>
  <c r="CG71" i="15"/>
  <c r="CH71" i="15"/>
  <c r="A72" i="15"/>
  <c r="CG72" i="15"/>
  <c r="CH72" i="15" s="1"/>
  <c r="BS73" i="15"/>
  <c r="BT73" i="15"/>
  <c r="BY73" i="15"/>
  <c r="CF73" i="15"/>
  <c r="BS74" i="15"/>
  <c r="BT74" i="15"/>
  <c r="BY74" i="15"/>
  <c r="CF74" i="15"/>
  <c r="BS75" i="15"/>
  <c r="BT75" i="15"/>
  <c r="BY75" i="15"/>
  <c r="CF75" i="15"/>
  <c r="BS76" i="15"/>
  <c r="BT76" i="15"/>
  <c r="BY76" i="15"/>
  <c r="CF76" i="15"/>
  <c r="A77" i="15"/>
  <c r="BU77" i="15"/>
  <c r="BV77" i="15"/>
  <c r="BW77" i="15"/>
  <c r="BX77" i="15"/>
  <c r="A78" i="15"/>
  <c r="CG78" i="15"/>
  <c r="CH78" i="15" s="1"/>
  <c r="A79" i="15"/>
  <c r="CG79" i="15"/>
  <c r="CH79" i="15" s="1"/>
  <c r="A80" i="15"/>
  <c r="CG80" i="15"/>
  <c r="CH80" i="15" s="1"/>
  <c r="CG81" i="15"/>
  <c r="A82" i="15"/>
  <c r="BU82" i="15"/>
  <c r="BV82" i="15"/>
  <c r="BW82" i="15"/>
  <c r="BX82" i="15"/>
  <c r="BV83" i="15"/>
  <c r="BX83" i="15"/>
  <c r="A84" i="15"/>
  <c r="BU84" i="15"/>
  <c r="BV84" i="15"/>
  <c r="BW84" i="15"/>
  <c r="BX84" i="15"/>
  <c r="A85" i="15"/>
  <c r="C85" i="15"/>
  <c r="D85" i="15"/>
  <c r="E85" i="15"/>
  <c r="F85" i="15"/>
  <c r="G85" i="15"/>
  <c r="G86" i="15" s="1"/>
  <c r="H85" i="15"/>
  <c r="I85" i="15"/>
  <c r="I86" i="15" s="1"/>
  <c r="J85" i="15"/>
  <c r="K85" i="15"/>
  <c r="L85" i="15"/>
  <c r="M85" i="15"/>
  <c r="N85" i="15"/>
  <c r="O85" i="15"/>
  <c r="O86" i="15" s="1"/>
  <c r="P85" i="15"/>
  <c r="Q85" i="15"/>
  <c r="Q86" i="15" s="1"/>
  <c r="R85" i="15"/>
  <c r="S85" i="15"/>
  <c r="T85" i="15"/>
  <c r="U85" i="15"/>
  <c r="V85" i="15"/>
  <c r="W85" i="15"/>
  <c r="W86" i="15" s="1"/>
  <c r="X85" i="15"/>
  <c r="Y85" i="15"/>
  <c r="Y86" i="15" s="1"/>
  <c r="Z85" i="15"/>
  <c r="AA85" i="15"/>
  <c r="AB85" i="15"/>
  <c r="AC85" i="15"/>
  <c r="AD85" i="15"/>
  <c r="AE85" i="15"/>
  <c r="AE86" i="15" s="1"/>
  <c r="AF85" i="15"/>
  <c r="AG85" i="15"/>
  <c r="AG86" i="15" s="1"/>
  <c r="AH85" i="15"/>
  <c r="AI85" i="15"/>
  <c r="AJ85" i="15"/>
  <c r="AK85" i="15"/>
  <c r="AL85" i="15"/>
  <c r="AM85" i="15"/>
  <c r="AN85" i="15"/>
  <c r="AO85" i="15"/>
  <c r="AP85" i="15"/>
  <c r="AQ85" i="15"/>
  <c r="AR85" i="15"/>
  <c r="AS85" i="15"/>
  <c r="AT85" i="15"/>
  <c r="AU85" i="15"/>
  <c r="AV85" i="15"/>
  <c r="AW85" i="15"/>
  <c r="AX85" i="15"/>
  <c r="AY85" i="15"/>
  <c r="AZ85" i="15"/>
  <c r="BA85" i="15"/>
  <c r="BB85" i="15"/>
  <c r="BC85" i="15"/>
  <c r="BD85" i="15"/>
  <c r="BE85" i="15"/>
  <c r="BF85" i="15"/>
  <c r="BG85" i="15"/>
  <c r="BH85" i="15"/>
  <c r="BI85" i="15"/>
  <c r="BJ85" i="15"/>
  <c r="BK85" i="15"/>
  <c r="BL85" i="15"/>
  <c r="BM85" i="15"/>
  <c r="BN85" i="15"/>
  <c r="BO85" i="15"/>
  <c r="BP85" i="15"/>
  <c r="BQ85" i="15"/>
  <c r="BR85" i="15"/>
  <c r="BV85" i="15"/>
  <c r="BZ85" i="15"/>
  <c r="CA85" i="15"/>
  <c r="CB85" i="15"/>
  <c r="CC85" i="15"/>
  <c r="CD85" i="15"/>
  <c r="CE85" i="15"/>
  <c r="CF85" i="15"/>
  <c r="D86" i="15"/>
  <c r="E86" i="15"/>
  <c r="H86" i="15"/>
  <c r="J86" i="15"/>
  <c r="L86" i="15"/>
  <c r="M86" i="15"/>
  <c r="P86" i="15"/>
  <c r="R86" i="15"/>
  <c r="T86" i="15"/>
  <c r="U86" i="15"/>
  <c r="X86" i="15"/>
  <c r="Z86" i="15"/>
  <c r="AB86" i="15"/>
  <c r="AC86" i="15"/>
  <c r="AF86" i="15"/>
  <c r="AH86" i="15"/>
  <c r="AJ86" i="15"/>
  <c r="CC86" i="15"/>
  <c r="B89" i="15"/>
  <c r="AK90" i="15"/>
  <c r="AL90" i="15"/>
  <c r="B91" i="15"/>
  <c r="E86" i="16" l="1"/>
  <c r="Z86" i="16"/>
  <c r="B92" i="8"/>
  <c r="Q86" i="16"/>
  <c r="R86" i="16"/>
  <c r="U86" i="16"/>
  <c r="J86" i="16"/>
  <c r="BX100" i="15"/>
  <c r="CG74" i="15"/>
  <c r="AI86" i="15"/>
  <c r="AD86" i="15"/>
  <c r="AA86" i="15"/>
  <c r="V86" i="15"/>
  <c r="S86" i="15"/>
  <c r="N86" i="15"/>
  <c r="K86" i="15"/>
  <c r="F86" i="15"/>
  <c r="C86" i="15"/>
  <c r="CD72" i="13"/>
  <c r="BU102" i="8"/>
  <c r="CD73" i="13"/>
  <c r="BV102" i="8"/>
  <c r="CD74" i="13"/>
  <c r="BW102" i="8"/>
  <c r="CD75" i="13"/>
  <c r="BX102" i="8"/>
  <c r="CD76" i="13"/>
  <c r="BY102" i="8"/>
  <c r="B79" i="13"/>
  <c r="B91" i="8"/>
  <c r="CG67" i="15"/>
  <c r="CH67" i="15" s="1"/>
  <c r="CG50" i="15"/>
  <c r="CG40" i="15"/>
  <c r="BW100" i="15"/>
  <c r="BV100" i="15"/>
  <c r="BY85" i="15"/>
  <c r="BU100" i="15"/>
  <c r="BX85" i="15"/>
  <c r="B90" i="15"/>
  <c r="CG66" i="15"/>
  <c r="CG54" i="15"/>
  <c r="BS88" i="15"/>
  <c r="CH50" i="15"/>
  <c r="AX86" i="15"/>
  <c r="BZ86" i="15"/>
  <c r="BT85" i="15"/>
  <c r="BT86" i="15" s="1"/>
  <c r="CG56" i="15"/>
  <c r="CH56" i="15" s="1"/>
  <c r="CG52" i="15"/>
  <c r="CG46" i="15"/>
  <c r="I86" i="16"/>
  <c r="AC86" i="16"/>
  <c r="CB86" i="15"/>
  <c r="BS85" i="15"/>
  <c r="BS86" i="15" s="1"/>
  <c r="CG84" i="15"/>
  <c r="CH84" i="15" s="1"/>
  <c r="CG69" i="15"/>
  <c r="BQ86" i="15" s="1"/>
  <c r="CG48" i="15"/>
  <c r="CG44" i="15"/>
  <c r="CG38" i="15"/>
  <c r="AD86" i="16"/>
  <c r="BU85" i="15"/>
  <c r="BY88" i="15"/>
  <c r="CA86" i="15"/>
  <c r="CG53" i="15"/>
  <c r="M86" i="16"/>
  <c r="AP86" i="15"/>
  <c r="BT88" i="15"/>
  <c r="CG83" i="15"/>
  <c r="CJ83" i="15" s="1"/>
  <c r="CG45" i="15"/>
  <c r="N86" i="16"/>
  <c r="Y86" i="16"/>
  <c r="AG86" i="16"/>
  <c r="C87" i="15"/>
  <c r="BO86" i="15"/>
  <c r="CG37" i="15"/>
  <c r="BW85" i="15"/>
  <c r="CG82" i="15"/>
  <c r="CH82" i="15" s="1"/>
  <c r="CG75" i="15"/>
  <c r="CG70" i="15"/>
  <c r="BR86" i="15" s="1"/>
  <c r="L7" i="20"/>
  <c r="N13" i="20"/>
  <c r="W13" i="20"/>
  <c r="U7" i="20"/>
  <c r="L9" i="20"/>
  <c r="CH40" i="15"/>
  <c r="AN86" i="15"/>
  <c r="CH54" i="15"/>
  <c r="BB86" i="15"/>
  <c r="CH52" i="15"/>
  <c r="AZ86" i="15"/>
  <c r="CH46" i="15"/>
  <c r="AT86" i="15"/>
  <c r="CH48" i="15"/>
  <c r="AV86" i="15"/>
  <c r="CH44" i="15"/>
  <c r="AR86" i="15"/>
  <c r="CH38" i="15"/>
  <c r="AL86" i="15"/>
  <c r="CE86" i="15"/>
  <c r="BW86" i="15"/>
  <c r="BW90" i="15" s="1"/>
  <c r="BV86" i="15"/>
  <c r="BV90" i="15" s="1"/>
  <c r="C109" i="16"/>
  <c r="D89" i="15"/>
  <c r="CG68" i="15"/>
  <c r="CH68" i="15" s="1"/>
  <c r="CG51" i="15"/>
  <c r="CG43" i="15"/>
  <c r="CG77" i="15"/>
  <c r="CH77" i="15" s="1"/>
  <c r="CG57" i="15"/>
  <c r="BE86" i="15" s="1"/>
  <c r="CG49" i="15"/>
  <c r="CG41" i="15"/>
  <c r="V86" i="16"/>
  <c r="C90" i="16"/>
  <c r="CG76" i="15"/>
  <c r="BX86" i="15" s="1"/>
  <c r="BX90" i="15" s="1"/>
  <c r="CG73" i="15"/>
  <c r="BU86" i="15" s="1"/>
  <c r="BU90" i="15" s="1"/>
  <c r="CG65" i="15"/>
  <c r="CG64" i="15"/>
  <c r="CH64" i="15" s="1"/>
  <c r="CG63" i="15"/>
  <c r="CH63" i="15" s="1"/>
  <c r="CG62" i="15"/>
  <c r="CG61" i="15"/>
  <c r="BI86" i="15" s="1"/>
  <c r="CG60" i="15"/>
  <c r="CH60" i="15" s="1"/>
  <c r="CG59" i="15"/>
  <c r="CG58" i="15"/>
  <c r="CG55" i="15"/>
  <c r="CG47" i="15"/>
  <c r="CG39" i="15"/>
  <c r="D86" i="16"/>
  <c r="B103" i="8"/>
  <c r="CC39" i="13"/>
  <c r="B106" i="16"/>
  <c r="B89" i="8"/>
  <c r="BV98" i="8"/>
  <c r="O86" i="16"/>
  <c r="S86" i="16"/>
  <c r="G86" i="16"/>
  <c r="K86" i="16"/>
  <c r="P86" i="16"/>
  <c r="AA86" i="16"/>
  <c r="AE86" i="16"/>
  <c r="AI86" i="16"/>
  <c r="F86" i="16"/>
  <c r="B89" i="16"/>
  <c r="B99" i="16" s="1"/>
  <c r="CE2" i="13"/>
  <c r="P84" i="8"/>
  <c r="H86" i="16"/>
  <c r="X86" i="16"/>
  <c r="AB86" i="16"/>
  <c r="AF86" i="16"/>
  <c r="AJ86" i="16"/>
  <c r="O36" i="13"/>
  <c r="C86" i="16"/>
  <c r="BB86" i="16"/>
  <c r="CD78" i="13"/>
  <c r="CB76" i="13"/>
  <c r="BY76" i="13"/>
  <c r="CB86" i="16"/>
  <c r="BR73" i="13"/>
  <c r="BX98" i="8"/>
  <c r="BZ86" i="16"/>
  <c r="BU99" i="8"/>
  <c r="B95" i="8"/>
  <c r="B108" i="8"/>
  <c r="B109" i="8"/>
  <c r="B93" i="8"/>
  <c r="B88" i="8" s="1"/>
  <c r="B90" i="8"/>
  <c r="CG79" i="16"/>
  <c r="CF85" i="16"/>
  <c r="BV85" i="16"/>
  <c r="BV86" i="16" s="1"/>
  <c r="BV90" i="16" s="1"/>
  <c r="CG77" i="16"/>
  <c r="CG82" i="16"/>
  <c r="AT86" i="16"/>
  <c r="AX86" i="16"/>
  <c r="B100" i="16"/>
  <c r="AO95" i="16"/>
  <c r="AY86" i="16"/>
  <c r="AP86" i="16"/>
  <c r="BF86" i="16"/>
  <c r="BJ86" i="16"/>
  <c r="BN86" i="16"/>
  <c r="BR86" i="16"/>
  <c r="CC86" i="16"/>
  <c r="W86" i="16"/>
  <c r="BW86" i="16"/>
  <c r="BW90" i="16" s="1"/>
  <c r="BX85" i="16"/>
  <c r="BX86" i="16" s="1"/>
  <c r="BX90" i="16" s="1"/>
  <c r="B92" i="16"/>
  <c r="L86" i="16"/>
  <c r="T86" i="16"/>
  <c r="AH85" i="16"/>
  <c r="C87" i="16" s="1"/>
  <c r="AM86" i="16"/>
  <c r="AU86" i="16"/>
  <c r="BC86" i="16"/>
  <c r="BG86" i="16"/>
  <c r="BK86" i="16"/>
  <c r="BO86" i="16"/>
  <c r="AR86" i="16"/>
  <c r="AV86" i="16"/>
  <c r="AZ86" i="16"/>
  <c r="BD86" i="16"/>
  <c r="BH86" i="16"/>
  <c r="BL86" i="16"/>
  <c r="BP86" i="16"/>
  <c r="AO86" i="16"/>
  <c r="AS86" i="16"/>
  <c r="AW86" i="16"/>
  <c r="BA86" i="16"/>
  <c r="BE86" i="16"/>
  <c r="BM86" i="16"/>
  <c r="BQ86" i="16"/>
  <c r="AL86" i="16"/>
  <c r="AQ86" i="16"/>
  <c r="BS85" i="16"/>
  <c r="BS86" i="16" s="1"/>
  <c r="AK86" i="16"/>
  <c r="BY88" i="16"/>
  <c r="BT85" i="16"/>
  <c r="BT86" i="16" s="1"/>
  <c r="BU85" i="16"/>
  <c r="BU86" i="16" s="1"/>
  <c r="BU90" i="16" s="1"/>
  <c r="CE86" i="16"/>
  <c r="BS88" i="16"/>
  <c r="CH70" i="15"/>
  <c r="CH45" i="15"/>
  <c r="AS86" i="15"/>
  <c r="CH37" i="15"/>
  <c r="AK86" i="15"/>
  <c r="CH51" i="15"/>
  <c r="AY86" i="15"/>
  <c r="CH43" i="15"/>
  <c r="AQ86" i="15"/>
  <c r="BP86" i="15"/>
  <c r="BN86" i="15"/>
  <c r="CH66" i="15"/>
  <c r="CH57" i="15"/>
  <c r="CH49" i="15"/>
  <c r="AW86" i="15"/>
  <c r="CH41" i="15"/>
  <c r="AO86" i="15"/>
  <c r="BM86" i="15"/>
  <c r="CH65" i="15"/>
  <c r="CJ65" i="15"/>
  <c r="CH62" i="15"/>
  <c r="BJ86" i="15"/>
  <c r="CH58" i="15"/>
  <c r="BF86" i="15"/>
  <c r="CH55" i="15"/>
  <c r="BC86" i="15"/>
  <c r="CH47" i="15"/>
  <c r="AU86" i="15"/>
  <c r="CH39" i="15"/>
  <c r="AM86" i="15"/>
  <c r="CH53" i="15"/>
  <c r="BA86" i="15"/>
  <c r="C89" i="15"/>
  <c r="CH83" i="15"/>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I8" i="14"/>
  <c r="AH8" i="14"/>
  <c r="AG8" i="14"/>
  <c r="AF8" i="14"/>
  <c r="AE8" i="14"/>
  <c r="AD8" i="14"/>
  <c r="AC8" i="14"/>
  <c r="AB8" i="14"/>
  <c r="AA8" i="14"/>
  <c r="Z8" i="14"/>
  <c r="Y8" i="14"/>
  <c r="X8" i="14"/>
  <c r="W8" i="14"/>
  <c r="V8" i="14"/>
  <c r="U8" i="14"/>
  <c r="T8" i="14"/>
  <c r="S8" i="14"/>
  <c r="R8" i="14"/>
  <c r="Q8" i="14"/>
  <c r="P8" i="14"/>
  <c r="O8" i="14"/>
  <c r="N8" i="14"/>
  <c r="M8" i="14"/>
  <c r="L8" i="14"/>
  <c r="K8" i="14"/>
  <c r="J8" i="14"/>
  <c r="I8" i="14"/>
  <c r="H8" i="14"/>
  <c r="G8" i="14"/>
  <c r="F8" i="14"/>
  <c r="E8" i="14"/>
  <c r="D8" i="14"/>
  <c r="C8" i="14"/>
  <c r="B8" i="14"/>
  <c r="AI7" i="14"/>
  <c r="AI17" i="14" s="1"/>
  <c r="AH7" i="14"/>
  <c r="AH17" i="14" s="1"/>
  <c r="AG7" i="14"/>
  <c r="AG17" i="14" s="1"/>
  <c r="AF7" i="14"/>
  <c r="AF17" i="14" s="1"/>
  <c r="AE7" i="14"/>
  <c r="AE17" i="14" s="1"/>
  <c r="AD7" i="14"/>
  <c r="AD17" i="14" s="1"/>
  <c r="AC7" i="14"/>
  <c r="AC17" i="14" s="1"/>
  <c r="AB7" i="14"/>
  <c r="AB17" i="14" s="1"/>
  <c r="AA7" i="14"/>
  <c r="AA17" i="14" s="1"/>
  <c r="Z7" i="14"/>
  <c r="Z17" i="14" s="1"/>
  <c r="Y7" i="14"/>
  <c r="Y17" i="14" s="1"/>
  <c r="X7" i="14"/>
  <c r="X17" i="14" s="1"/>
  <c r="W7" i="14"/>
  <c r="W17" i="14" s="1"/>
  <c r="V7" i="14"/>
  <c r="V17" i="14" s="1"/>
  <c r="U7" i="14"/>
  <c r="U17" i="14" s="1"/>
  <c r="T7" i="14"/>
  <c r="T17" i="14" s="1"/>
  <c r="S7" i="14"/>
  <c r="S17" i="14" s="1"/>
  <c r="R7" i="14"/>
  <c r="R17" i="14" s="1"/>
  <c r="Q7" i="14"/>
  <c r="Q17" i="14" s="1"/>
  <c r="P7" i="14"/>
  <c r="P17" i="14" s="1"/>
  <c r="O7" i="14"/>
  <c r="O17" i="14" s="1"/>
  <c r="N7" i="14"/>
  <c r="N17" i="14" s="1"/>
  <c r="M7" i="14"/>
  <c r="M17" i="14" s="1"/>
  <c r="L7" i="14"/>
  <c r="L17" i="14" s="1"/>
  <c r="K7" i="14"/>
  <c r="K17" i="14" s="1"/>
  <c r="J7" i="14"/>
  <c r="J17" i="14" s="1"/>
  <c r="I7" i="14"/>
  <c r="I17" i="14" s="1"/>
  <c r="H7" i="14"/>
  <c r="H17" i="14" s="1"/>
  <c r="G7" i="14"/>
  <c r="G17" i="14" s="1"/>
  <c r="F7" i="14"/>
  <c r="F17" i="14" s="1"/>
  <c r="E7" i="14"/>
  <c r="E17" i="14" s="1"/>
  <c r="D7" i="14"/>
  <c r="D17" i="14" s="1"/>
  <c r="C7" i="14"/>
  <c r="C17" i="14" s="1"/>
  <c r="AI6" i="14"/>
  <c r="AH6" i="14"/>
  <c r="AG6" i="14"/>
  <c r="AG15" i="14" s="1"/>
  <c r="AF6" i="14"/>
  <c r="AF15" i="14" s="1"/>
  <c r="AE6" i="14"/>
  <c r="AD6" i="14"/>
  <c r="AC6" i="14"/>
  <c r="AC15" i="14" s="1"/>
  <c r="AB6" i="14"/>
  <c r="AB15" i="14" s="1"/>
  <c r="AA6" i="14"/>
  <c r="Z6" i="14"/>
  <c r="Y6" i="14"/>
  <c r="Y15" i="14" s="1"/>
  <c r="X6" i="14"/>
  <c r="X15" i="14" s="1"/>
  <c r="W6" i="14"/>
  <c r="V6" i="14"/>
  <c r="U6" i="14"/>
  <c r="U15" i="14" s="1"/>
  <c r="T6" i="14"/>
  <c r="T15" i="14" s="1"/>
  <c r="S6" i="14"/>
  <c r="R6" i="14"/>
  <c r="Q6" i="14"/>
  <c r="Q15" i="14" s="1"/>
  <c r="P6" i="14"/>
  <c r="P15" i="14" s="1"/>
  <c r="O6" i="14"/>
  <c r="N6" i="14"/>
  <c r="M6" i="14"/>
  <c r="M15" i="14" s="1"/>
  <c r="L6" i="14"/>
  <c r="L15" i="14" s="1"/>
  <c r="K6" i="14"/>
  <c r="J6" i="14"/>
  <c r="I6" i="14"/>
  <c r="I15" i="14" s="1"/>
  <c r="H6" i="14"/>
  <c r="H15" i="14" s="1"/>
  <c r="G6" i="14"/>
  <c r="F6" i="14"/>
  <c r="E6" i="14"/>
  <c r="E15" i="14" s="1"/>
  <c r="D6" i="14"/>
  <c r="D15" i="14" s="1"/>
  <c r="C6" i="14"/>
  <c r="CH59" i="15" l="1"/>
  <c r="BG86" i="15"/>
  <c r="BK86" i="15"/>
  <c r="CJ57" i="15"/>
  <c r="AK87" i="15"/>
  <c r="BD86" i="15"/>
  <c r="CH69" i="15"/>
  <c r="CH61" i="15"/>
  <c r="BY86" i="15"/>
  <c r="CF86" i="15"/>
  <c r="CD86" i="15"/>
  <c r="X13" i="20"/>
  <c r="V7" i="20"/>
  <c r="N7" i="20"/>
  <c r="M7" i="20"/>
  <c r="M9" i="20"/>
  <c r="N9" i="20"/>
  <c r="BH86" i="15"/>
  <c r="BL86" i="15"/>
  <c r="B95" i="16"/>
  <c r="B107" i="16" s="1"/>
  <c r="B105" i="16"/>
  <c r="G89" i="16" s="1"/>
  <c r="C91" i="16"/>
  <c r="C89" i="16"/>
  <c r="CA86" i="16"/>
  <c r="B105" i="8"/>
  <c r="B104" i="8"/>
  <c r="BJ88" i="8" s="1"/>
  <c r="CD86" i="16"/>
  <c r="BY86" i="16"/>
  <c r="AH86" i="16"/>
  <c r="D18" i="14"/>
  <c r="D19" i="14" s="1"/>
  <c r="H18" i="14"/>
  <c r="H19" i="14" s="1"/>
  <c r="L18" i="14"/>
  <c r="L19" i="14" s="1"/>
  <c r="P18" i="14"/>
  <c r="P19" i="14" s="1"/>
  <c r="T18" i="14"/>
  <c r="T19" i="14" s="1"/>
  <c r="X18" i="14"/>
  <c r="X19" i="14" s="1"/>
  <c r="AB18" i="14"/>
  <c r="AB19" i="14" s="1"/>
  <c r="AF18" i="14"/>
  <c r="AF19" i="14" s="1"/>
  <c r="I18" i="14"/>
  <c r="I19" i="14" s="1"/>
  <c r="U18" i="14"/>
  <c r="U19" i="14" s="1"/>
  <c r="AG18" i="14"/>
  <c r="AG19" i="14" s="1"/>
  <c r="C11" i="14"/>
  <c r="C12" i="14" s="1"/>
  <c r="G11" i="14"/>
  <c r="G12" i="14" s="1"/>
  <c r="K11" i="14"/>
  <c r="K12" i="14" s="1"/>
  <c r="O11" i="14"/>
  <c r="O12" i="14" s="1"/>
  <c r="S11" i="14"/>
  <c r="S12" i="14" s="1"/>
  <c r="W11" i="14"/>
  <c r="W12" i="14" s="1"/>
  <c r="AA11" i="14"/>
  <c r="AA12" i="14" s="1"/>
  <c r="AE11" i="14"/>
  <c r="AE12" i="14" s="1"/>
  <c r="AI11" i="14"/>
  <c r="AI12" i="14" s="1"/>
  <c r="M18" i="14"/>
  <c r="M19" i="14" s="1"/>
  <c r="Y18" i="14"/>
  <c r="Y19" i="14" s="1"/>
  <c r="AB11" i="14"/>
  <c r="AB12" i="14" s="1"/>
  <c r="E18" i="14"/>
  <c r="E19" i="14" s="1"/>
  <c r="Q18" i="14"/>
  <c r="Q19" i="14" s="1"/>
  <c r="AC18" i="14"/>
  <c r="AC19" i="14" s="1"/>
  <c r="AF11" i="14"/>
  <c r="AF12" i="14" s="1"/>
  <c r="D11" i="14"/>
  <c r="D12" i="14" s="1"/>
  <c r="T11" i="14"/>
  <c r="T12" i="14" s="1"/>
  <c r="F11" i="14"/>
  <c r="F12" i="14" s="1"/>
  <c r="F15" i="14"/>
  <c r="J11" i="14"/>
  <c r="J12" i="14" s="1"/>
  <c r="J15" i="14"/>
  <c r="J18" i="14" s="1"/>
  <c r="J19" i="14" s="1"/>
  <c r="N11" i="14"/>
  <c r="N12" i="14" s="1"/>
  <c r="N15" i="14"/>
  <c r="N18" i="14" s="1"/>
  <c r="N19" i="14" s="1"/>
  <c r="R11" i="14"/>
  <c r="R12" i="14" s="1"/>
  <c r="R15" i="14"/>
  <c r="R18" i="14" s="1"/>
  <c r="R19" i="14" s="1"/>
  <c r="V11" i="14"/>
  <c r="V12" i="14" s="1"/>
  <c r="V15" i="14"/>
  <c r="V18" i="14" s="1"/>
  <c r="V19" i="14" s="1"/>
  <c r="Z11" i="14"/>
  <c r="Z12" i="14" s="1"/>
  <c r="Z15" i="14"/>
  <c r="Z18" i="14" s="1"/>
  <c r="Z19" i="14" s="1"/>
  <c r="AD11" i="14"/>
  <c r="AD12" i="14" s="1"/>
  <c r="AD15" i="14"/>
  <c r="AD18" i="14" s="1"/>
  <c r="AD19" i="14" s="1"/>
  <c r="AH11" i="14"/>
  <c r="AH12" i="14" s="1"/>
  <c r="AH15" i="14"/>
  <c r="AH18" i="14" s="1"/>
  <c r="AH19" i="14" s="1"/>
  <c r="H11" i="14"/>
  <c r="H12" i="14" s="1"/>
  <c r="X11" i="14"/>
  <c r="X12" i="14" s="1"/>
  <c r="L11" i="14"/>
  <c r="L12" i="14" s="1"/>
  <c r="P11" i="14"/>
  <c r="P12" i="14" s="1"/>
  <c r="E11" i="14"/>
  <c r="E12" i="14" s="1"/>
  <c r="I11" i="14"/>
  <c r="I12" i="14" s="1"/>
  <c r="M11" i="14"/>
  <c r="M12" i="14" s="1"/>
  <c r="Q11" i="14"/>
  <c r="Q12" i="14" s="1"/>
  <c r="U11" i="14"/>
  <c r="U12" i="14" s="1"/>
  <c r="Y11" i="14"/>
  <c r="Y12" i="14" s="1"/>
  <c r="AC11" i="14"/>
  <c r="AC12" i="14" s="1"/>
  <c r="AG11" i="14"/>
  <c r="AG12" i="14" s="1"/>
  <c r="C15" i="14"/>
  <c r="C18" i="14" s="1"/>
  <c r="C19" i="14" s="1"/>
  <c r="G15" i="14"/>
  <c r="G18" i="14" s="1"/>
  <c r="G19" i="14" s="1"/>
  <c r="K15" i="14"/>
  <c r="K18" i="14" s="1"/>
  <c r="K19" i="14" s="1"/>
  <c r="O15" i="14"/>
  <c r="O18" i="14" s="1"/>
  <c r="O19" i="14" s="1"/>
  <c r="S15" i="14"/>
  <c r="S18" i="14" s="1"/>
  <c r="S19" i="14" s="1"/>
  <c r="W15" i="14"/>
  <c r="W18" i="14" s="1"/>
  <c r="W19" i="14" s="1"/>
  <c r="AA15" i="14"/>
  <c r="AA18" i="14" s="1"/>
  <c r="AA19" i="14" s="1"/>
  <c r="AE15" i="14"/>
  <c r="AE18" i="14" s="1"/>
  <c r="AE19" i="14" s="1"/>
  <c r="AI15" i="14"/>
  <c r="AI18" i="14" s="1"/>
  <c r="AI19" i="14" s="1"/>
  <c r="Y13" i="20" l="1"/>
  <c r="W7" i="20"/>
  <c r="F18" i="14"/>
  <c r="F19" i="14" s="1"/>
  <c r="Z13" i="20" l="1"/>
  <c r="X7" i="20"/>
  <c r="AM84" i="8"/>
  <c r="G84" i="8"/>
  <c r="AY83" i="13"/>
  <c r="BG83" i="13"/>
  <c r="CE66" i="13"/>
  <c r="CF75" i="8"/>
  <c r="AL84" i="8"/>
  <c r="AT84" i="8"/>
  <c r="BB84" i="8"/>
  <c r="BJ84" i="8"/>
  <c r="BQ84" i="8"/>
  <c r="BU84" i="8"/>
  <c r="BY84" i="8"/>
  <c r="CF79" i="8"/>
  <c r="Q84" i="8"/>
  <c r="U84" i="8"/>
  <c r="Y84" i="8"/>
  <c r="AC84" i="8"/>
  <c r="AG84" i="8"/>
  <c r="E84" i="8"/>
  <c r="I84" i="8"/>
  <c r="M84" i="8"/>
  <c r="AF84" i="8"/>
  <c r="AJ84" i="8"/>
  <c r="AR84" i="8"/>
  <c r="AZ84" i="8"/>
  <c r="BH84" i="8"/>
  <c r="BP84" i="8"/>
  <c r="BT84" i="8"/>
  <c r="BX84" i="8"/>
  <c r="CB84" i="8"/>
  <c r="CE84" i="8"/>
  <c r="CF82" i="8"/>
  <c r="CF83" i="8"/>
  <c r="H84" i="8"/>
  <c r="L84" i="8"/>
  <c r="T84" i="8"/>
  <c r="X84" i="8"/>
  <c r="AB84" i="8"/>
  <c r="CF3" i="8"/>
  <c r="AQ84" i="8"/>
  <c r="AU84" i="8"/>
  <c r="AY84" i="8"/>
  <c r="BC84" i="8"/>
  <c r="BG84" i="8"/>
  <c r="BK84" i="8"/>
  <c r="BO84" i="8"/>
  <c r="CF46" i="8"/>
  <c r="CF80" i="8"/>
  <c r="CF78" i="8"/>
  <c r="CF77" i="8"/>
  <c r="CF76" i="8"/>
  <c r="CF74" i="8"/>
  <c r="CF73" i="8"/>
  <c r="CF72" i="8"/>
  <c r="CF71" i="8"/>
  <c r="CF70" i="8"/>
  <c r="CF69" i="8"/>
  <c r="CF68" i="8"/>
  <c r="CF67" i="8"/>
  <c r="CF66" i="8"/>
  <c r="CF65" i="8"/>
  <c r="CF64" i="8"/>
  <c r="CF63" i="8"/>
  <c r="CF62" i="8"/>
  <c r="CF61" i="8"/>
  <c r="CF60" i="8"/>
  <c r="CF59" i="8"/>
  <c r="CF58" i="8"/>
  <c r="CF57" i="8"/>
  <c r="CF56" i="8"/>
  <c r="CF55" i="8"/>
  <c r="CF54" i="8"/>
  <c r="CF53" i="8"/>
  <c r="CF52" i="8"/>
  <c r="CF51" i="8"/>
  <c r="CF50" i="8"/>
  <c r="CF49" i="8"/>
  <c r="CF48" i="8"/>
  <c r="CF47" i="8"/>
  <c r="CF45" i="8"/>
  <c r="CF44" i="8"/>
  <c r="CF43" i="8"/>
  <c r="CF42" i="8"/>
  <c r="CF41" i="8"/>
  <c r="CF40" i="8"/>
  <c r="CF39" i="8"/>
  <c r="CF38" i="8"/>
  <c r="CF37" i="8"/>
  <c r="CF36" i="8"/>
  <c r="CF35" i="8"/>
  <c r="CF34" i="8"/>
  <c r="CF33" i="8"/>
  <c r="CF32" i="8"/>
  <c r="CF31" i="8"/>
  <c r="CF30" i="8"/>
  <c r="CF29" i="8"/>
  <c r="CF28" i="8"/>
  <c r="CF27" i="8"/>
  <c r="CF26" i="8"/>
  <c r="CF25" i="8"/>
  <c r="CF24" i="8"/>
  <c r="CF23" i="8"/>
  <c r="CF22" i="8"/>
  <c r="CF21" i="8"/>
  <c r="CF20" i="8"/>
  <c r="CF19" i="8"/>
  <c r="CF18" i="8"/>
  <c r="CF17" i="8"/>
  <c r="CF16" i="8"/>
  <c r="CF15" i="8"/>
  <c r="CF14" i="8"/>
  <c r="CF13" i="8"/>
  <c r="CF12" i="8"/>
  <c r="CF11" i="8"/>
  <c r="CF10" i="8"/>
  <c r="CF9" i="8"/>
  <c r="CF8" i="8"/>
  <c r="CF7" i="8"/>
  <c r="G85" i="8" s="1"/>
  <c r="CF6" i="8"/>
  <c r="CF5" i="8"/>
  <c r="CF4" i="8"/>
  <c r="CD84" i="8"/>
  <c r="CC84" i="8"/>
  <c r="CA84" i="8"/>
  <c r="BZ84" i="8"/>
  <c r="BZ85" i="8" s="1"/>
  <c r="BW84" i="8"/>
  <c r="BV84" i="8"/>
  <c r="BS84" i="8"/>
  <c r="BR84" i="8"/>
  <c r="BN84" i="8"/>
  <c r="BL84" i="8"/>
  <c r="BF84" i="8"/>
  <c r="BF85" i="8" s="1"/>
  <c r="BD84" i="8"/>
  <c r="AX84" i="8"/>
  <c r="AV84" i="8"/>
  <c r="AP84" i="8"/>
  <c r="AN84" i="8"/>
  <c r="AI84" i="8"/>
  <c r="AI85" i="8" s="1"/>
  <c r="AH84" i="8"/>
  <c r="AH85" i="8" s="1"/>
  <c r="AE84" i="8"/>
  <c r="AD84" i="8"/>
  <c r="AA84" i="8"/>
  <c r="AA85" i="8" s="1"/>
  <c r="Z84" i="8"/>
  <c r="Z85" i="8" s="1"/>
  <c r="W84" i="8"/>
  <c r="V84" i="8"/>
  <c r="S84" i="8"/>
  <c r="R84" i="8"/>
  <c r="R85" i="8" s="1"/>
  <c r="O84" i="8"/>
  <c r="N84" i="8"/>
  <c r="K84" i="8"/>
  <c r="K85" i="8" s="1"/>
  <c r="J84" i="8"/>
  <c r="J85" i="8" s="1"/>
  <c r="F84" i="8"/>
  <c r="C84" i="8"/>
  <c r="A84" i="8"/>
  <c r="AP85" i="8" l="1"/>
  <c r="BS85" i="8"/>
  <c r="AN85" i="8"/>
  <c r="AA13" i="20"/>
  <c r="Y7" i="20"/>
  <c r="BN85" i="8"/>
  <c r="BR85" i="8"/>
  <c r="BV85" i="8"/>
  <c r="BD85" i="8"/>
  <c r="O85" i="8"/>
  <c r="W85" i="8"/>
  <c r="AE85" i="8"/>
  <c r="AV85" i="8"/>
  <c r="BL85" i="8"/>
  <c r="B99" i="8"/>
  <c r="B98" i="8"/>
  <c r="B100" i="8"/>
  <c r="AQ85" i="8"/>
  <c r="T85" i="8"/>
  <c r="AZ85" i="8"/>
  <c r="P85" i="8"/>
  <c r="BT85" i="8"/>
  <c r="AR85" i="8"/>
  <c r="CE3" i="13"/>
  <c r="AB85" i="8"/>
  <c r="L85" i="8"/>
  <c r="BP85" i="8"/>
  <c r="X85" i="8"/>
  <c r="H85" i="8"/>
  <c r="BH85" i="8"/>
  <c r="AT85" i="8"/>
  <c r="CE38" i="13"/>
  <c r="AM85" i="8"/>
  <c r="S85" i="8"/>
  <c r="M85" i="8"/>
  <c r="I85" i="8"/>
  <c r="E85" i="8"/>
  <c r="AG85" i="8"/>
  <c r="AC85" i="8"/>
  <c r="Y85" i="8"/>
  <c r="U85" i="8"/>
  <c r="Q85" i="8"/>
  <c r="CA85" i="8"/>
  <c r="BY85" i="8"/>
  <c r="BU85" i="8"/>
  <c r="BQ85" i="8"/>
  <c r="BG85" i="8"/>
  <c r="CB85" i="8"/>
  <c r="BX85" i="8"/>
  <c r="AJ85" i="8"/>
  <c r="AF85" i="8"/>
  <c r="BJ85" i="8"/>
  <c r="BB85" i="8"/>
  <c r="AL85" i="8"/>
  <c r="BC85" i="8"/>
  <c r="AX85" i="8"/>
  <c r="BO85" i="8"/>
  <c r="AY85" i="8"/>
  <c r="F85" i="8"/>
  <c r="N85" i="8"/>
  <c r="V85" i="8"/>
  <c r="AD85" i="8"/>
  <c r="BO83" i="13"/>
  <c r="BK83" i="13"/>
  <c r="BC83" i="13"/>
  <c r="AU83" i="13"/>
  <c r="AQ83" i="13"/>
  <c r="AM83" i="13"/>
  <c r="CF81" i="8"/>
  <c r="CC85" i="8" s="1"/>
  <c r="BW85" i="8"/>
  <c r="CE52" i="13"/>
  <c r="CE56" i="13"/>
  <c r="F83" i="13"/>
  <c r="J83" i="13"/>
  <c r="N83" i="13"/>
  <c r="R83" i="13"/>
  <c r="V83" i="13"/>
  <c r="Z83" i="13"/>
  <c r="AD83" i="13"/>
  <c r="AH83" i="13"/>
  <c r="BR83" i="13"/>
  <c r="BV83" i="13"/>
  <c r="BZ83" i="13"/>
  <c r="CD83" i="13"/>
  <c r="CE70" i="13"/>
  <c r="C83" i="13"/>
  <c r="G83" i="13"/>
  <c r="K83" i="13"/>
  <c r="O83" i="13"/>
  <c r="S83" i="13"/>
  <c r="W83" i="13"/>
  <c r="AA83" i="13"/>
  <c r="AE83" i="13"/>
  <c r="AI83" i="13"/>
  <c r="BS83" i="13"/>
  <c r="BW83" i="13"/>
  <c r="CA83" i="13"/>
  <c r="CE40" i="13"/>
  <c r="CE44" i="13"/>
  <c r="CE48" i="13"/>
  <c r="CE62" i="13"/>
  <c r="CE82" i="13"/>
  <c r="AJ83" i="13"/>
  <c r="AN83" i="13"/>
  <c r="AR83" i="13"/>
  <c r="AV83" i="13"/>
  <c r="AZ83" i="13"/>
  <c r="BD83" i="13"/>
  <c r="BH83" i="13"/>
  <c r="BL83" i="13"/>
  <c r="BP83" i="13"/>
  <c r="CE4" i="13"/>
  <c r="CE5" i="13"/>
  <c r="CE8" i="13"/>
  <c r="CE9" i="13"/>
  <c r="CE12" i="13"/>
  <c r="CE13" i="13"/>
  <c r="CE16" i="13"/>
  <c r="CE17" i="13"/>
  <c r="CE20" i="13"/>
  <c r="CE21" i="13"/>
  <c r="CE24" i="13"/>
  <c r="CE25" i="13"/>
  <c r="CE28" i="13"/>
  <c r="CE29" i="13"/>
  <c r="CE32" i="13"/>
  <c r="CE33" i="13"/>
  <c r="CE75" i="13"/>
  <c r="AK83" i="13"/>
  <c r="AO83" i="13"/>
  <c r="AS83" i="13"/>
  <c r="AW83" i="13"/>
  <c r="BA83" i="13"/>
  <c r="BE83" i="13"/>
  <c r="BI83" i="13"/>
  <c r="BM83" i="13"/>
  <c r="BQ83" i="13"/>
  <c r="CE7" i="13"/>
  <c r="CE11" i="13"/>
  <c r="CE15" i="13"/>
  <c r="CE19" i="13"/>
  <c r="CE23" i="13"/>
  <c r="CE27" i="13"/>
  <c r="CE31" i="13"/>
  <c r="CE35" i="13"/>
  <c r="D83" i="13"/>
  <c r="H83" i="13"/>
  <c r="L83" i="13"/>
  <c r="P83" i="13"/>
  <c r="T83" i="13"/>
  <c r="X83" i="13"/>
  <c r="AB83" i="13"/>
  <c r="AF83" i="13"/>
  <c r="BX83" i="13"/>
  <c r="CB83" i="13"/>
  <c r="CE39" i="13"/>
  <c r="CE43" i="13"/>
  <c r="CE47" i="13"/>
  <c r="CE51" i="13"/>
  <c r="CE55" i="13"/>
  <c r="CE59" i="13"/>
  <c r="CE65" i="13"/>
  <c r="CE69" i="13"/>
  <c r="CE73" i="13"/>
  <c r="CE78" i="13"/>
  <c r="CE81" i="13"/>
  <c r="AL83" i="13"/>
  <c r="AP83" i="13"/>
  <c r="AT83" i="13"/>
  <c r="AX83" i="13"/>
  <c r="BB83" i="13"/>
  <c r="BF83" i="13"/>
  <c r="BJ83" i="13"/>
  <c r="BN83" i="13"/>
  <c r="CE6" i="13"/>
  <c r="CE10" i="13"/>
  <c r="CE14" i="13"/>
  <c r="CE18" i="13"/>
  <c r="CE22" i="13"/>
  <c r="CE26" i="13"/>
  <c r="CE30" i="13"/>
  <c r="CE34" i="13"/>
  <c r="E83" i="13"/>
  <c r="I83" i="13"/>
  <c r="M83" i="13"/>
  <c r="Q83" i="13"/>
  <c r="U83" i="13"/>
  <c r="Y83" i="13"/>
  <c r="AC83" i="13"/>
  <c r="AG83" i="13"/>
  <c r="BU83" i="13"/>
  <c r="BY83" i="13"/>
  <c r="CC83" i="13"/>
  <c r="CE72" i="13"/>
  <c r="CE74" i="13"/>
  <c r="CE77" i="13"/>
  <c r="CE37" i="13"/>
  <c r="CE41" i="13"/>
  <c r="CE42" i="13"/>
  <c r="CE45" i="13"/>
  <c r="CE46" i="13"/>
  <c r="CE49" i="13"/>
  <c r="CE50" i="13"/>
  <c r="CE53" i="13"/>
  <c r="CE54" i="13"/>
  <c r="CE57" i="13"/>
  <c r="CE58" i="13"/>
  <c r="CE60" i="13"/>
  <c r="CE61" i="13"/>
  <c r="CE63" i="13"/>
  <c r="CE64" i="13"/>
  <c r="CE67" i="13"/>
  <c r="CE68" i="13"/>
  <c r="CE71" i="13"/>
  <c r="CE76" i="13"/>
  <c r="CE80" i="13"/>
  <c r="CE36" i="13"/>
  <c r="CE79" i="13"/>
  <c r="B83" i="13"/>
  <c r="BT83" i="13"/>
  <c r="CE85" i="8"/>
  <c r="CD85" i="8"/>
  <c r="D84" i="8"/>
  <c r="D85" i="8" s="1"/>
  <c r="BM84" i="8"/>
  <c r="BM85" i="8" s="1"/>
  <c r="BI84" i="8"/>
  <c r="BI85" i="8" s="1"/>
  <c r="BE84" i="8"/>
  <c r="BE85" i="8" s="1"/>
  <c r="BA84" i="8"/>
  <c r="BA85" i="8" s="1"/>
  <c r="AW84" i="8"/>
  <c r="AW85" i="8" s="1"/>
  <c r="AS84" i="8"/>
  <c r="AS85" i="8" s="1"/>
  <c r="AO84" i="8"/>
  <c r="AO85" i="8" s="1"/>
  <c r="AK84" i="8"/>
  <c r="AK85" i="8" s="1"/>
  <c r="AU85" i="8"/>
  <c r="BK85" i="8"/>
  <c r="C85" i="8"/>
  <c r="AB13" i="20" l="1"/>
  <c r="Z7" i="20"/>
  <c r="B94" i="8"/>
  <c r="B106" i="8" s="1"/>
  <c r="AL85" i="13"/>
  <c r="AC13" i="20" l="1"/>
  <c r="AA7" i="20"/>
  <c r="BU94" i="8"/>
  <c r="A83" i="8"/>
  <c r="A80" i="8"/>
  <c r="A79" i="8"/>
  <c r="A78" i="8"/>
  <c r="A77" i="8"/>
  <c r="A73" i="8"/>
  <c r="A72" i="8"/>
  <c r="A71" i="8"/>
  <c r="A37" i="8"/>
  <c r="A3" i="8"/>
  <c r="AD13" i="20" l="1"/>
  <c r="AB7" i="20"/>
  <c r="AE13" i="20" l="1"/>
  <c r="AC7" i="20"/>
  <c r="AK86" i="8"/>
  <c r="AF13" i="20" l="1"/>
  <c r="AD7" i="20"/>
  <c r="L36" i="6"/>
  <c r="N36" i="6" s="1"/>
  <c r="H36" i="6"/>
  <c r="G36" i="6"/>
  <c r="L35" i="6"/>
  <c r="N35" i="6" s="1"/>
  <c r="H35" i="6"/>
  <c r="G35" i="6"/>
  <c r="L34" i="6"/>
  <c r="N34" i="6" s="1"/>
  <c r="H34" i="6"/>
  <c r="G34" i="6"/>
  <c r="L33" i="6"/>
  <c r="M33" i="6" s="1"/>
  <c r="H33" i="6"/>
  <c r="G33" i="6"/>
  <c r="L32" i="6"/>
  <c r="M32" i="6" s="1"/>
  <c r="H32" i="6"/>
  <c r="G32" i="6"/>
  <c r="L31" i="6"/>
  <c r="N31" i="6" s="1"/>
  <c r="H31" i="6"/>
  <c r="G31" i="6"/>
  <c r="L30" i="6"/>
  <c r="N30" i="6" s="1"/>
  <c r="H30" i="6"/>
  <c r="G30" i="6"/>
  <c r="L29" i="6"/>
  <c r="H29" i="6"/>
  <c r="G29" i="6"/>
  <c r="L28" i="6"/>
  <c r="M28" i="6" s="1"/>
  <c r="H28" i="6"/>
  <c r="G28" i="6"/>
  <c r="L27" i="6"/>
  <c r="N27" i="6" s="1"/>
  <c r="H27" i="6"/>
  <c r="G27" i="6"/>
  <c r="AV26" i="6"/>
  <c r="L26" i="6"/>
  <c r="M26" i="6" s="1"/>
  <c r="H26" i="6"/>
  <c r="G26" i="6"/>
  <c r="AV25" i="6"/>
  <c r="L25" i="6"/>
  <c r="M25" i="6" s="1"/>
  <c r="H25" i="6"/>
  <c r="G25" i="6"/>
  <c r="AV24" i="6"/>
  <c r="L24" i="6"/>
  <c r="N24" i="6" s="1"/>
  <c r="H24" i="6"/>
  <c r="G24" i="6"/>
  <c r="AX23" i="6"/>
  <c r="AW23" i="6"/>
  <c r="AU23" i="6"/>
  <c r="BA23" i="6" s="1"/>
  <c r="AT23" i="6"/>
  <c r="AZ23" i="6" s="1"/>
  <c r="AS23" i="6"/>
  <c r="AY23" i="6" s="1"/>
  <c r="L23" i="6"/>
  <c r="M23" i="6" s="1"/>
  <c r="H23" i="6"/>
  <c r="G23" i="6"/>
  <c r="AX22" i="6"/>
  <c r="AW22" i="6"/>
  <c r="AU22" i="6"/>
  <c r="BA22" i="6" s="1"/>
  <c r="AT22" i="6"/>
  <c r="AZ22" i="6" s="1"/>
  <c r="AS22" i="6"/>
  <c r="AY22" i="6" s="1"/>
  <c r="L22" i="6"/>
  <c r="M22" i="6" s="1"/>
  <c r="H22" i="6"/>
  <c r="G22" i="6"/>
  <c r="AX21" i="6"/>
  <c r="AW21" i="6"/>
  <c r="AU21" i="6"/>
  <c r="BA21" i="6" s="1"/>
  <c r="AT21" i="6"/>
  <c r="AZ21" i="6" s="1"/>
  <c r="AS21" i="6"/>
  <c r="AY21" i="6" s="1"/>
  <c r="N21" i="6"/>
  <c r="M21" i="6"/>
  <c r="H21" i="6"/>
  <c r="G21" i="6"/>
  <c r="N20" i="6"/>
  <c r="M20" i="6"/>
  <c r="H20" i="6"/>
  <c r="G20" i="6"/>
  <c r="N19" i="6"/>
  <c r="M19" i="6"/>
  <c r="H19" i="6"/>
  <c r="G19" i="6"/>
  <c r="N18" i="6"/>
  <c r="M18" i="6"/>
  <c r="H18" i="6"/>
  <c r="G18" i="6"/>
  <c r="N17" i="6"/>
  <c r="M17" i="6"/>
  <c r="H17" i="6"/>
  <c r="G17" i="6"/>
  <c r="N16" i="6"/>
  <c r="M16" i="6"/>
  <c r="H16" i="6"/>
  <c r="G16" i="6"/>
  <c r="N15" i="6"/>
  <c r="M15" i="6"/>
  <c r="H15" i="6"/>
  <c r="G15" i="6"/>
  <c r="N14" i="6"/>
  <c r="M14" i="6"/>
  <c r="H14" i="6"/>
  <c r="G14" i="6"/>
  <c r="N13" i="6"/>
  <c r="M13" i="6"/>
  <c r="H13" i="6"/>
  <c r="G13" i="6"/>
  <c r="AV12" i="6"/>
  <c r="N12" i="6"/>
  <c r="M12" i="6"/>
  <c r="H12" i="6"/>
  <c r="G12" i="6"/>
  <c r="AV11" i="6"/>
  <c r="N11" i="6"/>
  <c r="M11" i="6"/>
  <c r="H11" i="6"/>
  <c r="G11" i="6"/>
  <c r="AV10" i="6"/>
  <c r="N10" i="6"/>
  <c r="M10" i="6"/>
  <c r="H10" i="6"/>
  <c r="G10" i="6"/>
  <c r="AX9" i="6"/>
  <c r="AW9" i="6"/>
  <c r="AU9" i="6"/>
  <c r="BA9" i="6" s="1"/>
  <c r="AT9" i="6"/>
  <c r="AZ9" i="6" s="1"/>
  <c r="AS9" i="6"/>
  <c r="AY9" i="6" s="1"/>
  <c r="H9" i="6"/>
  <c r="G9" i="6"/>
  <c r="AX8" i="6"/>
  <c r="AW8" i="6"/>
  <c r="AU8" i="6"/>
  <c r="BA8" i="6" s="1"/>
  <c r="AT8" i="6"/>
  <c r="AZ8" i="6" s="1"/>
  <c r="AS8" i="6"/>
  <c r="AY8" i="6" s="1"/>
  <c r="H8" i="6"/>
  <c r="G8" i="6"/>
  <c r="AX7" i="6"/>
  <c r="AW7" i="6"/>
  <c r="AU7" i="6"/>
  <c r="BA7" i="6" s="1"/>
  <c r="AT7" i="6"/>
  <c r="AZ7" i="6" s="1"/>
  <c r="AS7" i="6"/>
  <c r="AY7" i="6" s="1"/>
  <c r="H7" i="6"/>
  <c r="G7" i="6"/>
  <c r="AX6" i="6"/>
  <c r="AW6" i="6"/>
  <c r="AU6" i="6"/>
  <c r="BA6" i="6" s="1"/>
  <c r="AT6" i="6"/>
  <c r="AZ6" i="6" s="1"/>
  <c r="AS6" i="6"/>
  <c r="AY6" i="6" s="1"/>
  <c r="H6" i="6"/>
  <c r="G6" i="6"/>
  <c r="H5" i="6"/>
  <c r="G5" i="6"/>
  <c r="H4" i="6"/>
  <c r="G4" i="6"/>
  <c r="H3" i="6"/>
  <c r="G3" i="6"/>
  <c r="N29" i="6" l="1"/>
  <c r="M29" i="6"/>
  <c r="N26" i="6"/>
  <c r="N33" i="6"/>
  <c r="M34" i="6"/>
  <c r="AG13" i="20"/>
  <c r="AE7" i="20"/>
  <c r="N22" i="6"/>
  <c r="M27" i="6"/>
  <c r="M30" i="6"/>
  <c r="N23" i="6"/>
  <c r="N25" i="6"/>
  <c r="N28" i="6"/>
  <c r="N32" i="6"/>
  <c r="M24" i="6"/>
  <c r="M31" i="6"/>
  <c r="M35" i="6"/>
  <c r="M36" i="6"/>
  <c r="AH13" i="20" l="1"/>
  <c r="AF7" i="20"/>
  <c r="AH7" i="20" l="1"/>
  <c r="AI7" i="20" s="1"/>
  <c r="AG7" i="20"/>
  <c r="C86" i="8" l="1"/>
  <c r="AN85" i="16" l="1"/>
  <c r="AN86" i="16" l="1"/>
  <c r="CG84" i="16"/>
  <c r="CF86" i="16" s="1"/>
  <c r="BI85" i="16" l="1"/>
  <c r="BI86" i="16" l="1"/>
  <c r="AK87" i="16"/>
</calcChain>
</file>

<file path=xl/comments1.xml><?xml version="1.0" encoding="utf-8"?>
<comments xmlns="http://schemas.openxmlformats.org/spreadsheetml/2006/main">
  <authors>
    <author>user</author>
  </authors>
  <commentList>
    <comment ref="BT38" authorId="0">
      <text>
        <r>
          <rPr>
            <b/>
            <sz val="9"/>
            <color indexed="81"/>
            <rFont val="Tahoma"/>
            <family val="2"/>
            <charset val="204"/>
          </rPr>
          <t>user:</t>
        </r>
        <r>
          <rPr>
            <sz val="9"/>
            <color indexed="81"/>
            <rFont val="Tahoma"/>
            <family val="2"/>
            <charset val="204"/>
          </rPr>
          <t xml:space="preserve">
должна быть равна нулю, д/х не потребляют продукцию отрасли добычи нефти</t>
        </r>
      </text>
    </comment>
    <comment ref="BT39" authorId="0">
      <text>
        <r>
          <rPr>
            <b/>
            <sz val="9"/>
            <color indexed="81"/>
            <rFont val="Tahoma"/>
            <family val="2"/>
            <charset val="204"/>
          </rPr>
          <t>user:</t>
        </r>
        <r>
          <rPr>
            <sz val="9"/>
            <color indexed="81"/>
            <rFont val="Tahoma"/>
            <family val="2"/>
            <charset val="204"/>
          </rPr>
          <t xml:space="preserve">
должна быть равна нулю, а эти издержки надо добавить в отрасль "Производство и распределение газа"</t>
        </r>
      </text>
    </comment>
    <comment ref="BX54" authorId="0">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comments10.xml><?xml version="1.0" encoding="utf-8"?>
<comments xmlns="http://schemas.openxmlformats.org/spreadsheetml/2006/main">
  <authors>
    <author>user</author>
  </authors>
  <commentList>
    <comment ref="BX54" authorId="0">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comments2.xml><?xml version="1.0" encoding="utf-8"?>
<comments xmlns="http://schemas.openxmlformats.org/spreadsheetml/2006/main">
  <authors>
    <author>Mankovska, Nadiya</author>
    <author>user</author>
  </authors>
  <commentList>
    <comment ref="A1" authorId="0">
      <text>
        <r>
          <rPr>
            <b/>
            <sz val="9"/>
            <color indexed="81"/>
            <rFont val="Tahoma"/>
            <family val="2"/>
          </rPr>
          <t>Mankovska, Nadiya:</t>
        </r>
        <r>
          <rPr>
            <sz val="9"/>
            <color indexed="81"/>
            <rFont val="Tahoma"/>
            <family val="2"/>
          </rPr>
          <t xml:space="preserve">
Exchange rate = 326KZT/USD
</t>
        </r>
      </text>
    </comment>
    <comment ref="BU39" authorId="1">
      <text>
        <r>
          <rPr>
            <b/>
            <sz val="9"/>
            <color indexed="81"/>
            <rFont val="Tahoma"/>
            <family val="2"/>
            <charset val="204"/>
          </rPr>
          <t>user:</t>
        </r>
        <r>
          <rPr>
            <sz val="9"/>
            <color indexed="81"/>
            <rFont val="Tahoma"/>
            <family val="2"/>
            <charset val="204"/>
          </rPr>
          <t xml:space="preserve">
должна быть равна нулю, д/х не потребляют продукцию отрасли добычи нефти</t>
        </r>
      </text>
    </comment>
    <comment ref="BU40" authorId="1">
      <text>
        <r>
          <rPr>
            <b/>
            <sz val="9"/>
            <color indexed="81"/>
            <rFont val="Tahoma"/>
            <family val="2"/>
            <charset val="204"/>
          </rPr>
          <t>user:</t>
        </r>
        <r>
          <rPr>
            <sz val="9"/>
            <color indexed="81"/>
            <rFont val="Tahoma"/>
            <family val="2"/>
            <charset val="204"/>
          </rPr>
          <t xml:space="preserve">
должна быть равна нулю, а эти издержки надо добавить в отрасль "Производство и распределение газа"</t>
        </r>
      </text>
    </comment>
  </commentList>
</comments>
</file>

<file path=xl/comments3.xml><?xml version="1.0" encoding="utf-8"?>
<comments xmlns="http://schemas.openxmlformats.org/spreadsheetml/2006/main">
  <authors>
    <author>Polugodina, Maria</author>
    <author>user</author>
  </authors>
  <commentList>
    <comment ref="A1" authorId="0">
      <text>
        <r>
          <rPr>
            <b/>
            <sz val="9"/>
            <color indexed="81"/>
            <rFont val="Segoe UI"/>
            <family val="2"/>
          </rPr>
          <t>Polugodina, Maria:</t>
        </r>
        <r>
          <rPr>
            <sz val="9"/>
            <color indexed="81"/>
            <rFont val="Segoe UI"/>
            <family val="2"/>
          </rPr>
          <t xml:space="preserve">
This data is copied from the original file 'SAM_2017_IO_integrated_v4_34.xls"
received from Aidyn Bklodotov (ERI, Nur-Sultan)</t>
        </r>
      </text>
    </comment>
    <comment ref="BY55" authorId="1">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comments4.xml><?xml version="1.0" encoding="utf-8"?>
<comments xmlns="http://schemas.openxmlformats.org/spreadsheetml/2006/main">
  <authors>
    <author>Autor</author>
  </authors>
  <commentList>
    <comment ref="AU1" authorId="0">
      <text>
        <r>
          <rPr>
            <b/>
            <sz val="9"/>
            <color indexed="81"/>
            <rFont val="Tahoma"/>
            <family val="2"/>
          </rPr>
          <t>Autor:</t>
        </r>
        <r>
          <rPr>
            <sz val="9"/>
            <color indexed="81"/>
            <rFont val="Tahoma"/>
            <family val="2"/>
          </rPr>
          <t xml:space="preserve">
Increase output with reduction of wpi.
(import product)</t>
        </r>
      </text>
    </comment>
    <comment ref="AX1" authorId="0">
      <text>
        <r>
          <rPr>
            <b/>
            <sz val="9"/>
            <color indexed="81"/>
            <rFont val="Tahoma"/>
            <family val="2"/>
          </rPr>
          <t>Autor:</t>
        </r>
        <r>
          <rPr>
            <sz val="9"/>
            <color indexed="81"/>
            <rFont val="Tahoma"/>
            <family val="2"/>
          </rPr>
          <t xml:space="preserve">
import product
</t>
        </r>
      </text>
    </comment>
    <comment ref="AZ1" authorId="0">
      <text>
        <r>
          <rPr>
            <b/>
            <sz val="9"/>
            <color indexed="81"/>
            <rFont val="Tahoma"/>
            <family val="2"/>
          </rPr>
          <t>Autor:</t>
        </r>
        <r>
          <rPr>
            <sz val="9"/>
            <color indexed="81"/>
            <rFont val="Tahoma"/>
            <family val="2"/>
          </rPr>
          <t xml:space="preserve">
import product!!!
</t>
        </r>
      </text>
    </comment>
    <comment ref="AS5" authorId="0">
      <text>
        <r>
          <rPr>
            <b/>
            <sz val="9"/>
            <color indexed="81"/>
            <rFont val="Tahoma"/>
            <family val="2"/>
          </rPr>
          <t>Autor:</t>
        </r>
        <r>
          <rPr>
            <sz val="9"/>
            <color indexed="81"/>
            <rFont val="Tahoma"/>
            <family val="2"/>
          </rPr>
          <t xml:space="preserve">
Reduction of productivity to simulate the decrease in world market prices.</t>
        </r>
      </text>
    </comment>
    <comment ref="AU15" authorId="0">
      <text>
        <r>
          <rPr>
            <b/>
            <sz val="9"/>
            <color indexed="81"/>
            <rFont val="Tahoma"/>
            <family val="2"/>
          </rPr>
          <t>Autor:</t>
        </r>
        <r>
          <rPr>
            <sz val="9"/>
            <color indexed="81"/>
            <rFont val="Tahoma"/>
            <family val="2"/>
          </rPr>
          <t xml:space="preserve">
Increase output with reduction of wpi.
(import product)</t>
        </r>
      </text>
    </comment>
    <comment ref="AX15" authorId="0">
      <text>
        <r>
          <rPr>
            <b/>
            <sz val="9"/>
            <color indexed="81"/>
            <rFont val="Tahoma"/>
            <family val="2"/>
          </rPr>
          <t>Autor:</t>
        </r>
        <r>
          <rPr>
            <sz val="9"/>
            <color indexed="81"/>
            <rFont val="Tahoma"/>
            <family val="2"/>
          </rPr>
          <t xml:space="preserve">
import product
</t>
        </r>
      </text>
    </comment>
    <comment ref="AZ15" authorId="0">
      <text>
        <r>
          <rPr>
            <b/>
            <sz val="9"/>
            <color indexed="81"/>
            <rFont val="Tahoma"/>
            <family val="2"/>
          </rPr>
          <t>Autor:</t>
        </r>
        <r>
          <rPr>
            <sz val="9"/>
            <color indexed="81"/>
            <rFont val="Tahoma"/>
            <family val="2"/>
          </rPr>
          <t xml:space="preserve">
import product!!!
</t>
        </r>
      </text>
    </comment>
    <comment ref="AS19" authorId="0">
      <text>
        <r>
          <rPr>
            <b/>
            <sz val="9"/>
            <color indexed="81"/>
            <rFont val="Tahoma"/>
            <family val="2"/>
          </rPr>
          <t>Autor:</t>
        </r>
        <r>
          <rPr>
            <sz val="9"/>
            <color indexed="81"/>
            <rFont val="Tahoma"/>
            <family val="2"/>
          </rPr>
          <t xml:space="preserve">
Reduction of productivity to simulate the decrease in world market prices.</t>
        </r>
      </text>
    </comment>
    <comment ref="AS20" authorId="0">
      <text>
        <r>
          <rPr>
            <b/>
            <sz val="9"/>
            <color indexed="81"/>
            <rFont val="Tahoma"/>
            <family val="2"/>
          </rPr>
          <t>Autor:</t>
        </r>
        <r>
          <rPr>
            <sz val="9"/>
            <color indexed="81"/>
            <rFont val="Tahoma"/>
            <family val="2"/>
          </rPr>
          <t xml:space="preserve">
Reduction of productivity to simulate the decrease in world market prices.</t>
        </r>
      </text>
    </comment>
  </commentList>
</comments>
</file>

<file path=xl/comments5.xml><?xml version="1.0" encoding="utf-8"?>
<comments xmlns="http://schemas.openxmlformats.org/spreadsheetml/2006/main">
  <authors>
    <author>Mankovska, Nadiya</author>
  </authors>
  <commentList>
    <comment ref="A40" authorId="0">
      <text>
        <r>
          <rPr>
            <b/>
            <sz val="9"/>
            <color indexed="81"/>
            <rFont val="Tahoma"/>
            <family val="2"/>
          </rPr>
          <t>Mankovska, Nadiya:</t>
        </r>
        <r>
          <rPr>
            <sz val="9"/>
            <color indexed="81"/>
            <rFont val="Tahoma"/>
            <family val="2"/>
          </rPr>
          <t xml:space="preserve">
here only prices for energy products change????</t>
        </r>
      </text>
    </comment>
  </commentList>
</comments>
</file>

<file path=xl/comments6.xml><?xml version="1.0" encoding="utf-8"?>
<comments xmlns="http://schemas.openxmlformats.org/spreadsheetml/2006/main">
  <authors>
    <author>Polugodina, Maria</author>
    <author>user</author>
  </authors>
  <commentList>
    <comment ref="A1" authorId="0">
      <text>
        <r>
          <rPr>
            <b/>
            <sz val="9"/>
            <color indexed="81"/>
            <rFont val="Segoe UI"/>
            <family val="2"/>
          </rPr>
          <t>Polugodina, Maria:</t>
        </r>
        <r>
          <rPr>
            <sz val="9"/>
            <color indexed="81"/>
            <rFont val="Segoe UI"/>
            <family val="2"/>
          </rPr>
          <t xml:space="preserve">
This data is copied from the original file 'SAM_2017_IO_integrated_v4_34.xls"
received from Aidyn Bklodotov (ERI, Nur-Sultan)</t>
        </r>
      </text>
    </comment>
    <comment ref="CI39" authorId="1">
      <text>
        <r>
          <rPr>
            <b/>
            <sz val="9"/>
            <color indexed="81"/>
            <rFont val="Tahoma"/>
            <family val="2"/>
            <charset val="204"/>
          </rPr>
          <t>user:</t>
        </r>
        <r>
          <rPr>
            <sz val="9"/>
            <color indexed="81"/>
            <rFont val="Tahoma"/>
            <family val="2"/>
            <charset val="204"/>
          </rPr>
          <t xml:space="preserve">
должна быть равна нулю, д/х не потребляют продукцию отрасли добычи нефти</t>
        </r>
      </text>
    </comment>
    <comment ref="CI40" authorId="1">
      <text>
        <r>
          <rPr>
            <b/>
            <sz val="9"/>
            <color indexed="81"/>
            <rFont val="Tahoma"/>
            <family val="2"/>
            <charset val="204"/>
          </rPr>
          <t>user:</t>
        </r>
        <r>
          <rPr>
            <sz val="9"/>
            <color indexed="81"/>
            <rFont val="Tahoma"/>
            <family val="2"/>
            <charset val="204"/>
          </rPr>
          <t xml:space="preserve">
должна быть равна нулю, а эти издержки надо добавить в отрасль "Производство и распределение газа"</t>
        </r>
      </text>
    </comment>
    <comment ref="BY55" authorId="1">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comments7.xml><?xml version="1.0" encoding="utf-8"?>
<comments xmlns="http://schemas.openxmlformats.org/spreadsheetml/2006/main">
  <authors>
    <author>Polugodina, Maria</author>
    <author>user</author>
  </authors>
  <commentList>
    <comment ref="A1" authorId="0">
      <text>
        <r>
          <rPr>
            <b/>
            <sz val="9"/>
            <color indexed="81"/>
            <rFont val="Segoe UI"/>
            <family val="2"/>
          </rPr>
          <t>Polugodina, Maria:</t>
        </r>
        <r>
          <rPr>
            <sz val="9"/>
            <color indexed="81"/>
            <rFont val="Segoe UI"/>
            <family val="2"/>
          </rPr>
          <t xml:space="preserve">
This data is copied from the original file 'SAM_2017_IO_integrated_v4_34.xls"
received from Aidyn Bklodotov (ERI, Nur-Sultan)</t>
        </r>
      </text>
    </comment>
    <comment ref="CI39" authorId="1">
      <text>
        <r>
          <rPr>
            <b/>
            <sz val="9"/>
            <color indexed="81"/>
            <rFont val="Tahoma"/>
            <family val="2"/>
            <charset val="204"/>
          </rPr>
          <t>user:</t>
        </r>
        <r>
          <rPr>
            <sz val="9"/>
            <color indexed="81"/>
            <rFont val="Tahoma"/>
            <family val="2"/>
            <charset val="204"/>
          </rPr>
          <t xml:space="preserve">
должна быть равна нулю, д/х не потребляют продукцию отрасли добычи нефти</t>
        </r>
      </text>
    </comment>
    <comment ref="CI40" authorId="1">
      <text>
        <r>
          <rPr>
            <b/>
            <sz val="9"/>
            <color indexed="81"/>
            <rFont val="Tahoma"/>
            <family val="2"/>
            <charset val="204"/>
          </rPr>
          <t>user:</t>
        </r>
        <r>
          <rPr>
            <sz val="9"/>
            <color indexed="81"/>
            <rFont val="Tahoma"/>
            <family val="2"/>
            <charset val="204"/>
          </rPr>
          <t xml:space="preserve">
должна быть равна нулю, а эти издержки надо добавить в отрасль "Производство и распределение газа"</t>
        </r>
      </text>
    </comment>
    <comment ref="BY55" authorId="1">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comments8.xml><?xml version="1.0" encoding="utf-8"?>
<comments xmlns="http://schemas.openxmlformats.org/spreadsheetml/2006/main">
  <authors>
    <author>Polugodina, Maria</author>
    <author>user</author>
  </authors>
  <commentList>
    <comment ref="A1" authorId="0">
      <text>
        <r>
          <rPr>
            <b/>
            <sz val="9"/>
            <color indexed="81"/>
            <rFont val="Segoe UI"/>
            <family val="2"/>
          </rPr>
          <t>Polugodina, Maria:</t>
        </r>
        <r>
          <rPr>
            <sz val="9"/>
            <color indexed="81"/>
            <rFont val="Segoe UI"/>
            <family val="2"/>
          </rPr>
          <t xml:space="preserve">
This data is copied from the original file 'SAM_2017_IO_integrated_v4_34.xls"
received from Aidyn Bklodotov (ERI, Nur-Sultan)</t>
        </r>
      </text>
    </comment>
    <comment ref="CH39" authorId="1">
      <text>
        <r>
          <rPr>
            <b/>
            <sz val="9"/>
            <color indexed="81"/>
            <rFont val="Tahoma"/>
            <family val="2"/>
            <charset val="204"/>
          </rPr>
          <t>user:</t>
        </r>
        <r>
          <rPr>
            <sz val="9"/>
            <color indexed="81"/>
            <rFont val="Tahoma"/>
            <family val="2"/>
            <charset val="204"/>
          </rPr>
          <t xml:space="preserve">
должна быть равна нулю, д/х не потребляют продукцию отрасли добычи нефти</t>
        </r>
      </text>
    </comment>
    <comment ref="CH40" authorId="1">
      <text>
        <r>
          <rPr>
            <b/>
            <sz val="9"/>
            <color indexed="81"/>
            <rFont val="Tahoma"/>
            <family val="2"/>
            <charset val="204"/>
          </rPr>
          <t>user:</t>
        </r>
        <r>
          <rPr>
            <sz val="9"/>
            <color indexed="81"/>
            <rFont val="Tahoma"/>
            <family val="2"/>
            <charset val="204"/>
          </rPr>
          <t xml:space="preserve">
должна быть равна нулю, а эти издержки надо добавить в отрасль "Производство и распределение газа"</t>
        </r>
      </text>
    </comment>
    <comment ref="BY55" authorId="1">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comments9.xml><?xml version="1.0" encoding="utf-8"?>
<comments xmlns="http://schemas.openxmlformats.org/spreadsheetml/2006/main">
  <authors>
    <author>Polugodina, Maria</author>
    <author>user</author>
  </authors>
  <commentList>
    <comment ref="A1" authorId="0">
      <text>
        <r>
          <rPr>
            <b/>
            <sz val="9"/>
            <color indexed="81"/>
            <rFont val="Segoe UI"/>
            <family val="2"/>
          </rPr>
          <t>Polugodina, Maria:</t>
        </r>
        <r>
          <rPr>
            <sz val="9"/>
            <color indexed="81"/>
            <rFont val="Segoe UI"/>
            <family val="2"/>
          </rPr>
          <t xml:space="preserve">
This data is copied from the original file 'SAM_2017_IO_integrated_v4_34.xls"
received from Aidyn Bklodotov (ERI, Nur-Sultan)</t>
        </r>
      </text>
    </comment>
    <comment ref="CI39" authorId="1">
      <text>
        <r>
          <rPr>
            <b/>
            <sz val="9"/>
            <color indexed="81"/>
            <rFont val="Tahoma"/>
            <family val="2"/>
            <charset val="204"/>
          </rPr>
          <t>user:</t>
        </r>
        <r>
          <rPr>
            <sz val="9"/>
            <color indexed="81"/>
            <rFont val="Tahoma"/>
            <family val="2"/>
            <charset val="204"/>
          </rPr>
          <t xml:space="preserve">
должна быть равна нулю, д/х не потребляют продукцию отрасли добычи нефти</t>
        </r>
      </text>
    </comment>
    <comment ref="CI40" authorId="1">
      <text>
        <r>
          <rPr>
            <b/>
            <sz val="9"/>
            <color indexed="81"/>
            <rFont val="Tahoma"/>
            <family val="2"/>
            <charset val="204"/>
          </rPr>
          <t>user:</t>
        </r>
        <r>
          <rPr>
            <sz val="9"/>
            <color indexed="81"/>
            <rFont val="Tahoma"/>
            <family val="2"/>
            <charset val="204"/>
          </rPr>
          <t xml:space="preserve">
должна быть равна нулю, а эти издержки надо добавить в отрасль "Производство и распределение газа"</t>
        </r>
      </text>
    </comment>
    <comment ref="BY55" authorId="1">
      <text>
        <r>
          <rPr>
            <b/>
            <sz val="9"/>
            <color indexed="81"/>
            <rFont val="Tahoma"/>
            <family val="2"/>
            <charset val="204"/>
          </rPr>
          <t>user:</t>
        </r>
        <r>
          <rPr>
            <sz val="9"/>
            <color indexed="81"/>
            <rFont val="Tahoma"/>
            <family val="2"/>
            <charset val="204"/>
          </rPr>
          <t xml:space="preserve">
почему государство не потребляет электроэнергию???</t>
        </r>
      </text>
    </comment>
  </commentList>
</comments>
</file>

<file path=xl/sharedStrings.xml><?xml version="1.0" encoding="utf-8"?>
<sst xmlns="http://schemas.openxmlformats.org/spreadsheetml/2006/main" count="476" uniqueCount="180">
  <si>
    <t>mln USD</t>
  </si>
  <si>
    <t>Activities</t>
  </si>
  <si>
    <t>Com</t>
  </si>
  <si>
    <t>K</t>
  </si>
  <si>
    <t>L</t>
  </si>
  <si>
    <t>HH_bottom40R</t>
  </si>
  <si>
    <t>HH_top60R</t>
  </si>
  <si>
    <t>HH_bottom40U</t>
  </si>
  <si>
    <t>HH_top60U</t>
  </si>
  <si>
    <t>Govt</t>
  </si>
  <si>
    <t>TC</t>
  </si>
  <si>
    <t>TE</t>
  </si>
  <si>
    <t>TK</t>
  </si>
  <si>
    <t>TY</t>
  </si>
  <si>
    <t>Investment</t>
  </si>
  <si>
    <t>ROW</t>
  </si>
  <si>
    <t>Total</t>
  </si>
  <si>
    <t>Savings</t>
  </si>
  <si>
    <t>Check</t>
  </si>
  <si>
    <t>GDP by output</t>
  </si>
  <si>
    <t>mln USD overestimation</t>
  </si>
  <si>
    <t xml:space="preserve">THIS IS CORRECTED IN THE VERSION FOR USD </t>
  </si>
  <si>
    <t>GDP by expenditure</t>
  </si>
  <si>
    <t xml:space="preserve">because we have negative domestic supply of natural gas. </t>
  </si>
  <si>
    <t>GDP by income</t>
  </si>
  <si>
    <t>Correction steps: reduce import, increase exports.</t>
  </si>
  <si>
    <t>direct taxes revenue</t>
  </si>
  <si>
    <t>transfers</t>
  </si>
  <si>
    <t>indirect taxes revenue</t>
  </si>
  <si>
    <t>taxes</t>
  </si>
  <si>
    <t>GVA</t>
  </si>
  <si>
    <t>savings</t>
  </si>
  <si>
    <t>Output</t>
  </si>
  <si>
    <t>current account, foreign investments</t>
  </si>
  <si>
    <t>Intermediate consumption at bas</t>
  </si>
  <si>
    <t>asset transfers abroad</t>
  </si>
  <si>
    <t>Resource endowment value in the model</t>
  </si>
  <si>
    <t>capital shares</t>
  </si>
  <si>
    <t>Inv share to GDP</t>
  </si>
  <si>
    <t>Dom savings to Inv</t>
  </si>
  <si>
    <t>FDI / Inv</t>
  </si>
  <si>
    <t>net transfers with ROW</t>
  </si>
  <si>
    <t>Negative investment in the SAM</t>
  </si>
  <si>
    <t>GDP 2011 in the model</t>
  </si>
  <si>
    <t>GVA 2011 in the model</t>
  </si>
  <si>
    <t>Output 2011 in the model</t>
  </si>
  <si>
    <t>GVA goods</t>
  </si>
  <si>
    <t>GVA services</t>
  </si>
  <si>
    <t>mln tenge</t>
  </si>
  <si>
    <t>TI</t>
  </si>
  <si>
    <t>Investment &amp; Inventories</t>
  </si>
  <si>
    <t>bottom40R</t>
  </si>
  <si>
    <t>top60R</t>
  </si>
  <si>
    <t>bottom40U</t>
  </si>
  <si>
    <t>top60U</t>
  </si>
  <si>
    <t>https://stat.gov.kz/official/dynamic</t>
  </si>
  <si>
    <t>GDP official number for 2017</t>
  </si>
  <si>
    <t>Difference to total (interim)</t>
  </si>
  <si>
    <t>Note: for balancing, after all transfers &amp; expenditures were calculated, the difference between line &amp; column sum is corrected with savings &amp; transfers</t>
  </si>
  <si>
    <t>Negative amount = low-income HH's spend more than they receive --&gt; deduct the amount from their transfers (add the negative number); add it to high-income HH's</t>
  </si>
  <si>
    <t>The savings of high-income HH's are set to accommodate higher transfers and to balance rows &amp; columns</t>
  </si>
  <si>
    <t>The difference of the first step is copied to row 92 as value to avoid circular formulas</t>
  </si>
  <si>
    <t>classification is not right clear…</t>
  </si>
  <si>
    <t>years</t>
  </si>
  <si>
    <t>Agriculture</t>
  </si>
  <si>
    <t>Coal extraction</t>
  </si>
  <si>
    <t>Extraction of crude oil</t>
  </si>
  <si>
    <t>Extraction of natural gas</t>
  </si>
  <si>
    <t>Mining of iron ores</t>
  </si>
  <si>
    <t>Mining of non-ferrousmetals</t>
  </si>
  <si>
    <t>Other mining</t>
  </si>
  <si>
    <t>Food industry</t>
  </si>
  <si>
    <t>Paper, pulp and print</t>
  </si>
  <si>
    <t>Other light industry</t>
  </si>
  <si>
    <t>Ferrous metallurgy</t>
  </si>
  <si>
    <t>Non-ferrous metallurgy</t>
  </si>
  <si>
    <t>Other metallurgy</t>
  </si>
  <si>
    <t>Oil refining</t>
  </si>
  <si>
    <t>Chemical industry</t>
  </si>
  <si>
    <t>Mineral products</t>
  </si>
  <si>
    <t>Machinery</t>
  </si>
  <si>
    <t>Other manufac-turing</t>
  </si>
  <si>
    <t>Public electricity</t>
  </si>
  <si>
    <t>Natural Gas production and distribution</t>
  </si>
  <si>
    <t>Heat and hot water supply</t>
  </si>
  <si>
    <t>Water and waste management</t>
  </si>
  <si>
    <t>Land transport</t>
  </si>
  <si>
    <t>Water transport</t>
  </si>
  <si>
    <t>Air transport</t>
  </si>
  <si>
    <t>Construction</t>
  </si>
  <si>
    <t>Trade</t>
  </si>
  <si>
    <t>Information and communi-cation</t>
  </si>
  <si>
    <t>Financial and insurance services</t>
  </si>
  <si>
    <t>Real estate transactions</t>
  </si>
  <si>
    <t>Professional, scientific and technical activities</t>
  </si>
  <si>
    <t>Education</t>
  </si>
  <si>
    <t>Health care</t>
  </si>
  <si>
    <t>Other services</t>
  </si>
  <si>
    <t>productivity assumptions for the year:</t>
  </si>
  <si>
    <t>agr</t>
  </si>
  <si>
    <t>min</t>
  </si>
  <si>
    <t>mnf1</t>
  </si>
  <si>
    <t>light ind.</t>
  </si>
  <si>
    <t>metal</t>
  </si>
  <si>
    <t>oil ref.</t>
  </si>
  <si>
    <t>chemicals</t>
  </si>
  <si>
    <t>Minerals</t>
  </si>
  <si>
    <t>machin.</t>
  </si>
  <si>
    <t>construct.</t>
  </si>
  <si>
    <t>Electricity</t>
  </si>
  <si>
    <t>Gas dist</t>
  </si>
  <si>
    <t>Heat</t>
  </si>
  <si>
    <t>Water&amp;Waste</t>
  </si>
  <si>
    <t>tra</t>
  </si>
  <si>
    <t>srv</t>
  </si>
  <si>
    <t>This assumption is alligned with the assumption of E&amp;Y(Ferdinand Pavel) applied in the World Bank project on updating the NDC</t>
  </si>
  <si>
    <t>The orange marked cells will not be taken into account by the model</t>
  </si>
  <si>
    <t>Received from Ferdinand Pavel on Nov 4, 2020</t>
  </si>
  <si>
    <t>The code calls the growth rate of endowments after calling the *ModelCode*.gms and for updates into the next period</t>
  </si>
  <si>
    <t>We additionally assume:</t>
  </si>
  <si>
    <t>no growth of productivity in the coal extraction sector</t>
  </si>
  <si>
    <t>Price index - NDC scenario</t>
  </si>
  <si>
    <t>Mining of non-ferrous metals</t>
  </si>
  <si>
    <t>Other manufacturing</t>
  </si>
  <si>
    <t>EXPORT by ACTIVITIES, IMPORTS by PRODUCTS - therefore two different tables. International prices for exports and imports are ASSUMED to be the same initially!!!</t>
  </si>
  <si>
    <t>Price index - Ambitious scenario</t>
  </si>
  <si>
    <t>Year</t>
  </si>
  <si>
    <t>ERI total growth</t>
  </si>
  <si>
    <t>urban population (mio)</t>
  </si>
  <si>
    <t>rural population (mio)</t>
  </si>
  <si>
    <t>urban growth</t>
  </si>
  <si>
    <t>rural growth</t>
  </si>
  <si>
    <t>urban share</t>
  </si>
  <si>
    <t>rural share</t>
  </si>
  <si>
    <t>weighted growth</t>
  </si>
  <si>
    <t>difference ERI-weighted</t>
  </si>
  <si>
    <t>scale</t>
  </si>
  <si>
    <t>pop_growth_u</t>
  </si>
  <si>
    <t>pop_growth_r</t>
  </si>
  <si>
    <t>weighted growth new</t>
  </si>
  <si>
    <t>IOT</t>
  </si>
  <si>
    <t>Non-ferrous merallurgy</t>
  </si>
  <si>
    <t>other metallurgy</t>
  </si>
  <si>
    <t>Other manufacturing and construction</t>
  </si>
  <si>
    <t>Information and communication</t>
  </si>
  <si>
    <t>Financial services</t>
  </si>
  <si>
    <t>Health care services</t>
  </si>
  <si>
    <t>Consumption of households</t>
  </si>
  <si>
    <t>Consumption of government</t>
  </si>
  <si>
    <t>Total output FROM SAM</t>
  </si>
  <si>
    <t>other mining in OLD</t>
  </si>
  <si>
    <t>GHG Emissions (CO2e in Gg)</t>
  </si>
  <si>
    <t>DATA from National Inventory Report</t>
  </si>
  <si>
    <t>C. Emissions from Industrial Processes</t>
  </si>
  <si>
    <r>
      <rPr>
        <b/>
        <sz val="12"/>
        <color theme="1"/>
        <rFont val="Calibri"/>
        <family val="2"/>
        <scheme val="minor"/>
      </rPr>
      <t>Total emission volume:</t>
    </r>
    <r>
      <rPr>
        <b/>
        <sz val="11"/>
        <color theme="1"/>
        <rFont val="Calibri"/>
        <family val="2"/>
        <scheme val="minor"/>
      </rPr>
      <t xml:space="preserve"> </t>
    </r>
    <r>
      <rPr>
        <b/>
        <sz val="14"/>
        <color rgb="FFFF0000"/>
        <rFont val="Calibri"/>
        <family val="2"/>
        <scheme val="minor"/>
      </rPr>
      <t>EF0(emi,rows)</t>
    </r>
  </si>
  <si>
    <t>ind</t>
  </si>
  <si>
    <r>
      <rPr>
        <b/>
        <sz val="12"/>
        <rFont val="Arial"/>
        <family val="2"/>
      </rPr>
      <t xml:space="preserve">Process emissions per output value: </t>
    </r>
    <r>
      <rPr>
        <b/>
        <sz val="14"/>
        <color rgb="FFFF0000"/>
        <rFont val="Arial"/>
        <family val="2"/>
      </rPr>
      <t>PEF0(emi, rows)</t>
    </r>
  </si>
  <si>
    <t>Endow_Land</t>
  </si>
  <si>
    <t>Endow_Coal</t>
  </si>
  <si>
    <t>Endow_Oil</t>
  </si>
  <si>
    <t>Endow_Gas</t>
  </si>
  <si>
    <t>peak year</t>
  </si>
  <si>
    <t>Oil</t>
  </si>
  <si>
    <t>NGL</t>
  </si>
  <si>
    <t>GDP (output)</t>
  </si>
  <si>
    <t>GDP (expenditure)</t>
  </si>
  <si>
    <t>Negative amount = low-income HH's spend more than they receive; the amount is higher than transfers --&gt; there should be subsidies</t>
  </si>
  <si>
    <t>--&gt; Set poor HH transfers to 0, subtract the difference from row 92 from GOV transfers to poor HH (=add subsidy); add the same amount to respective rich HH to balance total transfers</t>
  </si>
  <si>
    <t>Economic argument: the subsidies to firms are partially passed to poor HHs (low prices), partially to rich HHs (owners)</t>
  </si>
  <si>
    <t>The savings of high-income HH's are set to accommodate lower transfers from GOV and to balance rows &amp; columns</t>
  </si>
  <si>
    <t>HERE: CAPITAL Income of poor households has to be limited</t>
  </si>
  <si>
    <t>Net government tranfers</t>
  </si>
  <si>
    <t>HH_bottom20R</t>
  </si>
  <si>
    <t>HH_top80R</t>
  </si>
  <si>
    <t>HH_bottom20U</t>
  </si>
  <si>
    <t>HH_top80U</t>
  </si>
  <si>
    <t>Balancing of the gas import</t>
  </si>
  <si>
    <t>Gas total</t>
  </si>
  <si>
    <t>Negative amount = low-income HH's spend more than they receive --&gt; deduct the amount from their savings (add the negative number)</t>
  </si>
  <si>
    <t>In this version of SAM, all households possess capital and make savings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</si>
</sst>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0.00\ _€_-;\-* #,##0.00\ _€_-;_-* &quot;-&quot;??\ _€_-;_-@_-"/>
    <numFmt numFmtId="170" formatCode="_-* #,##0.00_-;\-* #,##0.00_-;_-* &quot;-&quot;??_-;_-@_-"/>
    <numFmt numFmtId="171" formatCode="0.E+00"/>
    <numFmt numFmtId="172" formatCode="0.0%"/>
    <numFmt numFmtId="173" formatCode="_-* #,##0.00_р_._-;\-* #,##0.00_р_._-;_-* &quot;-&quot;??_р_._-;_-@_-"/>
    <numFmt numFmtId="174" formatCode="#,##0.0000"/>
    <numFmt numFmtId="175" formatCode="0.0"/>
    <numFmt numFmtId="176" formatCode="0.00000"/>
    <numFmt numFmtId="177" formatCode="0.000"/>
    <numFmt numFmtId="178" formatCode="0E+00"/>
    <numFmt numFmtId="179" formatCode="_-[$€-2]* #,##0.00_-;\-[$€-2]* #,##0.00_-;_-[$€-2]* &quot;-&quot;??_-"/>
    <numFmt numFmtId="180" formatCode="#,###"/>
    <numFmt numFmtId="181" formatCode="0.000000"/>
    <numFmt numFmtId="182" formatCode="0.0E+00"/>
    <numFmt numFmtId="183" formatCode="0.0.E+00"/>
    <numFmt numFmtId="184" formatCode="_-* #,##0\ _€_-;\-* #,##0\ _€_-;_-* &quot;-&quot;??\ _€_-;_-@_-"/>
  </numFmts>
  <fonts count="6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sz val="10"/>
      <name val="Arial"/>
      <family val="2"/>
    </font>
    <font>
      <b/>
      <sz val="10"/>
      <color theme="1"/>
      <name val="Calibri"/>
      <family val="2"/>
      <scheme val="minor"/>
    </font>
    <font>
      <b/>
      <sz val="9"/>
      <color indexed="81"/>
      <name val="Tahoma"/>
      <family val="2"/>
      <charset val="204"/>
    </font>
    <font>
      <sz val="9"/>
      <color indexed="81"/>
      <name val="Tahoma"/>
      <family val="2"/>
      <charset val="204"/>
    </font>
    <font>
      <sz val="10"/>
      <name val="Arial"/>
      <family val="2"/>
    </font>
    <font>
      <sz val="9"/>
      <name val="Times New Roman"/>
      <family val="1"/>
    </font>
    <font>
      <sz val="11"/>
      <color theme="0"/>
      <name val="Times New Roman"/>
      <family val="2"/>
    </font>
    <font>
      <sz val="11"/>
      <color theme="0"/>
      <name val="Calibri"/>
      <family val="2"/>
      <charset val="204"/>
      <scheme val="minor"/>
    </font>
    <font>
      <b/>
      <sz val="9"/>
      <name val="Times New Roman"/>
      <family val="1"/>
    </font>
    <font>
      <sz val="10"/>
      <name val="Arial"/>
      <family val="2"/>
      <charset val="204"/>
    </font>
    <font>
      <b/>
      <sz val="12"/>
      <name val="Times New Roman"/>
      <family val="1"/>
    </font>
    <font>
      <u/>
      <sz val="11"/>
      <color theme="10"/>
      <name val="Calibri"/>
      <family val="2"/>
      <charset val="204"/>
      <scheme val="minor"/>
    </font>
    <font>
      <sz val="10"/>
      <color theme="1"/>
      <name val="Arial"/>
      <family val="2"/>
    </font>
    <font>
      <sz val="10"/>
      <name val="Arial Cyr"/>
      <charset val="204"/>
    </font>
    <font>
      <sz val="8"/>
      <name val="Helvetica"/>
      <family val="2"/>
    </font>
    <font>
      <sz val="12"/>
      <name val="Times New Roman"/>
      <family val="1"/>
    </font>
    <font>
      <sz val="9"/>
      <color theme="1"/>
      <name val="Calibri"/>
      <family val="2"/>
      <charset val="204"/>
      <scheme val="minor"/>
    </font>
    <font>
      <b/>
      <sz val="12"/>
      <color indexed="12"/>
      <name val="Arial"/>
      <family val="2"/>
    </font>
    <font>
      <sz val="9"/>
      <name val="Arial"/>
      <family val="2"/>
    </font>
    <font>
      <b/>
      <sz val="9"/>
      <name val="Arial"/>
      <family val="2"/>
    </font>
    <font>
      <b/>
      <sz val="12"/>
      <name val="Arial"/>
      <family val="2"/>
    </font>
    <font>
      <b/>
      <sz val="14"/>
      <color rgb="FFFF0000"/>
      <name val="Arial"/>
      <family val="2"/>
    </font>
    <font>
      <b/>
      <sz val="12"/>
      <color theme="1"/>
      <name val="Calibri"/>
      <family val="2"/>
      <scheme val="minor"/>
    </font>
    <font>
      <b/>
      <sz val="14"/>
      <color rgb="FFFF0000"/>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b/>
      <sz val="9"/>
      <color indexed="81"/>
      <name val="Tahoma"/>
      <family val="2"/>
    </font>
    <font>
      <sz val="9"/>
      <color indexed="81"/>
      <name val="Tahoma"/>
      <family val="2"/>
    </font>
    <font>
      <sz val="11"/>
      <color theme="1"/>
      <name val="Arial Narrow"/>
      <family val="2"/>
    </font>
    <font>
      <b/>
      <sz val="10"/>
      <name val="Calibri"/>
      <family val="2"/>
      <charset val="204"/>
    </font>
    <font>
      <sz val="10"/>
      <name val="Courier"/>
      <family val="3"/>
    </font>
    <font>
      <sz val="10"/>
      <name val="MS Sans Serif"/>
      <family val="2"/>
    </font>
    <font>
      <sz val="12"/>
      <name val="Arial"/>
      <family val="2"/>
    </font>
    <font>
      <u/>
      <sz val="11"/>
      <color theme="10"/>
      <name val="Calibri"/>
      <family val="2"/>
    </font>
    <font>
      <sz val="10"/>
      <name val="Arial Cyr"/>
      <family val="2"/>
    </font>
    <font>
      <sz val="11"/>
      <color theme="1"/>
      <name val="Calibri"/>
      <family val="2"/>
      <charset val="204"/>
      <scheme val="minor"/>
    </font>
    <font>
      <sz val="10"/>
      <name val="Times New Roman"/>
      <family val="1"/>
    </font>
    <font>
      <sz val="12"/>
      <color theme="1"/>
      <name val="Calibri"/>
      <family val="2"/>
      <scheme val="minor"/>
    </font>
    <font>
      <sz val="11"/>
      <name val="Calibri"/>
      <family val="2"/>
    </font>
    <font>
      <sz val="8"/>
      <name val="Arial"/>
      <family val="2"/>
      <charset val="204"/>
    </font>
    <font>
      <sz val="10"/>
      <color indexed="8"/>
      <name val="Times New Roman"/>
      <family val="1"/>
    </font>
    <font>
      <i/>
      <sz val="8"/>
      <name val="Times New Roman"/>
      <family val="1"/>
    </font>
    <font>
      <sz val="10"/>
      <color indexed="62"/>
      <name val="Arial Cyr"/>
      <family val="2"/>
      <charset val="204"/>
    </font>
    <font>
      <sz val="10"/>
      <name val="Times New Roman Cyr"/>
      <charset val="204"/>
    </font>
    <font>
      <sz val="10"/>
      <name val="Times New Roman"/>
      <family val="1"/>
      <charset val="204"/>
    </font>
    <font>
      <sz val="9"/>
      <color indexed="8"/>
      <name val="Calibri"/>
      <family val="2"/>
      <charset val="204"/>
    </font>
    <font>
      <b/>
      <sz val="9"/>
      <color indexed="81"/>
      <name val="Segoe UI"/>
      <family val="2"/>
    </font>
    <font>
      <sz val="9"/>
      <color indexed="81"/>
      <name val="Segoe UI"/>
      <family val="2"/>
    </font>
    <font>
      <sz val="11"/>
      <color rgb="FF7030A0"/>
      <name val="Calibri"/>
      <family val="2"/>
      <scheme val="minor"/>
    </font>
    <font>
      <sz val="11"/>
      <color theme="1" tint="0.249977111117893"/>
      <name val="Calibri"/>
      <family val="2"/>
      <scheme val="minor"/>
    </font>
    <font>
      <sz val="11"/>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patternFill>
    </fill>
    <fill>
      <patternFill patternType="solid">
        <fgColor theme="7" tint="0.79998168889431442"/>
        <bgColor indexed="65"/>
      </patternFill>
    </fill>
    <fill>
      <patternFill patternType="solid">
        <fgColor theme="8" tint="0.59999389629810485"/>
        <bgColor indexed="65"/>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C000"/>
        <bgColor indexed="64"/>
      </patternFill>
    </fill>
    <fill>
      <patternFill patternType="solid">
        <fgColor indexed="27"/>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2"/>
        <bgColor indexed="64"/>
      </patternFill>
    </fill>
    <fill>
      <patternFill patternType="darkTrellis"/>
    </fill>
    <fill>
      <patternFill patternType="solid">
        <fgColor theme="6"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DCE6F1"/>
        <bgColor rgb="FF000000"/>
      </patternFill>
    </fill>
    <fill>
      <patternFill patternType="solid">
        <fgColor indexed="43"/>
      </patternFill>
    </fill>
    <fill>
      <patternFill patternType="solid">
        <fgColor rgb="FF00B050"/>
        <bgColor indexed="64"/>
      </patternFill>
    </fill>
    <fill>
      <patternFill patternType="solid">
        <fgColor theme="9"/>
        <bgColor indexed="64"/>
      </patternFill>
    </fill>
    <fill>
      <patternFill patternType="solid">
        <fgColor theme="6" tint="-0.249977111117893"/>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39997558519241921"/>
        <bgColor indexed="64"/>
      </patternFill>
    </fill>
  </fills>
  <borders count="47">
    <border>
      <left/>
      <right/>
      <top/>
      <bottom/>
      <diagonal/>
    </border>
    <border>
      <left/>
      <right style="hair">
        <color auto="1"/>
      </right>
      <top/>
      <bottom/>
      <diagonal/>
    </border>
    <border>
      <left/>
      <right style="thin">
        <color indexed="64"/>
      </right>
      <top/>
      <bottom/>
      <diagonal/>
    </border>
    <border>
      <left style="thin">
        <color indexed="64"/>
      </left>
      <right/>
      <top/>
      <bottom/>
      <diagonal/>
    </border>
    <border>
      <left/>
      <right style="hair">
        <color auto="1"/>
      </right>
      <top style="hair">
        <color auto="1"/>
      </top>
      <bottom/>
      <diagonal/>
    </border>
    <border>
      <left/>
      <right/>
      <top/>
      <bottom style="hair">
        <color auto="1"/>
      </bottom>
      <diagonal/>
    </border>
    <border>
      <left/>
      <right style="hair">
        <color auto="1"/>
      </right>
      <top/>
      <bottom style="hair">
        <color auto="1"/>
      </bottom>
      <diagonal/>
    </border>
    <border>
      <left/>
      <right style="thin">
        <color auto="1"/>
      </right>
      <top/>
      <bottom style="hair">
        <color auto="1"/>
      </bottom>
      <diagonal/>
    </border>
    <border>
      <left/>
      <right/>
      <top style="hair">
        <color auto="1"/>
      </top>
      <bottom/>
      <diagonal/>
    </border>
    <border>
      <left style="hair">
        <color auto="1"/>
      </left>
      <right/>
      <top style="hair">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auto="1"/>
      </left>
      <right/>
      <top/>
      <bottom/>
      <diagonal/>
    </border>
    <border>
      <left style="medium">
        <color indexed="64"/>
      </left>
      <right/>
      <top/>
      <bottom/>
      <diagonal/>
    </border>
    <border>
      <left/>
      <right style="medium">
        <color indexed="64"/>
      </right>
      <top/>
      <bottom/>
      <diagonal/>
    </border>
    <border>
      <left style="hair">
        <color auto="1"/>
      </left>
      <right/>
      <top/>
      <bottom style="hair">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auto="1"/>
      </right>
      <top style="hair">
        <color auto="1"/>
      </top>
      <bottom/>
      <diagonal/>
    </border>
    <border>
      <left/>
      <right/>
      <top/>
      <bottom style="thin">
        <color indexed="64"/>
      </bottom>
      <diagonal/>
    </border>
    <border>
      <left/>
      <right style="hair">
        <color auto="1"/>
      </right>
      <top/>
      <bottom style="thin">
        <color indexed="64"/>
      </bottom>
      <diagonal/>
    </border>
    <border>
      <left style="hair">
        <color auto="1"/>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ck">
        <color rgb="FF00B050"/>
      </right>
      <top/>
      <bottom style="thick">
        <color rgb="FF00B050"/>
      </bottom>
      <diagonal/>
    </border>
    <border>
      <left/>
      <right/>
      <top/>
      <bottom style="thick">
        <color rgb="FF00B050"/>
      </bottom>
      <diagonal/>
    </border>
    <border>
      <left style="thick">
        <color rgb="FF00B050"/>
      </left>
      <right/>
      <top/>
      <bottom style="thick">
        <color rgb="FF00B050"/>
      </bottom>
      <diagonal/>
    </border>
    <border>
      <left/>
      <right style="thick">
        <color rgb="FF00B050"/>
      </right>
      <top style="thick">
        <color rgb="FF00B050"/>
      </top>
      <bottom/>
      <diagonal/>
    </border>
    <border>
      <left/>
      <right/>
      <top style="thick">
        <color rgb="FF00B050"/>
      </top>
      <bottom/>
      <diagonal/>
    </border>
    <border>
      <left style="thick">
        <color rgb="FF00B050"/>
      </left>
      <right/>
      <top style="thick">
        <color rgb="FF00B05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style="medium">
        <color indexed="64"/>
      </right>
      <top style="medium">
        <color indexed="64"/>
      </top>
      <bottom style="medium">
        <color indexed="64"/>
      </bottom>
      <diagonal/>
    </border>
  </borders>
  <cellStyleXfs count="329">
    <xf numFmtId="0" fontId="0" fillId="0" borderId="0"/>
    <xf numFmtId="9" fontId="1" fillId="0" borderId="0" applyFont="0" applyFill="0" applyBorder="0" applyAlignment="0" applyProtection="0"/>
    <xf numFmtId="0" fontId="3" fillId="3" borderId="0" applyNumberFormat="0" applyBorder="0" applyAlignment="0" applyProtection="0"/>
    <xf numFmtId="0" fontId="1" fillId="6" borderId="0" applyNumberFormat="0" applyBorder="0" applyAlignment="0" applyProtection="0"/>
    <xf numFmtId="0" fontId="8" fillId="0" borderId="0"/>
    <xf numFmtId="0" fontId="12" fillId="0" borderId="0"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49" fontId="13" fillId="0" borderId="27" applyNumberFormat="0" applyFont="0" applyFill="0" applyBorder="0" applyProtection="0">
      <alignment horizontal="left" vertical="center" indent="2"/>
    </xf>
    <xf numFmtId="0" fontId="1" fillId="7" borderId="0" applyNumberFormat="0" applyBorder="0" applyAlignment="0" applyProtection="0"/>
    <xf numFmtId="0" fontId="12" fillId="0" borderId="0"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49" fontId="13" fillId="0" borderId="28" applyNumberFormat="0" applyFont="0" applyFill="0" applyBorder="0" applyProtection="0">
      <alignment horizontal="left" vertical="center" indent="5"/>
    </xf>
    <xf numFmtId="0" fontId="14" fillId="5" borderId="0" applyNumberFormat="0" applyBorder="0" applyAlignment="0" applyProtection="0"/>
    <xf numFmtId="0" fontId="15" fillId="5" borderId="0" applyNumberFormat="0" applyBorder="0" applyAlignment="0" applyProtection="0"/>
    <xf numFmtId="0" fontId="13" fillId="18" borderId="27">
      <alignment horizontal="right" vertical="center"/>
    </xf>
    <xf numFmtId="4" fontId="13" fillId="19" borderId="0" applyBorder="0">
      <alignment horizontal="right" vertical="center"/>
    </xf>
    <xf numFmtId="4" fontId="13" fillId="19" borderId="0" applyBorder="0">
      <alignment horizontal="right" vertical="center"/>
    </xf>
    <xf numFmtId="0" fontId="3" fillId="3" borderId="0" applyNumberFormat="0" applyBorder="0" applyAlignment="0" applyProtection="0"/>
    <xf numFmtId="0" fontId="3" fillId="3" borderId="0" applyNumberFormat="0" applyBorder="0" applyAlignment="0" applyProtection="0"/>
    <xf numFmtId="4" fontId="16" fillId="0" borderId="29" applyFill="0" applyBorder="0" applyProtection="0">
      <alignment horizontal="right" vertical="center"/>
    </xf>
    <xf numFmtId="168" fontId="1" fillId="0" borderId="0" applyFont="0" applyFill="0" applyBorder="0" applyAlignment="0" applyProtection="0"/>
    <xf numFmtId="168" fontId="1" fillId="0" borderId="0" applyFont="0" applyFill="0" applyBorder="0" applyAlignment="0" applyProtection="0"/>
    <xf numFmtId="173" fontId="1" fillId="0" borderId="0" applyFont="0" applyFill="0" applyBorder="0" applyAlignment="0" applyProtection="0"/>
    <xf numFmtId="0" fontId="17" fillId="20" borderId="0" applyNumberFormat="0" applyFont="0" applyBorder="0" applyAlignment="0"/>
    <xf numFmtId="0" fontId="13" fillId="19" borderId="28">
      <alignment horizontal="left" vertical="center"/>
    </xf>
    <xf numFmtId="0" fontId="2" fillId="2" borderId="0" applyNumberFormat="0" applyBorder="0" applyAlignment="0" applyProtection="0"/>
    <xf numFmtId="0" fontId="2" fillId="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4" fontId="13" fillId="0" borderId="0" applyBorder="0">
      <alignment horizontal="right" vertical="center"/>
    </xf>
    <xf numFmtId="169" fontId="20" fillId="0" borderId="0" applyFont="0" applyFill="0" applyBorder="0" applyAlignment="0" applyProtection="0"/>
    <xf numFmtId="0" fontId="17" fillId="21" borderId="0" applyNumberFormat="0" applyFont="0" applyBorder="0" applyAlignment="0"/>
    <xf numFmtId="166" fontId="17" fillId="0" borderId="0" applyFont="0" applyFill="0" applyBorder="0" applyAlignment="0" applyProtection="0"/>
    <xf numFmtId="168" fontId="17" fillId="0" borderId="0" applyFont="0" applyFill="0" applyBorder="0" applyAlignment="0" applyProtection="0"/>
    <xf numFmtId="165" fontId="17" fillId="0" borderId="0" applyFont="0" applyFill="0" applyBorder="0" applyAlignment="0" applyProtection="0"/>
    <xf numFmtId="167" fontId="17" fillId="0" borderId="0" applyFont="0" applyFill="0" applyBorder="0" applyAlignment="0" applyProtection="0"/>
    <xf numFmtId="0" fontId="4" fillId="4" borderId="0" applyNumberFormat="0" applyBorder="0" applyAlignment="0" applyProtection="0"/>
    <xf numFmtId="0" fontId="4" fillId="4" borderId="0" applyNumberFormat="0" applyBorder="0" applyAlignment="0" applyProtection="0"/>
    <xf numFmtId="0" fontId="17" fillId="0" borderId="0"/>
    <xf numFmtId="0" fontId="1" fillId="0" borderId="0"/>
    <xf numFmtId="0" fontId="1" fillId="0" borderId="0"/>
    <xf numFmtId="0" fontId="12" fillId="0" borderId="0"/>
    <xf numFmtId="0" fontId="17" fillId="0" borderId="0"/>
    <xf numFmtId="0" fontId="21" fillId="0" borderId="0"/>
    <xf numFmtId="0" fontId="1" fillId="0" borderId="0"/>
    <xf numFmtId="0" fontId="1" fillId="0" borderId="0"/>
    <xf numFmtId="0" fontId="1" fillId="0" borderId="0"/>
    <xf numFmtId="0" fontId="12" fillId="0" borderId="0"/>
    <xf numFmtId="0" fontId="1" fillId="0" borderId="0"/>
    <xf numFmtId="0" fontId="1" fillId="0" borderId="0"/>
    <xf numFmtId="0" fontId="22" fillId="0" borderId="0"/>
    <xf numFmtId="0" fontId="1" fillId="0" borderId="0"/>
    <xf numFmtId="0" fontId="17" fillId="0" borderId="0"/>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4" fontId="13" fillId="0" borderId="27" applyFill="0" applyBorder="0" applyProtection="0">
      <alignment horizontal="right" vertical="center"/>
    </xf>
    <xf numFmtId="0" fontId="16" fillId="0" borderId="0"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49" fontId="16" fillId="0" borderId="27" applyNumberFormat="0" applyFill="0" applyBorder="0" applyProtection="0">
      <alignment horizontal="left" vertical="center"/>
    </xf>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13" fillId="0" borderId="27" applyNumberFormat="0" applyFill="0" applyAlignment="0" applyProtection="0"/>
    <xf numFmtId="0" fontId="22" fillId="22" borderId="0" applyNumberFormat="0" applyFont="0" applyBorder="0" applyAlignment="0" applyProtection="0"/>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174" fontId="13" fillId="23" borderId="27" applyNumberFormat="0" applyFont="0" applyBorder="0" applyAlignment="0" applyProtection="0">
      <alignment horizontal="right" vertical="center"/>
    </xf>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20" fillId="0" borderId="0" applyFont="0" applyFill="0" applyBorder="0" applyAlignment="0" applyProtection="0"/>
    <xf numFmtId="0" fontId="20" fillId="0" borderId="0"/>
    <xf numFmtId="0" fontId="12" fillId="0" borderId="0"/>
    <xf numFmtId="0" fontId="1" fillId="0" borderId="0"/>
    <xf numFmtId="0" fontId="23" fillId="0" borderId="0"/>
    <xf numFmtId="0" fontId="24" fillId="0" borderId="0"/>
    <xf numFmtId="0" fontId="1" fillId="0" borderId="0"/>
    <xf numFmtId="0" fontId="1" fillId="0" borderId="0"/>
    <xf numFmtId="0" fontId="1" fillId="0" borderId="0"/>
    <xf numFmtId="0" fontId="21" fillId="0" borderId="0"/>
    <xf numFmtId="0" fontId="1" fillId="0" borderId="0"/>
    <xf numFmtId="0" fontId="20" fillId="0" borderId="0"/>
    <xf numFmtId="0" fontId="17" fillId="0" borderId="0"/>
    <xf numFmtId="0" fontId="25" fillId="20" borderId="0">
      <alignment horizontal="left" vertical="center" indent="1"/>
    </xf>
    <xf numFmtId="0" fontId="24" fillId="0" borderId="0"/>
    <xf numFmtId="4" fontId="12" fillId="0" borderId="0"/>
    <xf numFmtId="0" fontId="21" fillId="0" borderId="0"/>
    <xf numFmtId="0" fontId="21" fillId="0" borderId="0"/>
    <xf numFmtId="0" fontId="12" fillId="0" borderId="0"/>
    <xf numFmtId="168" fontId="1" fillId="0" borderId="0" applyFont="0" applyFill="0" applyBorder="0" applyAlignment="0" applyProtection="0"/>
    <xf numFmtId="169" fontId="1" fillId="0" borderId="0" applyFont="0" applyFill="0" applyBorder="0" applyAlignment="0" applyProtection="0"/>
    <xf numFmtId="0" fontId="24" fillId="0" borderId="0"/>
    <xf numFmtId="0" fontId="1" fillId="0" borderId="0"/>
    <xf numFmtId="14" fontId="40" fillId="0" borderId="0" applyProtection="0">
      <alignment vertical="center"/>
    </xf>
    <xf numFmtId="164" fontId="41" fillId="0" borderId="0" applyFont="0" applyFill="0" applyBorder="0" applyAlignment="0" applyProtection="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4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4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9" fontId="12" fillId="0" borderId="0"/>
    <xf numFmtId="170"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0" fontId="12" fillId="0" borderId="0" applyFont="0" applyFill="0" applyBorder="0" applyAlignment="0" applyProtection="0"/>
    <xf numFmtId="170" fontId="17" fillId="0" borderId="0" applyFont="0" applyFill="0" applyBorder="0" applyAlignment="0" applyProtection="0"/>
    <xf numFmtId="170" fontId="12" fillId="0" borderId="0" applyFont="0" applyFill="0" applyBorder="0" applyAlignment="0" applyProtection="0"/>
    <xf numFmtId="0" fontId="43" fillId="0" borderId="0" applyNumberFormat="0" applyFill="0" applyBorder="0" applyAlignment="0" applyProtection="0">
      <alignment vertical="top"/>
      <protection locked="0"/>
    </xf>
    <xf numFmtId="179" fontId="44" fillId="0" borderId="0"/>
    <xf numFmtId="39" fontId="40" fillId="0" borderId="0"/>
    <xf numFmtId="0" fontId="45" fillId="0" borderId="0"/>
    <xf numFmtId="0" fontId="20" fillId="0" borderId="0"/>
    <xf numFmtId="0" fontId="45" fillId="0" borderId="0"/>
    <xf numFmtId="0" fontId="12" fillId="0" borderId="0"/>
    <xf numFmtId="0" fontId="1" fillId="0" borderId="0"/>
    <xf numFmtId="0" fontId="45" fillId="0" borderId="0"/>
    <xf numFmtId="0" fontId="1" fillId="0" borderId="0"/>
    <xf numFmtId="0" fontId="45" fillId="0" borderId="0"/>
    <xf numFmtId="0" fontId="46" fillId="0" borderId="0"/>
    <xf numFmtId="0" fontId="1" fillId="0" borderId="0"/>
    <xf numFmtId="0" fontId="47" fillId="0" borderId="0"/>
    <xf numFmtId="0" fontId="20" fillId="0" borderId="0"/>
    <xf numFmtId="0" fontId="48" fillId="0" borderId="0"/>
    <xf numFmtId="0" fontId="12" fillId="0" borderId="0"/>
    <xf numFmtId="0" fontId="1" fillId="0" borderId="0"/>
    <xf numFmtId="0" fontId="46" fillId="0" borderId="0"/>
    <xf numFmtId="0" fontId="1" fillId="0" borderId="0"/>
    <xf numFmtId="0" fontId="49" fillId="0" borderId="0"/>
    <xf numFmtId="9" fontId="45" fillId="0" borderId="0" applyFont="0" applyFill="0" applyBorder="0" applyAlignment="0" applyProtection="0"/>
    <xf numFmtId="9" fontId="24" fillId="0" borderId="0" applyFont="0" applyFill="0" applyBorder="0" applyAlignment="0" applyProtection="0"/>
    <xf numFmtId="9" fontId="17" fillId="0" borderId="0" applyFont="0" applyFill="0" applyBorder="0" applyAlignment="0" applyProtection="0"/>
    <xf numFmtId="179" fontId="50" fillId="0" borderId="44">
      <alignment horizontal="centerContinuous"/>
    </xf>
    <xf numFmtId="172" fontId="51" fillId="0" borderId="44"/>
    <xf numFmtId="0" fontId="52" fillId="34" borderId="45" applyNumberFormat="0" applyAlignment="0" applyProtection="0"/>
    <xf numFmtId="0" fontId="17" fillId="0" borderId="0"/>
    <xf numFmtId="0" fontId="1" fillId="0" borderId="0"/>
    <xf numFmtId="0" fontId="21" fillId="0" borderId="0"/>
    <xf numFmtId="0" fontId="21" fillId="0" borderId="0"/>
    <xf numFmtId="0" fontId="21" fillId="0" borderId="0"/>
    <xf numFmtId="0" fontId="21" fillId="0" borderId="0"/>
    <xf numFmtId="0" fontId="45" fillId="0" borderId="0"/>
    <xf numFmtId="0" fontId="17" fillId="0" borderId="0"/>
    <xf numFmtId="0" fontId="17" fillId="0" borderId="0" applyNumberFormat="0" applyFont="0" applyFill="0" applyBorder="0" applyAlignment="0" applyProtection="0">
      <alignment vertical="top"/>
    </xf>
    <xf numFmtId="0" fontId="24" fillId="0" borderId="0"/>
    <xf numFmtId="0" fontId="45" fillId="0" borderId="0"/>
    <xf numFmtId="0" fontId="45" fillId="0" borderId="0"/>
    <xf numFmtId="0" fontId="53" fillId="0" borderId="0"/>
    <xf numFmtId="0" fontId="17" fillId="0" borderId="0"/>
    <xf numFmtId="0" fontId="24" fillId="0" borderId="0"/>
    <xf numFmtId="0" fontId="17" fillId="0" borderId="0"/>
    <xf numFmtId="0" fontId="24" fillId="0" borderId="0"/>
    <xf numFmtId="0" fontId="24" fillId="0" borderId="0"/>
    <xf numFmtId="0" fontId="54" fillId="0" borderId="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21" fillId="0" borderId="0" applyFont="0" applyFill="0" applyBorder="0" applyAlignment="0" applyProtection="0"/>
    <xf numFmtId="9" fontId="17" fillId="0" borderId="0" applyFont="0" applyFill="0" applyBorder="0" applyAlignment="0" applyProtection="0"/>
    <xf numFmtId="173" fontId="1" fillId="0" borderId="0" applyFont="0" applyFill="0" applyBorder="0" applyAlignment="0" applyProtection="0"/>
    <xf numFmtId="180" fontId="55" fillId="0" borderId="0" applyFont="0" applyFill="0" applyBorder="0" applyAlignment="0" applyProtection="0"/>
    <xf numFmtId="173" fontId="1" fillId="0" borderId="0" applyFont="0" applyFill="0" applyBorder="0" applyAlignment="0" applyProtection="0"/>
    <xf numFmtId="173" fontId="55" fillId="0" borderId="0" applyFont="0" applyFill="0" applyBorder="0" applyAlignment="0" applyProtection="0"/>
    <xf numFmtId="173" fontId="55" fillId="0" borderId="0" applyFont="0" applyFill="0" applyBorder="0" applyAlignment="0" applyProtection="0"/>
    <xf numFmtId="173" fontId="45" fillId="0" borderId="0" applyFont="0" applyFill="0" applyBorder="0" applyAlignment="0" applyProtection="0"/>
    <xf numFmtId="173" fontId="45" fillId="0" borderId="0" applyFont="0" applyFill="0" applyBorder="0" applyAlignment="0" applyProtection="0"/>
    <xf numFmtId="168" fontId="12" fillId="0" borderId="0" applyFont="0" applyFill="0" applyBorder="0" applyAlignment="0" applyProtection="0"/>
    <xf numFmtId="168" fontId="1" fillId="0" borderId="0" applyFont="0" applyFill="0" applyBorder="0" applyAlignment="0" applyProtection="0"/>
    <xf numFmtId="173" fontId="21" fillId="0" borderId="0" applyFont="0" applyFill="0" applyBorder="0" applyAlignment="0" applyProtection="0"/>
    <xf numFmtId="0" fontId="8" fillId="0" borderId="0" applyNumberFormat="0" applyFont="0" applyFill="0" applyBorder="0" applyProtection="0">
      <alignment horizontal="left" vertical="center" indent="2"/>
    </xf>
    <xf numFmtId="0" fontId="8" fillId="0" borderId="0"/>
    <xf numFmtId="0" fontId="8" fillId="0" borderId="0"/>
    <xf numFmtId="0" fontId="8" fillId="0" borderId="0" applyNumberFormat="0" applyFont="0" applyFill="0" applyBorder="0" applyProtection="0">
      <alignment horizontal="left" vertical="center" indent="5"/>
    </xf>
    <xf numFmtId="4" fontId="8" fillId="0" borderId="0"/>
    <xf numFmtId="4" fontId="8" fillId="0" borderId="0"/>
    <xf numFmtId="0" fontId="8" fillId="0" borderId="0"/>
    <xf numFmtId="0" fontId="8" fillId="0" borderId="0"/>
    <xf numFmtId="0" fontId="8" fillId="0" borderId="0"/>
    <xf numFmtId="169" fontId="1" fillId="0" borderId="0" applyFont="0" applyFill="0" applyBorder="0" applyAlignment="0" applyProtection="0"/>
  </cellStyleXfs>
  <cellXfs count="296">
    <xf numFmtId="0" fontId="0" fillId="0" borderId="0" xfId="0"/>
    <xf numFmtId="0" fontId="6" fillId="8" borderId="0" xfId="0" applyFont="1" applyFill="1" applyBorder="1"/>
    <xf numFmtId="1" fontId="0" fillId="12" borderId="0" xfId="0" applyNumberFormat="1" applyFill="1" applyBorder="1"/>
    <xf numFmtId="1" fontId="0" fillId="0" borderId="7" xfId="0" applyNumberFormat="1" applyBorder="1"/>
    <xf numFmtId="1" fontId="0" fillId="0" borderId="8" xfId="0" applyNumberFormat="1" applyFill="1" applyBorder="1"/>
    <xf numFmtId="1" fontId="0" fillId="0" borderId="4" xfId="0" applyNumberFormat="1" applyFill="1" applyBorder="1"/>
    <xf numFmtId="0" fontId="0" fillId="14" borderId="0" xfId="0" applyFill="1"/>
    <xf numFmtId="1" fontId="0" fillId="0" borderId="13" xfId="0" applyNumberFormat="1" applyFill="1" applyBorder="1"/>
    <xf numFmtId="1" fontId="0" fillId="0" borderId="16" xfId="0" applyNumberFormat="1" applyFill="1" applyBorder="1"/>
    <xf numFmtId="1" fontId="0" fillId="0" borderId="5" xfId="0" applyNumberFormat="1" applyFill="1" applyBorder="1"/>
    <xf numFmtId="1" fontId="0" fillId="0" borderId="6" xfId="0" applyNumberFormat="1" applyFill="1" applyBorder="1"/>
    <xf numFmtId="0" fontId="0" fillId="0" borderId="18" xfId="0" applyBorder="1"/>
    <xf numFmtId="0" fontId="0" fillId="0" borderId="0" xfId="0" applyBorder="1"/>
    <xf numFmtId="2" fontId="0" fillId="0" borderId="15" xfId="0" applyNumberFormat="1" applyBorder="1"/>
    <xf numFmtId="0" fontId="0" fillId="0" borderId="10" xfId="0" applyBorder="1"/>
    <xf numFmtId="0" fontId="0" fillId="24" borderId="0" xfId="0" applyFill="1"/>
    <xf numFmtId="1" fontId="0" fillId="0" borderId="35" xfId="0" applyNumberFormat="1" applyBorder="1"/>
    <xf numFmtId="0" fontId="5" fillId="0" borderId="36" xfId="0" applyFont="1" applyBorder="1"/>
    <xf numFmtId="0" fontId="5" fillId="0" borderId="37" xfId="0" applyFont="1" applyBorder="1"/>
    <xf numFmtId="0" fontId="5" fillId="0" borderId="38" xfId="0" applyFont="1" applyBorder="1"/>
    <xf numFmtId="2" fontId="0" fillId="0" borderId="0" xfId="0" applyNumberFormat="1"/>
    <xf numFmtId="0" fontId="5" fillId="0" borderId="0" xfId="0" applyFont="1"/>
    <xf numFmtId="2" fontId="0" fillId="0" borderId="0" xfId="0" applyNumberFormat="1" applyFill="1"/>
    <xf numFmtId="2" fontId="0" fillId="0" borderId="34" xfId="0" applyNumberFormat="1" applyBorder="1"/>
    <xf numFmtId="2" fontId="0" fillId="0" borderId="35" xfId="0" applyNumberFormat="1" applyBorder="1"/>
    <xf numFmtId="2" fontId="0" fillId="14" borderId="35" xfId="0" applyNumberFormat="1" applyFill="1" applyBorder="1"/>
    <xf numFmtId="176" fontId="0" fillId="14" borderId="35" xfId="0" applyNumberFormat="1" applyFill="1" applyBorder="1"/>
    <xf numFmtId="0" fontId="5" fillId="0" borderId="0" xfId="0" applyFont="1" applyFill="1"/>
    <xf numFmtId="0" fontId="5" fillId="15" borderId="39" xfId="0" applyFont="1" applyFill="1" applyBorder="1"/>
    <xf numFmtId="2" fontId="0" fillId="0" borderId="0" xfId="0" applyNumberFormat="1" applyBorder="1"/>
    <xf numFmtId="1" fontId="0" fillId="14" borderId="0" xfId="0" applyNumberFormat="1" applyFill="1"/>
    <xf numFmtId="1" fontId="0" fillId="0" borderId="24" xfId="0" applyNumberFormat="1" applyBorder="1" applyAlignment="1">
      <alignment horizontal="left"/>
    </xf>
    <xf numFmtId="1" fontId="0" fillId="0" borderId="21" xfId="0" applyNumberFormat="1" applyBorder="1" applyAlignment="1">
      <alignment horizontal="left"/>
    </xf>
    <xf numFmtId="1" fontId="0" fillId="0" borderId="30" xfId="0" applyNumberFormat="1" applyBorder="1" applyAlignment="1">
      <alignment horizontal="left"/>
    </xf>
    <xf numFmtId="1" fontId="0" fillId="0" borderId="29" xfId="0" applyNumberFormat="1" applyBorder="1"/>
    <xf numFmtId="1" fontId="0" fillId="0" borderId="27" xfId="0" applyNumberFormat="1" applyBorder="1"/>
    <xf numFmtId="0" fontId="0" fillId="9" borderId="0" xfId="0" applyFont="1" applyFill="1" applyBorder="1" applyAlignment="1">
      <alignment wrapText="1"/>
    </xf>
    <xf numFmtId="0" fontId="0" fillId="9" borderId="0" xfId="0" applyFill="1" applyBorder="1" applyAlignment="1">
      <alignment wrapText="1"/>
    </xf>
    <xf numFmtId="0" fontId="5" fillId="0" borderId="0" xfId="0" applyFont="1" applyAlignment="1">
      <alignment horizontal="center"/>
    </xf>
    <xf numFmtId="0" fontId="5" fillId="16" borderId="0" xfId="0" applyFont="1" applyFill="1" applyAlignment="1">
      <alignment horizontal="center"/>
    </xf>
    <xf numFmtId="0" fontId="5" fillId="27" borderId="0" xfId="0" applyFont="1" applyFill="1" applyAlignment="1">
      <alignment horizontal="center"/>
    </xf>
    <xf numFmtId="0" fontId="1" fillId="6" borderId="0" xfId="3" applyAlignment="1">
      <alignment horizontal="center"/>
    </xf>
    <xf numFmtId="0" fontId="32" fillId="6" borderId="0" xfId="3" applyFont="1" applyAlignment="1">
      <alignment horizontal="center"/>
    </xf>
    <xf numFmtId="0" fontId="33" fillId="27" borderId="0" xfId="0" applyFont="1" applyFill="1" applyAlignment="1">
      <alignment horizontal="center"/>
    </xf>
    <xf numFmtId="0" fontId="5" fillId="28" borderId="0" xfId="0" applyFont="1" applyFill="1" applyAlignment="1">
      <alignment horizontal="center"/>
    </xf>
    <xf numFmtId="0" fontId="34" fillId="0" borderId="0" xfId="0" applyFont="1" applyFill="1" applyBorder="1"/>
    <xf numFmtId="172" fontId="35" fillId="14" borderId="0" xfId="1" applyNumberFormat="1" applyFont="1" applyFill="1" applyBorder="1"/>
    <xf numFmtId="172" fontId="35" fillId="0" borderId="0" xfId="1" applyNumberFormat="1" applyFont="1" applyFill="1" applyBorder="1"/>
    <xf numFmtId="172" fontId="35" fillId="14" borderId="0" xfId="2" applyNumberFormat="1" applyFont="1" applyFill="1" applyBorder="1"/>
    <xf numFmtId="1" fontId="5" fillId="29" borderId="0" xfId="0" applyNumberFormat="1" applyFont="1" applyFill="1"/>
    <xf numFmtId="0" fontId="5" fillId="29" borderId="0" xfId="0" applyFont="1" applyFill="1"/>
    <xf numFmtId="172" fontId="0" fillId="29" borderId="0" xfId="1" applyNumberFormat="1" applyFont="1" applyFill="1"/>
    <xf numFmtId="172" fontId="3" fillId="29" borderId="0" xfId="2" applyNumberFormat="1" applyFill="1"/>
    <xf numFmtId="172" fontId="0" fillId="0" borderId="0" xfId="1" applyNumberFormat="1" applyFont="1"/>
    <xf numFmtId="1" fontId="5" fillId="0" borderId="0" xfId="0" applyNumberFormat="1" applyFont="1" applyFill="1" applyBorder="1"/>
    <xf numFmtId="0" fontId="0" fillId="0" borderId="0" xfId="0" applyFill="1" applyBorder="1"/>
    <xf numFmtId="172" fontId="0" fillId="0" borderId="0" xfId="1" applyNumberFormat="1" applyFont="1" applyFill="1" applyBorder="1"/>
    <xf numFmtId="0" fontId="5" fillId="30" borderId="0" xfId="0" applyFont="1" applyFill="1"/>
    <xf numFmtId="172" fontId="0" fillId="30" borderId="0" xfId="1" applyNumberFormat="1" applyFont="1" applyFill="1"/>
    <xf numFmtId="1" fontId="5" fillId="30" borderId="0" xfId="0" applyNumberFormat="1" applyFont="1" applyFill="1"/>
    <xf numFmtId="177" fontId="0" fillId="0" borderId="0" xfId="0" applyNumberFormat="1"/>
    <xf numFmtId="0" fontId="5" fillId="15" borderId="0" xfId="0" applyFont="1" applyFill="1"/>
    <xf numFmtId="172" fontId="0" fillId="15" borderId="0" xfId="1" applyNumberFormat="1" applyFont="1" applyFill="1"/>
    <xf numFmtId="1" fontId="5" fillId="15" borderId="0" xfId="0" applyNumberFormat="1" applyFont="1" applyFill="1"/>
    <xf numFmtId="1" fontId="5" fillId="0" borderId="0" xfId="0" applyNumberFormat="1" applyFont="1" applyFill="1"/>
    <xf numFmtId="172" fontId="0" fillId="0" borderId="0" xfId="1" applyNumberFormat="1" applyFont="1" applyFill="1"/>
    <xf numFmtId="10" fontId="35" fillId="14" borderId="0" xfId="1" applyNumberFormat="1" applyFont="1" applyFill="1" applyBorder="1"/>
    <xf numFmtId="172" fontId="35" fillId="8" borderId="0" xfId="2" applyNumberFormat="1" applyFont="1" applyFill="1" applyBorder="1"/>
    <xf numFmtId="172" fontId="35" fillId="8" borderId="0" xfId="1" applyNumberFormat="1" applyFont="1" applyFill="1" applyBorder="1"/>
    <xf numFmtId="0" fontId="0" fillId="8" borderId="0" xfId="0" applyFill="1"/>
    <xf numFmtId="0" fontId="33" fillId="0" borderId="0" xfId="0" applyFont="1"/>
    <xf numFmtId="1" fontId="0" fillId="11" borderId="21" xfId="0" applyNumberFormat="1" applyFill="1" applyBorder="1"/>
    <xf numFmtId="9" fontId="0" fillId="8" borderId="0" xfId="1" applyNumberFormat="1" applyFont="1" applyFill="1"/>
    <xf numFmtId="9" fontId="0" fillId="8" borderId="0" xfId="1" applyFont="1" applyFill="1"/>
    <xf numFmtId="0" fontId="0" fillId="0" borderId="0" xfId="0"/>
    <xf numFmtId="0" fontId="0" fillId="10" borderId="0" xfId="0" applyFill="1"/>
    <xf numFmtId="0" fontId="0" fillId="0" borderId="0" xfId="0" applyFill="1"/>
    <xf numFmtId="1" fontId="0" fillId="0" borderId="1" xfId="0" applyNumberFormat="1" applyBorder="1"/>
    <xf numFmtId="1" fontId="0" fillId="0" borderId="6" xfId="0" applyNumberFormat="1" applyBorder="1"/>
    <xf numFmtId="1" fontId="0" fillId="0" borderId="0" xfId="0" applyNumberFormat="1" applyFill="1" applyBorder="1"/>
    <xf numFmtId="1" fontId="0" fillId="0" borderId="1" xfId="0" applyNumberFormat="1" applyFill="1" applyBorder="1"/>
    <xf numFmtId="171" fontId="0" fillId="0" borderId="0" xfId="0" applyNumberFormat="1"/>
    <xf numFmtId="1" fontId="0" fillId="0" borderId="21" xfId="0" applyNumberFormat="1" applyBorder="1"/>
    <xf numFmtId="1" fontId="0" fillId="0" borderId="2" xfId="0" applyNumberFormat="1" applyBorder="1"/>
    <xf numFmtId="1" fontId="0" fillId="0" borderId="24" xfId="0" applyNumberFormat="1" applyBorder="1"/>
    <xf numFmtId="0" fontId="0" fillId="0" borderId="2" xfId="0" applyBorder="1"/>
    <xf numFmtId="0" fontId="0" fillId="9" borderId="5" xfId="0" applyFill="1" applyBorder="1"/>
    <xf numFmtId="0" fontId="5" fillId="0" borderId="0" xfId="0" applyFont="1" applyFill="1" applyBorder="1"/>
    <xf numFmtId="0" fontId="5" fillId="9" borderId="0" xfId="0" applyFont="1" applyFill="1" applyBorder="1"/>
    <xf numFmtId="0" fontId="0" fillId="9" borderId="0" xfId="0" applyFill="1" applyBorder="1" applyAlignment="1">
      <alignment horizontal="center" wrapText="1"/>
    </xf>
    <xf numFmtId="0" fontId="0" fillId="9" borderId="2" xfId="0" applyFill="1" applyBorder="1"/>
    <xf numFmtId="0" fontId="0" fillId="9" borderId="21" xfId="0" applyFill="1" applyBorder="1"/>
    <xf numFmtId="1" fontId="0" fillId="0" borderId="4" xfId="0" applyNumberFormat="1" applyBorder="1"/>
    <xf numFmtId="1" fontId="0" fillId="0" borderId="22" xfId="0" applyNumberFormat="1" applyBorder="1"/>
    <xf numFmtId="1" fontId="0" fillId="15" borderId="0" xfId="0" applyNumberFormat="1" applyFill="1" applyBorder="1"/>
    <xf numFmtId="1" fontId="0" fillId="15" borderId="1" xfId="0" applyNumberFormat="1" applyFill="1" applyBorder="1"/>
    <xf numFmtId="0" fontId="0" fillId="0" borderId="1" xfId="0" applyBorder="1"/>
    <xf numFmtId="0" fontId="0" fillId="10" borderId="3" xfId="0" applyFill="1" applyBorder="1"/>
    <xf numFmtId="0" fontId="0" fillId="9" borderId="1" xfId="0" applyFill="1" applyBorder="1"/>
    <xf numFmtId="0" fontId="0" fillId="8" borderId="0" xfId="0" applyFill="1" applyBorder="1"/>
    <xf numFmtId="171" fontId="0" fillId="0" borderId="0" xfId="0" applyNumberFormat="1" applyBorder="1"/>
    <xf numFmtId="1" fontId="0" fillId="0" borderId="9" xfId="0" applyNumberFormat="1" applyFill="1" applyBorder="1"/>
    <xf numFmtId="0" fontId="0" fillId="11" borderId="8" xfId="0" applyFill="1" applyBorder="1"/>
    <xf numFmtId="0" fontId="0" fillId="11" borderId="5" xfId="0" applyFill="1" applyBorder="1"/>
    <xf numFmtId="1" fontId="0" fillId="0" borderId="20" xfId="0" applyNumberFormat="1" applyBorder="1"/>
    <xf numFmtId="1" fontId="0" fillId="0" borderId="13" xfId="0" applyNumberFormat="1" applyBorder="1"/>
    <xf numFmtId="1" fontId="0" fillId="0" borderId="23" xfId="0" applyNumberFormat="1" applyBorder="1"/>
    <xf numFmtId="3" fontId="5" fillId="0" borderId="0" xfId="0" applyNumberFormat="1" applyFont="1" applyFill="1"/>
    <xf numFmtId="0" fontId="7" fillId="9" borderId="0" xfId="0" applyFont="1" applyFill="1" applyBorder="1" applyAlignment="1">
      <alignment horizontal="center" wrapText="1"/>
    </xf>
    <xf numFmtId="0" fontId="38" fillId="0" borderId="0" xfId="0" applyFont="1"/>
    <xf numFmtId="1" fontId="38" fillId="15" borderId="40" xfId="0" applyNumberFormat="1" applyFont="1" applyFill="1" applyBorder="1"/>
    <xf numFmtId="1" fontId="38" fillId="11" borderId="29" xfId="0" applyNumberFormat="1" applyFont="1" applyFill="1" applyBorder="1"/>
    <xf numFmtId="1" fontId="38" fillId="25" borderId="27" xfId="0" applyNumberFormat="1" applyFont="1" applyFill="1" applyBorder="1"/>
    <xf numFmtId="0" fontId="0" fillId="0" borderId="0" xfId="0" applyFont="1" applyFill="1"/>
    <xf numFmtId="1" fontId="0" fillId="17" borderId="0" xfId="0" applyNumberFormat="1" applyFont="1" applyFill="1"/>
    <xf numFmtId="1" fontId="0" fillId="14" borderId="0" xfId="0" applyNumberFormat="1" applyFont="1" applyFill="1"/>
    <xf numFmtId="1" fontId="0" fillId="0" borderId="0" xfId="0" applyNumberFormat="1" applyFont="1" applyFill="1"/>
    <xf numFmtId="1" fontId="0" fillId="31" borderId="0" xfId="0" applyNumberFormat="1" applyFill="1" applyBorder="1"/>
    <xf numFmtId="1" fontId="38" fillId="31" borderId="27" xfId="0" applyNumberFormat="1" applyFont="1" applyFill="1" applyBorder="1"/>
    <xf numFmtId="178" fontId="0" fillId="0" borderId="0" xfId="0" applyNumberFormat="1"/>
    <xf numFmtId="1" fontId="0" fillId="0" borderId="8" xfId="0" applyNumberFormat="1" applyBorder="1"/>
    <xf numFmtId="1" fontId="0" fillId="13" borderId="40" xfId="0" applyNumberFormat="1" applyFill="1" applyBorder="1"/>
    <xf numFmtId="1" fontId="0" fillId="13" borderId="41" xfId="0" applyNumberFormat="1" applyFill="1" applyBorder="1"/>
    <xf numFmtId="1" fontId="0" fillId="13" borderId="29" xfId="0" applyNumberFormat="1" applyFill="1" applyBorder="1"/>
    <xf numFmtId="1" fontId="0" fillId="32" borderId="40" xfId="0" applyNumberFormat="1" applyFill="1" applyBorder="1"/>
    <xf numFmtId="1" fontId="0" fillId="32" borderId="41" xfId="0" applyNumberFormat="1" applyFill="1" applyBorder="1"/>
    <xf numFmtId="1" fontId="0" fillId="32" borderId="29" xfId="0" applyNumberFormat="1" applyFill="1" applyBorder="1"/>
    <xf numFmtId="1" fontId="0" fillId="32" borderId="27" xfId="0" applyNumberFormat="1" applyFill="1" applyBorder="1"/>
    <xf numFmtId="1" fontId="0" fillId="25" borderId="42" xfId="0" applyNumberFormat="1" applyFill="1" applyBorder="1"/>
    <xf numFmtId="1" fontId="0" fillId="25" borderId="26" xfId="0" applyNumberFormat="1" applyFill="1" applyBorder="1"/>
    <xf numFmtId="1" fontId="0" fillId="25" borderId="43" xfId="0" applyNumberFormat="1" applyFill="1" applyBorder="1"/>
    <xf numFmtId="1" fontId="0" fillId="32" borderId="42" xfId="0" applyNumberFormat="1" applyFill="1" applyBorder="1"/>
    <xf numFmtId="1" fontId="0" fillId="32" borderId="26" xfId="0" applyNumberFormat="1" applyFill="1" applyBorder="1"/>
    <xf numFmtId="1" fontId="0" fillId="32" borderId="43" xfId="0" applyNumberFormat="1" applyFill="1" applyBorder="1"/>
    <xf numFmtId="1" fontId="0" fillId="11" borderId="27" xfId="0" applyNumberFormat="1" applyFill="1" applyBorder="1"/>
    <xf numFmtId="1" fontId="0" fillId="25" borderId="27" xfId="0" applyNumberFormat="1" applyFill="1" applyBorder="1"/>
    <xf numFmtId="1" fontId="0" fillId="15" borderId="27" xfId="0" applyNumberFormat="1" applyFill="1" applyBorder="1"/>
    <xf numFmtId="1" fontId="0" fillId="15" borderId="40" xfId="0" applyNumberFormat="1" applyFill="1" applyBorder="1"/>
    <xf numFmtId="1" fontId="0" fillId="15" borderId="29" xfId="0" applyNumberFormat="1" applyFill="1" applyBorder="1"/>
    <xf numFmtId="1" fontId="0" fillId="31" borderId="27" xfId="0" applyNumberFormat="1" applyFill="1" applyBorder="1"/>
    <xf numFmtId="177" fontId="0" fillId="14" borderId="40" xfId="0" applyNumberFormat="1" applyFill="1" applyBorder="1"/>
    <xf numFmtId="177" fontId="0" fillId="14" borderId="41" xfId="0" applyNumberFormat="1" applyFill="1" applyBorder="1"/>
    <xf numFmtId="177" fontId="0" fillId="14" borderId="29" xfId="0" applyNumberFormat="1" applyFill="1" applyBorder="1"/>
    <xf numFmtId="3" fontId="5" fillId="14" borderId="0" xfId="0" applyNumberFormat="1" applyFont="1" applyFill="1"/>
    <xf numFmtId="1" fontId="8" fillId="14" borderId="31" xfId="4" applyNumberFormat="1" applyFill="1" applyBorder="1"/>
    <xf numFmtId="1" fontId="8" fillId="14" borderId="32" xfId="4" applyNumberFormat="1" applyFill="1" applyBorder="1"/>
    <xf numFmtId="1" fontId="8" fillId="14" borderId="33" xfId="4" applyNumberFormat="1" applyFill="1" applyBorder="1"/>
    <xf numFmtId="1" fontId="8" fillId="14" borderId="3" xfId="4" applyNumberFormat="1" applyFill="1" applyBorder="1"/>
    <xf numFmtId="1" fontId="8" fillId="14" borderId="0" xfId="4" applyNumberFormat="1" applyFill="1" applyBorder="1"/>
    <xf numFmtId="1" fontId="8" fillId="14" borderId="2" xfId="4" applyNumberFormat="1" applyFill="1" applyBorder="1"/>
    <xf numFmtId="1" fontId="8" fillId="14" borderId="30" xfId="4" applyNumberFormat="1" applyFill="1" applyBorder="1"/>
    <xf numFmtId="1" fontId="8" fillId="14" borderId="21" xfId="4" applyNumberFormat="1" applyFill="1" applyBorder="1"/>
    <xf numFmtId="1" fontId="8" fillId="14" borderId="24" xfId="4" applyNumberFormat="1" applyFill="1" applyBorder="1"/>
    <xf numFmtId="0" fontId="39" fillId="33" borderId="0" xfId="174" applyFont="1" applyFill="1" applyBorder="1" applyAlignment="1">
      <alignment horizontal="center"/>
    </xf>
    <xf numFmtId="0" fontId="5" fillId="26" borderId="0" xfId="0" applyFont="1" applyFill="1"/>
    <xf numFmtId="0" fontId="0" fillId="26" borderId="0" xfId="0" applyFill="1"/>
    <xf numFmtId="0" fontId="0" fillId="0" borderId="10" xfId="0" applyFill="1" applyBorder="1"/>
    <xf numFmtId="0" fontId="5" fillId="0" borderId="17" xfId="0" applyFont="1" applyFill="1" applyBorder="1"/>
    <xf numFmtId="0" fontId="39" fillId="13" borderId="10" xfId="174" applyFont="1" applyFill="1" applyBorder="1" applyAlignment="1">
      <alignment horizontal="center"/>
    </xf>
    <xf numFmtId="0" fontId="39" fillId="13" borderId="11" xfId="174" applyFont="1" applyFill="1" applyBorder="1" applyAlignment="1">
      <alignment horizontal="center"/>
    </xf>
    <xf numFmtId="0" fontId="39" fillId="13" borderId="12" xfId="174" applyFont="1" applyFill="1" applyBorder="1" applyAlignment="1">
      <alignment horizontal="center"/>
    </xf>
    <xf numFmtId="0" fontId="0" fillId="13" borderId="17" xfId="0" applyFill="1" applyBorder="1"/>
    <xf numFmtId="0" fontId="0" fillId="13" borderId="18" xfId="0" applyFill="1" applyBorder="1"/>
    <xf numFmtId="0" fontId="0" fillId="13" borderId="19" xfId="0" applyFill="1" applyBorder="1"/>
    <xf numFmtId="0" fontId="0" fillId="13" borderId="0" xfId="0" applyFill="1" applyBorder="1"/>
    <xf numFmtId="0" fontId="5" fillId="0" borderId="18" xfId="0" applyFont="1" applyFill="1" applyBorder="1"/>
    <xf numFmtId="0" fontId="0" fillId="13" borderId="15" xfId="0" applyFill="1" applyBorder="1"/>
    <xf numFmtId="181" fontId="0" fillId="0" borderId="0" xfId="0" applyNumberFormat="1"/>
    <xf numFmtId="10" fontId="0" fillId="0" borderId="0" xfId="1" applyNumberFormat="1" applyFont="1"/>
    <xf numFmtId="1" fontId="0" fillId="27" borderId="0" xfId="0" applyNumberFormat="1" applyFill="1"/>
    <xf numFmtId="0" fontId="0" fillId="0" borderId="0" xfId="0" applyAlignment="1">
      <alignment wrapText="1"/>
    </xf>
    <xf numFmtId="182" fontId="0" fillId="0" borderId="0" xfId="0" applyNumberFormat="1"/>
    <xf numFmtId="171" fontId="0" fillId="0" borderId="0" xfId="0" applyNumberFormat="1" applyFill="1"/>
    <xf numFmtId="1" fontId="0" fillId="13" borderId="0" xfId="0" applyNumberFormat="1" applyFill="1"/>
    <xf numFmtId="0" fontId="0" fillId="13" borderId="0" xfId="0" applyFill="1"/>
    <xf numFmtId="0" fontId="0" fillId="35" borderId="0" xfId="0" applyFill="1"/>
    <xf numFmtId="171" fontId="0" fillId="15" borderId="0" xfId="0" applyNumberFormat="1" applyFill="1"/>
    <xf numFmtId="183" fontId="0" fillId="15" borderId="0" xfId="0" applyNumberFormat="1" applyFill="1"/>
    <xf numFmtId="171" fontId="0" fillId="12" borderId="0" xfId="0" applyNumberFormat="1" applyFill="1"/>
    <xf numFmtId="0" fontId="0" fillId="0" borderId="0" xfId="0" applyNumberFormat="1"/>
    <xf numFmtId="3" fontId="0" fillId="0" borderId="0" xfId="0" applyNumberFormat="1"/>
    <xf numFmtId="0" fontId="0" fillId="9" borderId="0" xfId="0" applyFill="1" applyBorder="1" applyAlignment="1">
      <alignment horizontal="left" wrapText="1"/>
    </xf>
    <xf numFmtId="1" fontId="0" fillId="0" borderId="19" xfId="0" applyNumberFormat="1" applyFill="1" applyBorder="1"/>
    <xf numFmtId="1" fontId="0" fillId="0" borderId="18" xfId="0" applyNumberFormat="1" applyFill="1" applyBorder="1"/>
    <xf numFmtId="1" fontId="0" fillId="0" borderId="17" xfId="0" applyNumberFormat="1" applyFill="1" applyBorder="1"/>
    <xf numFmtId="1" fontId="0" fillId="0" borderId="15" xfId="0" applyNumberFormat="1" applyFill="1" applyBorder="1"/>
    <xf numFmtId="1" fontId="0" fillId="0" borderId="14" xfId="0" applyNumberFormat="1" applyFill="1" applyBorder="1"/>
    <xf numFmtId="1" fontId="0" fillId="36" borderId="0" xfId="0" applyNumberFormat="1" applyFill="1" applyBorder="1"/>
    <xf numFmtId="1" fontId="0" fillId="0" borderId="12" xfId="0" applyNumberFormat="1" applyFill="1" applyBorder="1"/>
    <xf numFmtId="1" fontId="0" fillId="0" borderId="11" xfId="0" applyNumberFormat="1" applyFill="1" applyBorder="1"/>
    <xf numFmtId="1" fontId="0" fillId="0" borderId="10" xfId="0" applyNumberFormat="1" applyFill="1" applyBorder="1"/>
    <xf numFmtId="0" fontId="6" fillId="0" borderId="0" xfId="0" applyFont="1" applyFill="1" applyBorder="1"/>
    <xf numFmtId="11" fontId="0" fillId="37" borderId="25" xfId="0" applyNumberFormat="1" applyFill="1" applyBorder="1"/>
    <xf numFmtId="171" fontId="0" fillId="37" borderId="46" xfId="0" applyNumberFormat="1" applyFill="1" applyBorder="1"/>
    <xf numFmtId="171" fontId="0" fillId="37" borderId="25" xfId="0" applyNumberFormat="1" applyFill="1" applyBorder="1"/>
    <xf numFmtId="1" fontId="0" fillId="38" borderId="9" xfId="0" applyNumberFormat="1" applyFill="1" applyBorder="1"/>
    <xf numFmtId="1" fontId="0" fillId="38" borderId="8" xfId="0" applyNumberFormat="1" applyFill="1" applyBorder="1"/>
    <xf numFmtId="1" fontId="0" fillId="38" borderId="4" xfId="0" applyNumberFormat="1" applyFill="1" applyBorder="1"/>
    <xf numFmtId="1" fontId="0" fillId="38" borderId="13" xfId="0" applyNumberFormat="1" applyFill="1" applyBorder="1"/>
    <xf numFmtId="177" fontId="0" fillId="38" borderId="0" xfId="0" applyNumberFormat="1" applyFill="1" applyBorder="1"/>
    <xf numFmtId="1" fontId="0" fillId="38" borderId="1" xfId="0" applyNumberFormat="1" applyFill="1" applyBorder="1"/>
    <xf numFmtId="1" fontId="0" fillId="38" borderId="16" xfId="0" applyNumberFormat="1" applyFill="1" applyBorder="1"/>
    <xf numFmtId="1" fontId="0" fillId="38" borderId="5" xfId="0" applyNumberFormat="1" applyFill="1" applyBorder="1"/>
    <xf numFmtId="1" fontId="0" fillId="38" borderId="6" xfId="0" applyNumberFormat="1" applyFill="1" applyBorder="1"/>
    <xf numFmtId="1" fontId="0" fillId="17" borderId="42" xfId="0" applyNumberFormat="1" applyFill="1" applyBorder="1"/>
    <xf numFmtId="1" fontId="0" fillId="17" borderId="27" xfId="0" applyNumberFormat="1" applyFill="1" applyBorder="1"/>
    <xf numFmtId="1" fontId="0" fillId="17" borderId="43" xfId="0" applyNumberFormat="1" applyFill="1" applyBorder="1"/>
    <xf numFmtId="0" fontId="0" fillId="17" borderId="27" xfId="0" applyFill="1" applyBorder="1"/>
    <xf numFmtId="0" fontId="38" fillId="0" borderId="0" xfId="0" applyFont="1" applyFill="1" applyBorder="1"/>
    <xf numFmtId="1" fontId="0" fillId="0" borderId="21" xfId="0" applyNumberFormat="1" applyFill="1" applyBorder="1"/>
    <xf numFmtId="1" fontId="0" fillId="38" borderId="33" xfId="0" applyNumberFormat="1" applyFill="1" applyBorder="1"/>
    <xf numFmtId="1" fontId="0" fillId="38" borderId="3" xfId="0" applyNumberFormat="1" applyFill="1" applyBorder="1"/>
    <xf numFmtId="175" fontId="0" fillId="13" borderId="41" xfId="0" applyNumberFormat="1" applyFill="1" applyBorder="1"/>
    <xf numFmtId="171" fontId="0" fillId="15" borderId="1" xfId="0" applyNumberFormat="1" applyFill="1" applyBorder="1"/>
    <xf numFmtId="1" fontId="0" fillId="38" borderId="31" xfId="0" applyNumberFormat="1" applyFill="1" applyBorder="1"/>
    <xf numFmtId="1" fontId="0" fillId="38" borderId="32" xfId="0" applyNumberFormat="1" applyFill="1" applyBorder="1"/>
    <xf numFmtId="1" fontId="0" fillId="38" borderId="24" xfId="0" applyNumberFormat="1" applyFill="1" applyBorder="1"/>
    <xf numFmtId="1" fontId="0" fillId="38" borderId="21" xfId="0" applyNumberFormat="1" applyFill="1" applyBorder="1"/>
    <xf numFmtId="1" fontId="0" fillId="38" borderId="30" xfId="0" applyNumberFormat="1" applyFill="1" applyBorder="1"/>
    <xf numFmtId="1" fontId="0" fillId="38" borderId="2" xfId="0" applyNumberFormat="1" applyFill="1" applyBorder="1"/>
    <xf numFmtId="1" fontId="0" fillId="38" borderId="0" xfId="0" applyNumberFormat="1" applyFill="1" applyBorder="1"/>
    <xf numFmtId="0" fontId="0" fillId="0" borderId="0" xfId="0"/>
    <xf numFmtId="1" fontId="0" fillId="0" borderId="0" xfId="0" applyNumberFormat="1"/>
    <xf numFmtId="1" fontId="0" fillId="0" borderId="0" xfId="0" applyNumberFormat="1" applyBorder="1"/>
    <xf numFmtId="1" fontId="0" fillId="0" borderId="5" xfId="0" applyNumberFormat="1" applyBorder="1"/>
    <xf numFmtId="0" fontId="0" fillId="11" borderId="0" xfId="0" applyFill="1" applyBorder="1"/>
    <xf numFmtId="1" fontId="5" fillId="0" borderId="0" xfId="0" applyNumberFormat="1" applyFont="1"/>
    <xf numFmtId="0" fontId="0" fillId="9" borderId="0" xfId="0" applyFill="1" applyBorder="1"/>
    <xf numFmtId="1" fontId="0" fillId="15" borderId="0" xfId="0" applyNumberFormat="1" applyFill="1"/>
    <xf numFmtId="0" fontId="0" fillId="11" borderId="21" xfId="0" applyFill="1" applyBorder="1"/>
    <xf numFmtId="0" fontId="9" fillId="0" borderId="0" xfId="0" applyFont="1" applyFill="1" applyBorder="1"/>
    <xf numFmtId="3" fontId="9" fillId="0" borderId="0" xfId="0" applyNumberFormat="1" applyFont="1" applyFill="1"/>
    <xf numFmtId="1" fontId="7" fillId="0" borderId="0" xfId="0" applyNumberFormat="1" applyFont="1"/>
    <xf numFmtId="2" fontId="9" fillId="0" borderId="0" xfId="0" applyNumberFormat="1" applyFont="1" applyFill="1"/>
    <xf numFmtId="0" fontId="9" fillId="0" borderId="0" xfId="0" applyFont="1" applyFill="1"/>
    <xf numFmtId="1" fontId="7" fillId="14" borderId="0" xfId="0" applyNumberFormat="1" applyFont="1" applyFill="1"/>
    <xf numFmtId="9" fontId="0" fillId="0" borderId="0" xfId="1" applyFont="1"/>
    <xf numFmtId="2" fontId="0" fillId="13" borderId="18" xfId="0" applyNumberFormat="1" applyFill="1" applyBorder="1"/>
    <xf numFmtId="1" fontId="0" fillId="0" borderId="20" xfId="0" applyNumberFormat="1" applyFill="1" applyBorder="1"/>
    <xf numFmtId="0" fontId="0" fillId="0" borderId="0" xfId="0" quotePrefix="1"/>
    <xf numFmtId="0" fontId="58" fillId="0" borderId="0" xfId="0" applyFont="1"/>
    <xf numFmtId="1" fontId="0" fillId="0" borderId="31" xfId="0" applyNumberFormat="1" applyBorder="1"/>
    <xf numFmtId="1" fontId="0" fillId="0" borderId="32" xfId="0" applyNumberFormat="1" applyBorder="1"/>
    <xf numFmtId="1" fontId="0" fillId="0" borderId="33" xfId="0" applyNumberFormat="1" applyBorder="1"/>
    <xf numFmtId="1" fontId="0" fillId="0" borderId="3" xfId="0" applyNumberFormat="1" applyBorder="1"/>
    <xf numFmtId="1" fontId="0" fillId="0" borderId="30" xfId="0" applyNumberFormat="1" applyBorder="1"/>
    <xf numFmtId="0" fontId="0" fillId="15" borderId="0" xfId="0" applyFill="1"/>
    <xf numFmtId="1" fontId="0" fillId="0" borderId="43" xfId="0" applyNumberFormat="1" applyBorder="1"/>
    <xf numFmtId="1" fontId="0" fillId="31" borderId="29" xfId="0" applyNumberFormat="1" applyFill="1" applyBorder="1"/>
    <xf numFmtId="175" fontId="0" fillId="38" borderId="8" xfId="0" applyNumberFormat="1" applyFill="1" applyBorder="1"/>
    <xf numFmtId="175" fontId="0" fillId="38" borderId="0" xfId="0" applyNumberFormat="1" applyFill="1" applyBorder="1"/>
    <xf numFmtId="175" fontId="0" fillId="38" borderId="5" xfId="0" applyNumberFormat="1" applyFill="1" applyBorder="1"/>
    <xf numFmtId="0" fontId="59" fillId="0" borderId="0" xfId="0" applyFont="1" applyFill="1"/>
    <xf numFmtId="0" fontId="0" fillId="39" borderId="10" xfId="0" applyFill="1" applyBorder="1"/>
    <xf numFmtId="0" fontId="0" fillId="39" borderId="11" xfId="0" applyFill="1" applyBorder="1"/>
    <xf numFmtId="0" fontId="0" fillId="39" borderId="12" xfId="0" applyFill="1" applyBorder="1"/>
    <xf numFmtId="0" fontId="0" fillId="39" borderId="17" xfId="0" applyFill="1" applyBorder="1"/>
    <xf numFmtId="0" fontId="0" fillId="40" borderId="18" xfId="0" applyFill="1" applyBorder="1"/>
    <xf numFmtId="0" fontId="0" fillId="0" borderId="18" xfId="0" applyFill="1" applyBorder="1"/>
    <xf numFmtId="0" fontId="0" fillId="0" borderId="19" xfId="0" applyFill="1" applyBorder="1"/>
    <xf numFmtId="0" fontId="0" fillId="41" borderId="18" xfId="0" applyFill="1" applyBorder="1"/>
    <xf numFmtId="0" fontId="5" fillId="0" borderId="0" xfId="0" applyNumberFormat="1" applyFont="1"/>
    <xf numFmtId="0" fontId="5" fillId="39" borderId="11" xfId="0" applyNumberFormat="1" applyFont="1" applyFill="1" applyBorder="1"/>
    <xf numFmtId="0" fontId="5" fillId="39" borderId="12" xfId="0" applyNumberFormat="1" applyFont="1" applyFill="1" applyBorder="1"/>
    <xf numFmtId="0" fontId="5" fillId="39" borderId="14" xfId="0" applyFont="1" applyFill="1" applyBorder="1"/>
    <xf numFmtId="0" fontId="5" fillId="39" borderId="17" xfId="0" applyFont="1" applyFill="1" applyBorder="1"/>
    <xf numFmtId="2" fontId="0" fillId="0" borderId="18" xfId="0" applyNumberFormat="1" applyBorder="1"/>
    <xf numFmtId="2" fontId="0" fillId="0" borderId="19" xfId="0" applyNumberFormat="1" applyBorder="1"/>
    <xf numFmtId="0" fontId="0" fillId="39" borderId="11" xfId="0" applyNumberFormat="1" applyFill="1" applyBorder="1"/>
    <xf numFmtId="0" fontId="0" fillId="39" borderId="12" xfId="0" applyNumberFormat="1" applyFill="1" applyBorder="1"/>
    <xf numFmtId="2" fontId="0" fillId="24" borderId="0" xfId="0" applyNumberFormat="1" applyFill="1"/>
    <xf numFmtId="2" fontId="0" fillId="14" borderId="0" xfId="0" applyNumberFormat="1" applyFill="1"/>
    <xf numFmtId="172" fontId="60" fillId="42" borderId="0" xfId="1" applyNumberFormat="1" applyFont="1" applyFill="1" applyBorder="1"/>
    <xf numFmtId="184" fontId="0" fillId="0" borderId="0" xfId="328" applyNumberFormat="1" applyFont="1"/>
    <xf numFmtId="0" fontId="0" fillId="0" borderId="0" xfId="0" applyAlignment="1">
      <alignment horizontal="right"/>
    </xf>
    <xf numFmtId="184" fontId="0" fillId="15" borderId="0" xfId="328" applyNumberFormat="1" applyFont="1" applyFill="1"/>
    <xf numFmtId="1" fontId="0" fillId="0" borderId="10" xfId="0" applyNumberFormat="1" applyBorder="1"/>
    <xf numFmtId="1" fontId="0" fillId="0" borderId="11" xfId="0" applyNumberFormat="1" applyBorder="1"/>
    <xf numFmtId="1" fontId="0" fillId="0" borderId="12" xfId="0" applyNumberFormat="1" applyBorder="1"/>
    <xf numFmtId="1" fontId="0" fillId="0" borderId="14" xfId="0" applyNumberFormat="1" applyBorder="1"/>
    <xf numFmtId="1" fontId="0" fillId="0" borderId="15" xfId="0" applyNumberFormat="1" applyBorder="1"/>
    <xf numFmtId="1" fontId="0" fillId="0" borderId="17" xfId="0" applyNumberFormat="1" applyBorder="1"/>
    <xf numFmtId="1" fontId="0" fillId="0" borderId="18" xfId="0" applyNumberFormat="1" applyBorder="1"/>
    <xf numFmtId="1" fontId="0" fillId="0" borderId="19" xfId="0" applyNumberFormat="1" applyBorder="1"/>
    <xf numFmtId="0" fontId="8" fillId="39" borderId="26" xfId="319" applyNumberFormat="1" applyFont="1" applyFill="1" applyBorder="1" applyAlignment="1">
      <alignment horizontal="center" vertical="top" wrapText="1"/>
    </xf>
    <xf numFmtId="0" fontId="0" fillId="39" borderId="21" xfId="0" applyFill="1" applyBorder="1"/>
    <xf numFmtId="0" fontId="27" fillId="39" borderId="33" xfId="320" applyNumberFormat="1" applyFont="1" applyFill="1" applyBorder="1" applyAlignment="1" applyProtection="1">
      <alignment horizontal="left" vertical="center"/>
    </xf>
    <xf numFmtId="0" fontId="27" fillId="0" borderId="2" xfId="320" applyNumberFormat="1" applyFont="1" applyFill="1" applyBorder="1" applyAlignment="1" applyProtection="1">
      <alignment horizontal="left" vertical="center" wrapText="1"/>
    </xf>
    <xf numFmtId="1" fontId="0" fillId="0" borderId="0" xfId="0" applyNumberFormat="1" applyFill="1"/>
    <xf numFmtId="1" fontId="0" fillId="40" borderId="0" xfId="0" applyNumberFormat="1" applyFill="1"/>
    <xf numFmtId="9" fontId="0" fillId="0" borderId="0" xfId="1" applyFont="1" applyFill="1"/>
    <xf numFmtId="0" fontId="27" fillId="15" borderId="39" xfId="320" applyNumberFormat="1" applyFont="1" applyFill="1" applyBorder="1" applyAlignment="1" applyProtection="1">
      <alignment horizontal="left" vertical="center" wrapText="1"/>
    </xf>
    <xf numFmtId="2" fontId="0" fillId="8" borderId="35" xfId="0" applyNumberFormat="1" applyFill="1" applyBorder="1"/>
    <xf numFmtId="176" fontId="0" fillId="8" borderId="35" xfId="0" applyNumberFormat="1" applyFill="1" applyBorder="1"/>
    <xf numFmtId="0" fontId="26" fillId="0" borderId="0" xfId="320" applyNumberFormat="1" applyFont="1" applyFill="1" applyBorder="1" applyAlignment="1" applyProtection="1">
      <alignment horizontal="left" vertical="center" wrapText="1"/>
    </xf>
    <xf numFmtId="0" fontId="26" fillId="0" borderId="2" xfId="320" applyNumberFormat="1" applyFont="1" applyFill="1" applyBorder="1" applyAlignment="1" applyProtection="1">
      <alignment horizontal="left" vertical="center" wrapText="1"/>
    </xf>
  </cellXfs>
  <cellStyles count="329">
    <cellStyle name=" 1" xfId="175"/>
    <cellStyle name=" Verticals" xfId="176"/>
    <cellStyle name=" Writer Import]_x000d__x000a_Display Dialog=No_x000d__x000a__x000d__x000a_[Horizontal Arrange]_x000d__x000a_Dimensions Interlocking=Yes_x000d__x000a_Sum Hierarchy=Yes_x000d__x000a_Generate" xfId="177"/>
    <cellStyle name=" Writer Import]_x000d__x000a_Display Dialog=No_x000d__x000a__x000d__x000a_[Horizontal Arrange]_x000d__x000a_Dimensions Interlocking=Yes_x000d__x000a_Sum Hierarchy=Yes_x000d__x000a_Generate 10" xfId="178"/>
    <cellStyle name=" Writer Import]_x000d__x000a_Display Dialog=No_x000d__x000a__x000d__x000a_[Horizontal Arrange]_x000d__x000a_Dimensions Interlocking=Yes_x000d__x000a_Sum Hierarchy=Yes_x000d__x000a_Generate 11" xfId="179"/>
    <cellStyle name=" Writer Import]_x000d__x000a_Display Dialog=No_x000d__x000a__x000d__x000a_[Horizontal Arrange]_x000d__x000a_Dimensions Interlocking=Yes_x000d__x000a_Sum Hierarchy=Yes_x000d__x000a_Generate 12" xfId="180"/>
    <cellStyle name=" Writer Import]_x000d__x000a_Display Dialog=No_x000d__x000a__x000d__x000a_[Horizontal Arrange]_x000d__x000a_Dimensions Interlocking=Yes_x000d__x000a_Sum Hierarchy=Yes_x000d__x000a_Generate 13" xfId="181"/>
    <cellStyle name=" Writer Import]_x000d__x000a_Display Dialog=No_x000d__x000a__x000d__x000a_[Horizontal Arrange]_x000d__x000a_Dimensions Interlocking=Yes_x000d__x000a_Sum Hierarchy=Yes_x000d__x000a_Generate 14" xfId="182"/>
    <cellStyle name=" Writer Import]_x000d__x000a_Display Dialog=No_x000d__x000a__x000d__x000a_[Horizontal Arrange]_x000d__x000a_Dimensions Interlocking=Yes_x000d__x000a_Sum Hierarchy=Yes_x000d__x000a_Generate 15" xfId="183"/>
    <cellStyle name=" Writer Import]_x000d__x000a_Display Dialog=No_x000d__x000a__x000d__x000a_[Horizontal Arrange]_x000d__x000a_Dimensions Interlocking=Yes_x000d__x000a_Sum Hierarchy=Yes_x000d__x000a_Generate 16" xfId="184"/>
    <cellStyle name=" Writer Import]_x000d__x000a_Display Dialog=No_x000d__x000a__x000d__x000a_[Horizontal Arrange]_x000d__x000a_Dimensions Interlocking=Yes_x000d__x000a_Sum Hierarchy=Yes_x000d__x000a_Generate 17" xfId="185"/>
    <cellStyle name=" Writer Import]_x000d__x000a_Display Dialog=No_x000d__x000a__x000d__x000a_[Horizontal Arrange]_x000d__x000a_Dimensions Interlocking=Yes_x000d__x000a_Sum Hierarchy=Yes_x000d__x000a_Generate 18" xfId="186"/>
    <cellStyle name=" Writer Import]_x000d__x000a_Display Dialog=No_x000d__x000a__x000d__x000a_[Horizontal Arrange]_x000d__x000a_Dimensions Interlocking=Yes_x000d__x000a_Sum Hierarchy=Yes_x000d__x000a_Generate 19" xfId="187"/>
    <cellStyle name=" Writer Import]_x000d__x000a_Display Dialog=No_x000d__x000a__x000d__x000a_[Horizontal Arrange]_x000d__x000a_Dimensions Interlocking=Yes_x000d__x000a_Sum Hierarchy=Yes_x000d__x000a_Generate 2" xfId="188"/>
    <cellStyle name=" Writer Import]_x000d__x000a_Display Dialog=No_x000d__x000a__x000d__x000a_[Horizontal Arrange]_x000d__x000a_Dimensions Interlocking=Yes_x000d__x000a_Sum Hierarchy=Yes_x000d__x000a_Generate 2 2" xfId="189"/>
    <cellStyle name=" Writer Import]_x000d__x000a_Display Dialog=No_x000d__x000a__x000d__x000a_[Horizontal Arrange]_x000d__x000a_Dimensions Interlocking=Yes_x000d__x000a_Sum Hierarchy=Yes_x000d__x000a_Generate 2 2 2" xfId="190"/>
    <cellStyle name=" Writer Import]_x000d__x000a_Display Dialog=No_x000d__x000a__x000d__x000a_[Horizontal Arrange]_x000d__x000a_Dimensions Interlocking=Yes_x000d__x000a_Sum Hierarchy=Yes_x000d__x000a_Generate 2 2 2 2" xfId="191"/>
    <cellStyle name=" Writer Import]_x000d__x000a_Display Dialog=No_x000d__x000a__x000d__x000a_[Horizontal Arrange]_x000d__x000a_Dimensions Interlocking=Yes_x000d__x000a_Sum Hierarchy=Yes_x000d__x000a_Generate 2 2 3" xfId="192"/>
    <cellStyle name=" Writer Import]_x000d__x000a_Display Dialog=No_x000d__x000a__x000d__x000a_[Horizontal Arrange]_x000d__x000a_Dimensions Interlocking=Yes_x000d__x000a_Sum Hierarchy=Yes_x000d__x000a_Generate 2 3" xfId="193"/>
    <cellStyle name=" Writer Import]_x000d__x000a_Display Dialog=No_x000d__x000a__x000d__x000a_[Horizontal Arrange]_x000d__x000a_Dimensions Interlocking=Yes_x000d__x000a_Sum Hierarchy=Yes_x000d__x000a_Generate 2 4" xfId="194"/>
    <cellStyle name=" Writer Import]_x000d__x000a_Display Dialog=No_x000d__x000a__x000d__x000a_[Horizontal Arrange]_x000d__x000a_Dimensions Interlocking=Yes_x000d__x000a_Sum Hierarchy=Yes_x000d__x000a_Generate 2 4 2" xfId="195"/>
    <cellStyle name=" Writer Import]_x000d__x000a_Display Dialog=No_x000d__x000a__x000d__x000a_[Horizontal Arrange]_x000d__x000a_Dimensions Interlocking=Yes_x000d__x000a_Sum Hierarchy=Yes_x000d__x000a_Generate 2 5" xfId="196"/>
    <cellStyle name=" Writer Import]_x000d__x000a_Display Dialog=No_x000d__x000a__x000d__x000a_[Horizontal Arrange]_x000d__x000a_Dimensions Interlocking=Yes_x000d__x000a_Sum Hierarchy=Yes_x000d__x000a_Generate 2 6" xfId="197"/>
    <cellStyle name=" Writer Import]_x000d__x000a_Display Dialog=No_x000d__x000a__x000d__x000a_[Horizontal Arrange]_x000d__x000a_Dimensions Interlocking=Yes_x000d__x000a_Sum Hierarchy=Yes_x000d__x000a_Generate 2 7" xfId="198"/>
    <cellStyle name=" Writer Import]_x000d__x000a_Display Dialog=No_x000d__x000a__x000d__x000a_[Horizontal Arrange]_x000d__x000a_Dimensions Interlocking=Yes_x000d__x000a_Sum Hierarchy=Yes_x000d__x000a_Generate 20" xfId="199"/>
    <cellStyle name=" Writer Import]_x000d__x000a_Display Dialog=No_x000d__x000a__x000d__x000a_[Horizontal Arrange]_x000d__x000a_Dimensions Interlocking=Yes_x000d__x000a_Sum Hierarchy=Yes_x000d__x000a_Generate 21" xfId="200"/>
    <cellStyle name=" Writer Import]_x000d__x000a_Display Dialog=No_x000d__x000a__x000d__x000a_[Horizontal Arrange]_x000d__x000a_Dimensions Interlocking=Yes_x000d__x000a_Sum Hierarchy=Yes_x000d__x000a_Generate 22" xfId="201"/>
    <cellStyle name=" Writer Import]_x000d__x000a_Display Dialog=No_x000d__x000a__x000d__x000a_[Horizontal Arrange]_x000d__x000a_Dimensions Interlocking=Yes_x000d__x000a_Sum Hierarchy=Yes_x000d__x000a_Generate 23" xfId="202"/>
    <cellStyle name=" Writer Import]_x000d__x000a_Display Dialog=No_x000d__x000a__x000d__x000a_[Horizontal Arrange]_x000d__x000a_Dimensions Interlocking=Yes_x000d__x000a_Sum Hierarchy=Yes_x000d__x000a_Generate 24" xfId="203"/>
    <cellStyle name=" Writer Import]_x000d__x000a_Display Dialog=No_x000d__x000a__x000d__x000a_[Horizontal Arrange]_x000d__x000a_Dimensions Interlocking=Yes_x000d__x000a_Sum Hierarchy=Yes_x000d__x000a_Generate 25" xfId="204"/>
    <cellStyle name=" Writer Import]_x000d__x000a_Display Dialog=No_x000d__x000a__x000d__x000a_[Horizontal Arrange]_x000d__x000a_Dimensions Interlocking=Yes_x000d__x000a_Sum Hierarchy=Yes_x000d__x000a_Generate 26" xfId="205"/>
    <cellStyle name=" Writer Import]_x000d__x000a_Display Dialog=No_x000d__x000a__x000d__x000a_[Horizontal Arrange]_x000d__x000a_Dimensions Interlocking=Yes_x000d__x000a_Sum Hierarchy=Yes_x000d__x000a_Generate 27" xfId="206"/>
    <cellStyle name=" Writer Import]_x000d__x000a_Display Dialog=No_x000d__x000a__x000d__x000a_[Horizontal Arrange]_x000d__x000a_Dimensions Interlocking=Yes_x000d__x000a_Sum Hierarchy=Yes_x000d__x000a_Generate 28" xfId="207"/>
    <cellStyle name=" Writer Import]_x000d__x000a_Display Dialog=No_x000d__x000a__x000d__x000a_[Horizontal Arrange]_x000d__x000a_Dimensions Interlocking=Yes_x000d__x000a_Sum Hierarchy=Yes_x000d__x000a_Generate 29" xfId="208"/>
    <cellStyle name=" Writer Import]_x000d__x000a_Display Dialog=No_x000d__x000a__x000d__x000a_[Horizontal Arrange]_x000d__x000a_Dimensions Interlocking=Yes_x000d__x000a_Sum Hierarchy=Yes_x000d__x000a_Generate 3" xfId="209"/>
    <cellStyle name=" Writer Import]_x000d__x000a_Display Dialog=No_x000d__x000a__x000d__x000a_[Horizontal Arrange]_x000d__x000a_Dimensions Interlocking=Yes_x000d__x000a_Sum Hierarchy=Yes_x000d__x000a_Generate 3 2" xfId="210"/>
    <cellStyle name=" Writer Import]_x000d__x000a_Display Dialog=No_x000d__x000a__x000d__x000a_[Horizontal Arrange]_x000d__x000a_Dimensions Interlocking=Yes_x000d__x000a_Sum Hierarchy=Yes_x000d__x000a_Generate 3 2 2" xfId="211"/>
    <cellStyle name=" Writer Import]_x000d__x000a_Display Dialog=No_x000d__x000a__x000d__x000a_[Horizontal Arrange]_x000d__x000a_Dimensions Interlocking=Yes_x000d__x000a_Sum Hierarchy=Yes_x000d__x000a_Generate 3 3" xfId="212"/>
    <cellStyle name=" Writer Import]_x000d__x000a_Display Dialog=No_x000d__x000a__x000d__x000a_[Horizontal Arrange]_x000d__x000a_Dimensions Interlocking=Yes_x000d__x000a_Sum Hierarchy=Yes_x000d__x000a_Generate 3 4" xfId="213"/>
    <cellStyle name=" Writer Import]_x000d__x000a_Display Dialog=No_x000d__x000a__x000d__x000a_[Horizontal Arrange]_x000d__x000a_Dimensions Interlocking=Yes_x000d__x000a_Sum Hierarchy=Yes_x000d__x000a_Generate 3 4 2" xfId="214"/>
    <cellStyle name=" Writer Import]_x000d__x000a_Display Dialog=No_x000d__x000a__x000d__x000a_[Horizontal Arrange]_x000d__x000a_Dimensions Interlocking=Yes_x000d__x000a_Sum Hierarchy=Yes_x000d__x000a_Generate 3 5" xfId="215"/>
    <cellStyle name=" Writer Import]_x000d__x000a_Display Dialog=No_x000d__x000a__x000d__x000a_[Horizontal Arrange]_x000d__x000a_Dimensions Interlocking=Yes_x000d__x000a_Sum Hierarchy=Yes_x000d__x000a_Generate 3 6" xfId="216"/>
    <cellStyle name=" Writer Import]_x000d__x000a_Display Dialog=No_x000d__x000a__x000d__x000a_[Horizontal Arrange]_x000d__x000a_Dimensions Interlocking=Yes_x000d__x000a_Sum Hierarchy=Yes_x000d__x000a_Generate 3 7" xfId="217"/>
    <cellStyle name=" Writer Import]_x000d__x000a_Display Dialog=No_x000d__x000a__x000d__x000a_[Horizontal Arrange]_x000d__x000a_Dimensions Interlocking=Yes_x000d__x000a_Sum Hierarchy=Yes_x000d__x000a_Generate 30" xfId="218"/>
    <cellStyle name=" Writer Import]_x000d__x000a_Display Dialog=No_x000d__x000a__x000d__x000a_[Horizontal Arrange]_x000d__x000a_Dimensions Interlocking=Yes_x000d__x000a_Sum Hierarchy=Yes_x000d__x000a_Generate 31" xfId="219"/>
    <cellStyle name=" Writer Import]_x000d__x000a_Display Dialog=No_x000d__x000a__x000d__x000a_[Horizontal Arrange]_x000d__x000a_Dimensions Interlocking=Yes_x000d__x000a_Sum Hierarchy=Yes_x000d__x000a_Generate 32" xfId="220"/>
    <cellStyle name=" Writer Import]_x000d__x000a_Display Dialog=No_x000d__x000a__x000d__x000a_[Horizontal Arrange]_x000d__x000a_Dimensions Interlocking=Yes_x000d__x000a_Sum Hierarchy=Yes_x000d__x000a_Generate 33" xfId="221"/>
    <cellStyle name=" Writer Import]_x000d__x000a_Display Dialog=No_x000d__x000a__x000d__x000a_[Horizontal Arrange]_x000d__x000a_Dimensions Interlocking=Yes_x000d__x000a_Sum Hierarchy=Yes_x000d__x000a_Generate 34" xfId="222"/>
    <cellStyle name=" Writer Import]_x000d__x000a_Display Dialog=No_x000d__x000a__x000d__x000a_[Horizontal Arrange]_x000d__x000a_Dimensions Interlocking=Yes_x000d__x000a_Sum Hierarchy=Yes_x000d__x000a_Generate 4" xfId="223"/>
    <cellStyle name=" Writer Import]_x000d__x000a_Display Dialog=No_x000d__x000a__x000d__x000a_[Horizontal Arrange]_x000d__x000a_Dimensions Interlocking=Yes_x000d__x000a_Sum Hierarchy=Yes_x000d__x000a_Generate 4 2" xfId="224"/>
    <cellStyle name=" Writer Import]_x000d__x000a_Display Dialog=No_x000d__x000a__x000d__x000a_[Horizontal Arrange]_x000d__x000a_Dimensions Interlocking=Yes_x000d__x000a_Sum Hierarchy=Yes_x000d__x000a_Generate 4 3" xfId="225"/>
    <cellStyle name=" Writer Import]_x000d__x000a_Display Dialog=No_x000d__x000a__x000d__x000a_[Horizontal Arrange]_x000d__x000a_Dimensions Interlocking=Yes_x000d__x000a_Sum Hierarchy=Yes_x000d__x000a_Generate 5" xfId="226"/>
    <cellStyle name=" Writer Import]_x000d__x000a_Display Dialog=No_x000d__x000a__x000d__x000a_[Horizontal Arrange]_x000d__x000a_Dimensions Interlocking=Yes_x000d__x000a_Sum Hierarchy=Yes_x000d__x000a_Generate 5 2" xfId="227"/>
    <cellStyle name=" Writer Import]_x000d__x000a_Display Dialog=No_x000d__x000a__x000d__x000a_[Horizontal Arrange]_x000d__x000a_Dimensions Interlocking=Yes_x000d__x000a_Sum Hierarchy=Yes_x000d__x000a_Generate 5 3" xfId="228"/>
    <cellStyle name=" Writer Import]_x000d__x000a_Display Dialog=No_x000d__x000a__x000d__x000a_[Horizontal Arrange]_x000d__x000a_Dimensions Interlocking=Yes_x000d__x000a_Sum Hierarchy=Yes_x000d__x000a_Generate 6" xfId="229"/>
    <cellStyle name=" Writer Import]_x000d__x000a_Display Dialog=No_x000d__x000a__x000d__x000a_[Horizontal Arrange]_x000d__x000a_Dimensions Interlocking=Yes_x000d__x000a_Sum Hierarchy=Yes_x000d__x000a_Generate 6 2" xfId="230"/>
    <cellStyle name=" Writer Import]_x000d__x000a_Display Dialog=No_x000d__x000a__x000d__x000a_[Horizontal Arrange]_x000d__x000a_Dimensions Interlocking=Yes_x000d__x000a_Sum Hierarchy=Yes_x000d__x000a_Generate 7" xfId="231"/>
    <cellStyle name=" Writer Import]_x000d__x000a_Display Dialog=No_x000d__x000a__x000d__x000a_[Horizontal Arrange]_x000d__x000a_Dimensions Interlocking=Yes_x000d__x000a_Sum Hierarchy=Yes_x000d__x000a_Generate 7 2" xfId="232"/>
    <cellStyle name=" Writer Import]_x000d__x000a_Display Dialog=No_x000d__x000a__x000d__x000a_[Horizontal Arrange]_x000d__x000a_Dimensions Interlocking=Yes_x000d__x000a_Sum Hierarchy=Yes_x000d__x000a_Generate 8" xfId="233"/>
    <cellStyle name=" Writer Import]_x000d__x000a_Display Dialog=No_x000d__x000a__x000d__x000a_[Horizontal Arrange]_x000d__x000a_Dimensions Interlocking=Yes_x000d__x000a_Sum Hierarchy=Yes_x000d__x000a_Generate 9" xfId="234"/>
    <cellStyle name=" Writer Import]_x000d__x000a_Display Dialog=No_x000d__x000a__x000d__x000a_[Horizontal Arrange]_x000d__x000a_Dimensions Interlocking=Yes_x000d__x000a_Sum Hierarchy=Yes_x000d__x000a_Generate_X" xfId="235"/>
    <cellStyle name="_BSD 3-April-10 " xfId="236"/>
    <cellStyle name="_BSD 3-August 09 " xfId="237"/>
    <cellStyle name="_BSD 3-August-10 " xfId="238"/>
    <cellStyle name="_BSD 3-December 09 " xfId="239"/>
    <cellStyle name="_BSD 3-February-10 " xfId="240"/>
    <cellStyle name="_BSD 3-January-10 " xfId="241"/>
    <cellStyle name="_BSD 3-JuLY 09 " xfId="242"/>
    <cellStyle name="_BSD 3-July-10 " xfId="243"/>
    <cellStyle name="_BSD 3-June-10 " xfId="244"/>
    <cellStyle name="_BSD 3-March-10 " xfId="245"/>
    <cellStyle name="_BSD 3-May-10 " xfId="246"/>
    <cellStyle name="_BSD 3-November 09 " xfId="247"/>
    <cellStyle name="_BSD 3-October 09 " xfId="248"/>
    <cellStyle name="_BSD 3-September 09 " xfId="249"/>
    <cellStyle name="_BSD 3-September-10 " xfId="250"/>
    <cellStyle name="20% - Акцент4" xfId="3" builtinId="42"/>
    <cellStyle name="2x indented GHG Textfiels" xfId="5"/>
    <cellStyle name="2x indented GHG Textfiels 2" xfId="6"/>
    <cellStyle name="2x indented GHG Textfiels 2 2" xfId="7"/>
    <cellStyle name="2x indented GHG Textfiels 2 2 2" xfId="8"/>
    <cellStyle name="2x indented GHG Textfiels 2 2 2 2" xfId="9"/>
    <cellStyle name="2x indented GHG Textfiels 2 2 3" xfId="10"/>
    <cellStyle name="2x indented GHG Textfiels 2 3" xfId="11"/>
    <cellStyle name="2x indented GHG Textfiels 2 3 2" xfId="12"/>
    <cellStyle name="2x indented GHG Textfiels 2 4" xfId="13"/>
    <cellStyle name="2x indented GHG Textfiels 3" xfId="14"/>
    <cellStyle name="2x indented GHG Textfiels 3 2" xfId="15"/>
    <cellStyle name="2x indented GHG Textfiels 3 2 2" xfId="16"/>
    <cellStyle name="2x indented GHG Textfiels 3 3" xfId="17"/>
    <cellStyle name="2x indented GHG Textfiels 4" xfId="18"/>
    <cellStyle name="2x indented GHG Textfiels 4 2" xfId="19"/>
    <cellStyle name="2x indented GHG Textfiels 5" xfId="20"/>
    <cellStyle name="2x indented GHG Textfiels 5 2" xfId="21"/>
    <cellStyle name="2x indented GHG Textfiels 6" xfId="22"/>
    <cellStyle name="2x indented GHG Textfiels 7" xfId="319"/>
    <cellStyle name="40% - Accent5 2" xfId="23"/>
    <cellStyle name="5x indented GHG Textfiels" xfId="24"/>
    <cellStyle name="5x indented GHG Textfiels 2" xfId="25"/>
    <cellStyle name="5x indented GHG Textfiels 2 2" xfId="26"/>
    <cellStyle name="5x indented GHG Textfiels 2 2 2" xfId="27"/>
    <cellStyle name="5x indented GHG Textfiels 2 3" xfId="28"/>
    <cellStyle name="5x indented GHG Textfiels 3" xfId="29"/>
    <cellStyle name="5x indented GHG Textfiels 3 2" xfId="30"/>
    <cellStyle name="5x indented GHG Textfiels 4" xfId="31"/>
    <cellStyle name="5x indented GHG Textfiels 5" xfId="322"/>
    <cellStyle name="Accent3 2" xfId="32"/>
    <cellStyle name="Accent3 3" xfId="33"/>
    <cellStyle name="AggblueCels_1x" xfId="34"/>
    <cellStyle name="AggBoldCells" xfId="35"/>
    <cellStyle name="AggCels" xfId="36"/>
    <cellStyle name="Bad 2" xfId="37"/>
    <cellStyle name="Bad 3" xfId="38"/>
    <cellStyle name="Bold GHG Numbers (0.00)" xfId="39"/>
    <cellStyle name="Comma 2" xfId="40"/>
    <cellStyle name="Comma 2 2" xfId="41"/>
    <cellStyle name="Comma 2 3" xfId="172"/>
    <cellStyle name="Comma 3" xfId="42"/>
    <cellStyle name="Comma 3 2" xfId="251"/>
    <cellStyle name="Comma 4" xfId="252"/>
    <cellStyle name="Comma 4 2" xfId="253"/>
    <cellStyle name="Comma 5" xfId="254"/>
    <cellStyle name="Comma 6" xfId="255"/>
    <cellStyle name="Comma 7" xfId="256"/>
    <cellStyle name="Cover" xfId="43"/>
    <cellStyle name="CustomizationGreenCells" xfId="44"/>
    <cellStyle name="Good 2" xfId="45"/>
    <cellStyle name="Good 3" xfId="46"/>
    <cellStyle name="Headline" xfId="47"/>
    <cellStyle name="Hyperlink 2" xfId="48"/>
    <cellStyle name="Hyperlink 3" xfId="49"/>
    <cellStyle name="Hyperlink 4" xfId="257"/>
    <cellStyle name="Îáû÷íûé_23_1 " xfId="258"/>
    <cellStyle name="InputCells" xfId="50"/>
    <cellStyle name="Komma 2" xfId="51"/>
    <cellStyle name="Komma 3" xfId="171"/>
    <cellStyle name="Menu" xfId="52"/>
    <cellStyle name="Milliers [0]_ElecTimeSeries" xfId="53"/>
    <cellStyle name="Milliers_ElecTimeSeries" xfId="54"/>
    <cellStyle name="Monétaire [0]_ElecTimeSeries" xfId="55"/>
    <cellStyle name="Monétaire_ElecTimeSeries" xfId="56"/>
    <cellStyle name="N " xfId="259"/>
    <cellStyle name="Neutral 2" xfId="57"/>
    <cellStyle name="Neutral 3" xfId="58"/>
    <cellStyle name="Normal 10" xfId="260"/>
    <cellStyle name="Normal 1085" xfId="261"/>
    <cellStyle name="Normal 11" xfId="262"/>
    <cellStyle name="Normal 1119 2" xfId="263"/>
    <cellStyle name="Normal 2" xfId="59"/>
    <cellStyle name="Normal 2 2" xfId="60"/>
    <cellStyle name="Normal 2 2 2" xfId="61"/>
    <cellStyle name="Normal 2 2 2 2" xfId="264"/>
    <cellStyle name="Normal 2 3" xfId="62"/>
    <cellStyle name="Normal 2 3 2" xfId="265"/>
    <cellStyle name="Normal 2 3 3" xfId="325"/>
    <cellStyle name="Normal 2 4" xfId="173"/>
    <cellStyle name="Normal 2 5" xfId="266"/>
    <cellStyle name="Normal 2 6" xfId="267"/>
    <cellStyle name="Normal 2 7" xfId="268"/>
    <cellStyle name="Normal 3" xfId="63"/>
    <cellStyle name="Normal 3 2" xfId="269"/>
    <cellStyle name="Normal 3 3" xfId="270"/>
    <cellStyle name="Normal 3 4" xfId="271"/>
    <cellStyle name="Normal 4" xfId="64"/>
    <cellStyle name="Normal 4 2" xfId="272"/>
    <cellStyle name="Normal 5" xfId="65"/>
    <cellStyle name="Normal 5 2" xfId="273"/>
    <cellStyle name="Normal 5 3" xfId="274"/>
    <cellStyle name="Normal 6" xfId="66"/>
    <cellStyle name="Normal 6 2" xfId="67"/>
    <cellStyle name="Normal 6 3" xfId="68"/>
    <cellStyle name="Normal 6 3 2" xfId="326"/>
    <cellStyle name="Normal 7" xfId="69"/>
    <cellStyle name="Normal 7 2" xfId="70"/>
    <cellStyle name="Normal 7 5" xfId="275"/>
    <cellStyle name="Normal 8" xfId="71"/>
    <cellStyle name="Normal 8 2" xfId="72"/>
    <cellStyle name="Normal 9" xfId="73"/>
    <cellStyle name="Normal 9 2" xfId="276"/>
    <cellStyle name="Normal GHG Numbers (0.00)" xfId="74"/>
    <cellStyle name="Normal GHG Numbers (0.00) 2" xfId="75"/>
    <cellStyle name="Normal GHG Numbers (0.00) 2 2" xfId="76"/>
    <cellStyle name="Normal GHG Numbers (0.00) 2 2 2" xfId="77"/>
    <cellStyle name="Normal GHG Numbers (0.00) 2 2 2 2" xfId="78"/>
    <cellStyle name="Normal GHG Numbers (0.00) 2 2 3" xfId="79"/>
    <cellStyle name="Normal GHG Numbers (0.00) 2 3" xfId="80"/>
    <cellStyle name="Normal GHG Numbers (0.00) 2 3 2" xfId="81"/>
    <cellStyle name="Normal GHG Numbers (0.00) 2 4" xfId="82"/>
    <cellStyle name="Normal GHG Numbers (0.00) 3" xfId="83"/>
    <cellStyle name="Normal GHG Numbers (0.00) 3 2" xfId="84"/>
    <cellStyle name="Normal GHG Numbers (0.00) 3 2 2" xfId="85"/>
    <cellStyle name="Normal GHG Numbers (0.00) 3 3" xfId="86"/>
    <cellStyle name="Normal GHG Numbers (0.00) 4" xfId="87"/>
    <cellStyle name="Normal GHG Numbers (0.00) 4 2" xfId="88"/>
    <cellStyle name="Normal GHG Numbers (0.00) 5" xfId="89"/>
    <cellStyle name="Normal GHG Numbers (0.00) 5 2" xfId="90"/>
    <cellStyle name="Normal GHG Numbers (0.00) 6" xfId="91"/>
    <cellStyle name="Normal GHG Textfiels Bold" xfId="92"/>
    <cellStyle name="Normal GHG Textfiels Bold 2" xfId="93"/>
    <cellStyle name="Normal GHG Textfiels Bold 2 2" xfId="94"/>
    <cellStyle name="Normal GHG Textfiels Bold 2 2 2" xfId="95"/>
    <cellStyle name="Normal GHG Textfiels Bold 2 2 2 2" xfId="96"/>
    <cellStyle name="Normal GHG Textfiels Bold 2 2 3" xfId="97"/>
    <cellStyle name="Normal GHG Textfiels Bold 2 3" xfId="98"/>
    <cellStyle name="Normal GHG Textfiels Bold 2 3 2" xfId="99"/>
    <cellStyle name="Normal GHG Textfiels Bold 2 4" xfId="100"/>
    <cellStyle name="Normal GHG Textfiels Bold 3" xfId="101"/>
    <cellStyle name="Normal GHG Textfiels Bold 3 2" xfId="102"/>
    <cellStyle name="Normal GHG Textfiels Bold 3 2 2" xfId="103"/>
    <cellStyle name="Normal GHG Textfiels Bold 3 3" xfId="104"/>
    <cellStyle name="Normal GHG Textfiels Bold 4" xfId="105"/>
    <cellStyle name="Normal GHG Textfiels Bold 4 2" xfId="106"/>
    <cellStyle name="Normal GHG Textfiels Bold 5" xfId="107"/>
    <cellStyle name="Normal GHG Textfiels Bold 5 2" xfId="108"/>
    <cellStyle name="Normal GHG Textfiels Bold 6" xfId="109"/>
    <cellStyle name="Normal GHG whole table" xfId="110"/>
    <cellStyle name="Normal GHG whole table 2" xfId="111"/>
    <cellStyle name="Normal GHG whole table 2 2" xfId="112"/>
    <cellStyle name="Normal GHG whole table 2 2 2" xfId="113"/>
    <cellStyle name="Normal GHG whole table 2 2 2 2" xfId="114"/>
    <cellStyle name="Normal GHG whole table 2 2 3" xfId="115"/>
    <cellStyle name="Normal GHG whole table 2 3" xfId="116"/>
    <cellStyle name="Normal GHG whole table 2 3 2" xfId="117"/>
    <cellStyle name="Normal GHG whole table 2 4" xfId="118"/>
    <cellStyle name="Normal GHG whole table 3" xfId="119"/>
    <cellStyle name="Normal GHG whole table 3 2" xfId="120"/>
    <cellStyle name="Normal GHG whole table 3 2 2" xfId="121"/>
    <cellStyle name="Normal GHG whole table 3 3" xfId="122"/>
    <cellStyle name="Normal GHG whole table 4" xfId="123"/>
    <cellStyle name="Normal GHG whole table 4 2" xfId="124"/>
    <cellStyle name="Normal GHG whole table 5" xfId="125"/>
    <cellStyle name="Normal GHG whole table 5 2" xfId="126"/>
    <cellStyle name="Normal GHG whole table 6" xfId="127"/>
    <cellStyle name="Normal GHG-Shade" xfId="128"/>
    <cellStyle name="Normal_Supply-Use2003pp" xfId="277"/>
    <cellStyle name="Pattern" xfId="129"/>
    <cellStyle name="Pattern 2" xfId="130"/>
    <cellStyle name="Pattern 2 2" xfId="131"/>
    <cellStyle name="Pattern 2 2 2" xfId="132"/>
    <cellStyle name="Pattern 2 2 2 2" xfId="133"/>
    <cellStyle name="Pattern 2 2 3" xfId="134"/>
    <cellStyle name="Pattern 2 3" xfId="135"/>
    <cellStyle name="Pattern 2 3 2" xfId="136"/>
    <cellStyle name="Pattern 2 4" xfId="137"/>
    <cellStyle name="Pattern 3" xfId="138"/>
    <cellStyle name="Pattern 3 2" xfId="139"/>
    <cellStyle name="Pattern 3 2 2" xfId="140"/>
    <cellStyle name="Pattern 3 3" xfId="141"/>
    <cellStyle name="Pattern 4" xfId="142"/>
    <cellStyle name="Pattern 4 2" xfId="143"/>
    <cellStyle name="Pattern 5" xfId="144"/>
    <cellStyle name="Pattern 5 2" xfId="145"/>
    <cellStyle name="Pattern 6" xfId="146"/>
    <cellStyle name="Percent 2" xfId="147"/>
    <cellStyle name="Percent 2 2" xfId="148"/>
    <cellStyle name="Percent 2 2 2" xfId="149"/>
    <cellStyle name="Percent 3" xfId="150"/>
    <cellStyle name="Percent 3 2" xfId="278"/>
    <cellStyle name="Percent 4" xfId="151"/>
    <cellStyle name="Percent 5" xfId="279"/>
    <cellStyle name="Percent 6" xfId="280"/>
    <cellStyle name="Prozent 2" xfId="152"/>
    <cellStyle name="s_Valuation " xfId="281"/>
    <cellStyle name="ssp " xfId="282"/>
    <cellStyle name="Standard 2" xfId="153"/>
    <cellStyle name="Standard 2 2" xfId="154"/>
    <cellStyle name="Standard 2 2 2" xfId="155"/>
    <cellStyle name="Standard 2 2 3" xfId="320"/>
    <cellStyle name="Standard 2 3" xfId="156"/>
    <cellStyle name="Standard 2 4" xfId="157"/>
    <cellStyle name="Standard 2 5" xfId="321"/>
    <cellStyle name="Standard 3" xfId="158"/>
    <cellStyle name="Standard 3 2" xfId="159"/>
    <cellStyle name="Standard 3 3" xfId="160"/>
    <cellStyle name="Standard 4" xfId="161"/>
    <cellStyle name="Standard 4 2" xfId="162"/>
    <cellStyle name="Standard 5" xfId="163"/>
    <cellStyle name="Standard 6" xfId="164"/>
    <cellStyle name="Standard 7" xfId="4"/>
    <cellStyle name="Year" xfId="165"/>
    <cellStyle name="Ввод " xfId="283"/>
    <cellStyle name="Обычный" xfId="0" builtinId="0"/>
    <cellStyle name="Обычный 10 4" xfId="284"/>
    <cellStyle name="Обычный 16" xfId="285"/>
    <cellStyle name="Обычный 2" xfId="166"/>
    <cellStyle name="Обычный 2 2" xfId="167"/>
    <cellStyle name="Обычный 2 2 2" xfId="286"/>
    <cellStyle name="Обычный 2 2 3" xfId="287"/>
    <cellStyle name="Обычный 2 2 4" xfId="288"/>
    <cellStyle name="Обычный 2 2 5" xfId="289"/>
    <cellStyle name="Обычный 2 2 6" xfId="324"/>
    <cellStyle name="Обычный 2 3" xfId="290"/>
    <cellStyle name="Обычный 2 3 2" xfId="291"/>
    <cellStyle name="Обычный 2 4" xfId="292"/>
    <cellStyle name="Обычный 2 5" xfId="293"/>
    <cellStyle name="Обычный 2 6" xfId="294"/>
    <cellStyle name="Обычный 2 7" xfId="295"/>
    <cellStyle name="Обычный 2 8" xfId="296"/>
    <cellStyle name="Обычный 2 9" xfId="323"/>
    <cellStyle name="Обычный 3" xfId="168"/>
    <cellStyle name="Обычный 3 2" xfId="174"/>
    <cellStyle name="Обычный 4" xfId="169"/>
    <cellStyle name="Обычный 5" xfId="170"/>
    <cellStyle name="Обычный 5 2" xfId="297"/>
    <cellStyle name="Обычный 5 3" xfId="327"/>
    <cellStyle name="Обычный 6" xfId="298"/>
    <cellStyle name="Обычный 7" xfId="299"/>
    <cellStyle name="Обычный 7 2" xfId="300"/>
    <cellStyle name="Обычный 8" xfId="301"/>
    <cellStyle name="Обычный 9" xfId="302"/>
    <cellStyle name="Плохой" xfId="2" builtinId="27"/>
    <cellStyle name="Процентный" xfId="1" builtinId="5"/>
    <cellStyle name="Процентный 2" xfId="303"/>
    <cellStyle name="Процентный 3" xfId="304"/>
    <cellStyle name="Процентный 3 2" xfId="305"/>
    <cellStyle name="Процентный 4" xfId="306"/>
    <cellStyle name="Процентный 5" xfId="307"/>
    <cellStyle name="Процентный 6" xfId="308"/>
    <cellStyle name="Финансовый" xfId="328" builtinId="3"/>
    <cellStyle name="Финансовый 2" xfId="309"/>
    <cellStyle name="Финансовый 2 2" xfId="310"/>
    <cellStyle name="Финансовый 2 3" xfId="311"/>
    <cellStyle name="Финансовый 2 4" xfId="312"/>
    <cellStyle name="Финансовый 2 5" xfId="313"/>
    <cellStyle name="Финансовый 3" xfId="314"/>
    <cellStyle name="Финансовый 3 2" xfId="315"/>
    <cellStyle name="Финансовый 4" xfId="316"/>
    <cellStyle name="Финансовый 5" xfId="317"/>
    <cellStyle name="Финансовый 6" xfId="318"/>
  </cellStyles>
  <dxfs count="9">
    <dxf>
      <font>
        <color rgb="FF9C0006"/>
      </font>
    </dxf>
    <dxf>
      <font>
        <color theme="6" tint="-0.499984740745262"/>
      </font>
    </dxf>
    <dxf>
      <font>
        <color rgb="FF9C0006"/>
      </font>
    </dxf>
    <dxf>
      <font>
        <color theme="6" tint="-0.499984740745262"/>
      </font>
    </dxf>
    <dxf>
      <font>
        <color rgb="FF9C0006"/>
      </font>
    </dxf>
    <dxf>
      <font>
        <color rgb="FF9C0006"/>
      </font>
    </dxf>
    <dxf>
      <font>
        <color theme="6" tint="-0.499984740745262"/>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3.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externalLink" Target="externalLinks/externalLink45.xml"/><Relationship Id="rId66"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externalLink" Target="externalLinks/externalLink46.xml"/><Relationship Id="rId67" Type="http://schemas.openxmlformats.org/officeDocument/2006/relationships/customXml" Target="../customXml/item3.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externalLink" Target="externalLinks/externalLink44.xml"/><Relationship Id="rId10" Type="http://schemas.openxmlformats.org/officeDocument/2006/relationships/worksheet" Target="worksheets/sheet10.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externalLink" Target="externalLinks/externalLink47.xml"/><Relationship Id="rId65"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5.xml"/><Relationship Id="rId39" Type="http://schemas.openxmlformats.org/officeDocument/2006/relationships/externalLink" Target="externalLinks/externalLink2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61</xdr:col>
      <xdr:colOff>0</xdr:colOff>
      <xdr:row>88</xdr:row>
      <xdr:rowOff>0</xdr:rowOff>
    </xdr:from>
    <xdr:to>
      <xdr:col>69</xdr:col>
      <xdr:colOff>652196</xdr:colOff>
      <xdr:row>105</xdr:row>
      <xdr:rowOff>56751</xdr:rowOff>
    </xdr:to>
    <xdr:pic>
      <xdr:nvPicPr>
        <xdr:cNvPr id="2" name="Grafik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44005500" y="16777607"/>
          <a:ext cx="6326374" cy="33632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119062</xdr:colOff>
      <xdr:row>92</xdr:row>
      <xdr:rowOff>59532</xdr:rowOff>
    </xdr:from>
    <xdr:to>
      <xdr:col>15</xdr:col>
      <xdr:colOff>123217</xdr:colOff>
      <xdr:row>109</xdr:row>
      <xdr:rowOff>184319</xdr:rowOff>
    </xdr:to>
    <xdr:pic>
      <xdr:nvPicPr>
        <xdr:cNvPr id="2" name="Grafik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4917281" y="18073688"/>
          <a:ext cx="6326374" cy="33632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180975</xdr:rowOff>
    </xdr:from>
    <xdr:to>
      <xdr:col>36</xdr:col>
      <xdr:colOff>38100</xdr:colOff>
      <xdr:row>6</xdr:row>
      <xdr:rowOff>9525</xdr:rowOff>
    </xdr:to>
    <xdr:sp macro="" textlink="">
      <xdr:nvSpPr>
        <xdr:cNvPr id="2" name="Rechteck 1">
          <a:extLst>
            <a:ext uri="{FF2B5EF4-FFF2-40B4-BE49-F238E27FC236}">
              <a16:creationId xmlns:a16="http://schemas.microsoft.com/office/drawing/2014/main" xmlns="" id="{00000000-0008-0000-0500-000002000000}"/>
            </a:ext>
          </a:extLst>
        </xdr:cNvPr>
        <xdr:cNvSpPr/>
      </xdr:nvSpPr>
      <xdr:spPr>
        <a:xfrm>
          <a:off x="0" y="1704975"/>
          <a:ext cx="27470100" cy="209550"/>
        </a:xfrm>
        <a:prstGeom prst="rect">
          <a:avLst/>
        </a:prstGeom>
        <a:noFill/>
        <a:ln w="5715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285750</xdr:colOff>
      <xdr:row>21</xdr:row>
      <xdr:rowOff>28575</xdr:rowOff>
    </xdr:from>
    <xdr:to>
      <xdr:col>7</xdr:col>
      <xdr:colOff>247650</xdr:colOff>
      <xdr:row>28</xdr:row>
      <xdr:rowOff>180975</xdr:rowOff>
    </xdr:to>
    <xdr:sp macro="" textlink="">
      <xdr:nvSpPr>
        <xdr:cNvPr id="2" name="Textfeld 1">
          <a:extLst>
            <a:ext uri="{FF2B5EF4-FFF2-40B4-BE49-F238E27FC236}">
              <a16:creationId xmlns:a16="http://schemas.microsoft.com/office/drawing/2014/main" xmlns="" id="{00000000-0008-0000-0700-000002000000}"/>
            </a:ext>
          </a:extLst>
        </xdr:cNvPr>
        <xdr:cNvSpPr txBox="1"/>
      </xdr:nvSpPr>
      <xdr:spPr>
        <a:xfrm>
          <a:off x="1743075" y="3457575"/>
          <a:ext cx="461962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a:t>
          </a:r>
          <a:r>
            <a:rPr lang="de-DE" sz="1100" baseline="0"/>
            <a:t> data is copied from the file</a:t>
          </a:r>
        </a:p>
        <a:p>
          <a:r>
            <a:rPr lang="de-DE" sz="1100" baseline="0"/>
            <a:t>"Validated assumptions on GDP and POP growth.xls"</a:t>
          </a:r>
        </a:p>
        <a:p>
          <a:r>
            <a:rPr lang="de-DE" sz="1100" baseline="0"/>
            <a:t>Spreadsheet "Pop_growth_balanced"</a:t>
          </a:r>
          <a:endParaRPr lang="de-D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Users\dzhaparkulov_aa\Downloads\&#1042;&#1099;&#1093;&#1086;&#1076;&#1085;&#1099;&#1077;%20&#1076;&#1072;&#1085;&#1085;&#1099;&#107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Users\Bolat%20Abuov\Desktop\Tax%20reform\Data\&#1087;&#1086;%20&#1060;&#1054;&#1052;&#1057;\&#1044;&#1083;&#1103;%20&#1084;&#1086;&#1076;&#1077;&#1083;&#1080;%20&#1054;&#1057;&#1052;&#1057;\&#1052;&#1086;&#1076;&#1077;&#1083;&#1100;\&#1052;&#1086;&#1076;&#1077;&#1083;&#1100;%20&#1054;&#1057;&#1052;&#1057;%20v2.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Z_Pinksheet\Out%20(TemplateFile)\PINK_OUTPU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dmap\&#1041;&#1077;&#1082;&#1078;&#1072;&#1085;%20&#1054;&#1084;&#1072;&#1088;&#1086;&#1074;\0%20&#1053;&#1086;&#1074;&#1099;&#1081;%20&#1087;&#1086;&#1076;&#1093;&#1086;&#1076;%20&#1087;&#1088;&#1086;&#1075;&#1085;&#1086;&#1079;&#1080;&#1088;&#1086;&#1074;&#1072;&#1085;&#1080;&#1103;%20&#1086;&#1090;&#1088;&#1072;&#1089;&#1083;&#1077;&#1081;%20&#1091;&#1089;&#1083;&#1091;&#1075;\&#1056;&#1072;&#1089;&#1095;&#1077;&#1090;&#1099;%20&#1091;&#1089;&#1083;&#1091;&#1075;%20&#1087;&#1086;%20&#1052;&#1054;&#1041;.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dmap\&#1041;&#1077;&#1082;&#1078;&#1072;&#1085;%20&#1054;&#1084;&#1072;&#1088;&#1086;&#1074;\0%20&#1053;&#1086;&#1074;&#1099;&#1081;%20&#1087;&#1086;&#1076;&#1093;&#1086;&#1076;%20&#1087;&#1088;&#1086;&#1075;&#1085;&#1086;&#1079;&#1080;&#1088;&#1086;&#1074;&#1072;&#1085;&#1080;&#1103;%20&#1086;&#1090;&#1088;&#1072;&#1089;&#1083;&#1077;&#1081;%20&#1091;&#1089;&#1083;&#1091;&#1075;\&#1052;&#1086;&#1076;&#1077;&#1083;&#1080;%20&#1085;&#1072;%20&#1086;&#1089;&#1085;&#1086;&#1074;&#1077;%20&#1052;&#1054;&#1041;-201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Users\Dmitriy%20Tsoy\Documents\macro%20model%20study\our%20model\Tool%202.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1\Delivery%20unit\&#1041;&#1072;&#1079;&#1072;%20&#1076;&#1072;&#1085;&#1085;&#1099;&#1093;%20&#1089;%20&#1050;&#1057;%20&#1052;&#1053;&#1069;\Delivery%20unit\Users\umirbayev_da\AppData\Local\Microsoft\Windows\Temporary%20Internet%20Files\Content.Outlook\YFXN657S\&#1052;&#1086;&#1076;&#1077;&#1083;&#1080;%20&#1085;&#1072;%20&#1086;&#1089;&#1085;&#1086;&#1074;&#1077;%20&#1052;&#1054;&#1041;-201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K514COMCEL1\obmen\&#1057;&#1074;&#1077;&#1090;&#1083;&#1072;&#1085;&#1072;%20&#1048;&#1074;&#1072;&#1085;&#1086;&#1074;&#1085;&#1072;\tri2001(nd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40.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KAZ_LEDS%202019_GIZ/Modeling%20CGE/CGE-KAZ_model/CGE-KZ-20200113_with%20repatriations_v2/SAM_2017_IO_integrated_v4_34_extended_HH.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Databank_CGE_2017_from%20scenario%20analysi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CONFS\Daten\econ-projekte\KAZ_LEDS%202019_GIZ\Modeling%20CGE\Data\SAM(from%20Aidyn)\SAM_2017_IO_integrated_v4_34_extended_HH_v3.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KAZ_LEDS%202019_GIZ/Modeling%20CGE/CGE-KAZ_model/CGE-KZ-20200124_HH_all%20types%20have%20capital_does%20not%20work/SAM_2017_IO_integrated_v4_34_extended_HH_v4.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KAZ_LEDS%202019_GIZ/Modeling%20CGE/CGE-KAZ_model/CGE-KZ-20200124_HH_all%20types%20have%20capital_does%20not%20work/SAM_2017_IO_integrated_v4_34_extended_HH_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ариант 1 для уточнения"/>
      <sheetName val="Выходные данные"/>
      <sheetName val="вариант 2 запасной"/>
    </sheetNames>
    <definedNames>
      <definedName name="Eeno1"/>
      <definedName name="Ëèñò1"/>
      <definedName name="Лист1"/>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SMS model"/>
      <sheetName val="Support Населен&gt;&gt;"/>
      <sheetName val="Соц.уязв 2018 (МЗ СР"/>
      <sheetName val="Demogr model"/>
      <sheetName val="Наемное"/>
      <sheetName val="Самозанятое население"/>
      <sheetName val="Support ЗП&gt;&gt;"/>
      <sheetName val="Среднемес.ЗП"/>
      <sheetName val="ЗП самозанят от Азата"/>
      <sheetName val="динамика 1991-2015 (рус)"/>
    </sheetNames>
    <sheetDataSet>
      <sheetData sheetId="0">
        <row r="104">
          <cell r="B104">
            <v>1000000000</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VPINK"/>
      <sheetName val="2 Pct"/>
      <sheetName val="3 CMR PINK"/>
      <sheetName val="4 CMR Tall Chart"/>
      <sheetName val="5 CMR Pet-Met Chart"/>
      <sheetName val="6 CMR Agr Chart"/>
      <sheetName val="7 CMR Indx chart"/>
      <sheetName val="8 CMR 24 charts"/>
      <sheetName val="annual"/>
      <sheetName val="monthly"/>
      <sheetName val="quarterly"/>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ОБ-49 Тип I"/>
      <sheetName val="Структура Услуг"/>
      <sheetName val="Лист2"/>
      <sheetName val="Лист3"/>
    </sheetNames>
    <sheetDataSet>
      <sheetData sheetId="0"/>
      <sheetData sheetId="1" refreshError="1"/>
      <sheetData sheetId="2" refreshError="1"/>
      <sheetData sheetId="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ЗВ-2014"/>
      <sheetName val="Т налогов"/>
      <sheetName val="Т использ импорт прод"/>
      <sheetName val="Т использ отечеств прод"/>
      <sheetName val="БАЗА КИК"/>
      <sheetName val="Отрасли 68-49"/>
      <sheetName val="Код 68-15"/>
      <sheetName val="СТ по регионам"/>
      <sheetName val="Данные по 15 ВЭД"/>
      <sheetName val="Ценовая МОБ"/>
      <sheetName val="МОБ-49 Тип I"/>
      <sheetName val="Эффекты МОБ Тип I"/>
      <sheetName val="Результат Тип I"/>
      <sheetName val="МОБ-49 Тип II"/>
      <sheetName val="Эффекты МОБ Тип II"/>
      <sheetName val="Результат Тип II"/>
      <sheetName val="Эффекты КС"/>
      <sheetName val="Выпуск-КС"/>
      <sheetName val="МОБ-15 Тип I"/>
      <sheetName val="Эффекты МОБ-15 Тип I"/>
      <sheetName val="Эффект занятости МОБ-15 Тип I"/>
      <sheetName val="Результат МОБ-15 Тип I"/>
      <sheetName val="Эффект дохода"/>
      <sheetName val="Эффект занятости"/>
      <sheetName val="Эффект капитала"/>
      <sheetName val="Мультипликаторы типа I"/>
      <sheetName val="Мультипликаторы типа II"/>
      <sheetName val="Эффекты МОБ-49-Тип 1"/>
    </sheetNames>
    <sheetDataSet>
      <sheetData sheetId="0">
        <row r="89">
          <cell r="E89">
            <v>0.61636715009040488</v>
          </cell>
          <cell r="F89">
            <v>0.60789494258003041</v>
          </cell>
          <cell r="G89">
            <v>0.73515540191784756</v>
          </cell>
          <cell r="H89">
            <v>0.58935716541587135</v>
          </cell>
          <cell r="I89">
            <v>0.66824267023611472</v>
          </cell>
          <cell r="J89">
            <v>0.71224663248258824</v>
          </cell>
          <cell r="K89">
            <v>0.52407678059176066</v>
          </cell>
          <cell r="L89">
            <v>0.52303648495107624</v>
          </cell>
          <cell r="M89">
            <v>0.51555823422243252</v>
          </cell>
          <cell r="N89">
            <v>0.58376401347531437</v>
          </cell>
          <cell r="O89">
            <v>0.53646687189434583</v>
          </cell>
          <cell r="P89">
            <v>0.71444258663951477</v>
          </cell>
          <cell r="Q89">
            <v>0.57184281629288036</v>
          </cell>
          <cell r="R89">
            <v>0.72630055196919585</v>
          </cell>
          <cell r="S89">
            <v>0.85008985242261981</v>
          </cell>
          <cell r="T89">
            <v>0.65947399418853936</v>
          </cell>
          <cell r="U89">
            <v>0.58055642183906009</v>
          </cell>
          <cell r="V89">
            <v>0.53746428250942047</v>
          </cell>
          <cell r="W89">
            <v>0.41705747939694143</v>
          </cell>
          <cell r="X89">
            <v>0.48432272321719316</v>
          </cell>
          <cell r="Y89">
            <v>0.48290144361203557</v>
          </cell>
          <cell r="Z89">
            <v>0.70388668608468463</v>
          </cell>
          <cell r="AA89">
            <v>0.50724318176412553</v>
          </cell>
          <cell r="AB89">
            <v>0.48926349979107392</v>
          </cell>
          <cell r="AC89">
            <v>0.47378026235941784</v>
          </cell>
          <cell r="AD89">
            <v>0.53553717295796044</v>
          </cell>
          <cell r="AE89">
            <v>0.47946201425100926</v>
          </cell>
          <cell r="AF89">
            <v>0.46062123634494934</v>
          </cell>
          <cell r="AG89">
            <v>0.46152536919416304</v>
          </cell>
          <cell r="AH89">
            <v>0.53439411244578794</v>
          </cell>
          <cell r="AI89">
            <v>0.75538943974398898</v>
          </cell>
          <cell r="AJ89">
            <v>0.62619601789242141</v>
          </cell>
          <cell r="AK89">
            <v>0.67706195987960383</v>
          </cell>
          <cell r="AL89">
            <v>0.60786863199563035</v>
          </cell>
          <cell r="AM89">
            <v>0.5505281395397702</v>
          </cell>
          <cell r="AN89">
            <v>0.58530132397160073</v>
          </cell>
          <cell r="AO89">
            <v>0.7157510156365805</v>
          </cell>
          <cell r="AP89">
            <v>0.50976726239791526</v>
          </cell>
          <cell r="AQ89">
            <v>0.49757699378182046</v>
          </cell>
          <cell r="AR89">
            <v>0.53913043959091778</v>
          </cell>
          <cell r="AS89">
            <v>0.5422514340698632</v>
          </cell>
          <cell r="AT89">
            <v>0.51285497082586862</v>
          </cell>
          <cell r="AU89">
            <v>0.46631311937488623</v>
          </cell>
          <cell r="AV89">
            <v>0.67257983103681973</v>
          </cell>
          <cell r="AW89">
            <v>0.7084185003911545</v>
          </cell>
          <cell r="AX89">
            <v>0.70404886452363136</v>
          </cell>
          <cell r="AY89">
            <v>0.58749564449023672</v>
          </cell>
          <cell r="AZ89">
            <v>0.45123031984128092</v>
          </cell>
          <cell r="BA89">
            <v>0.5216713558049314</v>
          </cell>
          <cell r="BB89">
            <v>0.69247394955118935</v>
          </cell>
          <cell r="BC89">
            <v>0.67013603723465898</v>
          </cell>
          <cell r="BD89">
            <v>0.63506028475755771</v>
          </cell>
          <cell r="BE89">
            <v>0.58820842137156149</v>
          </cell>
          <cell r="BF89">
            <v>0.57466033111646631</v>
          </cell>
          <cell r="BG89">
            <v>0.71341142922690026</v>
          </cell>
          <cell r="BH89">
            <v>0.70914140473262088</v>
          </cell>
          <cell r="BI89">
            <v>0.73750162394090735</v>
          </cell>
          <cell r="BJ89">
            <v>0.71677451652296875</v>
          </cell>
          <cell r="BK89">
            <v>0.81180527902258148</v>
          </cell>
          <cell r="BL89">
            <v>0.60611692305205322</v>
          </cell>
          <cell r="BM89">
            <v>0.62178708879944478</v>
          </cell>
          <cell r="BN89">
            <v>0.4415854081658408</v>
          </cell>
          <cell r="BO89">
            <v>0.58495417998960464</v>
          </cell>
          <cell r="BP89">
            <v>0.41524932419206595</v>
          </cell>
          <cell r="BQ89">
            <v>0.42270333538007232</v>
          </cell>
          <cell r="BR89">
            <v>0.48960219081045236</v>
          </cell>
          <cell r="BS89">
            <v>0.71318004162236426</v>
          </cell>
          <cell r="BT89">
            <v>1</v>
          </cell>
        </row>
      </sheetData>
      <sheetData sheetId="1"/>
      <sheetData sheetId="2"/>
      <sheetData sheetId="3"/>
      <sheetData sheetId="4"/>
      <sheetData sheetId="5"/>
      <sheetData sheetId="6"/>
      <sheetData sheetId="7"/>
      <sheetData sheetId="8"/>
      <sheetData sheetId="9"/>
      <sheetData sheetId="10"/>
      <sheetData sheetId="11">
        <row r="53">
          <cell r="E53">
            <v>1.6299075192012469</v>
          </cell>
          <cell r="F53">
            <v>1.7320656100965184</v>
          </cell>
          <cell r="G53">
            <v>1.4454734125501245</v>
          </cell>
          <cell r="H53">
            <v>1.706325907169107</v>
          </cell>
          <cell r="I53">
            <v>1.5425060723630111</v>
          </cell>
          <cell r="J53">
            <v>1.4785529794845902</v>
          </cell>
          <cell r="K53">
            <v>1.8475493739776523</v>
          </cell>
          <cell r="L53">
            <v>1.8510171716574251</v>
          </cell>
          <cell r="M53">
            <v>1.838167905980306</v>
          </cell>
          <cell r="N53">
            <v>1.7102494000068742</v>
          </cell>
          <cell r="O53">
            <v>1.7683801416656182</v>
          </cell>
          <cell r="P53">
            <v>1.4917717078023394</v>
          </cell>
          <cell r="Q53">
            <v>1.7056895495874538</v>
          </cell>
          <cell r="R53">
            <v>1.452631848374464</v>
          </cell>
          <cell r="S53">
            <v>1.2307789120639794</v>
          </cell>
          <cell r="T53">
            <v>1.5867944933826124</v>
          </cell>
          <cell r="U53">
            <v>1.7672613609260566</v>
          </cell>
          <cell r="V53">
            <v>1.8124172366517746</v>
          </cell>
          <cell r="W53">
            <v>1.8052175112759621</v>
          </cell>
          <cell r="X53">
            <v>1.8877707941808022</v>
          </cell>
          <cell r="Y53">
            <v>1.5349608788347995</v>
          </cell>
          <cell r="Z53">
            <v>1.8330954600020588</v>
          </cell>
          <cell r="AA53">
            <v>1.8982335045251892</v>
          </cell>
          <cell r="AB53">
            <v>1.9261943996293591</v>
          </cell>
          <cell r="AC53">
            <v>1.9550536258622004</v>
          </cell>
          <cell r="AD53">
            <v>1.9723023456157294</v>
          </cell>
          <cell r="AE53">
            <v>1.8480791433647772</v>
          </cell>
          <cell r="AF53">
            <v>1.7240620183069315</v>
          </cell>
          <cell r="AG53">
            <v>1.6572471707770766</v>
          </cell>
          <cell r="AH53">
            <v>1.5130399676491926</v>
          </cell>
          <cell r="AI53">
            <v>1.8795772355741569</v>
          </cell>
          <cell r="AJ53">
            <v>1.8071870703173869</v>
          </cell>
          <cell r="AK53">
            <v>1.8096840191335222</v>
          </cell>
          <cell r="AL53">
            <v>1.8884924605419462</v>
          </cell>
          <cell r="AM53">
            <v>1.9533303301755878</v>
          </cell>
          <cell r="AN53">
            <v>1.4916671194640219</v>
          </cell>
          <cell r="AO53">
            <v>1.6708291180677548</v>
          </cell>
          <cell r="AP53">
            <v>1.6627520213602311</v>
          </cell>
          <cell r="AQ53">
            <v>1.5397109620684619</v>
          </cell>
          <cell r="AR53">
            <v>1.4474922246918629</v>
          </cell>
          <cell r="AS53">
            <v>1.3255315619003281</v>
          </cell>
          <cell r="AT53">
            <v>1.6854918117560287</v>
          </cell>
          <cell r="AU53">
            <v>1.6325279112108344</v>
          </cell>
          <cell r="AV53">
            <v>1.9293963046475533</v>
          </cell>
          <cell r="AW53">
            <v>1.7409521911909136</v>
          </cell>
          <cell r="AX53">
            <v>1.9639347276018218</v>
          </cell>
          <cell r="AY53">
            <v>1.8424161316342726</v>
          </cell>
          <cell r="AZ53">
            <v>1.4537970012711328</v>
          </cell>
          <cell r="BA53">
            <v>1</v>
          </cell>
        </row>
      </sheetData>
      <sheetData sheetId="12"/>
      <sheetData sheetId="13">
        <row r="380">
          <cell r="BC380">
            <v>0.83208547722727944</v>
          </cell>
        </row>
        <row r="381">
          <cell r="BC381">
            <v>0.94088501066544139</v>
          </cell>
        </row>
        <row r="382">
          <cell r="BC382">
            <v>0.99999005072337144</v>
          </cell>
        </row>
        <row r="383">
          <cell r="BC383">
            <v>0.99157306060575368</v>
          </cell>
        </row>
        <row r="384">
          <cell r="BC384">
            <v>0.8752540054922674</v>
          </cell>
        </row>
        <row r="385">
          <cell r="BC385">
            <v>1</v>
          </cell>
        </row>
        <row r="386">
          <cell r="BC386">
            <v>0.99354516364371726</v>
          </cell>
        </row>
        <row r="387">
          <cell r="BC387">
            <v>0.88457825518979971</v>
          </cell>
        </row>
        <row r="388">
          <cell r="BC388">
            <v>0.99587160736106206</v>
          </cell>
        </row>
        <row r="389">
          <cell r="BC389">
            <v>1</v>
          </cell>
        </row>
        <row r="390">
          <cell r="BC390">
            <v>0.93015266646795802</v>
          </cell>
        </row>
        <row r="391">
          <cell r="BC391">
            <v>0.98358056752537759</v>
          </cell>
        </row>
        <row r="392">
          <cell r="BC392">
            <v>0.89043727903465641</v>
          </cell>
        </row>
        <row r="393">
          <cell r="BC393">
            <v>0.99876568054527703</v>
          </cell>
        </row>
        <row r="394">
          <cell r="BC394">
            <v>0.95161756127290931</v>
          </cell>
        </row>
        <row r="395">
          <cell r="BC395">
            <v>0.99400842961017488</v>
          </cell>
        </row>
        <row r="396">
          <cell r="BC396">
            <v>0.96797802871509109</v>
          </cell>
        </row>
        <row r="397">
          <cell r="BC397">
            <v>0.99740568048484779</v>
          </cell>
        </row>
        <row r="398">
          <cell r="BC398">
            <v>0.99984429590781154</v>
          </cell>
        </row>
        <row r="399">
          <cell r="BC399">
            <v>0.99938906394352844</v>
          </cell>
        </row>
        <row r="400">
          <cell r="BC400">
            <v>0.99902713836862711</v>
          </cell>
        </row>
        <row r="401">
          <cell r="BC401">
            <v>0.9940808975550427</v>
          </cell>
        </row>
        <row r="402">
          <cell r="BC402">
            <v>0.92399111950316293</v>
          </cell>
        </row>
        <row r="403">
          <cell r="BC403">
            <v>0.93596762237380804</v>
          </cell>
        </row>
        <row r="404">
          <cell r="BC404">
            <v>0.98294248923493999</v>
          </cell>
        </row>
        <row r="405">
          <cell r="BC405">
            <v>0.9999983667287401</v>
          </cell>
        </row>
        <row r="406">
          <cell r="BC406">
            <v>0.98837486736563085</v>
          </cell>
        </row>
        <row r="407">
          <cell r="BC407">
            <v>0.94224850845638808</v>
          </cell>
        </row>
        <row r="408">
          <cell r="BC408">
            <v>0.99971138122513914</v>
          </cell>
        </row>
        <row r="409">
          <cell r="BC409">
            <v>1</v>
          </cell>
        </row>
        <row r="410">
          <cell r="BC410">
            <v>0.93846152594168508</v>
          </cell>
        </row>
        <row r="411">
          <cell r="BC411">
            <v>0.99999987140568602</v>
          </cell>
        </row>
        <row r="412">
          <cell r="BC412">
            <v>0.99838640622267971</v>
          </cell>
        </row>
        <row r="413">
          <cell r="BC413">
            <v>0.98404526888739652</v>
          </cell>
        </row>
        <row r="414">
          <cell r="BC414">
            <v>0.95848757730884815</v>
          </cell>
        </row>
        <row r="415">
          <cell r="BC415">
            <v>0.9869898546697905</v>
          </cell>
        </row>
        <row r="416">
          <cell r="BC416">
            <v>0.96570406007407961</v>
          </cell>
        </row>
        <row r="417">
          <cell r="BC417">
            <v>0.99872699325485703</v>
          </cell>
        </row>
        <row r="418">
          <cell r="BC418">
            <v>0.94579248694285845</v>
          </cell>
        </row>
        <row r="419">
          <cell r="BC419">
            <v>0.89404966705067501</v>
          </cell>
        </row>
        <row r="420">
          <cell r="BC420">
            <v>0.99893166191736449</v>
          </cell>
        </row>
        <row r="421">
          <cell r="BC421">
            <v>0.91867893801274747</v>
          </cell>
        </row>
        <row r="422">
          <cell r="BC422">
            <v>0.96416738042749117</v>
          </cell>
        </row>
        <row r="423">
          <cell r="BC423">
            <v>0.99999821627021934</v>
          </cell>
        </row>
        <row r="424">
          <cell r="BC424">
            <v>0.99999941040533857</v>
          </cell>
        </row>
        <row r="425">
          <cell r="BC425">
            <v>0.99223823984598536</v>
          </cell>
        </row>
        <row r="426">
          <cell r="BC426">
            <v>0.9954021657401515</v>
          </cell>
        </row>
        <row r="427">
          <cell r="BC427">
            <v>0.99986913505136366</v>
          </cell>
        </row>
        <row r="428">
          <cell r="BC428">
            <v>1</v>
          </cell>
        </row>
      </sheetData>
      <sheetData sheetId="14">
        <row r="53">
          <cell r="E53">
            <v>1.8810158895957714</v>
          </cell>
          <cell r="F53">
            <v>2.2092409676235785</v>
          </cell>
          <cell r="G53">
            <v>1.7529431743657375</v>
          </cell>
          <cell r="H53">
            <v>2.1263730895439421</v>
          </cell>
          <cell r="I53">
            <v>1.7129080957537757</v>
          </cell>
          <cell r="J53">
            <v>1.6113834686926094</v>
          </cell>
          <cell r="K53">
            <v>2.274520150530297</v>
          </cell>
          <cell r="L53">
            <v>2.2286013826811049</v>
          </cell>
          <cell r="M53">
            <v>2.1993325448535632</v>
          </cell>
          <cell r="N53">
            <v>2.1780329882088596</v>
          </cell>
          <cell r="O53">
            <v>2.0070412218979956</v>
          </cell>
          <cell r="P53">
            <v>1.6630758226651081</v>
          </cell>
          <cell r="Q53">
            <v>2.1413815531566911</v>
          </cell>
          <cell r="R53">
            <v>1.7316720108352632</v>
          </cell>
          <cell r="S53">
            <v>1.3346051217113333</v>
          </cell>
          <cell r="T53">
            <v>1.9348641367378632</v>
          </cell>
          <cell r="U53">
            <v>2.1009450802399501</v>
          </cell>
          <cell r="V53">
            <v>2.3304451387602048</v>
          </cell>
          <cell r="W53">
            <v>1.9621718602589873</v>
          </cell>
          <cell r="X53">
            <v>2.1832765129110254</v>
          </cell>
          <cell r="Y53">
            <v>1.7207184431398663</v>
          </cell>
          <cell r="Z53">
            <v>2.1602555520013587</v>
          </cell>
          <cell r="AA53">
            <v>2.234911640519964</v>
          </cell>
          <cell r="AB53">
            <v>2.2575217177881286</v>
          </cell>
          <cell r="AC53">
            <v>2.3282833481189984</v>
          </cell>
          <cell r="AD53">
            <v>2.3391478797757266</v>
          </cell>
          <cell r="AE53">
            <v>2.1696297093030532</v>
          </cell>
          <cell r="AF53">
            <v>2.110811419873218</v>
          </cell>
          <cell r="AG53">
            <v>1.9232462232947554</v>
          </cell>
          <cell r="AH53">
            <v>1.7501485375008075</v>
          </cell>
          <cell r="AI53">
            <v>2.3284833544699537</v>
          </cell>
          <cell r="AJ53">
            <v>2.1881556880004274</v>
          </cell>
          <cell r="AK53">
            <v>2.2428018059359638</v>
          </cell>
          <cell r="AL53">
            <v>2.4981413117786104</v>
          </cell>
          <cell r="AM53">
            <v>2.3844720049879724</v>
          </cell>
          <cell r="AN53">
            <v>1.8350829764284569</v>
          </cell>
          <cell r="AO53">
            <v>1.9750407197790456</v>
          </cell>
          <cell r="AP53">
            <v>1.9806975350587226</v>
          </cell>
          <cell r="AQ53">
            <v>1.9150452321626616</v>
          </cell>
          <cell r="AR53">
            <v>1.816406766258009</v>
          </cell>
          <cell r="AS53">
            <v>1.4430474610700232</v>
          </cell>
          <cell r="AT53">
            <v>2.1928246193565841</v>
          </cell>
          <cell r="AU53">
            <v>2.0723014021805453</v>
          </cell>
          <cell r="AV53">
            <v>2.5125725587875722</v>
          </cell>
          <cell r="AW53">
            <v>2.3634353211732635</v>
          </cell>
          <cell r="AX53">
            <v>2.5217457923831064</v>
          </cell>
          <cell r="AY53">
            <v>2.3218282743628658</v>
          </cell>
          <cell r="AZ53">
            <v>1.757840751266768</v>
          </cell>
          <cell r="BA53">
            <v>2.0539676447636892</v>
          </cell>
        </row>
      </sheetData>
      <sheetData sheetId="15"/>
      <sheetData sheetId="16"/>
      <sheetData sheetId="17"/>
      <sheetData sheetId="18">
        <row r="30">
          <cell r="E30">
            <v>0.62566994527507069</v>
          </cell>
          <cell r="F30">
            <v>0.61406291840126848</v>
          </cell>
          <cell r="G30">
            <v>0.5216713558049314</v>
          </cell>
          <cell r="H30">
            <v>0.53646687189434583</v>
          </cell>
          <cell r="I30">
            <v>0.68665553944850444</v>
          </cell>
          <cell r="J30">
            <v>0.59378646689026515</v>
          </cell>
          <cell r="K30">
            <v>0.48128341244320139</v>
          </cell>
          <cell r="L30">
            <v>0.6883486491967532</v>
          </cell>
          <cell r="M30">
            <v>0.47054786290298589</v>
          </cell>
          <cell r="N30">
            <v>0.62324319732119871</v>
          </cell>
          <cell r="O30">
            <v>0.55699300684624464</v>
          </cell>
          <cell r="P30">
            <v>0.70388668608468463</v>
          </cell>
          <cell r="Q30">
            <v>0.49219318344218793</v>
          </cell>
          <cell r="R30">
            <v>0.50929627686368284</v>
          </cell>
          <cell r="S30">
            <v>0.41612659882020198</v>
          </cell>
        </row>
        <row r="135">
          <cell r="T135">
            <v>0.8444784956419471</v>
          </cell>
        </row>
        <row r="136">
          <cell r="T136">
            <v>0.7869567682320503</v>
          </cell>
        </row>
        <row r="137">
          <cell r="T137">
            <v>0.99947162873234507</v>
          </cell>
        </row>
        <row r="138">
          <cell r="T138">
            <v>0.93015266646795802</v>
          </cell>
        </row>
        <row r="139">
          <cell r="T139">
            <v>0.86435659043039925</v>
          </cell>
        </row>
        <row r="140">
          <cell r="T140">
            <v>0.94224850845638808</v>
          </cell>
        </row>
        <row r="141">
          <cell r="T141">
            <v>0.99984429590781154</v>
          </cell>
        </row>
        <row r="142">
          <cell r="T142">
            <v>0.85897287931329336</v>
          </cell>
        </row>
        <row r="143">
          <cell r="T143">
            <v>0.87100448721065449</v>
          </cell>
        </row>
        <row r="144">
          <cell r="T144">
            <v>0.95590283295639522</v>
          </cell>
        </row>
        <row r="145">
          <cell r="T145">
            <v>0.99355019223856911</v>
          </cell>
        </row>
        <row r="146">
          <cell r="T146">
            <v>0.99902713836862711</v>
          </cell>
        </row>
        <row r="147">
          <cell r="T147">
            <v>0.93230573971747255</v>
          </cell>
        </row>
        <row r="148">
          <cell r="T148">
            <v>0.92631057295716113</v>
          </cell>
        </row>
        <row r="149">
          <cell r="T149">
            <v>0.99223823984598536</v>
          </cell>
        </row>
      </sheetData>
      <sheetData sheetId="19"/>
      <sheetData sheetId="20">
        <row r="25">
          <cell r="E25">
            <v>1.2816726129811076</v>
          </cell>
          <cell r="F25">
            <v>3.0198970306529054</v>
          </cell>
          <cell r="G25">
            <v>2.1825028425959907</v>
          </cell>
          <cell r="H25">
            <v>4.4754994128377321</v>
          </cell>
          <cell r="I25">
            <v>1.5980707975094484</v>
          </cell>
          <cell r="J25">
            <v>1.4848035450178962</v>
          </cell>
          <cell r="K25">
            <v>5.7052290143691335</v>
          </cell>
          <cell r="L25">
            <v>1.4075139750898782</v>
          </cell>
          <cell r="M25">
            <v>1.6547459371953377</v>
          </cell>
          <cell r="N25">
            <v>1.5116064192410825</v>
          </cell>
          <cell r="O25">
            <v>1.3327973530071908</v>
          </cell>
          <cell r="P25">
            <v>2.5667400664602091</v>
          </cell>
          <cell r="Q25">
            <v>1.8556257211054521</v>
          </cell>
          <cell r="R25">
            <v>1.4891876753730799</v>
          </cell>
          <cell r="S25">
            <v>1.2459515756027686</v>
          </cell>
        </row>
      </sheetData>
      <sheetData sheetId="21"/>
      <sheetData sheetId="22"/>
      <sheetData sheetId="23">
        <row r="4">
          <cell r="BJ4">
            <v>1.2842850242094592</v>
          </cell>
        </row>
        <row r="5">
          <cell r="BJ5">
            <v>1.1289954837046441</v>
          </cell>
        </row>
        <row r="6">
          <cell r="BJ6">
            <v>1.2247531758904198</v>
          </cell>
        </row>
        <row r="7">
          <cell r="BJ7">
            <v>1.6844145623910514</v>
          </cell>
        </row>
        <row r="8">
          <cell r="BJ8">
            <v>8.7407560255631136</v>
          </cell>
        </row>
        <row r="9">
          <cell r="BJ9">
            <v>4.3846121536571845</v>
          </cell>
        </row>
        <row r="10">
          <cell r="BJ10">
            <v>2.0385227614937453</v>
          </cell>
        </row>
        <row r="11">
          <cell r="BJ11">
            <v>2.2337146338520015</v>
          </cell>
        </row>
        <row r="12">
          <cell r="BJ12">
            <v>1.7462595056668446</v>
          </cell>
        </row>
        <row r="13">
          <cell r="BJ13">
            <v>1.9543355294039499</v>
          </cell>
        </row>
        <row r="14">
          <cell r="BJ14">
            <v>4.6531522291512308</v>
          </cell>
        </row>
        <row r="15">
          <cell r="BJ15">
            <v>7.2057555098671697</v>
          </cell>
        </row>
        <row r="16">
          <cell r="BJ16">
            <v>1.8349129090793113</v>
          </cell>
        </row>
        <row r="17">
          <cell r="BJ17">
            <v>1.5767059806399077</v>
          </cell>
        </row>
        <row r="18">
          <cell r="BJ18">
            <v>1.3153987237775109</v>
          </cell>
        </row>
        <row r="19">
          <cell r="BJ19">
            <v>3.374797525775044</v>
          </cell>
        </row>
        <row r="20">
          <cell r="BJ20">
            <v>3.5841073013585274</v>
          </cell>
        </row>
        <row r="21">
          <cell r="BJ21">
            <v>1.8617513333408546</v>
          </cell>
        </row>
        <row r="22">
          <cell r="BJ22">
            <v>4.5918094237291571</v>
          </cell>
        </row>
        <row r="23">
          <cell r="BJ23">
            <v>1.7639655462112109</v>
          </cell>
        </row>
        <row r="24">
          <cell r="BJ24">
            <v>2.6415086487088897</v>
          </cell>
        </row>
        <row r="25">
          <cell r="BJ25">
            <v>2.3555957763056758</v>
          </cell>
        </row>
        <row r="26">
          <cell r="BJ26">
            <v>1.8282224019723863</v>
          </cell>
        </row>
        <row r="27">
          <cell r="BJ27">
            <v>2.7723293385770984</v>
          </cell>
        </row>
        <row r="28">
          <cell r="BJ28">
            <v>2.6981682382101826</v>
          </cell>
        </row>
        <row r="29">
          <cell r="BJ29">
            <v>1.2699266855068967</v>
          </cell>
        </row>
        <row r="30">
          <cell r="BJ30">
            <v>1.5802216967913669</v>
          </cell>
        </row>
        <row r="31">
          <cell r="BJ31">
            <v>1.5447504461243209</v>
          </cell>
        </row>
        <row r="32">
          <cell r="BJ32">
            <v>2.1587364666059385</v>
          </cell>
        </row>
        <row r="33">
          <cell r="BJ33">
            <v>1.4062944877882264</v>
          </cell>
        </row>
        <row r="34">
          <cell r="BJ34">
            <v>1.6968297750191534</v>
          </cell>
        </row>
        <row r="35">
          <cell r="BJ35">
            <v>1.6680963283747714</v>
          </cell>
        </row>
        <row r="36">
          <cell r="BJ36">
            <v>1.6190479185540516</v>
          </cell>
        </row>
        <row r="37">
          <cell r="BJ37">
            <v>1.2114672476165893</v>
          </cell>
        </row>
        <row r="38">
          <cell r="BJ38">
            <v>1.6560802438497713</v>
          </cell>
        </row>
        <row r="39">
          <cell r="BJ39">
            <v>1.4163156332570916</v>
          </cell>
        </row>
        <row r="40">
          <cell r="BJ40">
            <v>1.4945481360091013</v>
          </cell>
        </row>
        <row r="41">
          <cell r="BJ41">
            <v>1.36167906095978</v>
          </cell>
        </row>
        <row r="42">
          <cell r="BJ42">
            <v>1.505412626057121</v>
          </cell>
        </row>
        <row r="43">
          <cell r="BJ43">
            <v>1.419673258975007</v>
          </cell>
        </row>
        <row r="44">
          <cell r="BJ44">
            <v>2.6797846482258496</v>
          </cell>
        </row>
        <row r="45">
          <cell r="BJ45">
            <v>1.8276777154503818</v>
          </cell>
        </row>
        <row r="46">
          <cell r="BJ46">
            <v>1.383217947005118</v>
          </cell>
        </row>
        <row r="47">
          <cell r="BJ47">
            <v>1.4016301183534774</v>
          </cell>
        </row>
        <row r="48">
          <cell r="BJ48">
            <v>1.1230029294174699</v>
          </cell>
        </row>
        <row r="49">
          <cell r="BJ49">
            <v>1.2332584322717264</v>
          </cell>
        </row>
        <row r="50">
          <cell r="BJ50">
            <v>1.309406553334254</v>
          </cell>
        </row>
        <row r="51">
          <cell r="BJ51">
            <v>1.2258732217724797</v>
          </cell>
        </row>
        <row r="52">
          <cell r="BJ52">
            <v>1</v>
          </cell>
        </row>
      </sheetData>
      <sheetData sheetId="24"/>
      <sheetData sheetId="25"/>
      <sheetData sheetId="26"/>
      <sheetData sheetId="2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sheetName val="Панель управления"/>
      <sheetName val="X01_X05"/>
      <sheetName val="X02_X05"/>
      <sheetName val="X03_X05"/>
      <sheetName val="X04_X05"/>
      <sheetName val="X06_X05"/>
      <sheetName val="X07_X08"/>
      <sheetName val="X13_X15"/>
    </sheetNames>
    <sheetDataSet>
      <sheetData sheetId="0">
        <row r="2">
          <cell r="B2" t="str">
            <v>X01</v>
          </cell>
        </row>
      </sheetData>
      <sheetData sheetId="1">
        <row r="1">
          <cell r="P1">
            <v>99</v>
          </cell>
        </row>
      </sheetData>
      <sheetData sheetId="2"/>
      <sheetData sheetId="3"/>
      <sheetData sheetId="4"/>
      <sheetData sheetId="5"/>
      <sheetData sheetId="6"/>
      <sheetData sheetId="7"/>
      <sheetData sheetId="8"/>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ЗВ-2012"/>
      <sheetName val="Ценовая МОБ"/>
      <sheetName val="Отрасли 68-49"/>
      <sheetName val="МОБ-49"/>
      <sheetName val="Эффекты МОБ"/>
      <sheetName val="Эффекты КС"/>
      <sheetName val="Выпуск-КС"/>
      <sheetName val="Эффект дохода"/>
      <sheetName val="Эффект занятости"/>
    </sheetNames>
    <sheetDataSet>
      <sheetData sheetId="0"/>
      <sheetData sheetId="1"/>
      <sheetData sheetId="2"/>
      <sheetData sheetId="3">
        <row r="4">
          <cell r="BN4">
            <v>2209483.5409999997</v>
          </cell>
        </row>
      </sheetData>
      <sheetData sheetId="4"/>
      <sheetData sheetId="5"/>
      <sheetData sheetId="6"/>
      <sheetData sheetId="7">
        <row r="55">
          <cell r="E55">
            <v>1.9489640910685733</v>
          </cell>
          <cell r="F55">
            <v>1.6355175980470888</v>
          </cell>
          <cell r="G55">
            <v>1.7597216398927837</v>
          </cell>
          <cell r="H55">
            <v>1.6534521326149243</v>
          </cell>
          <cell r="I55">
            <v>2.8273727914192839</v>
          </cell>
          <cell r="J55">
            <v>3.5593831996951697</v>
          </cell>
          <cell r="K55">
            <v>1.9099776205382881</v>
          </cell>
          <cell r="L55">
            <v>1.9082217365623559</v>
          </cell>
          <cell r="M55">
            <v>1.8521278728958457</v>
          </cell>
          <cell r="N55">
            <v>1.4711238472186392</v>
          </cell>
          <cell r="O55">
            <v>2.1614537979723685</v>
          </cell>
          <cell r="P55">
            <v>2.1495977244441251</v>
          </cell>
          <cell r="Q55">
            <v>1.6633178637270538</v>
          </cell>
          <cell r="R55">
            <v>1.6738309218050422</v>
          </cell>
          <cell r="S55">
            <v>1.7641577832231543</v>
          </cell>
          <cell r="T55">
            <v>1.5829086659205709</v>
          </cell>
          <cell r="U55">
            <v>2.5706751951683686</v>
          </cell>
          <cell r="V55">
            <v>1.6839748953210765</v>
          </cell>
          <cell r="W55">
            <v>4.5157200900301513</v>
          </cell>
          <cell r="X55">
            <v>2.5746730803385312</v>
          </cell>
          <cell r="Y55">
            <v>1.992480968466267</v>
          </cell>
          <cell r="Z55">
            <v>2.2777921695509762</v>
          </cell>
          <cell r="AA55">
            <v>2.1087812608604803</v>
          </cell>
          <cell r="AB55">
            <v>2.5371540039216942</v>
          </cell>
          <cell r="AC55">
            <v>2.6343827566719034</v>
          </cell>
          <cell r="AD55">
            <v>2.7896652646484563</v>
          </cell>
          <cell r="AE55">
            <v>2.1101374685432699</v>
          </cell>
          <cell r="AF55">
            <v>1.6876195148562445</v>
          </cell>
          <cell r="AG55">
            <v>2.6681349806893095</v>
          </cell>
          <cell r="AH55">
            <v>2.0213632718293937</v>
          </cell>
          <cell r="AI55">
            <v>1.6987806155519993</v>
          </cell>
          <cell r="AJ55">
            <v>1.6173760873617942</v>
          </cell>
          <cell r="AK55">
            <v>1.6798195079464364</v>
          </cell>
          <cell r="AL55">
            <v>1.5269818300376166</v>
          </cell>
          <cell r="AM55">
            <v>1.925092447057291</v>
          </cell>
          <cell r="AN55">
            <v>1.4722384464472127</v>
          </cell>
          <cell r="AO55">
            <v>1.5790692947296761</v>
          </cell>
          <cell r="AP55">
            <v>1.7520858676015159</v>
          </cell>
          <cell r="AQ55">
            <v>1.5105175445825574</v>
          </cell>
          <cell r="AR55">
            <v>1.3644004915596144</v>
          </cell>
          <cell r="AS55">
            <v>5.3093044594407823</v>
          </cell>
          <cell r="AT55">
            <v>1.4239687510686896</v>
          </cell>
          <cell r="AU55">
            <v>1.4731730243654009</v>
          </cell>
          <cell r="AV55">
            <v>1.4904939217886373</v>
          </cell>
          <cell r="AW55">
            <v>1.2738446291317389</v>
          </cell>
          <cell r="AX55">
            <v>1.5701116443547223</v>
          </cell>
          <cell r="AY55">
            <v>1.5762006497968204</v>
          </cell>
          <cell r="AZ55">
            <v>1.3810174746556645</v>
          </cell>
          <cell r="BA55">
            <v>1</v>
          </cell>
        </row>
      </sheetData>
      <sheetData sheetId="8"/>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ранспНац"/>
      <sheetName val="ТоргНац"/>
      <sheetName val="NDS"/>
      <sheetName val="Лист2"/>
      <sheetName val="Лист1"/>
      <sheetName val="tri2000(3)"/>
      <sheetName val="NDS_akziz"/>
    </sheetNames>
    <sheetDataSet>
      <sheetData sheetId="0" refreshError="1"/>
      <sheetData sheetId="1" refreshError="1"/>
      <sheetData sheetId="2" refreshError="1"/>
      <sheetData sheetId="3" refreshError="1"/>
      <sheetData sheetId="4" refreshError="1"/>
      <sheetData sheetId="5">
        <row r="9">
          <cell r="FI9">
            <v>229600833</v>
          </cell>
        </row>
        <row r="10">
          <cell r="FI10">
            <v>67856190</v>
          </cell>
        </row>
        <row r="11">
          <cell r="FI11">
            <v>295449</v>
          </cell>
        </row>
        <row r="12">
          <cell r="FI12">
            <v>-1956389</v>
          </cell>
        </row>
        <row r="13">
          <cell r="FI13">
            <v>128499606</v>
          </cell>
        </row>
        <row r="14">
          <cell r="FI14">
            <v>19331507</v>
          </cell>
        </row>
        <row r="15">
          <cell r="FI15">
            <v>12729568</v>
          </cell>
        </row>
        <row r="16">
          <cell r="FI16">
            <v>7161714</v>
          </cell>
        </row>
        <row r="17">
          <cell r="FI17">
            <v>-783111</v>
          </cell>
        </row>
        <row r="18">
          <cell r="FI18">
            <v>106539</v>
          </cell>
        </row>
        <row r="19">
          <cell r="FI19">
            <v>-3140418</v>
          </cell>
        </row>
        <row r="20">
          <cell r="FI20">
            <v>-703187</v>
          </cell>
        </row>
        <row r="21">
          <cell r="FI21">
            <v>203365</v>
          </cell>
        </row>
        <row r="22">
          <cell r="FI22">
            <v>-10828</v>
          </cell>
        </row>
        <row r="23">
          <cell r="FI23">
            <v>13775873</v>
          </cell>
        </row>
        <row r="24">
          <cell r="FI24">
            <v>0</v>
          </cell>
        </row>
        <row r="25">
          <cell r="FI25">
            <v>5710173</v>
          </cell>
        </row>
        <row r="26">
          <cell r="FI26">
            <v>5710173</v>
          </cell>
        </row>
        <row r="27">
          <cell r="FI27">
            <v>-90748</v>
          </cell>
        </row>
        <row r="28">
          <cell r="FI28">
            <v>-53838268</v>
          </cell>
        </row>
        <row r="29">
          <cell r="FI29">
            <v>-721234</v>
          </cell>
        </row>
        <row r="30">
          <cell r="FI30">
            <v>0</v>
          </cell>
        </row>
        <row r="31">
          <cell r="FI31">
            <v>1310243</v>
          </cell>
        </row>
        <row r="32">
          <cell r="FI32">
            <v>-88957034</v>
          </cell>
        </row>
        <row r="33">
          <cell r="FI33">
            <v>354</v>
          </cell>
        </row>
        <row r="34">
          <cell r="FI34">
            <v>0</v>
          </cell>
        </row>
        <row r="35">
          <cell r="FI35">
            <v>4473100</v>
          </cell>
        </row>
        <row r="36">
          <cell r="FI36">
            <v>-2737</v>
          </cell>
        </row>
        <row r="37">
          <cell r="FI37">
            <v>-32806947</v>
          </cell>
        </row>
        <row r="38">
          <cell r="FI38">
            <v>-17555121</v>
          </cell>
        </row>
        <row r="39">
          <cell r="FI39">
            <v>299277</v>
          </cell>
        </row>
        <row r="40">
          <cell r="FI40">
            <v>730331</v>
          </cell>
        </row>
        <row r="41">
          <cell r="FI41">
            <v>4399205</v>
          </cell>
        </row>
        <row r="42">
          <cell r="FI42">
            <v>-23673</v>
          </cell>
        </row>
        <row r="43">
          <cell r="FI43">
            <v>-640004</v>
          </cell>
        </row>
        <row r="44">
          <cell r="FI44">
            <v>-956246</v>
          </cell>
        </row>
        <row r="45">
          <cell r="FI45">
            <v>2114021</v>
          </cell>
        </row>
        <row r="46">
          <cell r="FI46">
            <v>-73814</v>
          </cell>
        </row>
        <row r="47">
          <cell r="FI47">
            <v>-3746413</v>
          </cell>
        </row>
        <row r="48">
          <cell r="FI48">
            <v>2403738</v>
          </cell>
        </row>
        <row r="49">
          <cell r="FI49">
            <v>-7171317</v>
          </cell>
        </row>
        <row r="50">
          <cell r="FI50">
            <v>-24315030</v>
          </cell>
        </row>
        <row r="51">
          <cell r="FI51">
            <v>-17473881</v>
          </cell>
        </row>
        <row r="52">
          <cell r="FI52">
            <v>709463</v>
          </cell>
        </row>
        <row r="53">
          <cell r="FI53">
            <v>4259135</v>
          </cell>
        </row>
        <row r="54">
          <cell r="FI54">
            <v>-1921701</v>
          </cell>
        </row>
        <row r="55">
          <cell r="FI55">
            <v>-7212907</v>
          </cell>
        </row>
        <row r="56">
          <cell r="FI56">
            <v>10579042</v>
          </cell>
        </row>
        <row r="57">
          <cell r="FI57">
            <v>-28204775</v>
          </cell>
        </row>
        <row r="58">
          <cell r="FI58">
            <v>-4959482</v>
          </cell>
        </row>
        <row r="59">
          <cell r="FI59">
            <v>-6666763</v>
          </cell>
        </row>
        <row r="60">
          <cell r="FI60">
            <v>-2655401</v>
          </cell>
        </row>
        <row r="61">
          <cell r="FI61">
            <v>-21233077</v>
          </cell>
        </row>
        <row r="62">
          <cell r="FI62">
            <v>-2550051</v>
          </cell>
        </row>
        <row r="63">
          <cell r="FI63">
            <v>-14433189</v>
          </cell>
        </row>
        <row r="64">
          <cell r="FI64">
            <v>-1889865</v>
          </cell>
        </row>
        <row r="65">
          <cell r="FI65">
            <v>-7527376</v>
          </cell>
        </row>
        <row r="66">
          <cell r="FI66">
            <v>-5430589</v>
          </cell>
        </row>
        <row r="67">
          <cell r="FI67">
            <v>-7273293</v>
          </cell>
        </row>
        <row r="68">
          <cell r="FI68">
            <v>-35069713</v>
          </cell>
        </row>
        <row r="69">
          <cell r="FI69">
            <v>-18783156</v>
          </cell>
        </row>
        <row r="70">
          <cell r="FI70">
            <v>-11124765</v>
          </cell>
        </row>
        <row r="71">
          <cell r="FI71">
            <v>237288</v>
          </cell>
        </row>
        <row r="72">
          <cell r="FI72">
            <v>-589455</v>
          </cell>
        </row>
        <row r="73">
          <cell r="FI73">
            <v>-15661643</v>
          </cell>
        </row>
        <row r="74">
          <cell r="FI74">
            <v>-11491731</v>
          </cell>
        </row>
        <row r="75">
          <cell r="FI75">
            <v>-4988740</v>
          </cell>
        </row>
        <row r="76">
          <cell r="FI76">
            <v>-1098407</v>
          </cell>
        </row>
        <row r="77">
          <cell r="FI77">
            <v>-1454398</v>
          </cell>
        </row>
        <row r="78">
          <cell r="FI78">
            <v>-368</v>
          </cell>
        </row>
        <row r="79">
          <cell r="FI79">
            <v>-10187269</v>
          </cell>
        </row>
        <row r="80">
          <cell r="FI80">
            <v>663164</v>
          </cell>
        </row>
        <row r="81">
          <cell r="FI81">
            <v>6765559</v>
          </cell>
        </row>
        <row r="82">
          <cell r="FI82">
            <v>-81527</v>
          </cell>
        </row>
        <row r="83">
          <cell r="FI83">
            <v>64134911</v>
          </cell>
        </row>
        <row r="84">
          <cell r="FI84">
            <v>32687</v>
          </cell>
        </row>
        <row r="85">
          <cell r="FI85">
            <v>2765312</v>
          </cell>
        </row>
        <row r="86">
          <cell r="FI86">
            <v>4120</v>
          </cell>
        </row>
        <row r="87">
          <cell r="FI87">
            <v>-3801860</v>
          </cell>
        </row>
        <row r="88">
          <cell r="FI88">
            <v>-2744</v>
          </cell>
        </row>
        <row r="89">
          <cell r="FI89">
            <v>-19749778</v>
          </cell>
        </row>
        <row r="90">
          <cell r="FI90">
            <v>2617973</v>
          </cell>
        </row>
        <row r="91">
          <cell r="FI91">
            <v>-32245</v>
          </cell>
        </row>
        <row r="92">
          <cell r="FI92">
            <v>188158</v>
          </cell>
        </row>
        <row r="93">
          <cell r="FI93">
            <v>-698577</v>
          </cell>
        </row>
        <row r="94">
          <cell r="FI94">
            <v>950958</v>
          </cell>
        </row>
        <row r="95">
          <cell r="FI95">
            <v>386539</v>
          </cell>
        </row>
        <row r="96">
          <cell r="FI96">
            <v>-80848</v>
          </cell>
        </row>
        <row r="97">
          <cell r="FI97">
            <v>431058</v>
          </cell>
        </row>
        <row r="98">
          <cell r="FI98">
            <v>27395667</v>
          </cell>
        </row>
        <row r="99">
          <cell r="FI99">
            <v>-20334931</v>
          </cell>
        </row>
        <row r="100">
          <cell r="FI100">
            <v>-19848754</v>
          </cell>
        </row>
        <row r="101">
          <cell r="FI101">
            <v>-1848144</v>
          </cell>
        </row>
        <row r="102">
          <cell r="FI102">
            <v>-12428911</v>
          </cell>
        </row>
        <row r="103">
          <cell r="FI103">
            <v>634924</v>
          </cell>
        </row>
        <row r="104">
          <cell r="FI104">
            <v>11024</v>
          </cell>
        </row>
        <row r="105">
          <cell r="FI105">
            <v>-142911</v>
          </cell>
        </row>
        <row r="106">
          <cell r="FI106">
            <v>-6383713</v>
          </cell>
        </row>
        <row r="107">
          <cell r="FI107">
            <v>-23304930</v>
          </cell>
        </row>
        <row r="108">
          <cell r="FI108">
            <v>150771</v>
          </cell>
        </row>
        <row r="109">
          <cell r="FI109">
            <v>-799180</v>
          </cell>
        </row>
        <row r="110">
          <cell r="FI110">
            <v>9578684</v>
          </cell>
        </row>
        <row r="111">
          <cell r="FI111">
            <v>21494185</v>
          </cell>
        </row>
        <row r="112">
          <cell r="FI112">
            <v>-236124</v>
          </cell>
        </row>
        <row r="113">
          <cell r="FI113">
            <v>1620025</v>
          </cell>
        </row>
        <row r="114">
          <cell r="FI114">
            <v>-648101</v>
          </cell>
        </row>
        <row r="115">
          <cell r="FI115">
            <v>1048015</v>
          </cell>
        </row>
        <row r="116">
          <cell r="FI116">
            <v>-65979</v>
          </cell>
        </row>
        <row r="117">
          <cell r="FI117">
            <v>-5561572</v>
          </cell>
        </row>
        <row r="118">
          <cell r="FI118">
            <v>5092786</v>
          </cell>
        </row>
        <row r="119">
          <cell r="FI119">
            <v>2281941</v>
          </cell>
        </row>
        <row r="120">
          <cell r="FI120">
            <v>-6339879</v>
          </cell>
        </row>
        <row r="121">
          <cell r="FI121">
            <v>2084945</v>
          </cell>
        </row>
        <row r="122">
          <cell r="FI122">
            <v>-3021510</v>
          </cell>
        </row>
        <row r="123">
          <cell r="FI123">
            <v>71035</v>
          </cell>
        </row>
        <row r="124">
          <cell r="FI124">
            <v>-6119884</v>
          </cell>
        </row>
        <row r="125">
          <cell r="FI125">
            <v>636619</v>
          </cell>
        </row>
        <row r="126">
          <cell r="FI126">
            <v>-1228627</v>
          </cell>
        </row>
        <row r="127">
          <cell r="FI127">
            <v>250533</v>
          </cell>
        </row>
        <row r="128">
          <cell r="FI128">
            <v>1069540</v>
          </cell>
        </row>
        <row r="129">
          <cell r="FI129">
            <v>5512996</v>
          </cell>
        </row>
        <row r="130">
          <cell r="FI130">
            <v>-85516</v>
          </cell>
        </row>
        <row r="131">
          <cell r="FI131">
            <v>230374</v>
          </cell>
        </row>
        <row r="132">
          <cell r="FI132">
            <v>-794387</v>
          </cell>
        </row>
        <row r="133">
          <cell r="FI133">
            <v>-407760</v>
          </cell>
        </row>
        <row r="134">
          <cell r="FI134">
            <v>-470451</v>
          </cell>
        </row>
        <row r="135">
          <cell r="FI135">
            <v>-399092</v>
          </cell>
        </row>
        <row r="136">
          <cell r="FI136">
            <v>5415002</v>
          </cell>
        </row>
        <row r="137">
          <cell r="FI137">
            <v>32800755</v>
          </cell>
        </row>
        <row r="138">
          <cell r="FI138">
            <v>-71056759</v>
          </cell>
        </row>
        <row r="139">
          <cell r="FI139">
            <v>13727877</v>
          </cell>
        </row>
        <row r="140">
          <cell r="FI140">
            <v>2046839</v>
          </cell>
        </row>
        <row r="141">
          <cell r="FI141">
            <v>-4354901</v>
          </cell>
        </row>
        <row r="142">
          <cell r="FI142">
            <v>-2404077</v>
          </cell>
        </row>
        <row r="143">
          <cell r="FI143">
            <v>-24507855</v>
          </cell>
        </row>
        <row r="144">
          <cell r="FI144">
            <v>-2160962</v>
          </cell>
        </row>
        <row r="145">
          <cell r="FI145">
            <v>-2162029</v>
          </cell>
        </row>
        <row r="146">
          <cell r="FI146">
            <v>375689</v>
          </cell>
        </row>
        <row r="147">
          <cell r="FI147">
            <v>-1194443</v>
          </cell>
        </row>
        <row r="148">
          <cell r="FI148">
            <v>-2450318</v>
          </cell>
        </row>
        <row r="149">
          <cell r="FI149">
            <v>-557603</v>
          </cell>
        </row>
        <row r="150">
          <cell r="FI150">
            <v>-4315575</v>
          </cell>
        </row>
        <row r="151">
          <cell r="FI151">
            <v>-12919668</v>
          </cell>
        </row>
        <row r="152">
          <cell r="FI152">
            <v>-4222977</v>
          </cell>
        </row>
        <row r="153">
          <cell r="FI153">
            <v>76034301</v>
          </cell>
        </row>
        <row r="154">
          <cell r="FI154">
            <v>-6819445</v>
          </cell>
        </row>
        <row r="155">
          <cell r="FI155">
            <v>36460</v>
          </cell>
        </row>
        <row r="156">
          <cell r="FI156">
            <v>710881</v>
          </cell>
        </row>
        <row r="157">
          <cell r="FI157">
            <v>-1463708</v>
          </cell>
        </row>
        <row r="158">
          <cell r="FI158">
            <v>3268</v>
          </cell>
        </row>
        <row r="159">
          <cell r="FI159">
            <v>6427701</v>
          </cell>
        </row>
        <row r="160">
          <cell r="FI160">
            <v>-1509290</v>
          </cell>
        </row>
        <row r="161">
          <cell r="FI161">
            <v>3331116</v>
          </cell>
        </row>
        <row r="162">
          <cell r="FI162">
            <v>5154810</v>
          </cell>
        </row>
        <row r="163">
          <cell r="FI163">
            <v>-2803824</v>
          </cell>
        </row>
        <row r="164">
          <cell r="FI164">
            <v>2851435</v>
          </cell>
        </row>
        <row r="165">
          <cell r="FI165">
            <v>8739682</v>
          </cell>
        </row>
        <row r="166">
          <cell r="FI166">
            <v>1826800</v>
          </cell>
        </row>
        <row r="167">
          <cell r="FI167">
            <v>-1906822</v>
          </cell>
        </row>
        <row r="168">
          <cell r="FI168">
            <v>3054615</v>
          </cell>
        </row>
        <row r="169">
          <cell r="FI169">
            <v>1544533</v>
          </cell>
        </row>
        <row r="170">
          <cell r="FI170">
            <v>376036</v>
          </cell>
        </row>
        <row r="171">
          <cell r="FI171">
            <v>-705452</v>
          </cell>
        </row>
        <row r="172">
          <cell r="FI172">
            <v>-2942930</v>
          </cell>
        </row>
        <row r="173">
          <cell r="FI173">
            <v>-680992</v>
          </cell>
        </row>
        <row r="174">
          <cell r="FI174">
            <v>344854</v>
          </cell>
        </row>
        <row r="175">
          <cell r="FI175">
            <v>-892807</v>
          </cell>
        </row>
        <row r="176">
          <cell r="FI176">
            <v>283203</v>
          </cell>
        </row>
        <row r="177">
          <cell r="FI177">
            <v>-222957</v>
          </cell>
        </row>
        <row r="178">
          <cell r="FI178">
            <v>-59736</v>
          </cell>
        </row>
        <row r="179">
          <cell r="FI179">
            <v>179555</v>
          </cell>
        </row>
        <row r="180">
          <cell r="FI180">
            <v>6716788</v>
          </cell>
        </row>
        <row r="181">
          <cell r="FI181">
            <v>17639460</v>
          </cell>
        </row>
        <row r="182">
          <cell r="FI182">
            <v>4139043</v>
          </cell>
        </row>
        <row r="183">
          <cell r="FI183">
            <v>2100444</v>
          </cell>
        </row>
        <row r="184">
          <cell r="FI184">
            <v>-75335</v>
          </cell>
        </row>
        <row r="185">
          <cell r="FI185">
            <v>-332498</v>
          </cell>
        </row>
        <row r="186">
          <cell r="FI186">
            <v>-16176025</v>
          </cell>
        </row>
        <row r="187">
          <cell r="FI187">
            <v>-929113</v>
          </cell>
        </row>
        <row r="188">
          <cell r="FI188">
            <v>-916553</v>
          </cell>
        </row>
        <row r="189">
          <cell r="FI189">
            <v>-1366107</v>
          </cell>
        </row>
        <row r="190">
          <cell r="FI190">
            <v>1830393</v>
          </cell>
        </row>
        <row r="191">
          <cell r="FI191">
            <v>-241953</v>
          </cell>
        </row>
        <row r="192">
          <cell r="FI192">
            <v>-1193229</v>
          </cell>
        </row>
        <row r="193">
          <cell r="FI193">
            <v>249955</v>
          </cell>
        </row>
        <row r="194">
          <cell r="FI194">
            <v>579024</v>
          </cell>
        </row>
        <row r="195">
          <cell r="FI195">
            <v>1019976</v>
          </cell>
        </row>
        <row r="196">
          <cell r="FI196">
            <v>-81060554</v>
          </cell>
        </row>
        <row r="197">
          <cell r="FI197">
            <v>-12070154</v>
          </cell>
        </row>
        <row r="198">
          <cell r="FI198">
            <v>-4111040</v>
          </cell>
        </row>
        <row r="199">
          <cell r="FI199">
            <v>-2203388</v>
          </cell>
        </row>
        <row r="200">
          <cell r="FI200">
            <v>640635</v>
          </cell>
        </row>
        <row r="201">
          <cell r="FI201">
            <v>1189448</v>
          </cell>
        </row>
        <row r="202">
          <cell r="FI202">
            <v>-2236711</v>
          </cell>
        </row>
        <row r="203">
          <cell r="FI203">
            <v>33968416</v>
          </cell>
        </row>
        <row r="204">
          <cell r="FI204">
            <v>-18211464</v>
          </cell>
        </row>
        <row r="205">
          <cell r="FI205">
            <v>25331674</v>
          </cell>
        </row>
        <row r="206">
          <cell r="FI206">
            <v>39520206</v>
          </cell>
        </row>
        <row r="207">
          <cell r="FI207">
            <v>-26014216</v>
          </cell>
        </row>
        <row r="208">
          <cell r="FI208">
            <v>5904382</v>
          </cell>
        </row>
        <row r="209">
          <cell r="FI209">
            <v>-1231128</v>
          </cell>
        </row>
        <row r="210">
          <cell r="FI210">
            <v>-303752</v>
          </cell>
        </row>
        <row r="211">
          <cell r="FI211">
            <v>-467667</v>
          </cell>
        </row>
        <row r="212">
          <cell r="FI212">
            <v>-453604</v>
          </cell>
        </row>
        <row r="213">
          <cell r="FI213">
            <v>-14949362</v>
          </cell>
        </row>
        <row r="214">
          <cell r="FI214">
            <v>-6694982</v>
          </cell>
        </row>
        <row r="215">
          <cell r="FI215">
            <v>-97327</v>
          </cell>
        </row>
        <row r="216">
          <cell r="FI216">
            <v>2174841</v>
          </cell>
        </row>
        <row r="217">
          <cell r="FI217">
            <v>-7709691</v>
          </cell>
        </row>
        <row r="218">
          <cell r="FI218">
            <v>1398959</v>
          </cell>
        </row>
        <row r="219">
          <cell r="FI219">
            <v>-1628034</v>
          </cell>
        </row>
        <row r="220">
          <cell r="FI220">
            <v>-1545143</v>
          </cell>
        </row>
        <row r="221">
          <cell r="FI221">
            <v>-1451888</v>
          </cell>
        </row>
        <row r="222">
          <cell r="FI222">
            <v>-1672842</v>
          </cell>
        </row>
        <row r="223">
          <cell r="FI223">
            <v>-5091388</v>
          </cell>
        </row>
        <row r="224">
          <cell r="FI224">
            <v>-2304768</v>
          </cell>
        </row>
        <row r="225">
          <cell r="FI225">
            <v>24795</v>
          </cell>
        </row>
        <row r="226">
          <cell r="FI226">
            <v>1111232</v>
          </cell>
        </row>
        <row r="227">
          <cell r="FI227">
            <v>-9057685</v>
          </cell>
        </row>
        <row r="228">
          <cell r="FI228">
            <v>-12459434</v>
          </cell>
        </row>
        <row r="229">
          <cell r="FI229">
            <v>-835214</v>
          </cell>
        </row>
        <row r="230">
          <cell r="FI230">
            <v>4634024</v>
          </cell>
        </row>
        <row r="231">
          <cell r="FI231">
            <v>4900465</v>
          </cell>
        </row>
        <row r="232">
          <cell r="FI232">
            <v>6206167</v>
          </cell>
        </row>
        <row r="233">
          <cell r="FI233">
            <v>7298561</v>
          </cell>
        </row>
        <row r="234">
          <cell r="FI234">
            <v>3684267</v>
          </cell>
        </row>
        <row r="235">
          <cell r="FI235">
            <v>-1046697</v>
          </cell>
        </row>
        <row r="236">
          <cell r="FI236">
            <v>12148743</v>
          </cell>
        </row>
        <row r="237">
          <cell r="FI237">
            <v>22012451</v>
          </cell>
        </row>
        <row r="238">
          <cell r="FI238">
            <v>3880109</v>
          </cell>
        </row>
        <row r="239">
          <cell r="FI239">
            <v>-10251921</v>
          </cell>
        </row>
        <row r="240">
          <cell r="FI240">
            <v>-3315778</v>
          </cell>
        </row>
        <row r="241">
          <cell r="FI241">
            <v>-25048248</v>
          </cell>
        </row>
        <row r="242">
          <cell r="FI242">
            <v>-17356575</v>
          </cell>
        </row>
        <row r="243">
          <cell r="FI243">
            <v>-5520160</v>
          </cell>
        </row>
        <row r="244">
          <cell r="FI244">
            <v>-1526066</v>
          </cell>
        </row>
        <row r="245">
          <cell r="FI245">
            <v>1510120</v>
          </cell>
        </row>
        <row r="246">
          <cell r="FI246">
            <v>263404</v>
          </cell>
        </row>
        <row r="247">
          <cell r="FI247">
            <v>16194318</v>
          </cell>
        </row>
        <row r="248">
          <cell r="FI248">
            <v>290848</v>
          </cell>
        </row>
        <row r="249">
          <cell r="FI249">
            <v>-1665635</v>
          </cell>
        </row>
        <row r="250">
          <cell r="FI250">
            <v>-1477038</v>
          </cell>
        </row>
        <row r="251">
          <cell r="FI251">
            <v>1284085</v>
          </cell>
        </row>
        <row r="252">
          <cell r="FI252">
            <v>317329</v>
          </cell>
        </row>
        <row r="253">
          <cell r="FI253">
            <v>2484452</v>
          </cell>
        </row>
        <row r="254">
          <cell r="FI254">
            <v>931601</v>
          </cell>
        </row>
        <row r="255">
          <cell r="FI255">
            <v>10373423</v>
          </cell>
        </row>
        <row r="256">
          <cell r="FI256">
            <v>10863221</v>
          </cell>
        </row>
        <row r="257">
          <cell r="FI257">
            <v>5692197</v>
          </cell>
        </row>
        <row r="258">
          <cell r="FI258">
            <v>3731552</v>
          </cell>
        </row>
        <row r="259">
          <cell r="FI259">
            <v>-6140915</v>
          </cell>
        </row>
        <row r="260">
          <cell r="FI260">
            <v>103064521</v>
          </cell>
        </row>
        <row r="261">
          <cell r="FI261">
            <v>501215</v>
          </cell>
        </row>
        <row r="262">
          <cell r="FI262">
            <v>871125</v>
          </cell>
        </row>
        <row r="263">
          <cell r="FI263">
            <v>-77979</v>
          </cell>
        </row>
        <row r="264">
          <cell r="FI264">
            <v>356302</v>
          </cell>
        </row>
        <row r="265">
          <cell r="FI265">
            <v>-9305601</v>
          </cell>
        </row>
        <row r="266">
          <cell r="FI266">
            <v>798115</v>
          </cell>
        </row>
        <row r="267">
          <cell r="FI267">
            <v>807701</v>
          </cell>
        </row>
        <row r="268">
          <cell r="FI268">
            <v>10987240</v>
          </cell>
        </row>
        <row r="269">
          <cell r="FI269">
            <v>410738</v>
          </cell>
        </row>
        <row r="270">
          <cell r="FI270">
            <v>54996</v>
          </cell>
        </row>
        <row r="271">
          <cell r="FI271">
            <v>-289505</v>
          </cell>
        </row>
        <row r="272">
          <cell r="FI272">
            <v>822688</v>
          </cell>
        </row>
        <row r="273">
          <cell r="FI273">
            <v>49320323</v>
          </cell>
        </row>
        <row r="274">
          <cell r="FI274">
            <v>-90824</v>
          </cell>
        </row>
        <row r="275">
          <cell r="FI275">
            <v>-22367547</v>
          </cell>
        </row>
        <row r="276">
          <cell r="FI276">
            <v>554272</v>
          </cell>
        </row>
        <row r="277">
          <cell r="FI277">
            <v>215261</v>
          </cell>
        </row>
        <row r="278">
          <cell r="FI278">
            <v>55920</v>
          </cell>
        </row>
        <row r="279">
          <cell r="FI279">
            <v>5109847</v>
          </cell>
        </row>
        <row r="280">
          <cell r="FI280">
            <v>-1666716</v>
          </cell>
        </row>
        <row r="281">
          <cell r="FI281">
            <v>6331</v>
          </cell>
        </row>
        <row r="282">
          <cell r="FI282">
            <v>-295337</v>
          </cell>
        </row>
        <row r="283">
          <cell r="FI283">
            <v>-216750</v>
          </cell>
        </row>
        <row r="284">
          <cell r="FI284">
            <v>-386533</v>
          </cell>
        </row>
        <row r="285">
          <cell r="FI285">
            <v>248550</v>
          </cell>
        </row>
        <row r="286">
          <cell r="FI286">
            <v>1310248</v>
          </cell>
        </row>
        <row r="287">
          <cell r="FI287">
            <v>6297148</v>
          </cell>
        </row>
        <row r="288">
          <cell r="FI288">
            <v>-177765</v>
          </cell>
        </row>
        <row r="289">
          <cell r="FI289">
            <v>19739687</v>
          </cell>
        </row>
        <row r="290">
          <cell r="FI290">
            <v>-554019</v>
          </cell>
        </row>
        <row r="291">
          <cell r="FI291">
            <v>511214</v>
          </cell>
        </row>
        <row r="292">
          <cell r="FI292">
            <v>-19242</v>
          </cell>
        </row>
        <row r="293">
          <cell r="FI293">
            <v>-433689</v>
          </cell>
        </row>
        <row r="294">
          <cell r="FI294">
            <v>-3034768</v>
          </cell>
        </row>
        <row r="295">
          <cell r="FI295">
            <v>-1929908</v>
          </cell>
        </row>
        <row r="296">
          <cell r="FI296">
            <v>-973757</v>
          </cell>
        </row>
        <row r="297">
          <cell r="FI297">
            <v>-195579</v>
          </cell>
        </row>
        <row r="298">
          <cell r="FI298">
            <v>76040538</v>
          </cell>
        </row>
        <row r="299">
          <cell r="FI299">
            <v>-5127</v>
          </cell>
        </row>
        <row r="300">
          <cell r="FI300">
            <v>7063119</v>
          </cell>
        </row>
        <row r="301">
          <cell r="FI301">
            <v>-4315590</v>
          </cell>
        </row>
        <row r="302">
          <cell r="FI302">
            <v>-8149</v>
          </cell>
        </row>
        <row r="303">
          <cell r="FI303">
            <v>0</v>
          </cell>
        </row>
        <row r="304">
          <cell r="FI304">
            <v>-5099653</v>
          </cell>
        </row>
        <row r="305">
          <cell r="FI305">
            <v>0</v>
          </cell>
        </row>
        <row r="306">
          <cell r="FI306">
            <v>0</v>
          </cell>
        </row>
        <row r="307">
          <cell r="FI307">
            <v>0</v>
          </cell>
        </row>
        <row r="308">
          <cell r="FI308">
            <v>0</v>
          </cell>
        </row>
        <row r="309">
          <cell r="FI309">
            <v>0</v>
          </cell>
        </row>
        <row r="310">
          <cell r="FI310">
            <v>0</v>
          </cell>
        </row>
        <row r="311">
          <cell r="FI311">
            <v>0</v>
          </cell>
        </row>
        <row r="312">
          <cell r="FI312">
            <v>0</v>
          </cell>
        </row>
        <row r="313">
          <cell r="FI313">
            <v>0</v>
          </cell>
        </row>
        <row r="314">
          <cell r="FI314">
            <v>0</v>
          </cell>
        </row>
        <row r="315">
          <cell r="FI315">
            <v>0</v>
          </cell>
        </row>
        <row r="316">
          <cell r="FI316">
            <v>0</v>
          </cell>
        </row>
        <row r="317">
          <cell r="FI317">
            <v>0</v>
          </cell>
        </row>
        <row r="318">
          <cell r="FI318">
            <v>0</v>
          </cell>
        </row>
        <row r="319">
          <cell r="FI319">
            <v>0</v>
          </cell>
        </row>
        <row r="320">
          <cell r="FI320">
            <v>0</v>
          </cell>
        </row>
        <row r="321">
          <cell r="FI321">
            <v>0</v>
          </cell>
        </row>
        <row r="322">
          <cell r="FI322">
            <v>0</v>
          </cell>
        </row>
        <row r="323">
          <cell r="FI323">
            <v>0</v>
          </cell>
        </row>
        <row r="324">
          <cell r="FI324">
            <v>0</v>
          </cell>
        </row>
        <row r="325">
          <cell r="FI325">
            <v>0</v>
          </cell>
        </row>
        <row r="326">
          <cell r="FI326">
            <v>0</v>
          </cell>
        </row>
        <row r="327">
          <cell r="FI327">
            <v>0</v>
          </cell>
        </row>
        <row r="328">
          <cell r="FI328">
            <v>0</v>
          </cell>
        </row>
        <row r="329">
          <cell r="FI329">
            <v>0</v>
          </cell>
        </row>
        <row r="330">
          <cell r="FI330">
            <v>0</v>
          </cell>
        </row>
        <row r="331">
          <cell r="FI331">
            <v>0</v>
          </cell>
        </row>
        <row r="332">
          <cell r="FI332">
            <v>0</v>
          </cell>
        </row>
        <row r="333">
          <cell r="FI333">
            <v>0</v>
          </cell>
        </row>
        <row r="334">
          <cell r="FI334">
            <v>0</v>
          </cell>
        </row>
        <row r="335">
          <cell r="FI335">
            <v>0</v>
          </cell>
        </row>
        <row r="336">
          <cell r="FI336">
            <v>0</v>
          </cell>
        </row>
        <row r="337">
          <cell r="FI337">
            <v>0</v>
          </cell>
        </row>
        <row r="338">
          <cell r="FI338">
            <v>0</v>
          </cell>
        </row>
        <row r="339">
          <cell r="FI339">
            <v>0</v>
          </cell>
        </row>
        <row r="340">
          <cell r="FI340">
            <v>0</v>
          </cell>
        </row>
        <row r="341">
          <cell r="FI341">
            <v>0</v>
          </cell>
        </row>
        <row r="342">
          <cell r="FI342">
            <v>0</v>
          </cell>
        </row>
        <row r="343">
          <cell r="FI343">
            <v>0</v>
          </cell>
        </row>
        <row r="344">
          <cell r="FI344">
            <v>0</v>
          </cell>
        </row>
        <row r="345">
          <cell r="FI345">
            <v>0</v>
          </cell>
        </row>
        <row r="346">
          <cell r="FI346">
            <v>0</v>
          </cell>
        </row>
        <row r="347">
          <cell r="FI347">
            <v>0</v>
          </cell>
        </row>
        <row r="348">
          <cell r="FI348">
            <v>0</v>
          </cell>
        </row>
        <row r="349">
          <cell r="FI349">
            <v>0</v>
          </cell>
        </row>
        <row r="350">
          <cell r="FI350">
            <v>0</v>
          </cell>
        </row>
        <row r="351">
          <cell r="FI351">
            <v>0</v>
          </cell>
        </row>
        <row r="352">
          <cell r="FI352">
            <v>0</v>
          </cell>
        </row>
        <row r="353">
          <cell r="FI353">
            <v>0</v>
          </cell>
        </row>
        <row r="354">
          <cell r="FI354">
            <v>0</v>
          </cell>
        </row>
        <row r="355">
          <cell r="FI355">
            <v>0</v>
          </cell>
        </row>
        <row r="356">
          <cell r="FI356">
            <v>0</v>
          </cell>
        </row>
        <row r="357">
          <cell r="FI357">
            <v>0</v>
          </cell>
        </row>
        <row r="358">
          <cell r="FI358">
            <v>0</v>
          </cell>
        </row>
      </sheetData>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 2"/>
      <sheetName val="SAM_2017_IO bal"/>
      <sheetName val="Variable description"/>
      <sheetName val="HH_CGE_map"/>
    </sheetNames>
    <sheetDataSet>
      <sheetData sheetId="0" refreshError="1"/>
      <sheetData sheetId="1" refreshError="1">
        <row r="73">
          <cell r="BS73">
            <v>33548018.54499612</v>
          </cell>
          <cell r="BT73">
            <v>16610443.300000001</v>
          </cell>
          <cell r="BV73">
            <v>7348612.3595522102</v>
          </cell>
          <cell r="CC73">
            <v>997867.23940529174</v>
          </cell>
        </row>
        <row r="74">
          <cell r="BU74">
            <v>7233672.9018192384</v>
          </cell>
        </row>
        <row r="79">
          <cell r="BU79">
            <v>3190491.6123329266</v>
          </cell>
        </row>
        <row r="81">
          <cell r="BU81">
            <v>6943417.378553533</v>
          </cell>
        </row>
      </sheetData>
      <sheetData sheetId="2" refreshError="1"/>
      <sheetData sheetId="3" refreshError="1">
        <row r="41">
          <cell r="U41">
            <v>550111.3960723487</v>
          </cell>
          <cell r="V41">
            <v>1779639.0467496545</v>
          </cell>
          <cell r="W41">
            <v>178150.11741389663</v>
          </cell>
          <cell r="X41">
            <v>537000.02171314287</v>
          </cell>
        </row>
        <row r="42">
          <cell r="U42">
            <v>75751.768589576648</v>
          </cell>
          <cell r="V42">
            <v>134831.9881891945</v>
          </cell>
          <cell r="W42">
            <v>11674.756840545628</v>
          </cell>
          <cell r="X42">
            <v>21685.352667025647</v>
          </cell>
        </row>
        <row r="43">
          <cell r="U43">
            <v>0</v>
          </cell>
          <cell r="V43">
            <v>0</v>
          </cell>
          <cell r="W43">
            <v>0</v>
          </cell>
          <cell r="X43">
            <v>0</v>
          </cell>
        </row>
        <row r="44">
          <cell r="U44">
            <v>0</v>
          </cell>
          <cell r="V44">
            <v>0</v>
          </cell>
          <cell r="W44">
            <v>0</v>
          </cell>
          <cell r="X44">
            <v>0</v>
          </cell>
        </row>
        <row r="45">
          <cell r="U45">
            <v>343.28105497236413</v>
          </cell>
          <cell r="V45">
            <v>585.72238041272067</v>
          </cell>
          <cell r="W45">
            <v>216.06455573037672</v>
          </cell>
          <cell r="X45">
            <v>826.67387398692324</v>
          </cell>
        </row>
        <row r="46">
          <cell r="U46">
            <v>1683.2083214274876</v>
          </cell>
          <cell r="V46">
            <v>2871.9696891993567</v>
          </cell>
          <cell r="W46">
            <v>1059.4282815874635</v>
          </cell>
          <cell r="X46">
            <v>4053.425971653191</v>
          </cell>
        </row>
        <row r="47">
          <cell r="U47">
            <v>0</v>
          </cell>
          <cell r="V47">
            <v>0</v>
          </cell>
          <cell r="W47">
            <v>13443.054667372879</v>
          </cell>
          <cell r="X47">
            <v>1894.6587115089294</v>
          </cell>
        </row>
        <row r="48">
          <cell r="U48">
            <v>762110.6903095023</v>
          </cell>
          <cell r="V48">
            <v>964290.69745345542</v>
          </cell>
          <cell r="W48">
            <v>431148.23470442195</v>
          </cell>
          <cell r="X48">
            <v>1226267.5608979089</v>
          </cell>
        </row>
        <row r="49">
          <cell r="U49">
            <v>20912.473735709482</v>
          </cell>
          <cell r="V49">
            <v>21864.867971920114</v>
          </cell>
          <cell r="W49">
            <v>11508.462545406594</v>
          </cell>
          <cell r="X49">
            <v>24097.331165015803</v>
          </cell>
        </row>
        <row r="50">
          <cell r="U50">
            <v>120961.26449848842</v>
          </cell>
          <cell r="V50">
            <v>195506.72626486403</v>
          </cell>
          <cell r="W50">
            <v>75452.339389819419</v>
          </cell>
          <cell r="X50">
            <v>317005.34704238299</v>
          </cell>
        </row>
        <row r="51">
          <cell r="U51">
            <v>4611.7618486705305</v>
          </cell>
          <cell r="V51">
            <v>7868.8062995999999</v>
          </cell>
          <cell r="W51">
            <v>2902.6893868277048</v>
          </cell>
          <cell r="X51">
            <v>11105.835810404633</v>
          </cell>
        </row>
        <row r="52">
          <cell r="U52">
            <v>7290.299379188069</v>
          </cell>
          <cell r="V52">
            <v>12439.0537853689</v>
          </cell>
          <cell r="W52">
            <v>4588.5879039626034</v>
          </cell>
          <cell r="X52">
            <v>17556.168460281162</v>
          </cell>
        </row>
        <row r="53">
          <cell r="U53">
            <v>20152.91003282095</v>
          </cell>
          <cell r="V53">
            <v>45266.378255596661</v>
          </cell>
          <cell r="W53">
            <v>8200.7538283839986</v>
          </cell>
          <cell r="X53">
            <v>47901.766662134054</v>
          </cell>
        </row>
        <row r="54">
          <cell r="U54">
            <v>56190.961054146515</v>
          </cell>
          <cell r="V54">
            <v>121694.88667155137</v>
          </cell>
          <cell r="W54">
            <v>30749.135318650107</v>
          </cell>
          <cell r="X54">
            <v>185915.56148917254</v>
          </cell>
        </row>
        <row r="55">
          <cell r="U55">
            <v>109928.16934187557</v>
          </cell>
          <cell r="V55">
            <v>189161.39395065504</v>
          </cell>
          <cell r="W55">
            <v>69823.24101352453</v>
          </cell>
          <cell r="X55">
            <v>330978.60190605093</v>
          </cell>
        </row>
        <row r="56">
          <cell r="U56">
            <v>15650.350950395488</v>
          </cell>
          <cell r="V56">
            <v>41309.456698122856</v>
          </cell>
          <cell r="W56">
            <v>6054.070300181219</v>
          </cell>
          <cell r="X56">
            <v>40623.489088844253</v>
          </cell>
        </row>
        <row r="57">
          <cell r="U57">
            <v>84334.884259406026</v>
          </cell>
          <cell r="V57">
            <v>309075.5349257043</v>
          </cell>
          <cell r="W57">
            <v>48794.682891050696</v>
          </cell>
          <cell r="X57">
            <v>407786.74087913864</v>
          </cell>
        </row>
        <row r="58">
          <cell r="U58">
            <v>10561.267415998349</v>
          </cell>
          <cell r="V58">
            <v>19953.567043899464</v>
          </cell>
          <cell r="W58">
            <v>7407.9580855560189</v>
          </cell>
          <cell r="X58">
            <v>42808.652014587096</v>
          </cell>
        </row>
        <row r="59">
          <cell r="U59">
            <v>96321.54700309872</v>
          </cell>
          <cell r="V59">
            <v>119435.14870987102</v>
          </cell>
          <cell r="W59">
            <v>62991.110167683393</v>
          </cell>
          <cell r="X59">
            <v>154172.40328125894</v>
          </cell>
        </row>
        <row r="60">
          <cell r="U60">
            <v>36358.239107915557</v>
          </cell>
          <cell r="V60">
            <v>33065.944819679215</v>
          </cell>
          <cell r="W60">
            <v>13134.504154232496</v>
          </cell>
          <cell r="X60">
            <v>28119.539404640647</v>
          </cell>
        </row>
        <row r="61">
          <cell r="U61">
            <v>3954.125577889974</v>
          </cell>
          <cell r="V61">
            <v>6198.5013579401821</v>
          </cell>
          <cell r="W61">
            <v>76237.662018858799</v>
          </cell>
          <cell r="X61">
            <v>232883.51471514945</v>
          </cell>
        </row>
        <row r="62">
          <cell r="U62">
            <v>12969.746416733347</v>
          </cell>
          <cell r="V62">
            <v>13930.153500350259</v>
          </cell>
          <cell r="W62">
            <v>19390.558852832648</v>
          </cell>
          <cell r="X62">
            <v>53903.658656310203</v>
          </cell>
        </row>
        <row r="63">
          <cell r="U63">
            <v>290060.50513222959</v>
          </cell>
          <cell r="V63">
            <v>383356.8234789868</v>
          </cell>
          <cell r="W63">
            <v>240037.11202700506</v>
          </cell>
          <cell r="X63">
            <v>837208.88823775842</v>
          </cell>
        </row>
        <row r="64">
          <cell r="U64">
            <v>0</v>
          </cell>
          <cell r="V64">
            <v>0</v>
          </cell>
          <cell r="W64">
            <v>0</v>
          </cell>
          <cell r="X64">
            <v>2583.9060989913269</v>
          </cell>
        </row>
        <row r="65">
          <cell r="U65">
            <v>2000.5750243546265</v>
          </cell>
          <cell r="V65">
            <v>24273.903106790007</v>
          </cell>
          <cell r="W65">
            <v>2963.4977111743433</v>
          </cell>
          <cell r="X65">
            <v>147161.77334866975</v>
          </cell>
        </row>
        <row r="66">
          <cell r="U66">
            <v>16925.711759599722</v>
          </cell>
          <cell r="V66">
            <v>64439.974892842663</v>
          </cell>
          <cell r="W66">
            <v>6643.6782880223782</v>
          </cell>
          <cell r="X66">
            <v>60116.381722165679</v>
          </cell>
        </row>
        <row r="67">
          <cell r="U67">
            <v>368294.49493729131</v>
          </cell>
          <cell r="V67">
            <v>1178040.5216314432</v>
          </cell>
          <cell r="W67">
            <v>162756.23597888314</v>
          </cell>
          <cell r="X67">
            <v>2008718.9426312</v>
          </cell>
        </row>
        <row r="68">
          <cell r="U68">
            <v>122947.42150522509</v>
          </cell>
          <cell r="V68">
            <v>188293.15119638172</v>
          </cell>
          <cell r="W68">
            <v>115259.84446444843</v>
          </cell>
          <cell r="X68">
            <v>377660.39035629173</v>
          </cell>
        </row>
        <row r="69">
          <cell r="U69">
            <v>44298.105816004791</v>
          </cell>
          <cell r="V69">
            <v>172380.52416704534</v>
          </cell>
          <cell r="W69">
            <v>47820.345864627016</v>
          </cell>
          <cell r="X69">
            <v>395751.76902975276</v>
          </cell>
        </row>
        <row r="70">
          <cell r="U70">
            <v>431827.79780383001</v>
          </cell>
          <cell r="V70">
            <v>966258.41173787392</v>
          </cell>
          <cell r="W70">
            <v>483725.10074179166</v>
          </cell>
          <cell r="X70">
            <v>3909535.8970279465</v>
          </cell>
        </row>
        <row r="71">
          <cell r="U71">
            <v>74808.615509495416</v>
          </cell>
          <cell r="V71">
            <v>98536.725663614794</v>
          </cell>
          <cell r="W71">
            <v>50.78518947855823</v>
          </cell>
          <cell r="X71">
            <v>10563.319411540113</v>
          </cell>
        </row>
        <row r="72">
          <cell r="U72">
            <v>109368.46733820175</v>
          </cell>
          <cell r="V72">
            <v>247146.77044185894</v>
          </cell>
          <cell r="W72">
            <v>90762.434735454415</v>
          </cell>
          <cell r="X72">
            <v>545890.4587385921</v>
          </cell>
        </row>
        <row r="73">
          <cell r="U73">
            <v>37430.515559240623</v>
          </cell>
          <cell r="V73">
            <v>77950.31718729873</v>
          </cell>
          <cell r="W73">
            <v>29988.014002416141</v>
          </cell>
          <cell r="X73">
            <v>220156.94180711411</v>
          </cell>
        </row>
        <row r="74">
          <cell r="U74">
            <v>440683.46148668422</v>
          </cell>
          <cell r="V74">
            <v>657030.61196389212</v>
          </cell>
          <cell r="W74">
            <v>368804.73294205294</v>
          </cell>
          <cell r="X74">
            <v>1665932.1986015623</v>
          </cell>
        </row>
        <row r="87">
          <cell r="U87">
            <v>2.0629032012647607E-2</v>
          </cell>
          <cell r="V87">
            <v>0.35539098067496799</v>
          </cell>
          <cell r="W87">
            <v>1.3765866380918824E-2</v>
          </cell>
          <cell r="X87">
            <v>0.61021412093146532</v>
          </cell>
        </row>
        <row r="90">
          <cell r="U90">
            <v>0.11130212578725755</v>
          </cell>
          <cell r="V90">
            <v>0.29974927106336408</v>
          </cell>
          <cell r="W90">
            <v>7.427251993987101E-2</v>
          </cell>
          <cell r="X90">
            <v>0.5146760832095072</v>
          </cell>
        </row>
        <row r="93">
          <cell r="U93">
            <v>7.9361932691897289E-3</v>
          </cell>
          <cell r="V93">
            <v>0.36317996435369815</v>
          </cell>
          <cell r="W93">
            <v>5.295865363427286E-3</v>
          </cell>
          <cell r="X93">
            <v>0.62358797701368485</v>
          </cell>
        </row>
        <row r="96">
          <cell r="U96">
            <v>2.9765344133989017E-2</v>
          </cell>
          <cell r="V96">
            <v>0.34978446605399005</v>
          </cell>
          <cell r="W96">
            <v>1.9862577646849577E-2</v>
          </cell>
          <cell r="X96">
            <v>0.6005876121651712</v>
          </cell>
        </row>
        <row r="99">
          <cell r="U99">
            <v>0.11208753452036534</v>
          </cell>
          <cell r="V99">
            <v>0.29926730355972253</v>
          </cell>
          <cell r="W99">
            <v>7.4796627501861307E-2</v>
          </cell>
          <cell r="X99">
            <v>0.51384853441805067</v>
          </cell>
        </row>
        <row r="102">
          <cell r="U102">
            <v>0.18176124443171029</v>
          </cell>
          <cell r="V102">
            <v>0.25651190421174364</v>
          </cell>
          <cell r="W102">
            <v>0.12129027685557023</v>
          </cell>
          <cell r="X102">
            <v>0.44043657450097579</v>
          </cell>
        </row>
        <row r="105">
          <cell r="U105">
            <v>2.612587807379621E-2</v>
          </cell>
          <cell r="V105">
            <v>0.35201783104940887</v>
          </cell>
          <cell r="W105">
            <v>1.7433941952659623E-2</v>
          </cell>
          <cell r="X105">
            <v>0.60442234892413527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_2017_singleHH"/>
      <sheetName val="SAM_2017"/>
      <sheetName val="SAM_2017_user_USD_singleHH"/>
      <sheetName val="SAM_2017_user_USD_WRONG!"/>
      <sheetName val="SAM_2017_user_KZT"/>
      <sheetName val="PRODUCTIVITY"/>
      <sheetName val="INT_PRICES"/>
      <sheetName val="POP_GROWTH"/>
      <sheetName val="ENDOWMENTS"/>
      <sheetName val="EMISSIONS"/>
      <sheetName val="SAM_2017_IO bal_USD_original"/>
      <sheetName val="SAM_2017_with_HH_40-60_endow"/>
      <sheetName val="SAM_2017_with_HH_20-80_capital"/>
      <sheetName val="SAM_2017_with_HH_20-80"/>
      <sheetName val="SAM_2017_with HH_40-60"/>
    </sheetNames>
    <sheetDataSet>
      <sheetData sheetId="0"/>
      <sheetData sheetId="1"/>
      <sheetData sheetId="2"/>
      <sheetData sheetId="3">
        <row r="84">
          <cell r="C84">
            <v>14798.074746586066</v>
          </cell>
          <cell r="D84">
            <v>1564.9923453202732</v>
          </cell>
          <cell r="E84">
            <v>30169.723520073421</v>
          </cell>
          <cell r="F84">
            <v>925.9296752933908</v>
          </cell>
          <cell r="G84">
            <v>1425.9656180074371</v>
          </cell>
          <cell r="H84">
            <v>7952.2981549667038</v>
          </cell>
          <cell r="I84">
            <v>2977.2850828044006</v>
          </cell>
          <cell r="J84">
            <v>8606.0845482370278</v>
          </cell>
          <cell r="K84">
            <v>416.92643975369367</v>
          </cell>
          <cell r="L84">
            <v>1392.8442068686554</v>
          </cell>
          <cell r="M84">
            <v>7758.0171543924134</v>
          </cell>
          <cell r="N84">
            <v>9910.8424811423756</v>
          </cell>
          <cell r="O84">
            <v>882.4000354391568</v>
          </cell>
          <cell r="P84">
            <v>4923.2973076574881</v>
          </cell>
          <cell r="Q84">
            <v>1933.8091742477745</v>
          </cell>
          <cell r="R84">
            <v>1969.2390354415859</v>
          </cell>
          <cell r="S84">
            <v>3275.6876444084119</v>
          </cell>
          <cell r="T84">
            <v>53.846421475040188</v>
          </cell>
          <cell r="U84">
            <v>4060.722745047442</v>
          </cell>
          <cell r="V84">
            <v>748.19889928565749</v>
          </cell>
          <cell r="W84">
            <v>950.97915411131214</v>
          </cell>
          <cell r="X84">
            <v>1172.7137325923095</v>
          </cell>
          <cell r="Y84">
            <v>20171.702015171966</v>
          </cell>
          <cell r="Z84">
            <v>242.7447308522365</v>
          </cell>
          <cell r="AA84">
            <v>1425.9949749263221</v>
          </cell>
          <cell r="AB84">
            <v>18902.329943349567</v>
          </cell>
          <cell r="AC84">
            <v>53456.492617226198</v>
          </cell>
          <cell r="AD84">
            <v>5214.5726272110378</v>
          </cell>
          <cell r="AE84">
            <v>9739.704435574602</v>
          </cell>
          <cell r="AF84">
            <v>20074.299972799708</v>
          </cell>
          <cell r="AG84">
            <v>12746.054315892387</v>
          </cell>
          <cell r="AH84">
            <v>7747.0935461385307</v>
          </cell>
          <cell r="AI84">
            <v>6021.2866198461479</v>
          </cell>
          <cell r="AJ84">
            <v>29064.413288792417</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 2"/>
      <sheetName val="SAM_2017_IO bal"/>
      <sheetName val="Variable description"/>
      <sheetName val="HH_CGE_map"/>
      <sheetName val="SAM_2017_IO_with_HH"/>
      <sheetName val="SAM_2017_IO_with_HH_corr"/>
    </sheetNames>
    <sheetDataSet>
      <sheetData sheetId="0" refreshError="1"/>
      <sheetData sheetId="1">
        <row r="73">
          <cell r="BS73">
            <v>33548018.54499612</v>
          </cell>
          <cell r="BT73">
            <v>16610443.300000001</v>
          </cell>
          <cell r="BV73">
            <v>7348612.3595522102</v>
          </cell>
          <cell r="CC73">
            <v>997867.23940529174</v>
          </cell>
          <cell r="CD73">
            <v>58504941.443953626</v>
          </cell>
        </row>
        <row r="74">
          <cell r="BU74">
            <v>7233672.9018192384</v>
          </cell>
        </row>
        <row r="79">
          <cell r="BU79">
            <v>3190491.6123329266</v>
          </cell>
        </row>
        <row r="80">
          <cell r="BU80">
            <v>12642211.588532411</v>
          </cell>
          <cell r="BV80">
            <v>1145959.1116207819</v>
          </cell>
        </row>
        <row r="81">
          <cell r="BU81">
            <v>6943417.378553533</v>
          </cell>
        </row>
      </sheetData>
      <sheetData sheetId="2" refreshError="1"/>
      <sheetData sheetId="3">
        <row r="41">
          <cell r="U41">
            <v>550111.3960723487</v>
          </cell>
          <cell r="V41">
            <v>1779639.0467496545</v>
          </cell>
          <cell r="W41">
            <v>178150.11741389663</v>
          </cell>
          <cell r="X41">
            <v>537000.02171314287</v>
          </cell>
        </row>
        <row r="42">
          <cell r="U42">
            <v>75751.768589576648</v>
          </cell>
          <cell r="V42">
            <v>134831.9881891945</v>
          </cell>
          <cell r="W42">
            <v>11674.756840545628</v>
          </cell>
          <cell r="X42">
            <v>21685.352667025647</v>
          </cell>
        </row>
        <row r="43">
          <cell r="U43">
            <v>0</v>
          </cell>
          <cell r="V43">
            <v>0</v>
          </cell>
          <cell r="W43">
            <v>0</v>
          </cell>
          <cell r="X43">
            <v>0</v>
          </cell>
        </row>
        <row r="44">
          <cell r="U44">
            <v>0</v>
          </cell>
          <cell r="V44">
            <v>0</v>
          </cell>
          <cell r="W44">
            <v>0</v>
          </cell>
          <cell r="X44">
            <v>0</v>
          </cell>
        </row>
        <row r="45">
          <cell r="U45">
            <v>343.28105497236413</v>
          </cell>
          <cell r="V45">
            <v>585.72238041272067</v>
          </cell>
          <cell r="W45">
            <v>216.06455573037672</v>
          </cell>
          <cell r="X45">
            <v>826.67387398692324</v>
          </cell>
        </row>
        <row r="46">
          <cell r="U46">
            <v>1683.2083214274876</v>
          </cell>
          <cell r="V46">
            <v>2871.9696891993567</v>
          </cell>
          <cell r="W46">
            <v>1059.4282815874635</v>
          </cell>
          <cell r="X46">
            <v>4053.425971653191</v>
          </cell>
        </row>
        <row r="47">
          <cell r="U47">
            <v>0</v>
          </cell>
          <cell r="V47">
            <v>0</v>
          </cell>
          <cell r="W47">
            <v>13443.054667372879</v>
          </cell>
          <cell r="X47">
            <v>1894.6587115089294</v>
          </cell>
        </row>
        <row r="48">
          <cell r="U48">
            <v>762110.6903095023</v>
          </cell>
          <cell r="V48">
            <v>964290.69745345542</v>
          </cell>
          <cell r="W48">
            <v>431148.23470442195</v>
          </cell>
          <cell r="X48">
            <v>1226267.5608979089</v>
          </cell>
        </row>
        <row r="49">
          <cell r="U49">
            <v>20912.473735709482</v>
          </cell>
          <cell r="V49">
            <v>21864.867971920114</v>
          </cell>
          <cell r="W49">
            <v>11508.462545406594</v>
          </cell>
          <cell r="X49">
            <v>24097.331165015803</v>
          </cell>
        </row>
        <row r="50">
          <cell r="U50">
            <v>120961.26449848842</v>
          </cell>
          <cell r="V50">
            <v>195506.72626486403</v>
          </cell>
          <cell r="W50">
            <v>75452.339389819419</v>
          </cell>
          <cell r="X50">
            <v>317005.34704238299</v>
          </cell>
        </row>
        <row r="51">
          <cell r="U51">
            <v>4611.7618486705305</v>
          </cell>
          <cell r="V51">
            <v>7868.8062995999999</v>
          </cell>
          <cell r="W51">
            <v>2902.6893868277048</v>
          </cell>
          <cell r="X51">
            <v>11105.835810404633</v>
          </cell>
        </row>
        <row r="52">
          <cell r="U52">
            <v>7290.299379188069</v>
          </cell>
          <cell r="V52">
            <v>12439.0537853689</v>
          </cell>
          <cell r="W52">
            <v>4588.5879039626034</v>
          </cell>
          <cell r="X52">
            <v>17556.168460281162</v>
          </cell>
        </row>
        <row r="53">
          <cell r="U53">
            <v>20152.91003282095</v>
          </cell>
          <cell r="V53">
            <v>45266.378255596661</v>
          </cell>
          <cell r="W53">
            <v>8200.7538283839986</v>
          </cell>
          <cell r="X53">
            <v>47901.766662134054</v>
          </cell>
        </row>
        <row r="54">
          <cell r="U54">
            <v>56190.961054146515</v>
          </cell>
          <cell r="V54">
            <v>121694.88667155137</v>
          </cell>
          <cell r="W54">
            <v>30749.135318650107</v>
          </cell>
          <cell r="X54">
            <v>185915.56148917254</v>
          </cell>
        </row>
        <row r="55">
          <cell r="U55">
            <v>109928.16934187557</v>
          </cell>
          <cell r="V55">
            <v>189161.39395065504</v>
          </cell>
          <cell r="W55">
            <v>69823.24101352453</v>
          </cell>
          <cell r="X55">
            <v>330978.60190605093</v>
          </cell>
        </row>
        <row r="56">
          <cell r="U56">
            <v>15650.350950395488</v>
          </cell>
          <cell r="V56">
            <v>41309.456698122856</v>
          </cell>
          <cell r="W56">
            <v>6054.070300181219</v>
          </cell>
          <cell r="X56">
            <v>40623.489088844253</v>
          </cell>
        </row>
        <row r="57">
          <cell r="U57">
            <v>84334.884259406026</v>
          </cell>
          <cell r="V57">
            <v>309075.5349257043</v>
          </cell>
          <cell r="W57">
            <v>48794.682891050696</v>
          </cell>
          <cell r="X57">
            <v>407786.74087913864</v>
          </cell>
        </row>
        <row r="58">
          <cell r="U58">
            <v>10561.267415998349</v>
          </cell>
          <cell r="V58">
            <v>19953.567043899464</v>
          </cell>
          <cell r="W58">
            <v>7407.9580855560189</v>
          </cell>
          <cell r="X58">
            <v>42808.652014587096</v>
          </cell>
        </row>
        <row r="59">
          <cell r="U59">
            <v>96321.54700309872</v>
          </cell>
          <cell r="V59">
            <v>119435.14870987102</v>
          </cell>
          <cell r="W59">
            <v>62991.110167683393</v>
          </cell>
          <cell r="X59">
            <v>154172.40328125894</v>
          </cell>
        </row>
        <row r="60">
          <cell r="U60">
            <v>36358.239107915557</v>
          </cell>
          <cell r="V60">
            <v>33065.944819679215</v>
          </cell>
          <cell r="W60">
            <v>13134.504154232496</v>
          </cell>
          <cell r="X60">
            <v>28119.539404640647</v>
          </cell>
        </row>
        <row r="61">
          <cell r="U61">
            <v>3954.125577889974</v>
          </cell>
          <cell r="V61">
            <v>6198.5013579401821</v>
          </cell>
          <cell r="W61">
            <v>76237.662018858799</v>
          </cell>
          <cell r="X61">
            <v>232883.51471514945</v>
          </cell>
        </row>
        <row r="62">
          <cell r="U62">
            <v>12969.746416733347</v>
          </cell>
          <cell r="V62">
            <v>13930.153500350259</v>
          </cell>
          <cell r="W62">
            <v>19390.558852832648</v>
          </cell>
          <cell r="X62">
            <v>53903.658656310203</v>
          </cell>
        </row>
        <row r="63">
          <cell r="U63">
            <v>290060.50513222959</v>
          </cell>
          <cell r="V63">
            <v>383356.8234789868</v>
          </cell>
          <cell r="W63">
            <v>240037.11202700506</v>
          </cell>
          <cell r="X63">
            <v>837208.88823775842</v>
          </cell>
        </row>
        <row r="64">
          <cell r="U64">
            <v>0</v>
          </cell>
          <cell r="V64">
            <v>0</v>
          </cell>
          <cell r="W64">
            <v>0</v>
          </cell>
          <cell r="X64">
            <v>2583.9060989913269</v>
          </cell>
        </row>
        <row r="65">
          <cell r="U65">
            <v>2000.5750243546265</v>
          </cell>
          <cell r="V65">
            <v>24273.903106790007</v>
          </cell>
          <cell r="W65">
            <v>2963.4977111743433</v>
          </cell>
          <cell r="X65">
            <v>147161.77334866975</v>
          </cell>
        </row>
        <row r="66">
          <cell r="U66">
            <v>16925.711759599722</v>
          </cell>
          <cell r="V66">
            <v>64439.974892842663</v>
          </cell>
          <cell r="W66">
            <v>6643.6782880223782</v>
          </cell>
          <cell r="X66">
            <v>60116.381722165679</v>
          </cell>
        </row>
        <row r="67">
          <cell r="U67">
            <v>368294.49493729131</v>
          </cell>
          <cell r="V67">
            <v>1178040.5216314432</v>
          </cell>
          <cell r="W67">
            <v>162756.23597888314</v>
          </cell>
          <cell r="X67">
            <v>2008718.9426312</v>
          </cell>
        </row>
        <row r="68">
          <cell r="U68">
            <v>122947.42150522509</v>
          </cell>
          <cell r="V68">
            <v>188293.15119638172</v>
          </cell>
          <cell r="W68">
            <v>115259.84446444843</v>
          </cell>
          <cell r="X68">
            <v>377660.39035629173</v>
          </cell>
        </row>
        <row r="69">
          <cell r="U69">
            <v>44298.105816004791</v>
          </cell>
          <cell r="V69">
            <v>172380.52416704534</v>
          </cell>
          <cell r="W69">
            <v>47820.345864627016</v>
          </cell>
          <cell r="X69">
            <v>395751.76902975276</v>
          </cell>
        </row>
        <row r="70">
          <cell r="U70">
            <v>431827.79780383001</v>
          </cell>
          <cell r="V70">
            <v>966258.41173787392</v>
          </cell>
          <cell r="W70">
            <v>483725.10074179166</v>
          </cell>
          <cell r="X70">
            <v>3909535.8970279465</v>
          </cell>
        </row>
        <row r="71">
          <cell r="U71">
            <v>74808.615509495416</v>
          </cell>
          <cell r="V71">
            <v>98536.725663614794</v>
          </cell>
          <cell r="W71">
            <v>50.78518947855823</v>
          </cell>
          <cell r="X71">
            <v>10563.319411540113</v>
          </cell>
        </row>
        <row r="72">
          <cell r="U72">
            <v>109368.46733820175</v>
          </cell>
          <cell r="V72">
            <v>247146.77044185894</v>
          </cell>
          <cell r="W72">
            <v>90762.434735454415</v>
          </cell>
          <cell r="X72">
            <v>545890.4587385921</v>
          </cell>
        </row>
        <row r="73">
          <cell r="U73">
            <v>37430.515559240623</v>
          </cell>
          <cell r="V73">
            <v>77950.31718729873</v>
          </cell>
          <cell r="W73">
            <v>29988.014002416141</v>
          </cell>
          <cell r="X73">
            <v>220156.94180711411</v>
          </cell>
        </row>
        <row r="74">
          <cell r="U74">
            <v>440683.46148668422</v>
          </cell>
          <cell r="V74">
            <v>657030.61196389212</v>
          </cell>
          <cell r="W74">
            <v>368804.73294205294</v>
          </cell>
          <cell r="X74">
            <v>1665932.1986015623</v>
          </cell>
        </row>
        <row r="80">
          <cell r="V80">
            <v>0.36805002384900426</v>
          </cell>
          <cell r="X80">
            <v>0.63194997615099568</v>
          </cell>
        </row>
        <row r="87">
          <cell r="U87">
            <v>2.0629032012647607E-2</v>
          </cell>
          <cell r="V87">
            <v>0.35539098067496799</v>
          </cell>
          <cell r="W87">
            <v>1.3765866380918824E-2</v>
          </cell>
          <cell r="X87">
            <v>0.61021412093146532</v>
          </cell>
        </row>
        <row r="99">
          <cell r="U99">
            <v>0.11208753452036534</v>
          </cell>
          <cell r="V99">
            <v>0.29926730355972253</v>
          </cell>
          <cell r="W99">
            <v>7.4796627501861307E-2</v>
          </cell>
          <cell r="X99">
            <v>0.51384853441805067</v>
          </cell>
        </row>
        <row r="102">
          <cell r="U102">
            <v>0.18176124443171029</v>
          </cell>
          <cell r="V102">
            <v>0.25651190421174364</v>
          </cell>
          <cell r="W102">
            <v>0.12129027685557023</v>
          </cell>
          <cell r="X102">
            <v>0.44043657450097579</v>
          </cell>
        </row>
        <row r="105">
          <cell r="U105">
            <v>2.612587807379621E-2</v>
          </cell>
          <cell r="V105">
            <v>0.35201783104940887</v>
          </cell>
          <cell r="W105">
            <v>1.7433941952659623E-2</v>
          </cell>
          <cell r="X105">
            <v>0.60442234892413527</v>
          </cell>
        </row>
      </sheetData>
      <sheetData sheetId="4" refreshError="1"/>
      <sheetData sheetId="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 2"/>
      <sheetName val="SAM_2017_IO bal"/>
      <sheetName val="Variable description"/>
      <sheetName val="HH_CGE_map"/>
      <sheetName val="SAM_2017_IO_with_HH"/>
      <sheetName val="SAM_2017_IO_with_HH_corr"/>
      <sheetName val="HH_CGE_map_20-80"/>
      <sheetName val="SAM_2017_IO_with_HH_20-80"/>
    </sheetNames>
    <sheetDataSet>
      <sheetData sheetId="0"/>
      <sheetData sheetId="1">
        <row r="6">
          <cell r="CC6">
            <v>381343.05124846118</v>
          </cell>
        </row>
        <row r="73">
          <cell r="BS73">
            <v>33548018.54499612</v>
          </cell>
          <cell r="BT73">
            <v>16610443.300000001</v>
          </cell>
          <cell r="BV73">
            <v>7348612.3595522102</v>
          </cell>
          <cell r="CC73">
            <v>997867.23940529174</v>
          </cell>
          <cell r="CD73">
            <v>58504941.443953626</v>
          </cell>
        </row>
        <row r="74">
          <cell r="BU74">
            <v>7233672.9018192384</v>
          </cell>
        </row>
        <row r="79">
          <cell r="BU79">
            <v>3190491.6123329266</v>
          </cell>
        </row>
        <row r="80">
          <cell r="BU80">
            <v>12642211.588532411</v>
          </cell>
          <cell r="BV80">
            <v>1145959.1116207819</v>
          </cell>
        </row>
        <row r="81">
          <cell r="AN81">
            <v>118511.00389544932</v>
          </cell>
          <cell r="BU81">
            <v>6943417.378553533</v>
          </cell>
        </row>
      </sheetData>
      <sheetData sheetId="2"/>
      <sheetData sheetId="3"/>
      <sheetData sheetId="4"/>
      <sheetData sheetId="5"/>
      <sheetData sheetId="6">
        <row r="41">
          <cell r="U41">
            <v>236833.84645009492</v>
          </cell>
          <cell r="V41">
            <v>2092916.5963719082</v>
          </cell>
          <cell r="W41">
            <v>68267.02685610512</v>
          </cell>
          <cell r="X41">
            <v>646883.11227093439</v>
          </cell>
        </row>
        <row r="42">
          <cell r="U42">
            <v>35776.65053726422</v>
          </cell>
          <cell r="V42">
            <v>174807.10624150693</v>
          </cell>
          <cell r="W42">
            <v>4420.9280988078253</v>
          </cell>
          <cell r="X42">
            <v>28939.181408763452</v>
          </cell>
        </row>
        <row r="43">
          <cell r="U43">
            <v>0</v>
          </cell>
          <cell r="V43">
            <v>0</v>
          </cell>
          <cell r="W43">
            <v>0</v>
          </cell>
          <cell r="X43">
            <v>0</v>
          </cell>
        </row>
        <row r="44">
          <cell r="U44">
            <v>0</v>
          </cell>
          <cell r="V44">
            <v>0</v>
          </cell>
          <cell r="W44">
            <v>0</v>
          </cell>
          <cell r="X44">
            <v>0</v>
          </cell>
        </row>
        <row r="45">
          <cell r="U45">
            <v>164.58840778696904</v>
          </cell>
          <cell r="V45">
            <v>764.41502759811567</v>
          </cell>
          <cell r="W45">
            <v>84.237763905450905</v>
          </cell>
          <cell r="X45">
            <v>958.5006658118491</v>
          </cell>
        </row>
        <row r="46">
          <cell r="U46">
            <v>807.02553661118839</v>
          </cell>
          <cell r="V46">
            <v>3748.152474015656</v>
          </cell>
          <cell r="W46">
            <v>413.04261662652436</v>
          </cell>
          <cell r="X46">
            <v>4699.8116366141303</v>
          </cell>
        </row>
        <row r="47">
          <cell r="U47">
            <v>0</v>
          </cell>
          <cell r="V47">
            <v>0</v>
          </cell>
          <cell r="W47">
            <v>9473.2935575446463</v>
          </cell>
          <cell r="X47">
            <v>5864.4198213371619</v>
          </cell>
        </row>
        <row r="48">
          <cell r="U48">
            <v>387519.66439636156</v>
          </cell>
          <cell r="V48">
            <v>1338881.723366596</v>
          </cell>
          <cell r="W48">
            <v>175424.14210552283</v>
          </cell>
          <cell r="X48">
            <v>1481991.6534968081</v>
          </cell>
        </row>
        <row r="49">
          <cell r="U49">
            <v>10099.665116525053</v>
          </cell>
          <cell r="V49">
            <v>32677.676591104533</v>
          </cell>
          <cell r="W49">
            <v>4530.8752482426562</v>
          </cell>
          <cell r="X49">
            <v>31074.918462179739</v>
          </cell>
        </row>
        <row r="50">
          <cell r="U50">
            <v>57548.809340305939</v>
          </cell>
          <cell r="V50">
            <v>258919.18142304648</v>
          </cell>
          <cell r="W50">
            <v>28435.312872597104</v>
          </cell>
          <cell r="X50">
            <v>364022.37355960527</v>
          </cell>
        </row>
        <row r="51">
          <cell r="U51">
            <v>2211.1401977207229</v>
          </cell>
          <cell r="V51">
            <v>10269.427950549807</v>
          </cell>
          <cell r="W51">
            <v>1131.680586998164</v>
          </cell>
          <cell r="X51">
            <v>12876.844610234175</v>
          </cell>
        </row>
        <row r="52">
          <cell r="U52">
            <v>3495.383009725052</v>
          </cell>
          <cell r="V52">
            <v>16233.970154831917</v>
          </cell>
          <cell r="W52">
            <v>1788.9671131240832</v>
          </cell>
          <cell r="X52">
            <v>20355.789251119684</v>
          </cell>
        </row>
        <row r="53">
          <cell r="U53">
            <v>7510.762051261444</v>
          </cell>
          <cell r="V53">
            <v>57908.526237156162</v>
          </cell>
          <cell r="W53">
            <v>2673.2159699882632</v>
          </cell>
          <cell r="X53">
            <v>53429.304520529797</v>
          </cell>
        </row>
        <row r="54">
          <cell r="U54">
            <v>27135.049211886628</v>
          </cell>
          <cell r="V54">
            <v>150750.79851381126</v>
          </cell>
          <cell r="W54">
            <v>10407.027012309865</v>
          </cell>
          <cell r="X54">
            <v>206257.66979551277</v>
          </cell>
        </row>
        <row r="55">
          <cell r="U55">
            <v>52093.917707904693</v>
          </cell>
          <cell r="V55">
            <v>246995.64558462595</v>
          </cell>
          <cell r="W55">
            <v>26509.788879944263</v>
          </cell>
          <cell r="X55">
            <v>374292.05403963121</v>
          </cell>
        </row>
        <row r="56">
          <cell r="U56">
            <v>4798.0020853870783</v>
          </cell>
          <cell r="V56">
            <v>52161.805563131267</v>
          </cell>
          <cell r="W56">
            <v>2194.5389671402663</v>
          </cell>
          <cell r="X56">
            <v>44483.020421885209</v>
          </cell>
        </row>
        <row r="57">
          <cell r="U57">
            <v>34193.568783355964</v>
          </cell>
          <cell r="V57">
            <v>359216.85040175432</v>
          </cell>
          <cell r="W57">
            <v>16275.611381753084</v>
          </cell>
          <cell r="X57">
            <v>440305.81238843623</v>
          </cell>
        </row>
        <row r="58">
          <cell r="U58">
            <v>4804.9322806755436</v>
          </cell>
          <cell r="V58">
            <v>25709.902179222267</v>
          </cell>
          <cell r="W58">
            <v>2484.4326517259824</v>
          </cell>
          <cell r="X58">
            <v>47732.177448417133</v>
          </cell>
        </row>
        <row r="59">
          <cell r="U59">
            <v>47839.605577295355</v>
          </cell>
          <cell r="V59">
            <v>167917.0901356744</v>
          </cell>
          <cell r="W59">
            <v>27331.228273740609</v>
          </cell>
          <cell r="X59">
            <v>189832.28517520172</v>
          </cell>
        </row>
        <row r="60">
          <cell r="U60">
            <v>19600.616248186288</v>
          </cell>
          <cell r="V60">
            <v>49823.567679408472</v>
          </cell>
          <cell r="W60">
            <v>6271.5056835653386</v>
          </cell>
          <cell r="X60">
            <v>34982.537875307804</v>
          </cell>
        </row>
        <row r="61">
          <cell r="U61">
            <v>1851.0046114127306</v>
          </cell>
          <cell r="V61">
            <v>8301.6223244174253</v>
          </cell>
          <cell r="W61">
            <v>31206.94017568406</v>
          </cell>
          <cell r="X61">
            <v>277914.23655832419</v>
          </cell>
        </row>
        <row r="62">
          <cell r="U62">
            <v>6673.8309310960803</v>
          </cell>
          <cell r="V62">
            <v>20226.068985987527</v>
          </cell>
          <cell r="W62">
            <v>8097.4022225231893</v>
          </cell>
          <cell r="X62">
            <v>65196.815286619654</v>
          </cell>
        </row>
        <row r="63">
          <cell r="U63">
            <v>139434.83647682393</v>
          </cell>
          <cell r="V63">
            <v>533982.49213439238</v>
          </cell>
          <cell r="W63">
            <v>89969.350276274883</v>
          </cell>
          <cell r="X63">
            <v>987276.64998848864</v>
          </cell>
        </row>
        <row r="64">
          <cell r="U64">
            <v>0</v>
          </cell>
          <cell r="V64">
            <v>0</v>
          </cell>
          <cell r="W64">
            <v>0</v>
          </cell>
          <cell r="X64">
            <v>2583.9060989913269</v>
          </cell>
        </row>
        <row r="65">
          <cell r="U65">
            <v>976.93449632881561</v>
          </cell>
          <cell r="V65">
            <v>25297.543634815822</v>
          </cell>
          <cell r="W65">
            <v>804.51139598074178</v>
          </cell>
          <cell r="X65">
            <v>149320.75966386334</v>
          </cell>
        </row>
        <row r="66">
          <cell r="U66">
            <v>6662.76789960724</v>
          </cell>
          <cell r="V66">
            <v>74702.918752835147</v>
          </cell>
          <cell r="W66">
            <v>2251.5725239884628</v>
          </cell>
          <cell r="X66">
            <v>64508.4874861996</v>
          </cell>
        </row>
        <row r="67">
          <cell r="U67">
            <v>177944.52685990382</v>
          </cell>
          <cell r="V67">
            <v>1368390.4897088306</v>
          </cell>
          <cell r="W67">
            <v>74989.047732528532</v>
          </cell>
          <cell r="X67">
            <v>2096486.1308775544</v>
          </cell>
        </row>
        <row r="68">
          <cell r="U68">
            <v>57387.045790901408</v>
          </cell>
          <cell r="V68">
            <v>253853.5269107054</v>
          </cell>
          <cell r="W68">
            <v>44690.761135555556</v>
          </cell>
          <cell r="X68">
            <v>448229.47368518455</v>
          </cell>
        </row>
        <row r="69">
          <cell r="U69">
            <v>18348.997348851975</v>
          </cell>
          <cell r="V69">
            <v>198329.63263419815</v>
          </cell>
          <cell r="W69">
            <v>13990.420537817807</v>
          </cell>
          <cell r="X69">
            <v>429581.69435656199</v>
          </cell>
        </row>
        <row r="70">
          <cell r="U70">
            <v>175665.18270631228</v>
          </cell>
          <cell r="V70">
            <v>1222421.0268353915</v>
          </cell>
          <cell r="W70">
            <v>202204.84903694448</v>
          </cell>
          <cell r="X70">
            <v>4191056.1487327935</v>
          </cell>
        </row>
        <row r="71">
          <cell r="U71">
            <v>34265.783044972814</v>
          </cell>
          <cell r="V71">
            <v>139079.5581281374</v>
          </cell>
          <cell r="W71">
            <v>0</v>
          </cell>
          <cell r="X71">
            <v>10614.104601018673</v>
          </cell>
        </row>
        <row r="72">
          <cell r="U72">
            <v>45458.588270258908</v>
          </cell>
          <cell r="V72">
            <v>311056.64950980176</v>
          </cell>
          <cell r="W72">
            <v>30507.474665532118</v>
          </cell>
          <cell r="X72">
            <v>606145.41880851437</v>
          </cell>
        </row>
        <row r="73">
          <cell r="U73">
            <v>16412.754315513597</v>
          </cell>
          <cell r="V73">
            <v>98968.078431025759</v>
          </cell>
          <cell r="W73">
            <v>11622.363268792304</v>
          </cell>
          <cell r="X73">
            <v>238522.59254073794</v>
          </cell>
        </row>
        <row r="74">
          <cell r="U74">
            <v>209814.55381392766</v>
          </cell>
          <cell r="V74">
            <v>887899.51963664871</v>
          </cell>
          <cell r="W74">
            <v>137643.7934645561</v>
          </cell>
          <cell r="X74">
            <v>1897093.1380790591</v>
          </cell>
        </row>
        <row r="77">
          <cell r="U77">
            <v>6.3987386059198584E-2</v>
          </cell>
          <cell r="V77">
            <v>0.3573314157500101</v>
          </cell>
          <cell r="W77">
            <v>3.6360412777343767E-2</v>
          </cell>
          <cell r="X77">
            <v>0.54232078541344741</v>
          </cell>
        </row>
        <row r="80">
          <cell r="V80">
            <v>0.39718839712490922</v>
          </cell>
          <cell r="X80">
            <v>0.60281160287509072</v>
          </cell>
        </row>
        <row r="87">
          <cell r="U87">
            <v>9.5736897340637749E-3</v>
          </cell>
          <cell r="V87">
            <v>0.39122505970920946</v>
          </cell>
          <cell r="W87">
            <v>5.4401864487904844E-3</v>
          </cell>
          <cell r="X87">
            <v>0.59376106410793617</v>
          </cell>
        </row>
        <row r="90">
          <cell r="U90">
            <v>5.1653999973224285E-2</v>
          </cell>
          <cell r="V90">
            <v>0.36501373518502089</v>
          </cell>
          <cell r="W90">
            <v>2.935204696265822E-2</v>
          </cell>
          <cell r="X90">
            <v>0.55398021787909646</v>
          </cell>
        </row>
        <row r="96">
          <cell r="U96">
            <v>1.3813744115173955E-2</v>
          </cell>
          <cell r="V96">
            <v>0.38858398028864805</v>
          </cell>
          <cell r="W96">
            <v>7.8495695630330167E-3</v>
          </cell>
          <cell r="X96">
            <v>0.58975270603314489</v>
          </cell>
        </row>
        <row r="99">
          <cell r="U99">
            <v>3.6568173755125839E-2</v>
          </cell>
          <cell r="V99">
            <v>0.37441051682638121</v>
          </cell>
          <cell r="W99">
            <v>2.0779625081416515E-2</v>
          </cell>
          <cell r="X99">
            <v>0.56824168433707634</v>
          </cell>
        </row>
        <row r="102">
          <cell r="U102">
            <v>0.19324265119181783</v>
          </cell>
          <cell r="V102">
            <v>0.27681984913854896</v>
          </cell>
          <cell r="W102">
            <v>0.1098088700954627</v>
          </cell>
          <cell r="X102">
            <v>0.42012862957417046</v>
          </cell>
        </row>
        <row r="105">
          <cell r="U105">
            <v>1.2124710968268216E-2</v>
          </cell>
          <cell r="V105">
            <v>0.38963605893764186</v>
          </cell>
          <cell r="W105">
            <v>6.8897875466323024E-3</v>
          </cell>
          <cell r="X105">
            <v>0.59134944254745747</v>
          </cell>
        </row>
      </sheetData>
      <sheetData sheetId="7"/>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 2"/>
      <sheetName val="SAM_2017_IO bal"/>
      <sheetName val="Variable description"/>
      <sheetName val="HH_CGE_map"/>
      <sheetName val="SAM_2017_IO_with_HH"/>
      <sheetName val="SAM_2017_IO_with_HH_corr"/>
      <sheetName val="HH_CGE_map_20-80"/>
      <sheetName val="SAM_2017_IO_with_HH_20-80"/>
    </sheetNames>
    <sheetDataSet>
      <sheetData sheetId="0"/>
      <sheetData sheetId="1">
        <row r="6">
          <cell r="CC6">
            <v>381343.05124846118</v>
          </cell>
        </row>
        <row r="73">
          <cell r="BS73">
            <v>33548018.54499612</v>
          </cell>
          <cell r="BT73">
            <v>16610443.300000001</v>
          </cell>
          <cell r="BV73">
            <v>7348612.3595522102</v>
          </cell>
          <cell r="CC73">
            <v>997867.23940529174</v>
          </cell>
          <cell r="CD73">
            <v>58504941.443953626</v>
          </cell>
        </row>
        <row r="74">
          <cell r="BU74">
            <v>7233672.9018192384</v>
          </cell>
        </row>
        <row r="79">
          <cell r="BU79">
            <v>3190491.6123329266</v>
          </cell>
        </row>
        <row r="80">
          <cell r="BU80">
            <v>12642211.588532411</v>
          </cell>
          <cell r="BV80">
            <v>1145959.1116207819</v>
          </cell>
        </row>
        <row r="81">
          <cell r="AN81">
            <v>118511.00389544932</v>
          </cell>
          <cell r="BU81">
            <v>6943417.378553533</v>
          </cell>
        </row>
      </sheetData>
      <sheetData sheetId="2"/>
      <sheetData sheetId="3"/>
      <sheetData sheetId="4"/>
      <sheetData sheetId="5"/>
      <sheetData sheetId="6">
        <row r="41">
          <cell r="U41">
            <v>236833.84645009492</v>
          </cell>
          <cell r="V41">
            <v>2092916.5963719082</v>
          </cell>
          <cell r="W41">
            <v>68267.02685610512</v>
          </cell>
          <cell r="X41">
            <v>646883.11227093439</v>
          </cell>
        </row>
        <row r="42">
          <cell r="U42">
            <v>35776.65053726422</v>
          </cell>
          <cell r="V42">
            <v>174807.10624150693</v>
          </cell>
          <cell r="W42">
            <v>4420.9280988078253</v>
          </cell>
          <cell r="X42">
            <v>28939.181408763452</v>
          </cell>
        </row>
        <row r="43">
          <cell r="U43">
            <v>0</v>
          </cell>
          <cell r="V43">
            <v>0</v>
          </cell>
          <cell r="W43">
            <v>0</v>
          </cell>
          <cell r="X43">
            <v>0</v>
          </cell>
        </row>
        <row r="44">
          <cell r="U44">
            <v>0</v>
          </cell>
          <cell r="V44">
            <v>0</v>
          </cell>
          <cell r="W44">
            <v>0</v>
          </cell>
          <cell r="X44">
            <v>0</v>
          </cell>
        </row>
        <row r="45">
          <cell r="U45">
            <v>164.58840778696904</v>
          </cell>
          <cell r="V45">
            <v>764.41502759811567</v>
          </cell>
          <cell r="W45">
            <v>84.237763905450905</v>
          </cell>
          <cell r="X45">
            <v>958.5006658118491</v>
          </cell>
        </row>
        <row r="46">
          <cell r="U46">
            <v>807.02553661118839</v>
          </cell>
          <cell r="V46">
            <v>3748.152474015656</v>
          </cell>
          <cell r="W46">
            <v>413.04261662652436</v>
          </cell>
          <cell r="X46">
            <v>4699.8116366141303</v>
          </cell>
        </row>
        <row r="47">
          <cell r="U47">
            <v>0</v>
          </cell>
          <cell r="V47">
            <v>0</v>
          </cell>
          <cell r="W47">
            <v>9473.2935575446463</v>
          </cell>
          <cell r="X47">
            <v>5864.4198213371619</v>
          </cell>
        </row>
        <row r="48">
          <cell r="U48">
            <v>387519.66439636156</v>
          </cell>
          <cell r="V48">
            <v>1338881.723366596</v>
          </cell>
          <cell r="W48">
            <v>175424.14210552283</v>
          </cell>
          <cell r="X48">
            <v>1481991.6534968081</v>
          </cell>
        </row>
        <row r="49">
          <cell r="U49">
            <v>10099.665116525053</v>
          </cell>
          <cell r="V49">
            <v>32677.676591104533</v>
          </cell>
          <cell r="W49">
            <v>4530.8752482426562</v>
          </cell>
          <cell r="X49">
            <v>31074.918462179739</v>
          </cell>
        </row>
        <row r="50">
          <cell r="U50">
            <v>57548.809340305939</v>
          </cell>
          <cell r="V50">
            <v>258919.18142304648</v>
          </cell>
          <cell r="W50">
            <v>28435.312872597104</v>
          </cell>
          <cell r="X50">
            <v>364022.37355960527</v>
          </cell>
        </row>
        <row r="51">
          <cell r="U51">
            <v>2211.1401977207229</v>
          </cell>
          <cell r="V51">
            <v>10269.427950549807</v>
          </cell>
          <cell r="W51">
            <v>1131.680586998164</v>
          </cell>
          <cell r="X51">
            <v>12876.844610234175</v>
          </cell>
        </row>
        <row r="52">
          <cell r="U52">
            <v>3495.383009725052</v>
          </cell>
          <cell r="V52">
            <v>16233.970154831917</v>
          </cell>
          <cell r="W52">
            <v>1788.9671131240832</v>
          </cell>
          <cell r="X52">
            <v>20355.789251119684</v>
          </cell>
        </row>
        <row r="53">
          <cell r="U53">
            <v>7510.762051261444</v>
          </cell>
          <cell r="V53">
            <v>57908.526237156162</v>
          </cell>
          <cell r="W53">
            <v>2673.2159699882632</v>
          </cell>
          <cell r="X53">
            <v>53429.304520529797</v>
          </cell>
        </row>
        <row r="54">
          <cell r="U54">
            <v>27135.049211886628</v>
          </cell>
          <cell r="V54">
            <v>150750.79851381126</v>
          </cell>
          <cell r="W54">
            <v>10407.027012309865</v>
          </cell>
          <cell r="X54">
            <v>206257.66979551277</v>
          </cell>
        </row>
        <row r="55">
          <cell r="U55">
            <v>52093.917707904693</v>
          </cell>
          <cell r="V55">
            <v>246995.64558462595</v>
          </cell>
          <cell r="W55">
            <v>26509.788879944263</v>
          </cell>
          <cell r="X55">
            <v>374292.05403963121</v>
          </cell>
        </row>
        <row r="56">
          <cell r="U56">
            <v>4798.0020853870783</v>
          </cell>
          <cell r="V56">
            <v>52161.805563131267</v>
          </cell>
          <cell r="W56">
            <v>2194.5389671402663</v>
          </cell>
          <cell r="X56">
            <v>44483.020421885209</v>
          </cell>
        </row>
        <row r="57">
          <cell r="U57">
            <v>34193.568783355964</v>
          </cell>
          <cell r="V57">
            <v>359216.85040175432</v>
          </cell>
          <cell r="W57">
            <v>16275.611381753084</v>
          </cell>
          <cell r="X57">
            <v>440305.81238843623</v>
          </cell>
        </row>
        <row r="58">
          <cell r="U58">
            <v>4804.9322806755436</v>
          </cell>
          <cell r="V58">
            <v>25709.902179222267</v>
          </cell>
          <cell r="W58">
            <v>2484.4326517259824</v>
          </cell>
          <cell r="X58">
            <v>47732.177448417133</v>
          </cell>
        </row>
        <row r="59">
          <cell r="U59">
            <v>47839.605577295355</v>
          </cell>
          <cell r="V59">
            <v>167917.0901356744</v>
          </cell>
          <cell r="W59">
            <v>27331.228273740609</v>
          </cell>
          <cell r="X59">
            <v>189832.28517520172</v>
          </cell>
        </row>
        <row r="60">
          <cell r="U60">
            <v>19600.616248186288</v>
          </cell>
          <cell r="V60">
            <v>49823.567679408472</v>
          </cell>
          <cell r="W60">
            <v>6271.5056835653386</v>
          </cell>
          <cell r="X60">
            <v>34982.537875307804</v>
          </cell>
        </row>
        <row r="61">
          <cell r="U61">
            <v>1851.0046114127306</v>
          </cell>
          <cell r="V61">
            <v>8301.6223244174253</v>
          </cell>
          <cell r="W61">
            <v>31206.94017568406</v>
          </cell>
          <cell r="X61">
            <v>277914.23655832419</v>
          </cell>
        </row>
        <row r="62">
          <cell r="U62">
            <v>6673.8309310960803</v>
          </cell>
          <cell r="V62">
            <v>20226.068985987527</v>
          </cell>
          <cell r="W62">
            <v>8097.4022225231893</v>
          </cell>
          <cell r="X62">
            <v>65196.815286619654</v>
          </cell>
        </row>
        <row r="63">
          <cell r="U63">
            <v>139434.83647682393</v>
          </cell>
          <cell r="V63">
            <v>533982.49213439238</v>
          </cell>
          <cell r="W63">
            <v>89969.350276274883</v>
          </cell>
          <cell r="X63">
            <v>987276.64998848864</v>
          </cell>
        </row>
        <row r="64">
          <cell r="U64">
            <v>0</v>
          </cell>
          <cell r="V64">
            <v>0</v>
          </cell>
          <cell r="W64">
            <v>0</v>
          </cell>
          <cell r="X64">
            <v>2583.9060989913269</v>
          </cell>
        </row>
        <row r="65">
          <cell r="U65">
            <v>976.93449632881561</v>
          </cell>
          <cell r="V65">
            <v>25297.543634815822</v>
          </cell>
          <cell r="W65">
            <v>804.51139598074178</v>
          </cell>
          <cell r="X65">
            <v>149320.75966386334</v>
          </cell>
        </row>
        <row r="66">
          <cell r="U66">
            <v>6662.76789960724</v>
          </cell>
          <cell r="V66">
            <v>74702.918752835147</v>
          </cell>
          <cell r="W66">
            <v>2251.5725239884628</v>
          </cell>
          <cell r="X66">
            <v>64508.4874861996</v>
          </cell>
        </row>
        <row r="67">
          <cell r="U67">
            <v>177944.52685990382</v>
          </cell>
          <cell r="V67">
            <v>1368390.4897088306</v>
          </cell>
          <cell r="W67">
            <v>74989.047732528532</v>
          </cell>
          <cell r="X67">
            <v>2096486.1308775544</v>
          </cell>
        </row>
        <row r="68">
          <cell r="U68">
            <v>57387.045790901408</v>
          </cell>
          <cell r="V68">
            <v>253853.5269107054</v>
          </cell>
          <cell r="W68">
            <v>44690.761135555556</v>
          </cell>
          <cell r="X68">
            <v>448229.47368518455</v>
          </cell>
        </row>
        <row r="69">
          <cell r="U69">
            <v>18348.997348851975</v>
          </cell>
          <cell r="V69">
            <v>198329.63263419815</v>
          </cell>
          <cell r="W69">
            <v>13990.420537817807</v>
          </cell>
          <cell r="X69">
            <v>429581.69435656199</v>
          </cell>
        </row>
        <row r="70">
          <cell r="U70">
            <v>175665.18270631228</v>
          </cell>
          <cell r="V70">
            <v>1222421.0268353915</v>
          </cell>
          <cell r="W70">
            <v>202204.84903694448</v>
          </cell>
          <cell r="X70">
            <v>4191056.1487327935</v>
          </cell>
        </row>
        <row r="71">
          <cell r="U71">
            <v>34265.783044972814</v>
          </cell>
          <cell r="V71">
            <v>139079.5581281374</v>
          </cell>
          <cell r="W71">
            <v>0</v>
          </cell>
          <cell r="X71">
            <v>10614.104601018673</v>
          </cell>
        </row>
        <row r="72">
          <cell r="U72">
            <v>45458.588270258908</v>
          </cell>
          <cell r="V72">
            <v>311056.64950980176</v>
          </cell>
          <cell r="W72">
            <v>30507.474665532118</v>
          </cell>
          <cell r="X72">
            <v>606145.41880851437</v>
          </cell>
        </row>
        <row r="73">
          <cell r="U73">
            <v>16412.754315513597</v>
          </cell>
          <cell r="V73">
            <v>98968.078431025759</v>
          </cell>
          <cell r="W73">
            <v>11622.363268792304</v>
          </cell>
          <cell r="X73">
            <v>238522.59254073794</v>
          </cell>
        </row>
        <row r="74">
          <cell r="U74">
            <v>209814.55381392766</v>
          </cell>
          <cell r="V74">
            <v>887899.51963664871</v>
          </cell>
          <cell r="W74">
            <v>137643.7934645561</v>
          </cell>
          <cell r="X74">
            <v>1897093.1380790591</v>
          </cell>
        </row>
        <row r="80">
          <cell r="V80">
            <v>0.39718839712490922</v>
          </cell>
          <cell r="X80">
            <v>0.60281160287509072</v>
          </cell>
        </row>
        <row r="87">
          <cell r="U87">
            <v>9.5736897340637749E-3</v>
          </cell>
          <cell r="V87">
            <v>0.39122505970920946</v>
          </cell>
          <cell r="W87">
            <v>5.4401864487904844E-3</v>
          </cell>
          <cell r="X87">
            <v>0.59376106410793617</v>
          </cell>
        </row>
        <row r="90">
          <cell r="U90">
            <v>5.1653999973224285E-2</v>
          </cell>
          <cell r="V90">
            <v>0.36501373518502089</v>
          </cell>
          <cell r="W90">
            <v>2.935204696265822E-2</v>
          </cell>
          <cell r="X90">
            <v>0.55398021787909646</v>
          </cell>
        </row>
        <row r="99">
          <cell r="U99">
            <v>3.6568173755125839E-2</v>
          </cell>
          <cell r="V99">
            <v>0.37441051682638121</v>
          </cell>
          <cell r="W99">
            <v>2.0779625081416515E-2</v>
          </cell>
          <cell r="X99">
            <v>0.56824168433707634</v>
          </cell>
        </row>
        <row r="102">
          <cell r="U102">
            <v>0.19324265119181783</v>
          </cell>
          <cell r="V102">
            <v>0.27681984913854896</v>
          </cell>
          <cell r="W102">
            <v>0.1098088700954627</v>
          </cell>
          <cell r="X102">
            <v>0.42012862957417046</v>
          </cell>
        </row>
        <row r="105">
          <cell r="U105">
            <v>1.2124710968268216E-2</v>
          </cell>
          <cell r="V105">
            <v>0.38963605893764186</v>
          </cell>
          <cell r="W105">
            <v>6.8897875466323024E-3</v>
          </cell>
          <cell r="X105">
            <v>0.59134944254745747</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5">
          <cell r="A5" t="str">
            <v>Table 3. Selected Financial Data, 1993-End July 1999</v>
          </cell>
        </row>
      </sheetData>
      <sheetData sheetId="40">
        <row r="2">
          <cell r="A2" t="str">
            <v>Table 4. Outstanding Fund Credit by Region 1/</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2">
          <cell r="A2" t="str">
            <v>Table 4. Outstanding Fund Credit by Region 1/</v>
          </cell>
        </row>
      </sheetData>
      <sheetData sheetId="45">
        <row r="1">
          <cell r="A1" t="str">
            <v>Table 5. Demand and Supply of Fund Resources</v>
          </cell>
        </row>
      </sheetData>
      <sheetData sheetId="46">
        <row r="1">
          <cell r="A1" t="str">
            <v>Table 5. Demand and Supply of Fund Resources</v>
          </cell>
        </row>
      </sheetData>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92"/>
  <sheetViews>
    <sheetView zoomScale="70" zoomScaleNormal="70" workbookViewId="0">
      <pane xSplit="1" ySplit="1" topLeftCell="B50" activePane="bottomRight" state="frozen"/>
      <selection pane="topRight" activeCell="C1" sqref="C1"/>
      <selection pane="bottomLeft" activeCell="A3" sqref="A3"/>
      <selection pane="bottomRight" activeCell="BM31" sqref="BM31"/>
    </sheetView>
  </sheetViews>
  <sheetFormatPr defaultColWidth="11.42578125" defaultRowHeight="15" x14ac:dyDescent="0.25"/>
  <cols>
    <col min="1" max="1" width="11.28515625" style="74" customWidth="1"/>
    <col min="2" max="2" width="14.85546875" style="74" bestFit="1" customWidth="1"/>
    <col min="3" max="10" width="10.5703125" style="74" customWidth="1"/>
    <col min="11" max="11" width="11.140625" style="74" customWidth="1"/>
    <col min="12" max="35" width="10.5703125" style="74" customWidth="1"/>
    <col min="36" max="36" width="15.28515625" style="74" bestFit="1" customWidth="1"/>
    <col min="37" max="69" width="10.5703125" style="74" customWidth="1"/>
    <col min="70" max="70" width="12" style="74" customWidth="1"/>
    <col min="71" max="71" width="10.28515625" style="74" customWidth="1"/>
    <col min="72" max="75" width="16" style="74" customWidth="1"/>
    <col min="76" max="76" width="11" style="74" customWidth="1"/>
    <col min="77" max="77" width="10.5703125" style="74" customWidth="1"/>
    <col min="78" max="81" width="9.28515625" style="74" customWidth="1"/>
    <col min="82" max="82" width="15.28515625" style="74" customWidth="1"/>
    <col min="83" max="83" width="15.140625" style="74" customWidth="1"/>
    <col min="84" max="16384" width="11.42578125" style="74"/>
  </cols>
  <sheetData>
    <row r="1" spans="1:83" x14ac:dyDescent="0.25">
      <c r="A1" s="87"/>
      <c r="B1" s="225">
        <v>1</v>
      </c>
      <c r="C1" s="225">
        <v>2</v>
      </c>
      <c r="D1" s="225">
        <v>3</v>
      </c>
      <c r="E1" s="225">
        <v>4</v>
      </c>
      <c r="F1" s="225">
        <v>5</v>
      </c>
      <c r="G1" s="225">
        <v>6</v>
      </c>
      <c r="H1" s="225">
        <v>7</v>
      </c>
      <c r="I1" s="225">
        <v>8</v>
      </c>
      <c r="J1" s="225">
        <v>9</v>
      </c>
      <c r="K1" s="225">
        <v>10</v>
      </c>
      <c r="L1" s="225">
        <v>11</v>
      </c>
      <c r="M1" s="225">
        <v>12</v>
      </c>
      <c r="N1" s="225">
        <v>13</v>
      </c>
      <c r="O1" s="225">
        <v>14</v>
      </c>
      <c r="P1" s="225">
        <v>15</v>
      </c>
      <c r="Q1" s="225">
        <v>16</v>
      </c>
      <c r="R1" s="225">
        <v>17</v>
      </c>
      <c r="S1" s="225">
        <v>18</v>
      </c>
      <c r="T1" s="225">
        <v>19</v>
      </c>
      <c r="U1" s="225">
        <v>20</v>
      </c>
      <c r="V1" s="225">
        <v>21</v>
      </c>
      <c r="W1" s="225">
        <v>22</v>
      </c>
      <c r="X1" s="225">
        <v>23</v>
      </c>
      <c r="Y1" s="225">
        <v>24</v>
      </c>
      <c r="Z1" s="225">
        <v>25</v>
      </c>
      <c r="AA1" s="225">
        <v>26</v>
      </c>
      <c r="AB1" s="225">
        <v>27</v>
      </c>
      <c r="AC1" s="225">
        <v>28</v>
      </c>
      <c r="AD1" s="225">
        <v>29</v>
      </c>
      <c r="AE1" s="225">
        <v>30</v>
      </c>
      <c r="AF1" s="225">
        <v>31</v>
      </c>
      <c r="AG1" s="225">
        <v>32</v>
      </c>
      <c r="AH1" s="225">
        <v>33</v>
      </c>
      <c r="AI1" s="225">
        <v>34</v>
      </c>
      <c r="AJ1" s="225">
        <v>35</v>
      </c>
      <c r="AK1" s="225">
        <v>36</v>
      </c>
      <c r="AL1" s="225">
        <v>37</v>
      </c>
      <c r="AM1" s="225">
        <v>38</v>
      </c>
      <c r="AN1" s="225">
        <v>39</v>
      </c>
      <c r="AO1" s="225">
        <v>40</v>
      </c>
      <c r="AP1" s="225">
        <v>41</v>
      </c>
      <c r="AQ1" s="225">
        <v>42</v>
      </c>
      <c r="AR1" s="225">
        <v>43</v>
      </c>
      <c r="AS1" s="225">
        <v>44</v>
      </c>
      <c r="AT1" s="225">
        <v>45</v>
      </c>
      <c r="AU1" s="225">
        <v>46</v>
      </c>
      <c r="AV1" s="225">
        <v>47</v>
      </c>
      <c r="AW1" s="225">
        <v>48</v>
      </c>
      <c r="AX1" s="225">
        <v>49</v>
      </c>
      <c r="AY1" s="225">
        <v>50</v>
      </c>
      <c r="AZ1" s="225">
        <v>51</v>
      </c>
      <c r="BA1" s="225">
        <v>52</v>
      </c>
      <c r="BB1" s="225">
        <v>53</v>
      </c>
      <c r="BC1" s="225">
        <v>54</v>
      </c>
      <c r="BD1" s="225">
        <v>55</v>
      </c>
      <c r="BE1" s="225">
        <v>56</v>
      </c>
      <c r="BF1" s="225">
        <v>57</v>
      </c>
      <c r="BG1" s="225">
        <v>58</v>
      </c>
      <c r="BH1" s="225">
        <v>59</v>
      </c>
      <c r="BI1" s="225">
        <v>60</v>
      </c>
      <c r="BJ1" s="225">
        <v>61</v>
      </c>
      <c r="BK1" s="225">
        <v>62</v>
      </c>
      <c r="BL1" s="225">
        <v>63</v>
      </c>
      <c r="BM1" s="225">
        <v>64</v>
      </c>
      <c r="BN1" s="225">
        <v>65</v>
      </c>
      <c r="BO1" s="225">
        <v>66</v>
      </c>
      <c r="BP1" s="225">
        <v>67</v>
      </c>
      <c r="BQ1" s="225">
        <v>68</v>
      </c>
      <c r="BR1" s="225">
        <v>69</v>
      </c>
      <c r="BS1" s="225">
        <v>70</v>
      </c>
      <c r="BT1" s="99">
        <v>71</v>
      </c>
      <c r="BU1" s="99">
        <v>72</v>
      </c>
      <c r="BV1" s="99">
        <v>73</v>
      </c>
      <c r="BW1" s="99">
        <v>74</v>
      </c>
      <c r="BX1" s="225">
        <v>75</v>
      </c>
      <c r="BY1" s="225">
        <v>76</v>
      </c>
      <c r="BZ1" s="225">
        <v>77</v>
      </c>
      <c r="CA1" s="225">
        <v>78</v>
      </c>
      <c r="CB1" s="225">
        <v>79</v>
      </c>
      <c r="CC1" s="225">
        <v>80</v>
      </c>
      <c r="CD1" s="225">
        <v>81</v>
      </c>
      <c r="CE1" s="97"/>
    </row>
    <row r="2" spans="1:83" x14ac:dyDescent="0.25">
      <c r="A2" s="225">
        <v>1</v>
      </c>
      <c r="B2" s="223" t="str">
        <f>IF(SAM_2017_user_USD!C3="","",SAM_2017_user_USD!C3)</f>
        <v/>
      </c>
      <c r="C2" s="223" t="str">
        <f>IF(SAM_2017_user_USD!D3="","",SAM_2017_user_USD!D3)</f>
        <v/>
      </c>
      <c r="D2" s="223" t="str">
        <f>IF(SAM_2017_user_USD!E3="","",SAM_2017_user_USD!E3)</f>
        <v/>
      </c>
      <c r="E2" s="223" t="str">
        <f>IF(SAM_2017_user_USD!F3="","",SAM_2017_user_USD!F3)</f>
        <v/>
      </c>
      <c r="F2" s="223" t="str">
        <f>IF(SAM_2017_user_USD!G3="","",SAM_2017_user_USD!G3)</f>
        <v/>
      </c>
      <c r="G2" s="223" t="str">
        <f>IF(SAM_2017_user_USD!H3="","",SAM_2017_user_USD!H3)</f>
        <v/>
      </c>
      <c r="H2" s="223" t="str">
        <f>IF(SAM_2017_user_USD!I3="","",SAM_2017_user_USD!I3)</f>
        <v/>
      </c>
      <c r="I2" s="223" t="str">
        <f>IF(SAM_2017_user_USD!J3="","",SAM_2017_user_USD!J3)</f>
        <v/>
      </c>
      <c r="J2" s="223" t="str">
        <f>IF(SAM_2017_user_USD!K3="","",SAM_2017_user_USD!K3)</f>
        <v/>
      </c>
      <c r="K2" s="223" t="str">
        <f>IF(SAM_2017_user_USD!L3="","",SAM_2017_user_USD!L3)</f>
        <v/>
      </c>
      <c r="L2" s="223" t="str">
        <f>IF(SAM_2017_user_USD!M3="","",SAM_2017_user_USD!M3)</f>
        <v/>
      </c>
      <c r="M2" s="223" t="str">
        <f>IF(SAM_2017_user_USD!N3="","",SAM_2017_user_USD!N3)</f>
        <v/>
      </c>
      <c r="N2" s="223" t="str">
        <f>IF(SAM_2017_user_USD!O3="","",SAM_2017_user_USD!O3)</f>
        <v/>
      </c>
      <c r="O2" s="223" t="str">
        <f>IF(SAM_2017_user_USD!P3="","",SAM_2017_user_USD!P3)</f>
        <v/>
      </c>
      <c r="P2" s="223" t="str">
        <f>IF(SAM_2017_user_USD!Q3="","",SAM_2017_user_USD!Q3)</f>
        <v/>
      </c>
      <c r="Q2" s="223" t="str">
        <f>IF(SAM_2017_user_USD!R3="","",SAM_2017_user_USD!R3)</f>
        <v/>
      </c>
      <c r="R2" s="223" t="str">
        <f>IF(SAM_2017_user_USD!S3="","",SAM_2017_user_USD!S3)</f>
        <v/>
      </c>
      <c r="S2" s="223" t="str">
        <f>IF(SAM_2017_user_USD!T3="","",SAM_2017_user_USD!T3)</f>
        <v/>
      </c>
      <c r="T2" s="223" t="str">
        <f>IF(SAM_2017_user_USD!U3="","",SAM_2017_user_USD!U3)</f>
        <v/>
      </c>
      <c r="U2" s="223" t="str">
        <f>IF(SAM_2017_user_USD!V3="","",SAM_2017_user_USD!V3)</f>
        <v/>
      </c>
      <c r="V2" s="223" t="str">
        <f>IF(SAM_2017_user_USD!W3="","",SAM_2017_user_USD!W3)</f>
        <v/>
      </c>
      <c r="W2" s="223" t="str">
        <f>IF(SAM_2017_user_USD!X3="","",SAM_2017_user_USD!X3)</f>
        <v/>
      </c>
      <c r="X2" s="223" t="str">
        <f>IF(SAM_2017_user_USD!Y3="","",SAM_2017_user_USD!Y3)</f>
        <v/>
      </c>
      <c r="Y2" s="223" t="str">
        <f>IF(SAM_2017_user_USD!Z3="","",SAM_2017_user_USD!Z3)</f>
        <v/>
      </c>
      <c r="Z2" s="223" t="str">
        <f>IF(SAM_2017_user_USD!AA3="","",SAM_2017_user_USD!AA3)</f>
        <v/>
      </c>
      <c r="AA2" s="223" t="str">
        <f>IF(SAM_2017_user_USD!AB3="","",SAM_2017_user_USD!AB3)</f>
        <v/>
      </c>
      <c r="AB2" s="223" t="str">
        <f>IF(SAM_2017_user_USD!AC3="","",SAM_2017_user_USD!AC3)</f>
        <v/>
      </c>
      <c r="AC2" s="223" t="str">
        <f>IF(SAM_2017_user_USD!AD3="","",SAM_2017_user_USD!AD3)</f>
        <v/>
      </c>
      <c r="AD2" s="223" t="str">
        <f>IF(SAM_2017_user_USD!AE3="","",SAM_2017_user_USD!AE3)</f>
        <v/>
      </c>
      <c r="AE2" s="223" t="str">
        <f>IF(SAM_2017_user_USD!AF3="","",SAM_2017_user_USD!AF3)</f>
        <v/>
      </c>
      <c r="AF2" s="223" t="str">
        <f>IF(SAM_2017_user_USD!AG3="","",SAM_2017_user_USD!AG3)</f>
        <v/>
      </c>
      <c r="AG2" s="223" t="str">
        <f>IF(SAM_2017_user_USD!AH3="","",SAM_2017_user_USD!AH3)</f>
        <v/>
      </c>
      <c r="AH2" s="223" t="str">
        <f>IF(SAM_2017_user_USD!AI3="","",SAM_2017_user_USD!AI3)</f>
        <v/>
      </c>
      <c r="AI2" s="223" t="str">
        <f>IF(SAM_2017_user_USD!AJ3="","",SAM_2017_user_USD!AJ3)</f>
        <v/>
      </c>
      <c r="AJ2" s="223">
        <f>IF(SAM_2017_user_USD!AK3="","",SAM_2017_user_USD!AK3)</f>
        <v>13695.334375340137</v>
      </c>
      <c r="AK2" s="223" t="str">
        <f>IF(SAM_2017_user_USD!AL3="","",SAM_2017_user_USD!AL3)</f>
        <v/>
      </c>
      <c r="AL2" s="223" t="str">
        <f>IF(SAM_2017_user_USD!AM3="","",SAM_2017_user_USD!AM3)</f>
        <v/>
      </c>
      <c r="AM2" s="223" t="str">
        <f>IF(SAM_2017_user_USD!AN3="","",SAM_2017_user_USD!AN3)</f>
        <v/>
      </c>
      <c r="AN2" s="223" t="str">
        <f>IF(SAM_2017_user_USD!AO3="","",SAM_2017_user_USD!AO3)</f>
        <v/>
      </c>
      <c r="AO2" s="223" t="str">
        <f>IF(SAM_2017_user_USD!AP3="","",SAM_2017_user_USD!AP3)</f>
        <v/>
      </c>
      <c r="AP2" s="223" t="str">
        <f>IF(SAM_2017_user_USD!AQ3="","",SAM_2017_user_USD!AQ3)</f>
        <v/>
      </c>
      <c r="AQ2" s="223" t="str">
        <f>IF(SAM_2017_user_USD!AR3="","",SAM_2017_user_USD!AR3)</f>
        <v/>
      </c>
      <c r="AR2" s="223" t="str">
        <f>IF(SAM_2017_user_USD!AS3="","",SAM_2017_user_USD!AS3)</f>
        <v/>
      </c>
      <c r="AS2" s="223" t="str">
        <f>IF(SAM_2017_user_USD!AT3="","",SAM_2017_user_USD!AT3)</f>
        <v/>
      </c>
      <c r="AT2" s="223" t="str">
        <f>IF(SAM_2017_user_USD!AU3="","",SAM_2017_user_USD!AU3)</f>
        <v/>
      </c>
      <c r="AU2" s="223" t="str">
        <f>IF(SAM_2017_user_USD!AV3="","",SAM_2017_user_USD!AV3)</f>
        <v/>
      </c>
      <c r="AV2" s="223" t="str">
        <f>IF(SAM_2017_user_USD!AW3="","",SAM_2017_user_USD!AW3)</f>
        <v/>
      </c>
      <c r="AW2" s="223" t="str">
        <f>IF(SAM_2017_user_USD!AX3="","",SAM_2017_user_USD!AX3)</f>
        <v/>
      </c>
      <c r="AX2" s="223" t="str">
        <f>IF(SAM_2017_user_USD!AY3="","",SAM_2017_user_USD!AY3)</f>
        <v/>
      </c>
      <c r="AY2" s="223" t="str">
        <f>IF(SAM_2017_user_USD!AZ3="","",SAM_2017_user_USD!AZ3)</f>
        <v/>
      </c>
      <c r="AZ2" s="223" t="str">
        <f>IF(SAM_2017_user_USD!BA3="","",SAM_2017_user_USD!BA3)</f>
        <v/>
      </c>
      <c r="BA2" s="223" t="str">
        <f>IF(SAM_2017_user_USD!BB3="","",SAM_2017_user_USD!BB3)</f>
        <v/>
      </c>
      <c r="BB2" s="223" t="str">
        <f>IF(SAM_2017_user_USD!BC3="","",SAM_2017_user_USD!BC3)</f>
        <v/>
      </c>
      <c r="BC2" s="223" t="str">
        <f>IF(SAM_2017_user_USD!BD3="","",SAM_2017_user_USD!BD3)</f>
        <v/>
      </c>
      <c r="BD2" s="223" t="str">
        <f>IF(SAM_2017_user_USD!BE3="","",SAM_2017_user_USD!BE3)</f>
        <v/>
      </c>
      <c r="BE2" s="223" t="str">
        <f>IF(SAM_2017_user_USD!BF3="","",SAM_2017_user_USD!BF3)</f>
        <v/>
      </c>
      <c r="BF2" s="223" t="str">
        <f>IF(SAM_2017_user_USD!BG3="","",SAM_2017_user_USD!BG3)</f>
        <v/>
      </c>
      <c r="BG2" s="223" t="str">
        <f>IF(SAM_2017_user_USD!BH3="","",SAM_2017_user_USD!BH3)</f>
        <v/>
      </c>
      <c r="BH2" s="223" t="str">
        <f>IF(SAM_2017_user_USD!BI3="","",SAM_2017_user_USD!BI3)</f>
        <v/>
      </c>
      <c r="BI2" s="223" t="str">
        <f>IF(SAM_2017_user_USD!BJ3="","",SAM_2017_user_USD!BJ3)</f>
        <v/>
      </c>
      <c r="BJ2" s="223" t="str">
        <f>IF(SAM_2017_user_USD!BK3="","",SAM_2017_user_USD!BK3)</f>
        <v/>
      </c>
      <c r="BK2" s="223" t="str">
        <f>IF(SAM_2017_user_USD!BL3="","",SAM_2017_user_USD!BL3)</f>
        <v/>
      </c>
      <c r="BL2" s="223" t="str">
        <f>IF(SAM_2017_user_USD!BM3="","",SAM_2017_user_USD!BM3)</f>
        <v/>
      </c>
      <c r="BM2" s="223" t="str">
        <f>IF(SAM_2017_user_USD!BN3="","",SAM_2017_user_USD!BN3)</f>
        <v/>
      </c>
      <c r="BN2" s="223" t="str">
        <f>IF(SAM_2017_user_USD!BO3="","",SAM_2017_user_USD!BO3)</f>
        <v/>
      </c>
      <c r="BO2" s="223" t="str">
        <f>IF(SAM_2017_user_USD!BP3="","",SAM_2017_user_USD!BP3)</f>
        <v/>
      </c>
      <c r="BP2" s="223" t="str">
        <f>IF(SAM_2017_user_USD!BQ3="","",SAM_2017_user_USD!BQ3)</f>
        <v/>
      </c>
      <c r="BQ2" s="223" t="str">
        <f>IF(SAM_2017_user_USD!BR3="","",SAM_2017_user_USD!BR3)</f>
        <v/>
      </c>
      <c r="BR2" s="223" t="str">
        <f>IF(SAM_2017_user_USD!BS3="","",SAM_2017_user_USD!BS3)</f>
        <v/>
      </c>
      <c r="BS2" s="223" t="str">
        <f>IF(SAM_2017_user_USD!BT3="","",SAM_2017_user_USD!BT3)</f>
        <v/>
      </c>
      <c r="BT2" s="223" t="str">
        <f>IF(SAM_2017_user_USD!BU3="","",SAM_2017_user_USD!BU3)</f>
        <v/>
      </c>
      <c r="BU2" s="223" t="str">
        <f>IF(SAM_2017_user_USD!BV3="","",SAM_2017_user_USD!BV3)</f>
        <v/>
      </c>
      <c r="BV2" s="223" t="str">
        <f>IF(SAM_2017_user_USD!BW3="","",SAM_2017_user_USD!BW3)</f>
        <v/>
      </c>
      <c r="BW2" s="223" t="str">
        <f>IF(SAM_2017_user_USD!BX3="","",SAM_2017_user_USD!BX3)</f>
        <v/>
      </c>
      <c r="BX2" s="223" t="str">
        <f>IF(SAM_2017_user_USD!BY3="","",SAM_2017_user_USD!BY3)</f>
        <v/>
      </c>
      <c r="BY2" s="223" t="str">
        <f>IF(SAM_2017_user_USD!BZ3="","",SAM_2017_user_USD!BZ3)</f>
        <v/>
      </c>
      <c r="BZ2" s="223" t="str">
        <f>IF(SAM_2017_user_USD!CA3="","",SAM_2017_user_USD!CA3)</f>
        <v/>
      </c>
      <c r="CA2" s="223" t="str">
        <f>IF(SAM_2017_user_USD!CB3="","",SAM_2017_user_USD!CB3)</f>
        <v/>
      </c>
      <c r="CB2" s="223" t="str">
        <f>IF(SAM_2017_user_USD!CC3="","",SAM_2017_user_USD!CC3)</f>
        <v/>
      </c>
      <c r="CC2" s="223" t="str">
        <f>IF(SAM_2017_user_USD!CD3="","",SAM_2017_user_USD!CD3)</f>
        <v/>
      </c>
      <c r="CD2" s="223">
        <f>IF(SAM_2017_user_USD!CE3="","",SAM_2017_user_USD!CE3)</f>
        <v>1102.7403712459209</v>
      </c>
      <c r="CE2" s="107">
        <f t="shared" ref="CE2:CE33" si="0">SUM(B2:CD2)</f>
        <v>14798.074746586059</v>
      </c>
    </row>
    <row r="3" spans="1:83" x14ac:dyDescent="0.25">
      <c r="A3" s="225">
        <v>2</v>
      </c>
      <c r="B3" s="223" t="str">
        <f>IF(SAM_2017_user_USD!C4="","",SAM_2017_user_USD!C4)</f>
        <v/>
      </c>
      <c r="C3" s="223" t="str">
        <f>IF(SAM_2017_user_USD!D4="","",SAM_2017_user_USD!D4)</f>
        <v/>
      </c>
      <c r="D3" s="223" t="str">
        <f>IF(SAM_2017_user_USD!E4="","",SAM_2017_user_USD!E4)</f>
        <v/>
      </c>
      <c r="E3" s="223" t="str">
        <f>IF(SAM_2017_user_USD!F4="","",SAM_2017_user_USD!F4)</f>
        <v/>
      </c>
      <c r="F3" s="223" t="str">
        <f>IF(SAM_2017_user_USD!G4="","",SAM_2017_user_USD!G4)</f>
        <v/>
      </c>
      <c r="G3" s="223" t="str">
        <f>IF(SAM_2017_user_USD!H4="","",SAM_2017_user_USD!H4)</f>
        <v/>
      </c>
      <c r="H3" s="223" t="str">
        <f>IF(SAM_2017_user_USD!I4="","",SAM_2017_user_USD!I4)</f>
        <v/>
      </c>
      <c r="I3" s="223" t="str">
        <f>IF(SAM_2017_user_USD!J4="","",SAM_2017_user_USD!J4)</f>
        <v/>
      </c>
      <c r="J3" s="223" t="str">
        <f>IF(SAM_2017_user_USD!K4="","",SAM_2017_user_USD!K4)</f>
        <v/>
      </c>
      <c r="K3" s="223" t="str">
        <f>IF(SAM_2017_user_USD!L4="","",SAM_2017_user_USD!L4)</f>
        <v/>
      </c>
      <c r="L3" s="223" t="str">
        <f>IF(SAM_2017_user_USD!M4="","",SAM_2017_user_USD!M4)</f>
        <v/>
      </c>
      <c r="M3" s="223" t="str">
        <f>IF(SAM_2017_user_USD!N4="","",SAM_2017_user_USD!N4)</f>
        <v/>
      </c>
      <c r="N3" s="223" t="str">
        <f>IF(SAM_2017_user_USD!O4="","",SAM_2017_user_USD!O4)</f>
        <v/>
      </c>
      <c r="O3" s="223" t="str">
        <f>IF(SAM_2017_user_USD!P4="","",SAM_2017_user_USD!P4)</f>
        <v/>
      </c>
      <c r="P3" s="223" t="str">
        <f>IF(SAM_2017_user_USD!Q4="","",SAM_2017_user_USD!Q4)</f>
        <v/>
      </c>
      <c r="Q3" s="223" t="str">
        <f>IF(SAM_2017_user_USD!R4="","",SAM_2017_user_USD!R4)</f>
        <v/>
      </c>
      <c r="R3" s="223" t="str">
        <f>IF(SAM_2017_user_USD!S4="","",SAM_2017_user_USD!S4)</f>
        <v/>
      </c>
      <c r="S3" s="223" t="str">
        <f>IF(SAM_2017_user_USD!T4="","",SAM_2017_user_USD!T4)</f>
        <v/>
      </c>
      <c r="T3" s="223" t="str">
        <f>IF(SAM_2017_user_USD!U4="","",SAM_2017_user_USD!U4)</f>
        <v/>
      </c>
      <c r="U3" s="223" t="str">
        <f>IF(SAM_2017_user_USD!V4="","",SAM_2017_user_USD!V4)</f>
        <v/>
      </c>
      <c r="V3" s="223" t="str">
        <f>IF(SAM_2017_user_USD!W4="","",SAM_2017_user_USD!W4)</f>
        <v/>
      </c>
      <c r="W3" s="223" t="str">
        <f>IF(SAM_2017_user_USD!X4="","",SAM_2017_user_USD!X4)</f>
        <v/>
      </c>
      <c r="X3" s="223" t="str">
        <f>IF(SAM_2017_user_USD!Y4="","",SAM_2017_user_USD!Y4)</f>
        <v/>
      </c>
      <c r="Y3" s="223" t="str">
        <f>IF(SAM_2017_user_USD!Z4="","",SAM_2017_user_USD!Z4)</f>
        <v/>
      </c>
      <c r="Z3" s="223" t="str">
        <f>IF(SAM_2017_user_USD!AA4="","",SAM_2017_user_USD!AA4)</f>
        <v/>
      </c>
      <c r="AA3" s="223" t="str">
        <f>IF(SAM_2017_user_USD!AB4="","",SAM_2017_user_USD!AB4)</f>
        <v/>
      </c>
      <c r="AB3" s="223" t="str">
        <f>IF(SAM_2017_user_USD!AC4="","",SAM_2017_user_USD!AC4)</f>
        <v/>
      </c>
      <c r="AC3" s="223" t="str">
        <f>IF(SAM_2017_user_USD!AD4="","",SAM_2017_user_USD!AD4)</f>
        <v/>
      </c>
      <c r="AD3" s="223" t="str">
        <f>IF(SAM_2017_user_USD!AE4="","",SAM_2017_user_USD!AE4)</f>
        <v/>
      </c>
      <c r="AE3" s="223" t="str">
        <f>IF(SAM_2017_user_USD!AF4="","",SAM_2017_user_USD!AF4)</f>
        <v/>
      </c>
      <c r="AF3" s="223" t="str">
        <f>IF(SAM_2017_user_USD!AG4="","",SAM_2017_user_USD!AG4)</f>
        <v/>
      </c>
      <c r="AG3" s="223" t="str">
        <f>IF(SAM_2017_user_USD!AH4="","",SAM_2017_user_USD!AH4)</f>
        <v/>
      </c>
      <c r="AH3" s="223" t="str">
        <f>IF(SAM_2017_user_USD!AI4="","",SAM_2017_user_USD!AI4)</f>
        <v/>
      </c>
      <c r="AI3" s="223" t="str">
        <f>IF(SAM_2017_user_USD!AJ4="","",SAM_2017_user_USD!AJ4)</f>
        <v/>
      </c>
      <c r="AJ3" s="223" t="str">
        <f>IF(SAM_2017_user_USD!AK4="","",SAM_2017_user_USD!AK4)</f>
        <v/>
      </c>
      <c r="AK3" s="223">
        <f>IF(SAM_2017_user_USD!AL4="","",SAM_2017_user_USD!AL4)</f>
        <v>1187.4123376311236</v>
      </c>
      <c r="AL3" s="223" t="str">
        <f>IF(SAM_2017_user_USD!AM4="","",SAM_2017_user_USD!AM4)</f>
        <v/>
      </c>
      <c r="AM3" s="223" t="str">
        <f>IF(SAM_2017_user_USD!AN4="","",SAM_2017_user_USD!AN4)</f>
        <v/>
      </c>
      <c r="AN3" s="223" t="str">
        <f>IF(SAM_2017_user_USD!AO4="","",SAM_2017_user_USD!AO4)</f>
        <v/>
      </c>
      <c r="AO3" s="223" t="str">
        <f>IF(SAM_2017_user_USD!AP4="","",SAM_2017_user_USD!AP4)</f>
        <v/>
      </c>
      <c r="AP3" s="223" t="str">
        <f>IF(SAM_2017_user_USD!AQ4="","",SAM_2017_user_USD!AQ4)</f>
        <v/>
      </c>
      <c r="AQ3" s="223" t="str">
        <f>IF(SAM_2017_user_USD!AR4="","",SAM_2017_user_USD!AR4)</f>
        <v/>
      </c>
      <c r="AR3" s="223" t="str">
        <f>IF(SAM_2017_user_USD!AS4="","",SAM_2017_user_USD!AS4)</f>
        <v/>
      </c>
      <c r="AS3" s="223" t="str">
        <f>IF(SAM_2017_user_USD!AT4="","",SAM_2017_user_USD!AT4)</f>
        <v/>
      </c>
      <c r="AT3" s="223" t="str">
        <f>IF(SAM_2017_user_USD!AU4="","",SAM_2017_user_USD!AU4)</f>
        <v/>
      </c>
      <c r="AU3" s="223" t="str">
        <f>IF(SAM_2017_user_USD!AV4="","",SAM_2017_user_USD!AV4)</f>
        <v/>
      </c>
      <c r="AV3" s="223" t="str">
        <f>IF(SAM_2017_user_USD!AW4="","",SAM_2017_user_USD!AW4)</f>
        <v/>
      </c>
      <c r="AW3" s="223" t="str">
        <f>IF(SAM_2017_user_USD!AX4="","",SAM_2017_user_USD!AX4)</f>
        <v/>
      </c>
      <c r="AX3" s="223" t="str">
        <f>IF(SAM_2017_user_USD!AY4="","",SAM_2017_user_USD!AY4)</f>
        <v/>
      </c>
      <c r="AY3" s="223" t="str">
        <f>IF(SAM_2017_user_USD!AZ4="","",SAM_2017_user_USD!AZ4)</f>
        <v/>
      </c>
      <c r="AZ3" s="223" t="str">
        <f>IF(SAM_2017_user_USD!BA4="","",SAM_2017_user_USD!BA4)</f>
        <v/>
      </c>
      <c r="BA3" s="223" t="str">
        <f>IF(SAM_2017_user_USD!BB4="","",SAM_2017_user_USD!BB4)</f>
        <v/>
      </c>
      <c r="BB3" s="223" t="str">
        <f>IF(SAM_2017_user_USD!BC4="","",SAM_2017_user_USD!BC4)</f>
        <v/>
      </c>
      <c r="BC3" s="223" t="str">
        <f>IF(SAM_2017_user_USD!BD4="","",SAM_2017_user_USD!BD4)</f>
        <v/>
      </c>
      <c r="BD3" s="223" t="str">
        <f>IF(SAM_2017_user_USD!BE4="","",SAM_2017_user_USD!BE4)</f>
        <v/>
      </c>
      <c r="BE3" s="223" t="str">
        <f>IF(SAM_2017_user_USD!BF4="","",SAM_2017_user_USD!BF4)</f>
        <v/>
      </c>
      <c r="BF3" s="223" t="str">
        <f>IF(SAM_2017_user_USD!BG4="","",SAM_2017_user_USD!BG4)</f>
        <v/>
      </c>
      <c r="BG3" s="223" t="str">
        <f>IF(SAM_2017_user_USD!BH4="","",SAM_2017_user_USD!BH4)</f>
        <v/>
      </c>
      <c r="BH3" s="223" t="str">
        <f>IF(SAM_2017_user_USD!BI4="","",SAM_2017_user_USD!BI4)</f>
        <v/>
      </c>
      <c r="BI3" s="223" t="str">
        <f>IF(SAM_2017_user_USD!BJ4="","",SAM_2017_user_USD!BJ4)</f>
        <v/>
      </c>
      <c r="BJ3" s="223" t="str">
        <f>IF(SAM_2017_user_USD!BK4="","",SAM_2017_user_USD!BK4)</f>
        <v/>
      </c>
      <c r="BK3" s="223" t="str">
        <f>IF(SAM_2017_user_USD!BL4="","",SAM_2017_user_USD!BL4)</f>
        <v/>
      </c>
      <c r="BL3" s="223" t="str">
        <f>IF(SAM_2017_user_USD!BM4="","",SAM_2017_user_USD!BM4)</f>
        <v/>
      </c>
      <c r="BM3" s="223" t="str">
        <f>IF(SAM_2017_user_USD!BN4="","",SAM_2017_user_USD!BN4)</f>
        <v/>
      </c>
      <c r="BN3" s="223" t="str">
        <f>IF(SAM_2017_user_USD!BO4="","",SAM_2017_user_USD!BO4)</f>
        <v/>
      </c>
      <c r="BO3" s="223" t="str">
        <f>IF(SAM_2017_user_USD!BP4="","",SAM_2017_user_USD!BP4)</f>
        <v/>
      </c>
      <c r="BP3" s="223" t="str">
        <f>IF(SAM_2017_user_USD!BQ4="","",SAM_2017_user_USD!BQ4)</f>
        <v/>
      </c>
      <c r="BQ3" s="223" t="str">
        <f>IF(SAM_2017_user_USD!BR4="","",SAM_2017_user_USD!BR4)</f>
        <v/>
      </c>
      <c r="BR3" s="223" t="str">
        <f>IF(SAM_2017_user_USD!BS4="","",SAM_2017_user_USD!BS4)</f>
        <v/>
      </c>
      <c r="BS3" s="223" t="str">
        <f>IF(SAM_2017_user_USD!BT4="","",SAM_2017_user_USD!BT4)</f>
        <v/>
      </c>
      <c r="BT3" s="223" t="str">
        <f>IF(SAM_2017_user_USD!BU4="","",SAM_2017_user_USD!BU4)</f>
        <v/>
      </c>
      <c r="BU3" s="223" t="str">
        <f>IF(SAM_2017_user_USD!BV4="","",SAM_2017_user_USD!BV4)</f>
        <v/>
      </c>
      <c r="BV3" s="223" t="str">
        <f>IF(SAM_2017_user_USD!BW4="","",SAM_2017_user_USD!BW4)</f>
        <v/>
      </c>
      <c r="BW3" s="223" t="str">
        <f>IF(SAM_2017_user_USD!BX4="","",SAM_2017_user_USD!BX4)</f>
        <v/>
      </c>
      <c r="BX3" s="223" t="str">
        <f>IF(SAM_2017_user_USD!BY4="","",SAM_2017_user_USD!BY4)</f>
        <v/>
      </c>
      <c r="BY3" s="223" t="str">
        <f>IF(SAM_2017_user_USD!BZ4="","",SAM_2017_user_USD!BZ4)</f>
        <v/>
      </c>
      <c r="BZ3" s="223" t="str">
        <f>IF(SAM_2017_user_USD!CA4="","",SAM_2017_user_USD!CA4)</f>
        <v/>
      </c>
      <c r="CA3" s="223" t="str">
        <f>IF(SAM_2017_user_USD!CB4="","",SAM_2017_user_USD!CB4)</f>
        <v/>
      </c>
      <c r="CB3" s="223" t="str">
        <f>IF(SAM_2017_user_USD!CC4="","",SAM_2017_user_USD!CC4)</f>
        <v/>
      </c>
      <c r="CC3" s="223" t="str">
        <f>IF(SAM_2017_user_USD!CD4="","",SAM_2017_user_USD!CD4)</f>
        <v/>
      </c>
      <c r="CD3" s="223">
        <f>IF(SAM_2017_user_USD!CE4="","",SAM_2017_user_USD!CE4)</f>
        <v>377.58000768914485</v>
      </c>
      <c r="CE3" s="107">
        <f t="shared" si="0"/>
        <v>1564.9923453202684</v>
      </c>
    </row>
    <row r="4" spans="1:83" x14ac:dyDescent="0.25">
      <c r="A4" s="225">
        <v>3</v>
      </c>
      <c r="B4" s="223" t="str">
        <f>IF(SAM_2017_user_USD!C5="","",SAM_2017_user_USD!C5)</f>
        <v/>
      </c>
      <c r="C4" s="223" t="str">
        <f>IF(SAM_2017_user_USD!D5="","",SAM_2017_user_USD!D5)</f>
        <v/>
      </c>
      <c r="D4" s="223" t="str">
        <f>IF(SAM_2017_user_USD!E5="","",SAM_2017_user_USD!E5)</f>
        <v/>
      </c>
      <c r="E4" s="223" t="str">
        <f>IF(SAM_2017_user_USD!F5="","",SAM_2017_user_USD!F5)</f>
        <v/>
      </c>
      <c r="F4" s="223" t="str">
        <f>IF(SAM_2017_user_USD!G5="","",SAM_2017_user_USD!G5)</f>
        <v/>
      </c>
      <c r="G4" s="223" t="str">
        <f>IF(SAM_2017_user_USD!H5="","",SAM_2017_user_USD!H5)</f>
        <v/>
      </c>
      <c r="H4" s="223" t="str">
        <f>IF(SAM_2017_user_USD!I5="","",SAM_2017_user_USD!I5)</f>
        <v/>
      </c>
      <c r="I4" s="223" t="str">
        <f>IF(SAM_2017_user_USD!J5="","",SAM_2017_user_USD!J5)</f>
        <v/>
      </c>
      <c r="J4" s="223" t="str">
        <f>IF(SAM_2017_user_USD!K5="","",SAM_2017_user_USD!K5)</f>
        <v/>
      </c>
      <c r="K4" s="223" t="str">
        <f>IF(SAM_2017_user_USD!L5="","",SAM_2017_user_USD!L5)</f>
        <v/>
      </c>
      <c r="L4" s="223" t="str">
        <f>IF(SAM_2017_user_USD!M5="","",SAM_2017_user_USD!M5)</f>
        <v/>
      </c>
      <c r="M4" s="223" t="str">
        <f>IF(SAM_2017_user_USD!N5="","",SAM_2017_user_USD!N5)</f>
        <v/>
      </c>
      <c r="N4" s="223" t="str">
        <f>IF(SAM_2017_user_USD!O5="","",SAM_2017_user_USD!O5)</f>
        <v/>
      </c>
      <c r="O4" s="223" t="str">
        <f>IF(SAM_2017_user_USD!P5="","",SAM_2017_user_USD!P5)</f>
        <v/>
      </c>
      <c r="P4" s="223" t="str">
        <f>IF(SAM_2017_user_USD!Q5="","",SAM_2017_user_USD!Q5)</f>
        <v/>
      </c>
      <c r="Q4" s="223" t="str">
        <f>IF(SAM_2017_user_USD!R5="","",SAM_2017_user_USD!R5)</f>
        <v/>
      </c>
      <c r="R4" s="223" t="str">
        <f>IF(SAM_2017_user_USD!S5="","",SAM_2017_user_USD!S5)</f>
        <v/>
      </c>
      <c r="S4" s="223" t="str">
        <f>IF(SAM_2017_user_USD!T5="","",SAM_2017_user_USD!T5)</f>
        <v/>
      </c>
      <c r="T4" s="223" t="str">
        <f>IF(SAM_2017_user_USD!U5="","",SAM_2017_user_USD!U5)</f>
        <v/>
      </c>
      <c r="U4" s="223" t="str">
        <f>IF(SAM_2017_user_USD!V5="","",SAM_2017_user_USD!V5)</f>
        <v/>
      </c>
      <c r="V4" s="223" t="str">
        <f>IF(SAM_2017_user_USD!W5="","",SAM_2017_user_USD!W5)</f>
        <v/>
      </c>
      <c r="W4" s="223" t="str">
        <f>IF(SAM_2017_user_USD!X5="","",SAM_2017_user_USD!X5)</f>
        <v/>
      </c>
      <c r="X4" s="223" t="str">
        <f>IF(SAM_2017_user_USD!Y5="","",SAM_2017_user_USD!Y5)</f>
        <v/>
      </c>
      <c r="Y4" s="223" t="str">
        <f>IF(SAM_2017_user_USD!Z5="","",SAM_2017_user_USD!Z5)</f>
        <v/>
      </c>
      <c r="Z4" s="223" t="str">
        <f>IF(SAM_2017_user_USD!AA5="","",SAM_2017_user_USD!AA5)</f>
        <v/>
      </c>
      <c r="AA4" s="223" t="str">
        <f>IF(SAM_2017_user_USD!AB5="","",SAM_2017_user_USD!AB5)</f>
        <v/>
      </c>
      <c r="AB4" s="223" t="str">
        <f>IF(SAM_2017_user_USD!AC5="","",SAM_2017_user_USD!AC5)</f>
        <v/>
      </c>
      <c r="AC4" s="223" t="str">
        <f>IF(SAM_2017_user_USD!AD5="","",SAM_2017_user_USD!AD5)</f>
        <v/>
      </c>
      <c r="AD4" s="223" t="str">
        <f>IF(SAM_2017_user_USD!AE5="","",SAM_2017_user_USD!AE5)</f>
        <v/>
      </c>
      <c r="AE4" s="223" t="str">
        <f>IF(SAM_2017_user_USD!AF5="","",SAM_2017_user_USD!AF5)</f>
        <v/>
      </c>
      <c r="AF4" s="223" t="str">
        <f>IF(SAM_2017_user_USD!AG5="","",SAM_2017_user_USD!AG5)</f>
        <v/>
      </c>
      <c r="AG4" s="223" t="str">
        <f>IF(SAM_2017_user_USD!AH5="","",SAM_2017_user_USD!AH5)</f>
        <v/>
      </c>
      <c r="AH4" s="223" t="str">
        <f>IF(SAM_2017_user_USD!AI5="","",SAM_2017_user_USD!AI5)</f>
        <v/>
      </c>
      <c r="AI4" s="223" t="str">
        <f>IF(SAM_2017_user_USD!AJ5="","",SAM_2017_user_USD!AJ5)</f>
        <v/>
      </c>
      <c r="AJ4" s="223" t="str">
        <f>IF(SAM_2017_user_USD!AK5="","",SAM_2017_user_USD!AK5)</f>
        <v/>
      </c>
      <c r="AK4" s="223" t="str">
        <f>IF(SAM_2017_user_USD!AL5="","",SAM_2017_user_USD!AL5)</f>
        <v/>
      </c>
      <c r="AL4" s="223">
        <f>IF(SAM_2017_user_USD!AM5="","",SAM_2017_user_USD!AM5)</f>
        <v>6538.9274119946567</v>
      </c>
      <c r="AM4" s="223" t="str">
        <f>IF(SAM_2017_user_USD!AN5="","",SAM_2017_user_USD!AN5)</f>
        <v/>
      </c>
      <c r="AN4" s="223" t="str">
        <f>IF(SAM_2017_user_USD!AO5="","",SAM_2017_user_USD!AO5)</f>
        <v/>
      </c>
      <c r="AO4" s="223" t="str">
        <f>IF(SAM_2017_user_USD!AP5="","",SAM_2017_user_USD!AP5)</f>
        <v/>
      </c>
      <c r="AP4" s="223" t="str">
        <f>IF(SAM_2017_user_USD!AQ5="","",SAM_2017_user_USD!AQ5)</f>
        <v/>
      </c>
      <c r="AQ4" s="223" t="str">
        <f>IF(SAM_2017_user_USD!AR5="","",SAM_2017_user_USD!AR5)</f>
        <v/>
      </c>
      <c r="AR4" s="223" t="str">
        <f>IF(SAM_2017_user_USD!AS5="","",SAM_2017_user_USD!AS5)</f>
        <v/>
      </c>
      <c r="AS4" s="223" t="str">
        <f>IF(SAM_2017_user_USD!AT5="","",SAM_2017_user_USD!AT5)</f>
        <v/>
      </c>
      <c r="AT4" s="223" t="str">
        <f>IF(SAM_2017_user_USD!AU5="","",SAM_2017_user_USD!AU5)</f>
        <v/>
      </c>
      <c r="AU4" s="223" t="str">
        <f>IF(SAM_2017_user_USD!AV5="","",SAM_2017_user_USD!AV5)</f>
        <v/>
      </c>
      <c r="AV4" s="223" t="str">
        <f>IF(SAM_2017_user_USD!AW5="","",SAM_2017_user_USD!AW5)</f>
        <v/>
      </c>
      <c r="AW4" s="223" t="str">
        <f>IF(SAM_2017_user_USD!AX5="","",SAM_2017_user_USD!AX5)</f>
        <v/>
      </c>
      <c r="AX4" s="223" t="str">
        <f>IF(SAM_2017_user_USD!AY5="","",SAM_2017_user_USD!AY5)</f>
        <v/>
      </c>
      <c r="AY4" s="223" t="str">
        <f>IF(SAM_2017_user_USD!AZ5="","",SAM_2017_user_USD!AZ5)</f>
        <v/>
      </c>
      <c r="AZ4" s="223" t="str">
        <f>IF(SAM_2017_user_USD!BA5="","",SAM_2017_user_USD!BA5)</f>
        <v/>
      </c>
      <c r="BA4" s="223" t="str">
        <f>IF(SAM_2017_user_USD!BB5="","",SAM_2017_user_USD!BB5)</f>
        <v/>
      </c>
      <c r="BB4" s="223" t="str">
        <f>IF(SAM_2017_user_USD!BC5="","",SAM_2017_user_USD!BC5)</f>
        <v/>
      </c>
      <c r="BC4" s="223" t="str">
        <f>IF(SAM_2017_user_USD!BD5="","",SAM_2017_user_USD!BD5)</f>
        <v/>
      </c>
      <c r="BD4" s="223" t="str">
        <f>IF(SAM_2017_user_USD!BE5="","",SAM_2017_user_USD!BE5)</f>
        <v/>
      </c>
      <c r="BE4" s="223" t="str">
        <f>IF(SAM_2017_user_USD!BF5="","",SAM_2017_user_USD!BF5)</f>
        <v/>
      </c>
      <c r="BF4" s="223" t="str">
        <f>IF(SAM_2017_user_USD!BG5="","",SAM_2017_user_USD!BG5)</f>
        <v/>
      </c>
      <c r="BG4" s="223" t="str">
        <f>IF(SAM_2017_user_USD!BH5="","",SAM_2017_user_USD!BH5)</f>
        <v/>
      </c>
      <c r="BH4" s="223" t="str">
        <f>IF(SAM_2017_user_USD!BI5="","",SAM_2017_user_USD!BI5)</f>
        <v/>
      </c>
      <c r="BI4" s="223" t="str">
        <f>IF(SAM_2017_user_USD!BJ5="","",SAM_2017_user_USD!BJ5)</f>
        <v/>
      </c>
      <c r="BJ4" s="223" t="str">
        <f>IF(SAM_2017_user_USD!BK5="","",SAM_2017_user_USD!BK5)</f>
        <v/>
      </c>
      <c r="BK4" s="223" t="str">
        <f>IF(SAM_2017_user_USD!BL5="","",SAM_2017_user_USD!BL5)</f>
        <v/>
      </c>
      <c r="BL4" s="223" t="str">
        <f>IF(SAM_2017_user_USD!BM5="","",SAM_2017_user_USD!BM5)</f>
        <v/>
      </c>
      <c r="BM4" s="223" t="str">
        <f>IF(SAM_2017_user_USD!BN5="","",SAM_2017_user_USD!BN5)</f>
        <v/>
      </c>
      <c r="BN4" s="223" t="str">
        <f>IF(SAM_2017_user_USD!BO5="","",SAM_2017_user_USD!BO5)</f>
        <v/>
      </c>
      <c r="BO4" s="223" t="str">
        <f>IF(SAM_2017_user_USD!BP5="","",SAM_2017_user_USD!BP5)</f>
        <v/>
      </c>
      <c r="BP4" s="223" t="str">
        <f>IF(SAM_2017_user_USD!BQ5="","",SAM_2017_user_USD!BQ5)</f>
        <v/>
      </c>
      <c r="BQ4" s="223" t="str">
        <f>IF(SAM_2017_user_USD!BR5="","",SAM_2017_user_USD!BR5)</f>
        <v/>
      </c>
      <c r="BR4" s="223" t="str">
        <f>IF(SAM_2017_user_USD!BS5="","",SAM_2017_user_USD!BS5)</f>
        <v/>
      </c>
      <c r="BS4" s="223" t="str">
        <f>IF(SAM_2017_user_USD!BT5="","",SAM_2017_user_USD!BT5)</f>
        <v/>
      </c>
      <c r="BT4" s="223" t="str">
        <f>IF(SAM_2017_user_USD!BU5="","",SAM_2017_user_USD!BU5)</f>
        <v/>
      </c>
      <c r="BU4" s="223" t="str">
        <f>IF(SAM_2017_user_USD!BV5="","",SAM_2017_user_USD!BV5)</f>
        <v/>
      </c>
      <c r="BV4" s="223" t="str">
        <f>IF(SAM_2017_user_USD!BW5="","",SAM_2017_user_USD!BW5)</f>
        <v/>
      </c>
      <c r="BW4" s="223" t="str">
        <f>IF(SAM_2017_user_USD!BX5="","",SAM_2017_user_USD!BX5)</f>
        <v/>
      </c>
      <c r="BX4" s="223" t="str">
        <f>IF(SAM_2017_user_USD!BY5="","",SAM_2017_user_USD!BY5)</f>
        <v/>
      </c>
      <c r="BY4" s="223" t="str">
        <f>IF(SAM_2017_user_USD!BZ5="","",SAM_2017_user_USD!BZ5)</f>
        <v/>
      </c>
      <c r="BZ4" s="223" t="str">
        <f>IF(SAM_2017_user_USD!CA5="","",SAM_2017_user_USD!CA5)</f>
        <v/>
      </c>
      <c r="CA4" s="223" t="str">
        <f>IF(SAM_2017_user_USD!CB5="","",SAM_2017_user_USD!CB5)</f>
        <v/>
      </c>
      <c r="CB4" s="223" t="str">
        <f>IF(SAM_2017_user_USD!CC5="","",SAM_2017_user_USD!CC5)</f>
        <v/>
      </c>
      <c r="CC4" s="223" t="str">
        <f>IF(SAM_2017_user_USD!CD5="","",SAM_2017_user_USD!CD5)</f>
        <v/>
      </c>
      <c r="CD4" s="223">
        <f>IF(SAM_2017_user_USD!CE5="","",SAM_2017_user_USD!CE5)</f>
        <v>23630.796108078765</v>
      </c>
      <c r="CE4" s="107">
        <f t="shared" si="0"/>
        <v>30169.723520073421</v>
      </c>
    </row>
    <row r="5" spans="1:83" x14ac:dyDescent="0.25">
      <c r="A5" s="225">
        <v>4</v>
      </c>
      <c r="B5" s="223" t="str">
        <f>IF(SAM_2017_user_USD!C6="","",SAM_2017_user_USD!C6)</f>
        <v/>
      </c>
      <c r="C5" s="223" t="str">
        <f>IF(SAM_2017_user_USD!D6="","",SAM_2017_user_USD!D6)</f>
        <v/>
      </c>
      <c r="D5" s="223" t="str">
        <f>IF(SAM_2017_user_USD!E6="","",SAM_2017_user_USD!E6)</f>
        <v/>
      </c>
      <c r="E5" s="223" t="str">
        <f>IF(SAM_2017_user_USD!F6="","",SAM_2017_user_USD!F6)</f>
        <v/>
      </c>
      <c r="F5" s="223" t="str">
        <f>IF(SAM_2017_user_USD!G6="","",SAM_2017_user_USD!G6)</f>
        <v/>
      </c>
      <c r="G5" s="223" t="str">
        <f>IF(SAM_2017_user_USD!H6="","",SAM_2017_user_USD!H6)</f>
        <v/>
      </c>
      <c r="H5" s="223" t="str">
        <f>IF(SAM_2017_user_USD!I6="","",SAM_2017_user_USD!I6)</f>
        <v/>
      </c>
      <c r="I5" s="223" t="str">
        <f>IF(SAM_2017_user_USD!J6="","",SAM_2017_user_USD!J6)</f>
        <v/>
      </c>
      <c r="J5" s="223" t="str">
        <f>IF(SAM_2017_user_USD!K6="","",SAM_2017_user_USD!K6)</f>
        <v/>
      </c>
      <c r="K5" s="223" t="str">
        <f>IF(SAM_2017_user_USD!L6="","",SAM_2017_user_USD!L6)</f>
        <v/>
      </c>
      <c r="L5" s="223" t="str">
        <f>IF(SAM_2017_user_USD!M6="","",SAM_2017_user_USD!M6)</f>
        <v/>
      </c>
      <c r="M5" s="223" t="str">
        <f>IF(SAM_2017_user_USD!N6="","",SAM_2017_user_USD!N6)</f>
        <v/>
      </c>
      <c r="N5" s="223" t="str">
        <f>IF(SAM_2017_user_USD!O6="","",SAM_2017_user_USD!O6)</f>
        <v/>
      </c>
      <c r="O5" s="223" t="str">
        <f>IF(SAM_2017_user_USD!P6="","",SAM_2017_user_USD!P6)</f>
        <v/>
      </c>
      <c r="P5" s="223" t="str">
        <f>IF(SAM_2017_user_USD!Q6="","",SAM_2017_user_USD!Q6)</f>
        <v/>
      </c>
      <c r="Q5" s="223" t="str">
        <f>IF(SAM_2017_user_USD!R6="","",SAM_2017_user_USD!R6)</f>
        <v/>
      </c>
      <c r="R5" s="223" t="str">
        <f>IF(SAM_2017_user_USD!S6="","",SAM_2017_user_USD!S6)</f>
        <v/>
      </c>
      <c r="S5" s="223" t="str">
        <f>IF(SAM_2017_user_USD!T6="","",SAM_2017_user_USD!T6)</f>
        <v/>
      </c>
      <c r="T5" s="223" t="str">
        <f>IF(SAM_2017_user_USD!U6="","",SAM_2017_user_USD!U6)</f>
        <v/>
      </c>
      <c r="U5" s="223" t="str">
        <f>IF(SAM_2017_user_USD!V6="","",SAM_2017_user_USD!V6)</f>
        <v/>
      </c>
      <c r="V5" s="223" t="str">
        <f>IF(SAM_2017_user_USD!W6="","",SAM_2017_user_USD!W6)</f>
        <v/>
      </c>
      <c r="W5" s="223" t="str">
        <f>IF(SAM_2017_user_USD!X6="","",SAM_2017_user_USD!X6)</f>
        <v/>
      </c>
      <c r="X5" s="223" t="str">
        <f>IF(SAM_2017_user_USD!Y6="","",SAM_2017_user_USD!Y6)</f>
        <v/>
      </c>
      <c r="Y5" s="223" t="str">
        <f>IF(SAM_2017_user_USD!Z6="","",SAM_2017_user_USD!Z6)</f>
        <v/>
      </c>
      <c r="Z5" s="223" t="str">
        <f>IF(SAM_2017_user_USD!AA6="","",SAM_2017_user_USD!AA6)</f>
        <v/>
      </c>
      <c r="AA5" s="223" t="str">
        <f>IF(SAM_2017_user_USD!AB6="","",SAM_2017_user_USD!AB6)</f>
        <v/>
      </c>
      <c r="AB5" s="223" t="str">
        <f>IF(SAM_2017_user_USD!AC6="","",SAM_2017_user_USD!AC6)</f>
        <v/>
      </c>
      <c r="AC5" s="223" t="str">
        <f>IF(SAM_2017_user_USD!AD6="","",SAM_2017_user_USD!AD6)</f>
        <v/>
      </c>
      <c r="AD5" s="223" t="str">
        <f>IF(SAM_2017_user_USD!AE6="","",SAM_2017_user_USD!AE6)</f>
        <v/>
      </c>
      <c r="AE5" s="223" t="str">
        <f>IF(SAM_2017_user_USD!AF6="","",SAM_2017_user_USD!AF6)</f>
        <v/>
      </c>
      <c r="AF5" s="223" t="str">
        <f>IF(SAM_2017_user_USD!AG6="","",SAM_2017_user_USD!AG6)</f>
        <v/>
      </c>
      <c r="AG5" s="223" t="str">
        <f>IF(SAM_2017_user_USD!AH6="","",SAM_2017_user_USD!AH6)</f>
        <v/>
      </c>
      <c r="AH5" s="223" t="str">
        <f>IF(SAM_2017_user_USD!AI6="","",SAM_2017_user_USD!AI6)</f>
        <v/>
      </c>
      <c r="AI5" s="223" t="str">
        <f>IF(SAM_2017_user_USD!AJ6="","",SAM_2017_user_USD!AJ6)</f>
        <v/>
      </c>
      <c r="AJ5" s="223" t="str">
        <f>IF(SAM_2017_user_USD!AK6="","",SAM_2017_user_USD!AK6)</f>
        <v/>
      </c>
      <c r="AK5" s="223" t="str">
        <f>IF(SAM_2017_user_USD!AL6="","",SAM_2017_user_USD!AL6)</f>
        <v/>
      </c>
      <c r="AL5" s="223" t="str">
        <f>IF(SAM_2017_user_USD!AM6="","",SAM_2017_user_USD!AM6)</f>
        <v/>
      </c>
      <c r="AM5" s="223">
        <f>IF(SAM_2017_user_USD!AN6="","",SAM_2017_user_USD!AN6)</f>
        <v>119.696401204388</v>
      </c>
      <c r="AN5" s="223" t="str">
        <f>IF(SAM_2017_user_USD!AO6="","",SAM_2017_user_USD!AO6)</f>
        <v/>
      </c>
      <c r="AO5" s="223" t="str">
        <f>IF(SAM_2017_user_USD!AP6="","",SAM_2017_user_USD!AP6)</f>
        <v/>
      </c>
      <c r="AP5" s="223" t="str">
        <f>IF(SAM_2017_user_USD!AQ6="","",SAM_2017_user_USD!AQ6)</f>
        <v/>
      </c>
      <c r="AQ5" s="223" t="str">
        <f>IF(SAM_2017_user_USD!AR6="","",SAM_2017_user_USD!AR6)</f>
        <v/>
      </c>
      <c r="AR5" s="223" t="str">
        <f>IF(SAM_2017_user_USD!AS6="","",SAM_2017_user_USD!AS6)</f>
        <v/>
      </c>
      <c r="AS5" s="223" t="str">
        <f>IF(SAM_2017_user_USD!AT6="","",SAM_2017_user_USD!AT6)</f>
        <v/>
      </c>
      <c r="AT5" s="223" t="str">
        <f>IF(SAM_2017_user_USD!AU6="","",SAM_2017_user_USD!AU6)</f>
        <v/>
      </c>
      <c r="AU5" s="223" t="str">
        <f>IF(SAM_2017_user_USD!AV6="","",SAM_2017_user_USD!AV6)</f>
        <v/>
      </c>
      <c r="AV5" s="223" t="str">
        <f>IF(SAM_2017_user_USD!AW6="","",SAM_2017_user_USD!AW6)</f>
        <v/>
      </c>
      <c r="AW5" s="223" t="str">
        <f>IF(SAM_2017_user_USD!AX6="","",SAM_2017_user_USD!AX6)</f>
        <v/>
      </c>
      <c r="AX5" s="223" t="str">
        <f>IF(SAM_2017_user_USD!AY6="","",SAM_2017_user_USD!AY6)</f>
        <v/>
      </c>
      <c r="AY5" s="223" t="str">
        <f>IF(SAM_2017_user_USD!AZ6="","",SAM_2017_user_USD!AZ6)</f>
        <v/>
      </c>
      <c r="AZ5" s="223" t="str">
        <f>IF(SAM_2017_user_USD!BA6="","",SAM_2017_user_USD!BA6)</f>
        <v/>
      </c>
      <c r="BA5" s="223" t="str">
        <f>IF(SAM_2017_user_USD!BB6="","",SAM_2017_user_USD!BB6)</f>
        <v/>
      </c>
      <c r="BB5" s="223" t="str">
        <f>IF(SAM_2017_user_USD!BC6="","",SAM_2017_user_USD!BC6)</f>
        <v/>
      </c>
      <c r="BC5" s="223" t="str">
        <f>IF(SAM_2017_user_USD!BD6="","",SAM_2017_user_USD!BD6)</f>
        <v/>
      </c>
      <c r="BD5" s="223" t="str">
        <f>IF(SAM_2017_user_USD!BE6="","",SAM_2017_user_USD!BE6)</f>
        <v/>
      </c>
      <c r="BE5" s="223" t="str">
        <f>IF(SAM_2017_user_USD!BF6="","",SAM_2017_user_USD!BF6)</f>
        <v/>
      </c>
      <c r="BF5" s="223" t="str">
        <f>IF(SAM_2017_user_USD!BG6="","",SAM_2017_user_USD!BG6)</f>
        <v/>
      </c>
      <c r="BG5" s="223" t="str">
        <f>IF(SAM_2017_user_USD!BH6="","",SAM_2017_user_USD!BH6)</f>
        <v/>
      </c>
      <c r="BH5" s="223" t="str">
        <f>IF(SAM_2017_user_USD!BI6="","",SAM_2017_user_USD!BI6)</f>
        <v/>
      </c>
      <c r="BI5" s="223" t="str">
        <f>IF(SAM_2017_user_USD!BJ6="","",SAM_2017_user_USD!BJ6)</f>
        <v/>
      </c>
      <c r="BJ5" s="223" t="str">
        <f>IF(SAM_2017_user_USD!BK6="","",SAM_2017_user_USD!BK6)</f>
        <v/>
      </c>
      <c r="BK5" s="223" t="str">
        <f>IF(SAM_2017_user_USD!BL6="","",SAM_2017_user_USD!BL6)</f>
        <v/>
      </c>
      <c r="BL5" s="223" t="str">
        <f>IF(SAM_2017_user_USD!BM6="","",SAM_2017_user_USD!BM6)</f>
        <v/>
      </c>
      <c r="BM5" s="223" t="str">
        <f>IF(SAM_2017_user_USD!BN6="","",SAM_2017_user_USD!BN6)</f>
        <v/>
      </c>
      <c r="BN5" s="223" t="str">
        <f>IF(SAM_2017_user_USD!BO6="","",SAM_2017_user_USD!BO6)</f>
        <v/>
      </c>
      <c r="BO5" s="223" t="str">
        <f>IF(SAM_2017_user_USD!BP6="","",SAM_2017_user_USD!BP6)</f>
        <v/>
      </c>
      <c r="BP5" s="223" t="str">
        <f>IF(SAM_2017_user_USD!BQ6="","",SAM_2017_user_USD!BQ6)</f>
        <v/>
      </c>
      <c r="BQ5" s="223" t="str">
        <f>IF(SAM_2017_user_USD!BR6="","",SAM_2017_user_USD!BR6)</f>
        <v/>
      </c>
      <c r="BR5" s="223" t="str">
        <f>IF(SAM_2017_user_USD!BS6="","",SAM_2017_user_USD!BS6)</f>
        <v/>
      </c>
      <c r="BS5" s="223" t="str">
        <f>IF(SAM_2017_user_USD!BT6="","",SAM_2017_user_USD!BT6)</f>
        <v/>
      </c>
      <c r="BT5" s="223" t="str">
        <f>IF(SAM_2017_user_USD!BU6="","",SAM_2017_user_USD!BU6)</f>
        <v/>
      </c>
      <c r="BU5" s="223" t="str">
        <f>IF(SAM_2017_user_USD!BV6="","",SAM_2017_user_USD!BV6)</f>
        <v/>
      </c>
      <c r="BV5" s="223" t="str">
        <f>IF(SAM_2017_user_USD!BW6="","",SAM_2017_user_USD!BW6)</f>
        <v/>
      </c>
      <c r="BW5" s="223" t="str">
        <f>IF(SAM_2017_user_USD!BX6="","",SAM_2017_user_USD!BX6)</f>
        <v/>
      </c>
      <c r="BX5" s="223" t="str">
        <f>IF(SAM_2017_user_USD!BY6="","",SAM_2017_user_USD!BY6)</f>
        <v/>
      </c>
      <c r="BY5" s="223" t="str">
        <f>IF(SAM_2017_user_USD!BZ6="","",SAM_2017_user_USD!BZ6)</f>
        <v/>
      </c>
      <c r="BZ5" s="223" t="str">
        <f>IF(SAM_2017_user_USD!CA6="","",SAM_2017_user_USD!CA6)</f>
        <v/>
      </c>
      <c r="CA5" s="223" t="str">
        <f>IF(SAM_2017_user_USD!CB6="","",SAM_2017_user_USD!CB6)</f>
        <v/>
      </c>
      <c r="CB5" s="223" t="str">
        <f>IF(SAM_2017_user_USD!CC6="","",SAM_2017_user_USD!CC6)</f>
        <v/>
      </c>
      <c r="CC5" s="223" t="str">
        <f>IF(SAM_2017_user_USD!CD6="","",SAM_2017_user_USD!CD6)</f>
        <v/>
      </c>
      <c r="CD5" s="223">
        <f>IF(SAM_2017_user_USD!CE6="","",SAM_2017_user_USD!CE6)</f>
        <v>806.23327408900332</v>
      </c>
      <c r="CE5" s="107">
        <f t="shared" si="0"/>
        <v>925.92967529339126</v>
      </c>
    </row>
    <row r="6" spans="1:83" x14ac:dyDescent="0.25">
      <c r="A6" s="225">
        <v>5</v>
      </c>
      <c r="B6" s="223" t="str">
        <f>IF(SAM_2017_user_USD!C7="","",SAM_2017_user_USD!C7)</f>
        <v/>
      </c>
      <c r="C6" s="223" t="str">
        <f>IF(SAM_2017_user_USD!D7="","",SAM_2017_user_USD!D7)</f>
        <v/>
      </c>
      <c r="D6" s="223" t="str">
        <f>IF(SAM_2017_user_USD!E7="","",SAM_2017_user_USD!E7)</f>
        <v/>
      </c>
      <c r="E6" s="223" t="str">
        <f>IF(SAM_2017_user_USD!F7="","",SAM_2017_user_USD!F7)</f>
        <v/>
      </c>
      <c r="F6" s="223" t="str">
        <f>IF(SAM_2017_user_USD!G7="","",SAM_2017_user_USD!G7)</f>
        <v/>
      </c>
      <c r="G6" s="223" t="str">
        <f>IF(SAM_2017_user_USD!H7="","",SAM_2017_user_USD!H7)</f>
        <v/>
      </c>
      <c r="H6" s="223" t="str">
        <f>IF(SAM_2017_user_USD!I7="","",SAM_2017_user_USD!I7)</f>
        <v/>
      </c>
      <c r="I6" s="223" t="str">
        <f>IF(SAM_2017_user_USD!J7="","",SAM_2017_user_USD!J7)</f>
        <v/>
      </c>
      <c r="J6" s="223" t="str">
        <f>IF(SAM_2017_user_USD!K7="","",SAM_2017_user_USD!K7)</f>
        <v/>
      </c>
      <c r="K6" s="223" t="str">
        <f>IF(SAM_2017_user_USD!L7="","",SAM_2017_user_USD!L7)</f>
        <v/>
      </c>
      <c r="L6" s="223" t="str">
        <f>IF(SAM_2017_user_USD!M7="","",SAM_2017_user_USD!M7)</f>
        <v/>
      </c>
      <c r="M6" s="223" t="str">
        <f>IF(SAM_2017_user_USD!N7="","",SAM_2017_user_USD!N7)</f>
        <v/>
      </c>
      <c r="N6" s="223" t="str">
        <f>IF(SAM_2017_user_USD!O7="","",SAM_2017_user_USD!O7)</f>
        <v/>
      </c>
      <c r="O6" s="223" t="str">
        <f>IF(SAM_2017_user_USD!P7="","",SAM_2017_user_USD!P7)</f>
        <v/>
      </c>
      <c r="P6" s="223" t="str">
        <f>IF(SAM_2017_user_USD!Q7="","",SAM_2017_user_USD!Q7)</f>
        <v/>
      </c>
      <c r="Q6" s="223" t="str">
        <f>IF(SAM_2017_user_USD!R7="","",SAM_2017_user_USD!R7)</f>
        <v/>
      </c>
      <c r="R6" s="223" t="str">
        <f>IF(SAM_2017_user_USD!S7="","",SAM_2017_user_USD!S7)</f>
        <v/>
      </c>
      <c r="S6" s="223" t="str">
        <f>IF(SAM_2017_user_USD!T7="","",SAM_2017_user_USD!T7)</f>
        <v/>
      </c>
      <c r="T6" s="223" t="str">
        <f>IF(SAM_2017_user_USD!U7="","",SAM_2017_user_USD!U7)</f>
        <v/>
      </c>
      <c r="U6" s="223" t="str">
        <f>IF(SAM_2017_user_USD!V7="","",SAM_2017_user_USD!V7)</f>
        <v/>
      </c>
      <c r="V6" s="223" t="str">
        <f>IF(SAM_2017_user_USD!W7="","",SAM_2017_user_USD!W7)</f>
        <v/>
      </c>
      <c r="W6" s="223" t="str">
        <f>IF(SAM_2017_user_USD!X7="","",SAM_2017_user_USD!X7)</f>
        <v/>
      </c>
      <c r="X6" s="223" t="str">
        <f>IF(SAM_2017_user_USD!Y7="","",SAM_2017_user_USD!Y7)</f>
        <v/>
      </c>
      <c r="Y6" s="223" t="str">
        <f>IF(SAM_2017_user_USD!Z7="","",SAM_2017_user_USD!Z7)</f>
        <v/>
      </c>
      <c r="Z6" s="223" t="str">
        <f>IF(SAM_2017_user_USD!AA7="","",SAM_2017_user_USD!AA7)</f>
        <v/>
      </c>
      <c r="AA6" s="223" t="str">
        <f>IF(SAM_2017_user_USD!AB7="","",SAM_2017_user_USD!AB7)</f>
        <v/>
      </c>
      <c r="AB6" s="223" t="str">
        <f>IF(SAM_2017_user_USD!AC7="","",SAM_2017_user_USD!AC7)</f>
        <v/>
      </c>
      <c r="AC6" s="223" t="str">
        <f>IF(SAM_2017_user_USD!AD7="","",SAM_2017_user_USD!AD7)</f>
        <v/>
      </c>
      <c r="AD6" s="223" t="str">
        <f>IF(SAM_2017_user_USD!AE7="","",SAM_2017_user_USD!AE7)</f>
        <v/>
      </c>
      <c r="AE6" s="223" t="str">
        <f>IF(SAM_2017_user_USD!AF7="","",SAM_2017_user_USD!AF7)</f>
        <v/>
      </c>
      <c r="AF6" s="223" t="str">
        <f>IF(SAM_2017_user_USD!AG7="","",SAM_2017_user_USD!AG7)</f>
        <v/>
      </c>
      <c r="AG6" s="223" t="str">
        <f>IF(SAM_2017_user_USD!AH7="","",SAM_2017_user_USD!AH7)</f>
        <v/>
      </c>
      <c r="AH6" s="223" t="str">
        <f>IF(SAM_2017_user_USD!AI7="","",SAM_2017_user_USD!AI7)</f>
        <v/>
      </c>
      <c r="AI6" s="223" t="str">
        <f>IF(SAM_2017_user_USD!AJ7="","",SAM_2017_user_USD!AJ7)</f>
        <v/>
      </c>
      <c r="AJ6" s="223" t="str">
        <f>IF(SAM_2017_user_USD!AK7="","",SAM_2017_user_USD!AK7)</f>
        <v/>
      </c>
      <c r="AK6" s="223" t="str">
        <f>IF(SAM_2017_user_USD!AL7="","",SAM_2017_user_USD!AL7)</f>
        <v/>
      </c>
      <c r="AL6" s="223" t="str">
        <f>IF(SAM_2017_user_USD!AM7="","",SAM_2017_user_USD!AM7)</f>
        <v/>
      </c>
      <c r="AM6" s="223" t="str">
        <f>IF(SAM_2017_user_USD!AN7="","",SAM_2017_user_USD!AN7)</f>
        <v/>
      </c>
      <c r="AN6" s="223">
        <f>IF(SAM_2017_user_USD!AO7="","",SAM_2017_user_USD!AO7)</f>
        <v>961.50916577976034</v>
      </c>
      <c r="AO6" s="223" t="str">
        <f>IF(SAM_2017_user_USD!AP7="","",SAM_2017_user_USD!AP7)</f>
        <v/>
      </c>
      <c r="AP6" s="223" t="str">
        <f>IF(SAM_2017_user_USD!AQ7="","",SAM_2017_user_USD!AQ7)</f>
        <v/>
      </c>
      <c r="AQ6" s="223" t="str">
        <f>IF(SAM_2017_user_USD!AR7="","",SAM_2017_user_USD!AR7)</f>
        <v/>
      </c>
      <c r="AR6" s="223" t="str">
        <f>IF(SAM_2017_user_USD!AS7="","",SAM_2017_user_USD!AS7)</f>
        <v/>
      </c>
      <c r="AS6" s="223" t="str">
        <f>IF(SAM_2017_user_USD!AT7="","",SAM_2017_user_USD!AT7)</f>
        <v/>
      </c>
      <c r="AT6" s="223" t="str">
        <f>IF(SAM_2017_user_USD!AU7="","",SAM_2017_user_USD!AU7)</f>
        <v/>
      </c>
      <c r="AU6" s="223" t="str">
        <f>IF(SAM_2017_user_USD!AV7="","",SAM_2017_user_USD!AV7)</f>
        <v/>
      </c>
      <c r="AV6" s="223" t="str">
        <f>IF(SAM_2017_user_USD!AW7="","",SAM_2017_user_USD!AW7)</f>
        <v/>
      </c>
      <c r="AW6" s="223" t="str">
        <f>IF(SAM_2017_user_USD!AX7="","",SAM_2017_user_USD!AX7)</f>
        <v/>
      </c>
      <c r="AX6" s="223" t="str">
        <f>IF(SAM_2017_user_USD!AY7="","",SAM_2017_user_USD!AY7)</f>
        <v/>
      </c>
      <c r="AY6" s="223" t="str">
        <f>IF(SAM_2017_user_USD!AZ7="","",SAM_2017_user_USD!AZ7)</f>
        <v/>
      </c>
      <c r="AZ6" s="223" t="str">
        <f>IF(SAM_2017_user_USD!BA7="","",SAM_2017_user_USD!BA7)</f>
        <v/>
      </c>
      <c r="BA6" s="223" t="str">
        <f>IF(SAM_2017_user_USD!BB7="","",SAM_2017_user_USD!BB7)</f>
        <v/>
      </c>
      <c r="BB6" s="223" t="str">
        <f>IF(SAM_2017_user_USD!BC7="","",SAM_2017_user_USD!BC7)</f>
        <v/>
      </c>
      <c r="BC6" s="223" t="str">
        <f>IF(SAM_2017_user_USD!BD7="","",SAM_2017_user_USD!BD7)</f>
        <v/>
      </c>
      <c r="BD6" s="223" t="str">
        <f>IF(SAM_2017_user_USD!BE7="","",SAM_2017_user_USD!BE7)</f>
        <v/>
      </c>
      <c r="BE6" s="223" t="str">
        <f>IF(SAM_2017_user_USD!BF7="","",SAM_2017_user_USD!BF7)</f>
        <v/>
      </c>
      <c r="BF6" s="223" t="str">
        <f>IF(SAM_2017_user_USD!BG7="","",SAM_2017_user_USD!BG7)</f>
        <v/>
      </c>
      <c r="BG6" s="223" t="str">
        <f>IF(SAM_2017_user_USD!BH7="","",SAM_2017_user_USD!BH7)</f>
        <v/>
      </c>
      <c r="BH6" s="223" t="str">
        <f>IF(SAM_2017_user_USD!BI7="","",SAM_2017_user_USD!BI7)</f>
        <v/>
      </c>
      <c r="BI6" s="223" t="str">
        <f>IF(SAM_2017_user_USD!BJ7="","",SAM_2017_user_USD!BJ7)</f>
        <v/>
      </c>
      <c r="BJ6" s="223" t="str">
        <f>IF(SAM_2017_user_USD!BK7="","",SAM_2017_user_USD!BK7)</f>
        <v/>
      </c>
      <c r="BK6" s="223" t="str">
        <f>IF(SAM_2017_user_USD!BL7="","",SAM_2017_user_USD!BL7)</f>
        <v/>
      </c>
      <c r="BL6" s="223" t="str">
        <f>IF(SAM_2017_user_USD!BM7="","",SAM_2017_user_USD!BM7)</f>
        <v/>
      </c>
      <c r="BM6" s="223" t="str">
        <f>IF(SAM_2017_user_USD!BN7="","",SAM_2017_user_USD!BN7)</f>
        <v/>
      </c>
      <c r="BN6" s="223" t="str">
        <f>IF(SAM_2017_user_USD!BO7="","",SAM_2017_user_USD!BO7)</f>
        <v/>
      </c>
      <c r="BO6" s="223" t="str">
        <f>IF(SAM_2017_user_USD!BP7="","",SAM_2017_user_USD!BP7)</f>
        <v/>
      </c>
      <c r="BP6" s="223" t="str">
        <f>IF(SAM_2017_user_USD!BQ7="","",SAM_2017_user_USD!BQ7)</f>
        <v/>
      </c>
      <c r="BQ6" s="223" t="str">
        <f>IF(SAM_2017_user_USD!BR7="","",SAM_2017_user_USD!BR7)</f>
        <v/>
      </c>
      <c r="BR6" s="223" t="str">
        <f>IF(SAM_2017_user_USD!BS7="","",SAM_2017_user_USD!BS7)</f>
        <v/>
      </c>
      <c r="BS6" s="223" t="str">
        <f>IF(SAM_2017_user_USD!BT7="","",SAM_2017_user_USD!BT7)</f>
        <v/>
      </c>
      <c r="BT6" s="223" t="str">
        <f>IF(SAM_2017_user_USD!BU7="","",SAM_2017_user_USD!BU7)</f>
        <v/>
      </c>
      <c r="BU6" s="223" t="str">
        <f>IF(SAM_2017_user_USD!BV7="","",SAM_2017_user_USD!BV7)</f>
        <v/>
      </c>
      <c r="BV6" s="223" t="str">
        <f>IF(SAM_2017_user_USD!BW7="","",SAM_2017_user_USD!BW7)</f>
        <v/>
      </c>
      <c r="BW6" s="223" t="str">
        <f>IF(SAM_2017_user_USD!BX7="","",SAM_2017_user_USD!BX7)</f>
        <v/>
      </c>
      <c r="BX6" s="223" t="str">
        <f>IF(SAM_2017_user_USD!BY7="","",SAM_2017_user_USD!BY7)</f>
        <v/>
      </c>
      <c r="BY6" s="223" t="str">
        <f>IF(SAM_2017_user_USD!BZ7="","",SAM_2017_user_USD!BZ7)</f>
        <v/>
      </c>
      <c r="BZ6" s="223" t="str">
        <f>IF(SAM_2017_user_USD!CA7="","",SAM_2017_user_USD!CA7)</f>
        <v/>
      </c>
      <c r="CA6" s="223" t="str">
        <f>IF(SAM_2017_user_USD!CB7="","",SAM_2017_user_USD!CB7)</f>
        <v/>
      </c>
      <c r="CB6" s="223" t="str">
        <f>IF(SAM_2017_user_USD!CC7="","",SAM_2017_user_USD!CC7)</f>
        <v/>
      </c>
      <c r="CC6" s="223" t="str">
        <f>IF(SAM_2017_user_USD!CD7="","",SAM_2017_user_USD!CD7)</f>
        <v/>
      </c>
      <c r="CD6" s="223">
        <f>IF(SAM_2017_user_USD!CE7="","",SAM_2017_user_USD!CE7)</f>
        <v>464.45645222767217</v>
      </c>
      <c r="CE6" s="107">
        <f t="shared" si="0"/>
        <v>1425.9656180074326</v>
      </c>
    </row>
    <row r="7" spans="1:83" x14ac:dyDescent="0.25">
      <c r="A7" s="225">
        <v>6</v>
      </c>
      <c r="B7" s="223" t="str">
        <f>IF(SAM_2017_user_USD!C8="","",SAM_2017_user_USD!C8)</f>
        <v/>
      </c>
      <c r="C7" s="223" t="str">
        <f>IF(SAM_2017_user_USD!D8="","",SAM_2017_user_USD!D8)</f>
        <v/>
      </c>
      <c r="D7" s="223" t="str">
        <f>IF(SAM_2017_user_USD!E8="","",SAM_2017_user_USD!E8)</f>
        <v/>
      </c>
      <c r="E7" s="223" t="str">
        <f>IF(SAM_2017_user_USD!F8="","",SAM_2017_user_USD!F8)</f>
        <v/>
      </c>
      <c r="F7" s="223" t="str">
        <f>IF(SAM_2017_user_USD!G8="","",SAM_2017_user_USD!G8)</f>
        <v/>
      </c>
      <c r="G7" s="223" t="str">
        <f>IF(SAM_2017_user_USD!H8="","",SAM_2017_user_USD!H8)</f>
        <v/>
      </c>
      <c r="H7" s="223" t="str">
        <f>IF(SAM_2017_user_USD!I8="","",SAM_2017_user_USD!I8)</f>
        <v/>
      </c>
      <c r="I7" s="223" t="str">
        <f>IF(SAM_2017_user_USD!J8="","",SAM_2017_user_USD!J8)</f>
        <v/>
      </c>
      <c r="J7" s="223" t="str">
        <f>IF(SAM_2017_user_USD!K8="","",SAM_2017_user_USD!K8)</f>
        <v/>
      </c>
      <c r="K7" s="223" t="str">
        <f>IF(SAM_2017_user_USD!L8="","",SAM_2017_user_USD!L8)</f>
        <v/>
      </c>
      <c r="L7" s="223" t="str">
        <f>IF(SAM_2017_user_USD!M8="","",SAM_2017_user_USD!M8)</f>
        <v/>
      </c>
      <c r="M7" s="223" t="str">
        <f>IF(SAM_2017_user_USD!N8="","",SAM_2017_user_USD!N8)</f>
        <v/>
      </c>
      <c r="N7" s="223" t="str">
        <f>IF(SAM_2017_user_USD!O8="","",SAM_2017_user_USD!O8)</f>
        <v/>
      </c>
      <c r="O7" s="223" t="str">
        <f>IF(SAM_2017_user_USD!P8="","",SAM_2017_user_USD!P8)</f>
        <v/>
      </c>
      <c r="P7" s="223" t="str">
        <f>IF(SAM_2017_user_USD!Q8="","",SAM_2017_user_USD!Q8)</f>
        <v/>
      </c>
      <c r="Q7" s="223" t="str">
        <f>IF(SAM_2017_user_USD!R8="","",SAM_2017_user_USD!R8)</f>
        <v/>
      </c>
      <c r="R7" s="223" t="str">
        <f>IF(SAM_2017_user_USD!S8="","",SAM_2017_user_USD!S8)</f>
        <v/>
      </c>
      <c r="S7" s="223" t="str">
        <f>IF(SAM_2017_user_USD!T8="","",SAM_2017_user_USD!T8)</f>
        <v/>
      </c>
      <c r="T7" s="223" t="str">
        <f>IF(SAM_2017_user_USD!U8="","",SAM_2017_user_USD!U8)</f>
        <v/>
      </c>
      <c r="U7" s="223" t="str">
        <f>IF(SAM_2017_user_USD!V8="","",SAM_2017_user_USD!V8)</f>
        <v/>
      </c>
      <c r="V7" s="223" t="str">
        <f>IF(SAM_2017_user_USD!W8="","",SAM_2017_user_USD!W8)</f>
        <v/>
      </c>
      <c r="W7" s="223" t="str">
        <f>IF(SAM_2017_user_USD!X8="","",SAM_2017_user_USD!X8)</f>
        <v/>
      </c>
      <c r="X7" s="223" t="str">
        <f>IF(SAM_2017_user_USD!Y8="","",SAM_2017_user_USD!Y8)</f>
        <v/>
      </c>
      <c r="Y7" s="223" t="str">
        <f>IF(SAM_2017_user_USD!Z8="","",SAM_2017_user_USD!Z8)</f>
        <v/>
      </c>
      <c r="Z7" s="223" t="str">
        <f>IF(SAM_2017_user_USD!AA8="","",SAM_2017_user_USD!AA8)</f>
        <v/>
      </c>
      <c r="AA7" s="223" t="str">
        <f>IF(SAM_2017_user_USD!AB8="","",SAM_2017_user_USD!AB8)</f>
        <v/>
      </c>
      <c r="AB7" s="223" t="str">
        <f>IF(SAM_2017_user_USD!AC8="","",SAM_2017_user_USD!AC8)</f>
        <v/>
      </c>
      <c r="AC7" s="223" t="str">
        <f>IF(SAM_2017_user_USD!AD8="","",SAM_2017_user_USD!AD8)</f>
        <v/>
      </c>
      <c r="AD7" s="223" t="str">
        <f>IF(SAM_2017_user_USD!AE8="","",SAM_2017_user_USD!AE8)</f>
        <v/>
      </c>
      <c r="AE7" s="223" t="str">
        <f>IF(SAM_2017_user_USD!AF8="","",SAM_2017_user_USD!AF8)</f>
        <v/>
      </c>
      <c r="AF7" s="223" t="str">
        <f>IF(SAM_2017_user_USD!AG8="","",SAM_2017_user_USD!AG8)</f>
        <v/>
      </c>
      <c r="AG7" s="223" t="str">
        <f>IF(SAM_2017_user_USD!AH8="","",SAM_2017_user_USD!AH8)</f>
        <v/>
      </c>
      <c r="AH7" s="223" t="str">
        <f>IF(SAM_2017_user_USD!AI8="","",SAM_2017_user_USD!AI8)</f>
        <v/>
      </c>
      <c r="AI7" s="223" t="str">
        <f>IF(SAM_2017_user_USD!AJ8="","",SAM_2017_user_USD!AJ8)</f>
        <v/>
      </c>
      <c r="AJ7" s="223" t="str">
        <f>IF(SAM_2017_user_USD!AK8="","",SAM_2017_user_USD!AK8)</f>
        <v/>
      </c>
      <c r="AK7" s="223" t="str">
        <f>IF(SAM_2017_user_USD!AL8="","",SAM_2017_user_USD!AL8)</f>
        <v/>
      </c>
      <c r="AL7" s="223" t="str">
        <f>IF(SAM_2017_user_USD!AM8="","",SAM_2017_user_USD!AM8)</f>
        <v/>
      </c>
      <c r="AM7" s="223" t="str">
        <f>IF(SAM_2017_user_USD!AN8="","",SAM_2017_user_USD!AN8)</f>
        <v/>
      </c>
      <c r="AN7" s="223" t="str">
        <f>IF(SAM_2017_user_USD!AO8="","",SAM_2017_user_USD!AO8)</f>
        <v/>
      </c>
      <c r="AO7" s="223">
        <f>IF(SAM_2017_user_USD!AP8="","",SAM_2017_user_USD!AP8)</f>
        <v>6436.1575887214103</v>
      </c>
      <c r="AP7" s="223" t="str">
        <f>IF(SAM_2017_user_USD!AQ8="","",SAM_2017_user_USD!AQ8)</f>
        <v/>
      </c>
      <c r="AQ7" s="223" t="str">
        <f>IF(SAM_2017_user_USD!AR8="","",SAM_2017_user_USD!AR8)</f>
        <v/>
      </c>
      <c r="AR7" s="223" t="str">
        <f>IF(SAM_2017_user_USD!AS8="","",SAM_2017_user_USD!AS8)</f>
        <v/>
      </c>
      <c r="AS7" s="223" t="str">
        <f>IF(SAM_2017_user_USD!AT8="","",SAM_2017_user_USD!AT8)</f>
        <v/>
      </c>
      <c r="AT7" s="223" t="str">
        <f>IF(SAM_2017_user_USD!AU8="","",SAM_2017_user_USD!AU8)</f>
        <v/>
      </c>
      <c r="AU7" s="223" t="str">
        <f>IF(SAM_2017_user_USD!AV8="","",SAM_2017_user_USD!AV8)</f>
        <v/>
      </c>
      <c r="AV7" s="223" t="str">
        <f>IF(SAM_2017_user_USD!AW8="","",SAM_2017_user_USD!AW8)</f>
        <v/>
      </c>
      <c r="AW7" s="223" t="str">
        <f>IF(SAM_2017_user_USD!AX8="","",SAM_2017_user_USD!AX8)</f>
        <v/>
      </c>
      <c r="AX7" s="223" t="str">
        <f>IF(SAM_2017_user_USD!AY8="","",SAM_2017_user_USD!AY8)</f>
        <v/>
      </c>
      <c r="AY7" s="223" t="str">
        <f>IF(SAM_2017_user_USD!AZ8="","",SAM_2017_user_USD!AZ8)</f>
        <v/>
      </c>
      <c r="AZ7" s="223" t="str">
        <f>IF(SAM_2017_user_USD!BA8="","",SAM_2017_user_USD!BA8)</f>
        <v/>
      </c>
      <c r="BA7" s="223" t="str">
        <f>IF(SAM_2017_user_USD!BB8="","",SAM_2017_user_USD!BB8)</f>
        <v/>
      </c>
      <c r="BB7" s="223" t="str">
        <f>IF(SAM_2017_user_USD!BC8="","",SAM_2017_user_USD!BC8)</f>
        <v/>
      </c>
      <c r="BC7" s="223" t="str">
        <f>IF(SAM_2017_user_USD!BD8="","",SAM_2017_user_USD!BD8)</f>
        <v/>
      </c>
      <c r="BD7" s="223" t="str">
        <f>IF(SAM_2017_user_USD!BE8="","",SAM_2017_user_USD!BE8)</f>
        <v/>
      </c>
      <c r="BE7" s="223" t="str">
        <f>IF(SAM_2017_user_USD!BF8="","",SAM_2017_user_USD!BF8)</f>
        <v/>
      </c>
      <c r="BF7" s="223" t="str">
        <f>IF(SAM_2017_user_USD!BG8="","",SAM_2017_user_USD!BG8)</f>
        <v/>
      </c>
      <c r="BG7" s="223" t="str">
        <f>IF(SAM_2017_user_USD!BH8="","",SAM_2017_user_USD!BH8)</f>
        <v/>
      </c>
      <c r="BH7" s="223" t="str">
        <f>IF(SAM_2017_user_USD!BI8="","",SAM_2017_user_USD!BI8)</f>
        <v/>
      </c>
      <c r="BI7" s="223" t="str">
        <f>IF(SAM_2017_user_USD!BJ8="","",SAM_2017_user_USD!BJ8)</f>
        <v/>
      </c>
      <c r="BJ7" s="223" t="str">
        <f>IF(SAM_2017_user_USD!BK8="","",SAM_2017_user_USD!BK8)</f>
        <v/>
      </c>
      <c r="BK7" s="223" t="str">
        <f>IF(SAM_2017_user_USD!BL8="","",SAM_2017_user_USD!BL8)</f>
        <v/>
      </c>
      <c r="BL7" s="223" t="str">
        <f>IF(SAM_2017_user_USD!BM8="","",SAM_2017_user_USD!BM8)</f>
        <v/>
      </c>
      <c r="BM7" s="223" t="str">
        <f>IF(SAM_2017_user_USD!BN8="","",SAM_2017_user_USD!BN8)</f>
        <v/>
      </c>
      <c r="BN7" s="223" t="str">
        <f>IF(SAM_2017_user_USD!BO8="","",SAM_2017_user_USD!BO8)</f>
        <v/>
      </c>
      <c r="BO7" s="223" t="str">
        <f>IF(SAM_2017_user_USD!BP8="","",SAM_2017_user_USD!BP8)</f>
        <v/>
      </c>
      <c r="BP7" s="223" t="str">
        <f>IF(SAM_2017_user_USD!BQ8="","",SAM_2017_user_USD!BQ8)</f>
        <v/>
      </c>
      <c r="BQ7" s="223" t="str">
        <f>IF(SAM_2017_user_USD!BR8="","",SAM_2017_user_USD!BR8)</f>
        <v/>
      </c>
      <c r="BR7" s="223" t="str">
        <f>IF(SAM_2017_user_USD!BS8="","",SAM_2017_user_USD!BS8)</f>
        <v/>
      </c>
      <c r="BS7" s="223" t="str">
        <f>IF(SAM_2017_user_USD!BT8="","",SAM_2017_user_USD!BT8)</f>
        <v/>
      </c>
      <c r="BT7" s="223" t="str">
        <f>IF(SAM_2017_user_USD!BU8="","",SAM_2017_user_USD!BU8)</f>
        <v/>
      </c>
      <c r="BU7" s="223" t="str">
        <f>IF(SAM_2017_user_USD!BV8="","",SAM_2017_user_USD!BV8)</f>
        <v/>
      </c>
      <c r="BV7" s="223" t="str">
        <f>IF(SAM_2017_user_USD!BW8="","",SAM_2017_user_USD!BW8)</f>
        <v/>
      </c>
      <c r="BW7" s="223" t="str">
        <f>IF(SAM_2017_user_USD!BX8="","",SAM_2017_user_USD!BX8)</f>
        <v/>
      </c>
      <c r="BX7" s="223" t="str">
        <f>IF(SAM_2017_user_USD!BY8="","",SAM_2017_user_USD!BY8)</f>
        <v/>
      </c>
      <c r="BY7" s="223" t="str">
        <f>IF(SAM_2017_user_USD!BZ8="","",SAM_2017_user_USD!BZ8)</f>
        <v/>
      </c>
      <c r="BZ7" s="223" t="str">
        <f>IF(SAM_2017_user_USD!CA8="","",SAM_2017_user_USD!CA8)</f>
        <v/>
      </c>
      <c r="CA7" s="223" t="str">
        <f>IF(SAM_2017_user_USD!CB8="","",SAM_2017_user_USD!CB8)</f>
        <v/>
      </c>
      <c r="CB7" s="223" t="str">
        <f>IF(SAM_2017_user_USD!CC8="","",SAM_2017_user_USD!CC8)</f>
        <v/>
      </c>
      <c r="CC7" s="223" t="str">
        <f>IF(SAM_2017_user_USD!CD8="","",SAM_2017_user_USD!CD8)</f>
        <v/>
      </c>
      <c r="CD7" s="223">
        <f>IF(SAM_2017_user_USD!CE8="","",SAM_2017_user_USD!CE8)</f>
        <v>1516.1405662452885</v>
      </c>
      <c r="CE7" s="107">
        <f t="shared" si="0"/>
        <v>7952.2981549666983</v>
      </c>
    </row>
    <row r="8" spans="1:83" x14ac:dyDescent="0.25">
      <c r="A8" s="225">
        <v>7</v>
      </c>
      <c r="B8" s="223" t="str">
        <f>IF(SAM_2017_user_USD!C9="","",SAM_2017_user_USD!C9)</f>
        <v/>
      </c>
      <c r="C8" s="223" t="str">
        <f>IF(SAM_2017_user_USD!D9="","",SAM_2017_user_USD!D9)</f>
        <v/>
      </c>
      <c r="D8" s="223" t="str">
        <f>IF(SAM_2017_user_USD!E9="","",SAM_2017_user_USD!E9)</f>
        <v/>
      </c>
      <c r="E8" s="223" t="str">
        <f>IF(SAM_2017_user_USD!F9="","",SAM_2017_user_USD!F9)</f>
        <v/>
      </c>
      <c r="F8" s="223" t="str">
        <f>IF(SAM_2017_user_USD!G9="","",SAM_2017_user_USD!G9)</f>
        <v/>
      </c>
      <c r="G8" s="223" t="str">
        <f>IF(SAM_2017_user_USD!H9="","",SAM_2017_user_USD!H9)</f>
        <v/>
      </c>
      <c r="H8" s="223" t="str">
        <f>IF(SAM_2017_user_USD!I9="","",SAM_2017_user_USD!I9)</f>
        <v/>
      </c>
      <c r="I8" s="223" t="str">
        <f>IF(SAM_2017_user_USD!J9="","",SAM_2017_user_USD!J9)</f>
        <v/>
      </c>
      <c r="J8" s="223" t="str">
        <f>IF(SAM_2017_user_USD!K9="","",SAM_2017_user_USD!K9)</f>
        <v/>
      </c>
      <c r="K8" s="223" t="str">
        <f>IF(SAM_2017_user_USD!L9="","",SAM_2017_user_USD!L9)</f>
        <v/>
      </c>
      <c r="L8" s="223" t="str">
        <f>IF(SAM_2017_user_USD!M9="","",SAM_2017_user_USD!M9)</f>
        <v/>
      </c>
      <c r="M8" s="223" t="str">
        <f>IF(SAM_2017_user_USD!N9="","",SAM_2017_user_USD!N9)</f>
        <v/>
      </c>
      <c r="N8" s="223" t="str">
        <f>IF(SAM_2017_user_USD!O9="","",SAM_2017_user_USD!O9)</f>
        <v/>
      </c>
      <c r="O8" s="223" t="str">
        <f>IF(SAM_2017_user_USD!P9="","",SAM_2017_user_USD!P9)</f>
        <v/>
      </c>
      <c r="P8" s="223" t="str">
        <f>IF(SAM_2017_user_USD!Q9="","",SAM_2017_user_USD!Q9)</f>
        <v/>
      </c>
      <c r="Q8" s="223" t="str">
        <f>IF(SAM_2017_user_USD!R9="","",SAM_2017_user_USD!R9)</f>
        <v/>
      </c>
      <c r="R8" s="223" t="str">
        <f>IF(SAM_2017_user_USD!S9="","",SAM_2017_user_USD!S9)</f>
        <v/>
      </c>
      <c r="S8" s="223" t="str">
        <f>IF(SAM_2017_user_USD!T9="","",SAM_2017_user_USD!T9)</f>
        <v/>
      </c>
      <c r="T8" s="223" t="str">
        <f>IF(SAM_2017_user_USD!U9="","",SAM_2017_user_USD!U9)</f>
        <v/>
      </c>
      <c r="U8" s="223" t="str">
        <f>IF(SAM_2017_user_USD!V9="","",SAM_2017_user_USD!V9)</f>
        <v/>
      </c>
      <c r="V8" s="223" t="str">
        <f>IF(SAM_2017_user_USD!W9="","",SAM_2017_user_USD!W9)</f>
        <v/>
      </c>
      <c r="W8" s="223" t="str">
        <f>IF(SAM_2017_user_USD!X9="","",SAM_2017_user_USD!X9)</f>
        <v/>
      </c>
      <c r="X8" s="223" t="str">
        <f>IF(SAM_2017_user_USD!Y9="","",SAM_2017_user_USD!Y9)</f>
        <v/>
      </c>
      <c r="Y8" s="223" t="str">
        <f>IF(SAM_2017_user_USD!Z9="","",SAM_2017_user_USD!Z9)</f>
        <v/>
      </c>
      <c r="Z8" s="223" t="str">
        <f>IF(SAM_2017_user_USD!AA9="","",SAM_2017_user_USD!AA9)</f>
        <v/>
      </c>
      <c r="AA8" s="223" t="str">
        <f>IF(SAM_2017_user_USD!AB9="","",SAM_2017_user_USD!AB9)</f>
        <v/>
      </c>
      <c r="AB8" s="223" t="str">
        <f>IF(SAM_2017_user_USD!AC9="","",SAM_2017_user_USD!AC9)</f>
        <v/>
      </c>
      <c r="AC8" s="223" t="str">
        <f>IF(SAM_2017_user_USD!AD9="","",SAM_2017_user_USD!AD9)</f>
        <v/>
      </c>
      <c r="AD8" s="223" t="str">
        <f>IF(SAM_2017_user_USD!AE9="","",SAM_2017_user_USD!AE9)</f>
        <v/>
      </c>
      <c r="AE8" s="223" t="str">
        <f>IF(SAM_2017_user_USD!AF9="","",SAM_2017_user_USD!AF9)</f>
        <v/>
      </c>
      <c r="AF8" s="223" t="str">
        <f>IF(SAM_2017_user_USD!AG9="","",SAM_2017_user_USD!AG9)</f>
        <v/>
      </c>
      <c r="AG8" s="223" t="str">
        <f>IF(SAM_2017_user_USD!AH9="","",SAM_2017_user_USD!AH9)</f>
        <v/>
      </c>
      <c r="AH8" s="223" t="str">
        <f>IF(SAM_2017_user_USD!AI9="","",SAM_2017_user_USD!AI9)</f>
        <v/>
      </c>
      <c r="AI8" s="223" t="str">
        <f>IF(SAM_2017_user_USD!AJ9="","",SAM_2017_user_USD!AJ9)</f>
        <v/>
      </c>
      <c r="AJ8" s="223" t="str">
        <f>IF(SAM_2017_user_USD!AK9="","",SAM_2017_user_USD!AK9)</f>
        <v/>
      </c>
      <c r="AK8" s="223" t="str">
        <f>IF(SAM_2017_user_USD!AL9="","",SAM_2017_user_USD!AL9)</f>
        <v/>
      </c>
      <c r="AL8" s="223" t="str">
        <f>IF(SAM_2017_user_USD!AM9="","",SAM_2017_user_USD!AM9)</f>
        <v/>
      </c>
      <c r="AM8" s="223" t="str">
        <f>IF(SAM_2017_user_USD!AN9="","",SAM_2017_user_USD!AN9)</f>
        <v/>
      </c>
      <c r="AN8" s="223" t="str">
        <f>IF(SAM_2017_user_USD!AO9="","",SAM_2017_user_USD!AO9)</f>
        <v/>
      </c>
      <c r="AO8" s="223" t="str">
        <f>IF(SAM_2017_user_USD!AP9="","",SAM_2017_user_USD!AP9)</f>
        <v/>
      </c>
      <c r="AP8" s="223">
        <f>IF(SAM_2017_user_USD!AQ9="","",SAM_2017_user_USD!AQ9)</f>
        <v>2786.5198638638321</v>
      </c>
      <c r="AQ8" s="223" t="str">
        <f>IF(SAM_2017_user_USD!AR9="","",SAM_2017_user_USD!AR9)</f>
        <v/>
      </c>
      <c r="AR8" s="223" t="str">
        <f>IF(SAM_2017_user_USD!AS9="","",SAM_2017_user_USD!AS9)</f>
        <v/>
      </c>
      <c r="AS8" s="223" t="str">
        <f>IF(SAM_2017_user_USD!AT9="","",SAM_2017_user_USD!AT9)</f>
        <v/>
      </c>
      <c r="AT8" s="223" t="str">
        <f>IF(SAM_2017_user_USD!AU9="","",SAM_2017_user_USD!AU9)</f>
        <v/>
      </c>
      <c r="AU8" s="223" t="str">
        <f>IF(SAM_2017_user_USD!AV9="","",SAM_2017_user_USD!AV9)</f>
        <v/>
      </c>
      <c r="AV8" s="223" t="str">
        <f>IF(SAM_2017_user_USD!AW9="","",SAM_2017_user_USD!AW9)</f>
        <v/>
      </c>
      <c r="AW8" s="223" t="str">
        <f>IF(SAM_2017_user_USD!AX9="","",SAM_2017_user_USD!AX9)</f>
        <v/>
      </c>
      <c r="AX8" s="223" t="str">
        <f>IF(SAM_2017_user_USD!AY9="","",SAM_2017_user_USD!AY9)</f>
        <v/>
      </c>
      <c r="AY8" s="223" t="str">
        <f>IF(SAM_2017_user_USD!AZ9="","",SAM_2017_user_USD!AZ9)</f>
        <v/>
      </c>
      <c r="AZ8" s="223" t="str">
        <f>IF(SAM_2017_user_USD!BA9="","",SAM_2017_user_USD!BA9)</f>
        <v/>
      </c>
      <c r="BA8" s="223" t="str">
        <f>IF(SAM_2017_user_USD!BB9="","",SAM_2017_user_USD!BB9)</f>
        <v/>
      </c>
      <c r="BB8" s="223" t="str">
        <f>IF(SAM_2017_user_USD!BC9="","",SAM_2017_user_USD!BC9)</f>
        <v/>
      </c>
      <c r="BC8" s="223" t="str">
        <f>IF(SAM_2017_user_USD!BD9="","",SAM_2017_user_USD!BD9)</f>
        <v/>
      </c>
      <c r="BD8" s="223" t="str">
        <f>IF(SAM_2017_user_USD!BE9="","",SAM_2017_user_USD!BE9)</f>
        <v/>
      </c>
      <c r="BE8" s="223" t="str">
        <f>IF(SAM_2017_user_USD!BF9="","",SAM_2017_user_USD!BF9)</f>
        <v/>
      </c>
      <c r="BF8" s="223" t="str">
        <f>IF(SAM_2017_user_USD!BG9="","",SAM_2017_user_USD!BG9)</f>
        <v/>
      </c>
      <c r="BG8" s="223" t="str">
        <f>IF(SAM_2017_user_USD!BH9="","",SAM_2017_user_USD!BH9)</f>
        <v/>
      </c>
      <c r="BH8" s="223" t="str">
        <f>IF(SAM_2017_user_USD!BI9="","",SAM_2017_user_USD!BI9)</f>
        <v/>
      </c>
      <c r="BI8" s="223" t="str">
        <f>IF(SAM_2017_user_USD!BJ9="","",SAM_2017_user_USD!BJ9)</f>
        <v/>
      </c>
      <c r="BJ8" s="223" t="str">
        <f>IF(SAM_2017_user_USD!BK9="","",SAM_2017_user_USD!BK9)</f>
        <v/>
      </c>
      <c r="BK8" s="223" t="str">
        <f>IF(SAM_2017_user_USD!BL9="","",SAM_2017_user_USD!BL9)</f>
        <v/>
      </c>
      <c r="BL8" s="223" t="str">
        <f>IF(SAM_2017_user_USD!BM9="","",SAM_2017_user_USD!BM9)</f>
        <v/>
      </c>
      <c r="BM8" s="223" t="str">
        <f>IF(SAM_2017_user_USD!BN9="","",SAM_2017_user_USD!BN9)</f>
        <v/>
      </c>
      <c r="BN8" s="223" t="str">
        <f>IF(SAM_2017_user_USD!BO9="","",SAM_2017_user_USD!BO9)</f>
        <v/>
      </c>
      <c r="BO8" s="223" t="str">
        <f>IF(SAM_2017_user_USD!BP9="","",SAM_2017_user_USD!BP9)</f>
        <v/>
      </c>
      <c r="BP8" s="223" t="str">
        <f>IF(SAM_2017_user_USD!BQ9="","",SAM_2017_user_USD!BQ9)</f>
        <v/>
      </c>
      <c r="BQ8" s="223" t="str">
        <f>IF(SAM_2017_user_USD!BR9="","",SAM_2017_user_USD!BR9)</f>
        <v/>
      </c>
      <c r="BR8" s="223" t="str">
        <f>IF(SAM_2017_user_USD!BS9="","",SAM_2017_user_USD!BS9)</f>
        <v/>
      </c>
      <c r="BS8" s="223" t="str">
        <f>IF(SAM_2017_user_USD!BT9="","",SAM_2017_user_USD!BT9)</f>
        <v/>
      </c>
      <c r="BT8" s="223" t="str">
        <f>IF(SAM_2017_user_USD!BU9="","",SAM_2017_user_USD!BU9)</f>
        <v/>
      </c>
      <c r="BU8" s="223" t="str">
        <f>IF(SAM_2017_user_USD!BV9="","",SAM_2017_user_USD!BV9)</f>
        <v/>
      </c>
      <c r="BV8" s="223" t="str">
        <f>IF(SAM_2017_user_USD!BW9="","",SAM_2017_user_USD!BW9)</f>
        <v/>
      </c>
      <c r="BW8" s="223" t="str">
        <f>IF(SAM_2017_user_USD!BX9="","",SAM_2017_user_USD!BX9)</f>
        <v/>
      </c>
      <c r="BX8" s="223" t="str">
        <f>IF(SAM_2017_user_USD!BY9="","",SAM_2017_user_USD!BY9)</f>
        <v/>
      </c>
      <c r="BY8" s="223" t="str">
        <f>IF(SAM_2017_user_USD!BZ9="","",SAM_2017_user_USD!BZ9)</f>
        <v/>
      </c>
      <c r="BZ8" s="223" t="str">
        <f>IF(SAM_2017_user_USD!CA9="","",SAM_2017_user_USD!CA9)</f>
        <v/>
      </c>
      <c r="CA8" s="223" t="str">
        <f>IF(SAM_2017_user_USD!CB9="","",SAM_2017_user_USD!CB9)</f>
        <v/>
      </c>
      <c r="CB8" s="223" t="str">
        <f>IF(SAM_2017_user_USD!CC9="","",SAM_2017_user_USD!CC9)</f>
        <v/>
      </c>
      <c r="CC8" s="223" t="str">
        <f>IF(SAM_2017_user_USD!CD9="","",SAM_2017_user_USD!CD9)</f>
        <v/>
      </c>
      <c r="CD8" s="223">
        <f>IF(SAM_2017_user_USD!CE9="","",SAM_2017_user_USD!CE9)</f>
        <v>190.7652189405635</v>
      </c>
      <c r="CE8" s="107">
        <f t="shared" si="0"/>
        <v>2977.2850828043956</v>
      </c>
    </row>
    <row r="9" spans="1:83" x14ac:dyDescent="0.25">
      <c r="A9" s="225">
        <v>8</v>
      </c>
      <c r="B9" s="223" t="str">
        <f>IF(SAM_2017_user_USD!C10="","",SAM_2017_user_USD!C10)</f>
        <v/>
      </c>
      <c r="C9" s="223" t="str">
        <f>IF(SAM_2017_user_USD!D10="","",SAM_2017_user_USD!D10)</f>
        <v/>
      </c>
      <c r="D9" s="223" t="str">
        <f>IF(SAM_2017_user_USD!E10="","",SAM_2017_user_USD!E10)</f>
        <v/>
      </c>
      <c r="E9" s="223" t="str">
        <f>IF(SAM_2017_user_USD!F10="","",SAM_2017_user_USD!F10)</f>
        <v/>
      </c>
      <c r="F9" s="223" t="str">
        <f>IF(SAM_2017_user_USD!G10="","",SAM_2017_user_USD!G10)</f>
        <v/>
      </c>
      <c r="G9" s="223" t="str">
        <f>IF(SAM_2017_user_USD!H10="","",SAM_2017_user_USD!H10)</f>
        <v/>
      </c>
      <c r="H9" s="223" t="str">
        <f>IF(SAM_2017_user_USD!I10="","",SAM_2017_user_USD!I10)</f>
        <v/>
      </c>
      <c r="I9" s="223" t="str">
        <f>IF(SAM_2017_user_USD!J10="","",SAM_2017_user_USD!J10)</f>
        <v/>
      </c>
      <c r="J9" s="223" t="str">
        <f>IF(SAM_2017_user_USD!K10="","",SAM_2017_user_USD!K10)</f>
        <v/>
      </c>
      <c r="K9" s="223" t="str">
        <f>IF(SAM_2017_user_USD!L10="","",SAM_2017_user_USD!L10)</f>
        <v/>
      </c>
      <c r="L9" s="223" t="str">
        <f>IF(SAM_2017_user_USD!M10="","",SAM_2017_user_USD!M10)</f>
        <v/>
      </c>
      <c r="M9" s="223" t="str">
        <f>IF(SAM_2017_user_USD!N10="","",SAM_2017_user_USD!N10)</f>
        <v/>
      </c>
      <c r="N9" s="223" t="str">
        <f>IF(SAM_2017_user_USD!O10="","",SAM_2017_user_USD!O10)</f>
        <v/>
      </c>
      <c r="O9" s="223" t="str">
        <f>IF(SAM_2017_user_USD!P10="","",SAM_2017_user_USD!P10)</f>
        <v/>
      </c>
      <c r="P9" s="223" t="str">
        <f>IF(SAM_2017_user_USD!Q10="","",SAM_2017_user_USD!Q10)</f>
        <v/>
      </c>
      <c r="Q9" s="223" t="str">
        <f>IF(SAM_2017_user_USD!R10="","",SAM_2017_user_USD!R10)</f>
        <v/>
      </c>
      <c r="R9" s="223" t="str">
        <f>IF(SAM_2017_user_USD!S10="","",SAM_2017_user_USD!S10)</f>
        <v/>
      </c>
      <c r="S9" s="223" t="str">
        <f>IF(SAM_2017_user_USD!T10="","",SAM_2017_user_USD!T10)</f>
        <v/>
      </c>
      <c r="T9" s="223" t="str">
        <f>IF(SAM_2017_user_USD!U10="","",SAM_2017_user_USD!U10)</f>
        <v/>
      </c>
      <c r="U9" s="223" t="str">
        <f>IF(SAM_2017_user_USD!V10="","",SAM_2017_user_USD!V10)</f>
        <v/>
      </c>
      <c r="V9" s="223" t="str">
        <f>IF(SAM_2017_user_USD!W10="","",SAM_2017_user_USD!W10)</f>
        <v/>
      </c>
      <c r="W9" s="223" t="str">
        <f>IF(SAM_2017_user_USD!X10="","",SAM_2017_user_USD!X10)</f>
        <v/>
      </c>
      <c r="X9" s="223" t="str">
        <f>IF(SAM_2017_user_USD!Y10="","",SAM_2017_user_USD!Y10)</f>
        <v/>
      </c>
      <c r="Y9" s="223" t="str">
        <f>IF(SAM_2017_user_USD!Z10="","",SAM_2017_user_USD!Z10)</f>
        <v/>
      </c>
      <c r="Z9" s="223" t="str">
        <f>IF(SAM_2017_user_USD!AA10="","",SAM_2017_user_USD!AA10)</f>
        <v/>
      </c>
      <c r="AA9" s="223" t="str">
        <f>IF(SAM_2017_user_USD!AB10="","",SAM_2017_user_USD!AB10)</f>
        <v/>
      </c>
      <c r="AB9" s="223" t="str">
        <f>IF(SAM_2017_user_USD!AC10="","",SAM_2017_user_USD!AC10)</f>
        <v/>
      </c>
      <c r="AC9" s="223" t="str">
        <f>IF(SAM_2017_user_USD!AD10="","",SAM_2017_user_USD!AD10)</f>
        <v/>
      </c>
      <c r="AD9" s="223" t="str">
        <f>IF(SAM_2017_user_USD!AE10="","",SAM_2017_user_USD!AE10)</f>
        <v/>
      </c>
      <c r="AE9" s="223" t="str">
        <f>IF(SAM_2017_user_USD!AF10="","",SAM_2017_user_USD!AF10)</f>
        <v/>
      </c>
      <c r="AF9" s="223" t="str">
        <f>IF(SAM_2017_user_USD!AG10="","",SAM_2017_user_USD!AG10)</f>
        <v/>
      </c>
      <c r="AG9" s="223" t="str">
        <f>IF(SAM_2017_user_USD!AH10="","",SAM_2017_user_USD!AH10)</f>
        <v/>
      </c>
      <c r="AH9" s="223" t="str">
        <f>IF(SAM_2017_user_USD!AI10="","",SAM_2017_user_USD!AI10)</f>
        <v/>
      </c>
      <c r="AI9" s="223" t="str">
        <f>IF(SAM_2017_user_USD!AJ10="","",SAM_2017_user_USD!AJ10)</f>
        <v/>
      </c>
      <c r="AJ9" s="223" t="str">
        <f>IF(SAM_2017_user_USD!AK10="","",SAM_2017_user_USD!AK10)</f>
        <v/>
      </c>
      <c r="AK9" s="223" t="str">
        <f>IF(SAM_2017_user_USD!AL10="","",SAM_2017_user_USD!AL10)</f>
        <v/>
      </c>
      <c r="AL9" s="223" t="str">
        <f>IF(SAM_2017_user_USD!AM10="","",SAM_2017_user_USD!AM10)</f>
        <v/>
      </c>
      <c r="AM9" s="223" t="str">
        <f>IF(SAM_2017_user_USD!AN10="","",SAM_2017_user_USD!AN10)</f>
        <v/>
      </c>
      <c r="AN9" s="223" t="str">
        <f>IF(SAM_2017_user_USD!AO10="","",SAM_2017_user_USD!AO10)</f>
        <v/>
      </c>
      <c r="AO9" s="223" t="str">
        <f>IF(SAM_2017_user_USD!AP10="","",SAM_2017_user_USD!AP10)</f>
        <v/>
      </c>
      <c r="AP9" s="223" t="str">
        <f>IF(SAM_2017_user_USD!AQ10="","",SAM_2017_user_USD!AQ10)</f>
        <v/>
      </c>
      <c r="AQ9" s="223">
        <f>IF(SAM_2017_user_USD!AR10="","",SAM_2017_user_USD!AR10)</f>
        <v>7626.5757533027891</v>
      </c>
      <c r="AR9" s="223" t="str">
        <f>IF(SAM_2017_user_USD!AS10="","",SAM_2017_user_USD!AS10)</f>
        <v/>
      </c>
      <c r="AS9" s="223" t="str">
        <f>IF(SAM_2017_user_USD!AT10="","",SAM_2017_user_USD!AT10)</f>
        <v/>
      </c>
      <c r="AT9" s="223" t="str">
        <f>IF(SAM_2017_user_USD!AU10="","",SAM_2017_user_USD!AU10)</f>
        <v/>
      </c>
      <c r="AU9" s="223" t="str">
        <f>IF(SAM_2017_user_USD!AV10="","",SAM_2017_user_USD!AV10)</f>
        <v/>
      </c>
      <c r="AV9" s="223" t="str">
        <f>IF(SAM_2017_user_USD!AW10="","",SAM_2017_user_USD!AW10)</f>
        <v/>
      </c>
      <c r="AW9" s="223" t="str">
        <f>IF(SAM_2017_user_USD!AX10="","",SAM_2017_user_USD!AX10)</f>
        <v/>
      </c>
      <c r="AX9" s="223" t="str">
        <f>IF(SAM_2017_user_USD!AY10="","",SAM_2017_user_USD!AY10)</f>
        <v/>
      </c>
      <c r="AY9" s="223" t="str">
        <f>IF(SAM_2017_user_USD!AZ10="","",SAM_2017_user_USD!AZ10)</f>
        <v/>
      </c>
      <c r="AZ9" s="223" t="str">
        <f>IF(SAM_2017_user_USD!BA10="","",SAM_2017_user_USD!BA10)</f>
        <v/>
      </c>
      <c r="BA9" s="223" t="str">
        <f>IF(SAM_2017_user_USD!BB10="","",SAM_2017_user_USD!BB10)</f>
        <v/>
      </c>
      <c r="BB9" s="223" t="str">
        <f>IF(SAM_2017_user_USD!BC10="","",SAM_2017_user_USD!BC10)</f>
        <v/>
      </c>
      <c r="BC9" s="223" t="str">
        <f>IF(SAM_2017_user_USD!BD10="","",SAM_2017_user_USD!BD10)</f>
        <v/>
      </c>
      <c r="BD9" s="223" t="str">
        <f>IF(SAM_2017_user_USD!BE10="","",SAM_2017_user_USD!BE10)</f>
        <v/>
      </c>
      <c r="BE9" s="223" t="str">
        <f>IF(SAM_2017_user_USD!BF10="","",SAM_2017_user_USD!BF10)</f>
        <v/>
      </c>
      <c r="BF9" s="223" t="str">
        <f>IF(SAM_2017_user_USD!BG10="","",SAM_2017_user_USD!BG10)</f>
        <v/>
      </c>
      <c r="BG9" s="223" t="str">
        <f>IF(SAM_2017_user_USD!BH10="","",SAM_2017_user_USD!BH10)</f>
        <v/>
      </c>
      <c r="BH9" s="223" t="str">
        <f>IF(SAM_2017_user_USD!BI10="","",SAM_2017_user_USD!BI10)</f>
        <v/>
      </c>
      <c r="BI9" s="223" t="str">
        <f>IF(SAM_2017_user_USD!BJ10="","",SAM_2017_user_USD!BJ10)</f>
        <v/>
      </c>
      <c r="BJ9" s="223" t="str">
        <f>IF(SAM_2017_user_USD!BK10="","",SAM_2017_user_USD!BK10)</f>
        <v/>
      </c>
      <c r="BK9" s="223" t="str">
        <f>IF(SAM_2017_user_USD!BL10="","",SAM_2017_user_USD!BL10)</f>
        <v/>
      </c>
      <c r="BL9" s="223" t="str">
        <f>IF(SAM_2017_user_USD!BM10="","",SAM_2017_user_USD!BM10)</f>
        <v/>
      </c>
      <c r="BM9" s="223" t="str">
        <f>IF(SAM_2017_user_USD!BN10="","",SAM_2017_user_USD!BN10)</f>
        <v/>
      </c>
      <c r="BN9" s="223" t="str">
        <f>IF(SAM_2017_user_USD!BO10="","",SAM_2017_user_USD!BO10)</f>
        <v/>
      </c>
      <c r="BO9" s="223" t="str">
        <f>IF(SAM_2017_user_USD!BP10="","",SAM_2017_user_USD!BP10)</f>
        <v/>
      </c>
      <c r="BP9" s="223" t="str">
        <f>IF(SAM_2017_user_USD!BQ10="","",SAM_2017_user_USD!BQ10)</f>
        <v/>
      </c>
      <c r="BQ9" s="223" t="str">
        <f>IF(SAM_2017_user_USD!BR10="","",SAM_2017_user_USD!BR10)</f>
        <v/>
      </c>
      <c r="BR9" s="223" t="str">
        <f>IF(SAM_2017_user_USD!BS10="","",SAM_2017_user_USD!BS10)</f>
        <v/>
      </c>
      <c r="BS9" s="223" t="str">
        <f>IF(SAM_2017_user_USD!BT10="","",SAM_2017_user_USD!BT10)</f>
        <v/>
      </c>
      <c r="BT9" s="223" t="str">
        <f>IF(SAM_2017_user_USD!BU10="","",SAM_2017_user_USD!BU10)</f>
        <v/>
      </c>
      <c r="BU9" s="223" t="str">
        <f>IF(SAM_2017_user_USD!BV10="","",SAM_2017_user_USD!BV10)</f>
        <v/>
      </c>
      <c r="BV9" s="223" t="str">
        <f>IF(SAM_2017_user_USD!BW10="","",SAM_2017_user_USD!BW10)</f>
        <v/>
      </c>
      <c r="BW9" s="223" t="str">
        <f>IF(SAM_2017_user_USD!BX10="","",SAM_2017_user_USD!BX10)</f>
        <v/>
      </c>
      <c r="BX9" s="223" t="str">
        <f>IF(SAM_2017_user_USD!BY10="","",SAM_2017_user_USD!BY10)</f>
        <v/>
      </c>
      <c r="BY9" s="223" t="str">
        <f>IF(SAM_2017_user_USD!BZ10="","",SAM_2017_user_USD!BZ10)</f>
        <v/>
      </c>
      <c r="BZ9" s="223" t="str">
        <f>IF(SAM_2017_user_USD!CA10="","",SAM_2017_user_USD!CA10)</f>
        <v/>
      </c>
      <c r="CA9" s="223" t="str">
        <f>IF(SAM_2017_user_USD!CB10="","",SAM_2017_user_USD!CB10)</f>
        <v/>
      </c>
      <c r="CB9" s="223" t="str">
        <f>IF(SAM_2017_user_USD!CC10="","",SAM_2017_user_USD!CC10)</f>
        <v/>
      </c>
      <c r="CC9" s="223" t="str">
        <f>IF(SAM_2017_user_USD!CD10="","",SAM_2017_user_USD!CD10)</f>
        <v/>
      </c>
      <c r="CD9" s="223">
        <f>IF(SAM_2017_user_USD!CE10="","",SAM_2017_user_USD!CE10)</f>
        <v>979.50879493423065</v>
      </c>
      <c r="CE9" s="107">
        <f t="shared" si="0"/>
        <v>8606.0845482370205</v>
      </c>
    </row>
    <row r="10" spans="1:83" x14ac:dyDescent="0.25">
      <c r="A10" s="225">
        <v>9</v>
      </c>
      <c r="B10" s="223" t="str">
        <f>IF(SAM_2017_user_USD!C11="","",SAM_2017_user_USD!C11)</f>
        <v/>
      </c>
      <c r="C10" s="223" t="str">
        <f>IF(SAM_2017_user_USD!D11="","",SAM_2017_user_USD!D11)</f>
        <v/>
      </c>
      <c r="D10" s="223" t="str">
        <f>IF(SAM_2017_user_USD!E11="","",SAM_2017_user_USD!E11)</f>
        <v/>
      </c>
      <c r="E10" s="223" t="str">
        <f>IF(SAM_2017_user_USD!F11="","",SAM_2017_user_USD!F11)</f>
        <v/>
      </c>
      <c r="F10" s="223" t="str">
        <f>IF(SAM_2017_user_USD!G11="","",SAM_2017_user_USD!G11)</f>
        <v/>
      </c>
      <c r="G10" s="223" t="str">
        <f>IF(SAM_2017_user_USD!H11="","",SAM_2017_user_USD!H11)</f>
        <v/>
      </c>
      <c r="H10" s="223" t="str">
        <f>IF(SAM_2017_user_USD!I11="","",SAM_2017_user_USD!I11)</f>
        <v/>
      </c>
      <c r="I10" s="223" t="str">
        <f>IF(SAM_2017_user_USD!J11="","",SAM_2017_user_USD!J11)</f>
        <v/>
      </c>
      <c r="J10" s="223" t="str">
        <f>IF(SAM_2017_user_USD!K11="","",SAM_2017_user_USD!K11)</f>
        <v/>
      </c>
      <c r="K10" s="223" t="str">
        <f>IF(SAM_2017_user_USD!L11="","",SAM_2017_user_USD!L11)</f>
        <v/>
      </c>
      <c r="L10" s="223" t="str">
        <f>IF(SAM_2017_user_USD!M11="","",SAM_2017_user_USD!M11)</f>
        <v/>
      </c>
      <c r="M10" s="223" t="str">
        <f>IF(SAM_2017_user_USD!N11="","",SAM_2017_user_USD!N11)</f>
        <v/>
      </c>
      <c r="N10" s="223" t="str">
        <f>IF(SAM_2017_user_USD!O11="","",SAM_2017_user_USD!O11)</f>
        <v/>
      </c>
      <c r="O10" s="223" t="str">
        <f>IF(SAM_2017_user_USD!P11="","",SAM_2017_user_USD!P11)</f>
        <v/>
      </c>
      <c r="P10" s="223" t="str">
        <f>IF(SAM_2017_user_USD!Q11="","",SAM_2017_user_USD!Q11)</f>
        <v/>
      </c>
      <c r="Q10" s="223" t="str">
        <f>IF(SAM_2017_user_USD!R11="","",SAM_2017_user_USD!R11)</f>
        <v/>
      </c>
      <c r="R10" s="223" t="str">
        <f>IF(SAM_2017_user_USD!S11="","",SAM_2017_user_USD!S11)</f>
        <v/>
      </c>
      <c r="S10" s="223" t="str">
        <f>IF(SAM_2017_user_USD!T11="","",SAM_2017_user_USD!T11)</f>
        <v/>
      </c>
      <c r="T10" s="223" t="str">
        <f>IF(SAM_2017_user_USD!U11="","",SAM_2017_user_USD!U11)</f>
        <v/>
      </c>
      <c r="U10" s="223" t="str">
        <f>IF(SAM_2017_user_USD!V11="","",SAM_2017_user_USD!V11)</f>
        <v/>
      </c>
      <c r="V10" s="223" t="str">
        <f>IF(SAM_2017_user_USD!W11="","",SAM_2017_user_USD!W11)</f>
        <v/>
      </c>
      <c r="W10" s="223" t="str">
        <f>IF(SAM_2017_user_USD!X11="","",SAM_2017_user_USD!X11)</f>
        <v/>
      </c>
      <c r="X10" s="223" t="str">
        <f>IF(SAM_2017_user_USD!Y11="","",SAM_2017_user_USD!Y11)</f>
        <v/>
      </c>
      <c r="Y10" s="223" t="str">
        <f>IF(SAM_2017_user_USD!Z11="","",SAM_2017_user_USD!Z11)</f>
        <v/>
      </c>
      <c r="Z10" s="223" t="str">
        <f>IF(SAM_2017_user_USD!AA11="","",SAM_2017_user_USD!AA11)</f>
        <v/>
      </c>
      <c r="AA10" s="223" t="str">
        <f>IF(SAM_2017_user_USD!AB11="","",SAM_2017_user_USD!AB11)</f>
        <v/>
      </c>
      <c r="AB10" s="223" t="str">
        <f>IF(SAM_2017_user_USD!AC11="","",SAM_2017_user_USD!AC11)</f>
        <v/>
      </c>
      <c r="AC10" s="223" t="str">
        <f>IF(SAM_2017_user_USD!AD11="","",SAM_2017_user_USD!AD11)</f>
        <v/>
      </c>
      <c r="AD10" s="223" t="str">
        <f>IF(SAM_2017_user_USD!AE11="","",SAM_2017_user_USD!AE11)</f>
        <v/>
      </c>
      <c r="AE10" s="223" t="str">
        <f>IF(SAM_2017_user_USD!AF11="","",SAM_2017_user_USD!AF11)</f>
        <v/>
      </c>
      <c r="AF10" s="223" t="str">
        <f>IF(SAM_2017_user_USD!AG11="","",SAM_2017_user_USD!AG11)</f>
        <v/>
      </c>
      <c r="AG10" s="223" t="str">
        <f>IF(SAM_2017_user_USD!AH11="","",SAM_2017_user_USD!AH11)</f>
        <v/>
      </c>
      <c r="AH10" s="223" t="str">
        <f>IF(SAM_2017_user_USD!AI11="","",SAM_2017_user_USD!AI11)</f>
        <v/>
      </c>
      <c r="AI10" s="223" t="str">
        <f>IF(SAM_2017_user_USD!AJ11="","",SAM_2017_user_USD!AJ11)</f>
        <v/>
      </c>
      <c r="AJ10" s="223" t="str">
        <f>IF(SAM_2017_user_USD!AK11="","",SAM_2017_user_USD!AK11)</f>
        <v/>
      </c>
      <c r="AK10" s="223" t="str">
        <f>IF(SAM_2017_user_USD!AL11="","",SAM_2017_user_USD!AL11)</f>
        <v/>
      </c>
      <c r="AL10" s="223" t="str">
        <f>IF(SAM_2017_user_USD!AM11="","",SAM_2017_user_USD!AM11)</f>
        <v/>
      </c>
      <c r="AM10" s="223" t="str">
        <f>IF(SAM_2017_user_USD!AN11="","",SAM_2017_user_USD!AN11)</f>
        <v/>
      </c>
      <c r="AN10" s="223" t="str">
        <f>IF(SAM_2017_user_USD!AO11="","",SAM_2017_user_USD!AO11)</f>
        <v/>
      </c>
      <c r="AO10" s="223" t="str">
        <f>IF(SAM_2017_user_USD!AP11="","",SAM_2017_user_USD!AP11)</f>
        <v/>
      </c>
      <c r="AP10" s="223" t="str">
        <f>IF(SAM_2017_user_USD!AQ11="","",SAM_2017_user_USD!AQ11)</f>
        <v/>
      </c>
      <c r="AQ10" s="223" t="str">
        <f>IF(SAM_2017_user_USD!AR11="","",SAM_2017_user_USD!AR11)</f>
        <v/>
      </c>
      <c r="AR10" s="223">
        <f>IF(SAM_2017_user_USD!AS11="","",SAM_2017_user_USD!AS11)</f>
        <v>391.8669701860947</v>
      </c>
      <c r="AS10" s="223" t="str">
        <f>IF(SAM_2017_user_USD!AT11="","",SAM_2017_user_USD!AT11)</f>
        <v/>
      </c>
      <c r="AT10" s="223" t="str">
        <f>IF(SAM_2017_user_USD!AU11="","",SAM_2017_user_USD!AU11)</f>
        <v/>
      </c>
      <c r="AU10" s="223" t="str">
        <f>IF(SAM_2017_user_USD!AV11="","",SAM_2017_user_USD!AV11)</f>
        <v/>
      </c>
      <c r="AV10" s="223" t="str">
        <f>IF(SAM_2017_user_USD!AW11="","",SAM_2017_user_USD!AW11)</f>
        <v/>
      </c>
      <c r="AW10" s="223" t="str">
        <f>IF(SAM_2017_user_USD!AX11="","",SAM_2017_user_USD!AX11)</f>
        <v/>
      </c>
      <c r="AX10" s="223" t="str">
        <f>IF(SAM_2017_user_USD!AY11="","",SAM_2017_user_USD!AY11)</f>
        <v/>
      </c>
      <c r="AY10" s="223" t="str">
        <f>IF(SAM_2017_user_USD!AZ11="","",SAM_2017_user_USD!AZ11)</f>
        <v/>
      </c>
      <c r="AZ10" s="223" t="str">
        <f>IF(SAM_2017_user_USD!BA11="","",SAM_2017_user_USD!BA11)</f>
        <v/>
      </c>
      <c r="BA10" s="223" t="str">
        <f>IF(SAM_2017_user_USD!BB11="","",SAM_2017_user_USD!BB11)</f>
        <v/>
      </c>
      <c r="BB10" s="223" t="str">
        <f>IF(SAM_2017_user_USD!BC11="","",SAM_2017_user_USD!BC11)</f>
        <v/>
      </c>
      <c r="BC10" s="223" t="str">
        <f>IF(SAM_2017_user_USD!BD11="","",SAM_2017_user_USD!BD11)</f>
        <v/>
      </c>
      <c r="BD10" s="223" t="str">
        <f>IF(SAM_2017_user_USD!BE11="","",SAM_2017_user_USD!BE11)</f>
        <v/>
      </c>
      <c r="BE10" s="223" t="str">
        <f>IF(SAM_2017_user_USD!BF11="","",SAM_2017_user_USD!BF11)</f>
        <v/>
      </c>
      <c r="BF10" s="223" t="str">
        <f>IF(SAM_2017_user_USD!BG11="","",SAM_2017_user_USD!BG11)</f>
        <v/>
      </c>
      <c r="BG10" s="223" t="str">
        <f>IF(SAM_2017_user_USD!BH11="","",SAM_2017_user_USD!BH11)</f>
        <v/>
      </c>
      <c r="BH10" s="223" t="str">
        <f>IF(SAM_2017_user_USD!BI11="","",SAM_2017_user_USD!BI11)</f>
        <v/>
      </c>
      <c r="BI10" s="223" t="str">
        <f>IF(SAM_2017_user_USD!BJ11="","",SAM_2017_user_USD!BJ11)</f>
        <v/>
      </c>
      <c r="BJ10" s="223" t="str">
        <f>IF(SAM_2017_user_USD!BK11="","",SAM_2017_user_USD!BK11)</f>
        <v/>
      </c>
      <c r="BK10" s="223" t="str">
        <f>IF(SAM_2017_user_USD!BL11="","",SAM_2017_user_USD!BL11)</f>
        <v/>
      </c>
      <c r="BL10" s="223" t="str">
        <f>IF(SAM_2017_user_USD!BM11="","",SAM_2017_user_USD!BM11)</f>
        <v/>
      </c>
      <c r="BM10" s="223" t="str">
        <f>IF(SAM_2017_user_USD!BN11="","",SAM_2017_user_USD!BN11)</f>
        <v/>
      </c>
      <c r="BN10" s="223" t="str">
        <f>IF(SAM_2017_user_USD!BO11="","",SAM_2017_user_USD!BO11)</f>
        <v/>
      </c>
      <c r="BO10" s="223" t="str">
        <f>IF(SAM_2017_user_USD!BP11="","",SAM_2017_user_USD!BP11)</f>
        <v/>
      </c>
      <c r="BP10" s="223" t="str">
        <f>IF(SAM_2017_user_USD!BQ11="","",SAM_2017_user_USD!BQ11)</f>
        <v/>
      </c>
      <c r="BQ10" s="223" t="str">
        <f>IF(SAM_2017_user_USD!BR11="","",SAM_2017_user_USD!BR11)</f>
        <v/>
      </c>
      <c r="BR10" s="223" t="str">
        <f>IF(SAM_2017_user_USD!BS11="","",SAM_2017_user_USD!BS11)</f>
        <v/>
      </c>
      <c r="BS10" s="223" t="str">
        <f>IF(SAM_2017_user_USD!BT11="","",SAM_2017_user_USD!BT11)</f>
        <v/>
      </c>
      <c r="BT10" s="223" t="str">
        <f>IF(SAM_2017_user_USD!BU11="","",SAM_2017_user_USD!BU11)</f>
        <v/>
      </c>
      <c r="BU10" s="223" t="str">
        <f>IF(SAM_2017_user_USD!BV11="","",SAM_2017_user_USD!BV11)</f>
        <v/>
      </c>
      <c r="BV10" s="223" t="str">
        <f>IF(SAM_2017_user_USD!BW11="","",SAM_2017_user_USD!BW11)</f>
        <v/>
      </c>
      <c r="BW10" s="223" t="str">
        <f>IF(SAM_2017_user_USD!BX11="","",SAM_2017_user_USD!BX11)</f>
        <v/>
      </c>
      <c r="BX10" s="223" t="str">
        <f>IF(SAM_2017_user_USD!BY11="","",SAM_2017_user_USD!BY11)</f>
        <v/>
      </c>
      <c r="BY10" s="223" t="str">
        <f>IF(SAM_2017_user_USD!BZ11="","",SAM_2017_user_USD!BZ11)</f>
        <v/>
      </c>
      <c r="BZ10" s="223" t="str">
        <f>IF(SAM_2017_user_USD!CA11="","",SAM_2017_user_USD!CA11)</f>
        <v/>
      </c>
      <c r="CA10" s="223" t="str">
        <f>IF(SAM_2017_user_USD!CB11="","",SAM_2017_user_USD!CB11)</f>
        <v/>
      </c>
      <c r="CB10" s="223" t="str">
        <f>IF(SAM_2017_user_USD!CC11="","",SAM_2017_user_USD!CC11)</f>
        <v/>
      </c>
      <c r="CC10" s="223" t="str">
        <f>IF(SAM_2017_user_USD!CD11="","",SAM_2017_user_USD!CD11)</f>
        <v/>
      </c>
      <c r="CD10" s="223">
        <f>IF(SAM_2017_user_USD!CE11="","",SAM_2017_user_USD!CE11)</f>
        <v>25.05946956759421</v>
      </c>
      <c r="CE10" s="107">
        <f t="shared" si="0"/>
        <v>416.9264397536889</v>
      </c>
    </row>
    <row r="11" spans="1:83" x14ac:dyDescent="0.25">
      <c r="A11" s="225">
        <v>10</v>
      </c>
      <c r="B11" s="223" t="str">
        <f>IF(SAM_2017_user_USD!C12="","",SAM_2017_user_USD!C12)</f>
        <v/>
      </c>
      <c r="C11" s="223" t="str">
        <f>IF(SAM_2017_user_USD!D12="","",SAM_2017_user_USD!D12)</f>
        <v/>
      </c>
      <c r="D11" s="223" t="str">
        <f>IF(SAM_2017_user_USD!E12="","",SAM_2017_user_USD!E12)</f>
        <v/>
      </c>
      <c r="E11" s="223" t="str">
        <f>IF(SAM_2017_user_USD!F12="","",SAM_2017_user_USD!F12)</f>
        <v/>
      </c>
      <c r="F11" s="223" t="str">
        <f>IF(SAM_2017_user_USD!G12="","",SAM_2017_user_USD!G12)</f>
        <v/>
      </c>
      <c r="G11" s="223" t="str">
        <f>IF(SAM_2017_user_USD!H12="","",SAM_2017_user_USD!H12)</f>
        <v/>
      </c>
      <c r="H11" s="223" t="str">
        <f>IF(SAM_2017_user_USD!I12="","",SAM_2017_user_USD!I12)</f>
        <v/>
      </c>
      <c r="I11" s="223" t="str">
        <f>IF(SAM_2017_user_USD!J12="","",SAM_2017_user_USD!J12)</f>
        <v/>
      </c>
      <c r="J11" s="223" t="str">
        <f>IF(SAM_2017_user_USD!K12="","",SAM_2017_user_USD!K12)</f>
        <v/>
      </c>
      <c r="K11" s="223" t="str">
        <f>IF(SAM_2017_user_USD!L12="","",SAM_2017_user_USD!L12)</f>
        <v/>
      </c>
      <c r="L11" s="223" t="str">
        <f>IF(SAM_2017_user_USD!M12="","",SAM_2017_user_USD!M12)</f>
        <v/>
      </c>
      <c r="M11" s="223" t="str">
        <f>IF(SAM_2017_user_USD!N12="","",SAM_2017_user_USD!N12)</f>
        <v/>
      </c>
      <c r="N11" s="223" t="str">
        <f>IF(SAM_2017_user_USD!O12="","",SAM_2017_user_USD!O12)</f>
        <v/>
      </c>
      <c r="O11" s="223" t="str">
        <f>IF(SAM_2017_user_USD!P12="","",SAM_2017_user_USD!P12)</f>
        <v/>
      </c>
      <c r="P11" s="223" t="str">
        <f>IF(SAM_2017_user_USD!Q12="","",SAM_2017_user_USD!Q12)</f>
        <v/>
      </c>
      <c r="Q11" s="223" t="str">
        <f>IF(SAM_2017_user_USD!R12="","",SAM_2017_user_USD!R12)</f>
        <v/>
      </c>
      <c r="R11" s="223" t="str">
        <f>IF(SAM_2017_user_USD!S12="","",SAM_2017_user_USD!S12)</f>
        <v/>
      </c>
      <c r="S11" s="223" t="str">
        <f>IF(SAM_2017_user_USD!T12="","",SAM_2017_user_USD!T12)</f>
        <v/>
      </c>
      <c r="T11" s="223" t="str">
        <f>IF(SAM_2017_user_USD!U12="","",SAM_2017_user_USD!U12)</f>
        <v/>
      </c>
      <c r="U11" s="223" t="str">
        <f>IF(SAM_2017_user_USD!V12="","",SAM_2017_user_USD!V12)</f>
        <v/>
      </c>
      <c r="V11" s="223" t="str">
        <f>IF(SAM_2017_user_USD!W12="","",SAM_2017_user_USD!W12)</f>
        <v/>
      </c>
      <c r="W11" s="223" t="str">
        <f>IF(SAM_2017_user_USD!X12="","",SAM_2017_user_USD!X12)</f>
        <v/>
      </c>
      <c r="X11" s="223" t="str">
        <f>IF(SAM_2017_user_USD!Y12="","",SAM_2017_user_USD!Y12)</f>
        <v/>
      </c>
      <c r="Y11" s="223" t="str">
        <f>IF(SAM_2017_user_USD!Z12="","",SAM_2017_user_USD!Z12)</f>
        <v/>
      </c>
      <c r="Z11" s="223" t="str">
        <f>IF(SAM_2017_user_USD!AA12="","",SAM_2017_user_USD!AA12)</f>
        <v/>
      </c>
      <c r="AA11" s="223" t="str">
        <f>IF(SAM_2017_user_USD!AB12="","",SAM_2017_user_USD!AB12)</f>
        <v/>
      </c>
      <c r="AB11" s="223" t="str">
        <f>IF(SAM_2017_user_USD!AC12="","",SAM_2017_user_USD!AC12)</f>
        <v/>
      </c>
      <c r="AC11" s="223" t="str">
        <f>IF(SAM_2017_user_USD!AD12="","",SAM_2017_user_USD!AD12)</f>
        <v/>
      </c>
      <c r="AD11" s="223" t="str">
        <f>IF(SAM_2017_user_USD!AE12="","",SAM_2017_user_USD!AE12)</f>
        <v/>
      </c>
      <c r="AE11" s="223" t="str">
        <f>IF(SAM_2017_user_USD!AF12="","",SAM_2017_user_USD!AF12)</f>
        <v/>
      </c>
      <c r="AF11" s="223" t="str">
        <f>IF(SAM_2017_user_USD!AG12="","",SAM_2017_user_USD!AG12)</f>
        <v/>
      </c>
      <c r="AG11" s="223" t="str">
        <f>IF(SAM_2017_user_USD!AH12="","",SAM_2017_user_USD!AH12)</f>
        <v/>
      </c>
      <c r="AH11" s="223" t="str">
        <f>IF(SAM_2017_user_USD!AI12="","",SAM_2017_user_USD!AI12)</f>
        <v/>
      </c>
      <c r="AI11" s="223" t="str">
        <f>IF(SAM_2017_user_USD!AJ12="","",SAM_2017_user_USD!AJ12)</f>
        <v/>
      </c>
      <c r="AJ11" s="223" t="str">
        <f>IF(SAM_2017_user_USD!AK12="","",SAM_2017_user_USD!AK12)</f>
        <v/>
      </c>
      <c r="AK11" s="223" t="str">
        <f>IF(SAM_2017_user_USD!AL12="","",SAM_2017_user_USD!AL12)</f>
        <v/>
      </c>
      <c r="AL11" s="223" t="str">
        <f>IF(SAM_2017_user_USD!AM12="","",SAM_2017_user_USD!AM12)</f>
        <v/>
      </c>
      <c r="AM11" s="223" t="str">
        <f>IF(SAM_2017_user_USD!AN12="","",SAM_2017_user_USD!AN12)</f>
        <v/>
      </c>
      <c r="AN11" s="223" t="str">
        <f>IF(SAM_2017_user_USD!AO12="","",SAM_2017_user_USD!AO12)</f>
        <v/>
      </c>
      <c r="AO11" s="223" t="str">
        <f>IF(SAM_2017_user_USD!AP12="","",SAM_2017_user_USD!AP12)</f>
        <v/>
      </c>
      <c r="AP11" s="223" t="str">
        <f>IF(SAM_2017_user_USD!AQ12="","",SAM_2017_user_USD!AQ12)</f>
        <v/>
      </c>
      <c r="AQ11" s="223" t="str">
        <f>IF(SAM_2017_user_USD!AR12="","",SAM_2017_user_USD!AR12)</f>
        <v/>
      </c>
      <c r="AR11" s="223" t="str">
        <f>IF(SAM_2017_user_USD!AS12="","",SAM_2017_user_USD!AS12)</f>
        <v/>
      </c>
      <c r="AS11" s="223">
        <f>IF(SAM_2017_user_USD!AT12="","",SAM_2017_user_USD!AT12)</f>
        <v>1202.4995462595766</v>
      </c>
      <c r="AT11" s="223" t="str">
        <f>IF(SAM_2017_user_USD!AU12="","",SAM_2017_user_USD!AU12)</f>
        <v/>
      </c>
      <c r="AU11" s="223" t="str">
        <f>IF(SAM_2017_user_USD!AV12="","",SAM_2017_user_USD!AV12)</f>
        <v/>
      </c>
      <c r="AV11" s="223" t="str">
        <f>IF(SAM_2017_user_USD!AW12="","",SAM_2017_user_USD!AW12)</f>
        <v/>
      </c>
      <c r="AW11" s="223" t="str">
        <f>IF(SAM_2017_user_USD!AX12="","",SAM_2017_user_USD!AX12)</f>
        <v/>
      </c>
      <c r="AX11" s="223" t="str">
        <f>IF(SAM_2017_user_USD!AY12="","",SAM_2017_user_USD!AY12)</f>
        <v/>
      </c>
      <c r="AY11" s="223" t="str">
        <f>IF(SAM_2017_user_USD!AZ12="","",SAM_2017_user_USD!AZ12)</f>
        <v/>
      </c>
      <c r="AZ11" s="223" t="str">
        <f>IF(SAM_2017_user_USD!BA12="","",SAM_2017_user_USD!BA12)</f>
        <v/>
      </c>
      <c r="BA11" s="223" t="str">
        <f>IF(SAM_2017_user_USD!BB12="","",SAM_2017_user_USD!BB12)</f>
        <v/>
      </c>
      <c r="BB11" s="223" t="str">
        <f>IF(SAM_2017_user_USD!BC12="","",SAM_2017_user_USD!BC12)</f>
        <v/>
      </c>
      <c r="BC11" s="223" t="str">
        <f>IF(SAM_2017_user_USD!BD12="","",SAM_2017_user_USD!BD12)</f>
        <v/>
      </c>
      <c r="BD11" s="223" t="str">
        <f>IF(SAM_2017_user_USD!BE12="","",SAM_2017_user_USD!BE12)</f>
        <v/>
      </c>
      <c r="BE11" s="223" t="str">
        <f>IF(SAM_2017_user_USD!BF12="","",SAM_2017_user_USD!BF12)</f>
        <v/>
      </c>
      <c r="BF11" s="223" t="str">
        <f>IF(SAM_2017_user_USD!BG12="","",SAM_2017_user_USD!BG12)</f>
        <v/>
      </c>
      <c r="BG11" s="223" t="str">
        <f>IF(SAM_2017_user_USD!BH12="","",SAM_2017_user_USD!BH12)</f>
        <v/>
      </c>
      <c r="BH11" s="223" t="str">
        <f>IF(SAM_2017_user_USD!BI12="","",SAM_2017_user_USD!BI12)</f>
        <v/>
      </c>
      <c r="BI11" s="223" t="str">
        <f>IF(SAM_2017_user_USD!BJ12="","",SAM_2017_user_USD!BJ12)</f>
        <v/>
      </c>
      <c r="BJ11" s="223" t="str">
        <f>IF(SAM_2017_user_USD!BK12="","",SAM_2017_user_USD!BK12)</f>
        <v/>
      </c>
      <c r="BK11" s="223" t="str">
        <f>IF(SAM_2017_user_USD!BL12="","",SAM_2017_user_USD!BL12)</f>
        <v/>
      </c>
      <c r="BL11" s="223" t="str">
        <f>IF(SAM_2017_user_USD!BM12="","",SAM_2017_user_USD!BM12)</f>
        <v/>
      </c>
      <c r="BM11" s="223" t="str">
        <f>IF(SAM_2017_user_USD!BN12="","",SAM_2017_user_USD!BN12)</f>
        <v/>
      </c>
      <c r="BN11" s="223" t="str">
        <f>IF(SAM_2017_user_USD!BO12="","",SAM_2017_user_USD!BO12)</f>
        <v/>
      </c>
      <c r="BO11" s="223" t="str">
        <f>IF(SAM_2017_user_USD!BP12="","",SAM_2017_user_USD!BP12)</f>
        <v/>
      </c>
      <c r="BP11" s="223" t="str">
        <f>IF(SAM_2017_user_USD!BQ12="","",SAM_2017_user_USD!BQ12)</f>
        <v/>
      </c>
      <c r="BQ11" s="223" t="str">
        <f>IF(SAM_2017_user_USD!BR12="","",SAM_2017_user_USD!BR12)</f>
        <v/>
      </c>
      <c r="BR11" s="223" t="str">
        <f>IF(SAM_2017_user_USD!BS12="","",SAM_2017_user_USD!BS12)</f>
        <v/>
      </c>
      <c r="BS11" s="223" t="str">
        <f>IF(SAM_2017_user_USD!BT12="","",SAM_2017_user_USD!BT12)</f>
        <v/>
      </c>
      <c r="BT11" s="223" t="str">
        <f>IF(SAM_2017_user_USD!BU12="","",SAM_2017_user_USD!BU12)</f>
        <v/>
      </c>
      <c r="BU11" s="223" t="str">
        <f>IF(SAM_2017_user_USD!BV12="","",SAM_2017_user_USD!BV12)</f>
        <v/>
      </c>
      <c r="BV11" s="223" t="str">
        <f>IF(SAM_2017_user_USD!BW12="","",SAM_2017_user_USD!BW12)</f>
        <v/>
      </c>
      <c r="BW11" s="223" t="str">
        <f>IF(SAM_2017_user_USD!BX12="","",SAM_2017_user_USD!BX12)</f>
        <v/>
      </c>
      <c r="BX11" s="223" t="str">
        <f>IF(SAM_2017_user_USD!BY12="","",SAM_2017_user_USD!BY12)</f>
        <v/>
      </c>
      <c r="BY11" s="223" t="str">
        <f>IF(SAM_2017_user_USD!BZ12="","",SAM_2017_user_USD!BZ12)</f>
        <v/>
      </c>
      <c r="BZ11" s="223" t="str">
        <f>IF(SAM_2017_user_USD!CA12="","",SAM_2017_user_USD!CA12)</f>
        <v/>
      </c>
      <c r="CA11" s="223" t="str">
        <f>IF(SAM_2017_user_USD!CB12="","",SAM_2017_user_USD!CB12)</f>
        <v/>
      </c>
      <c r="CB11" s="223" t="str">
        <f>IF(SAM_2017_user_USD!CC12="","",SAM_2017_user_USD!CC12)</f>
        <v/>
      </c>
      <c r="CC11" s="223" t="str">
        <f>IF(SAM_2017_user_USD!CD12="","",SAM_2017_user_USD!CD12)</f>
        <v/>
      </c>
      <c r="CD11" s="223">
        <f>IF(SAM_2017_user_USD!CE12="","",SAM_2017_user_USD!CE12)</f>
        <v>190.34466060907397</v>
      </c>
      <c r="CE11" s="107">
        <f t="shared" si="0"/>
        <v>1392.8442068686506</v>
      </c>
    </row>
    <row r="12" spans="1:83" x14ac:dyDescent="0.25">
      <c r="A12" s="225">
        <v>11</v>
      </c>
      <c r="B12" s="223" t="str">
        <f>IF(SAM_2017_user_USD!C13="","",SAM_2017_user_USD!C13)</f>
        <v/>
      </c>
      <c r="C12" s="223" t="str">
        <f>IF(SAM_2017_user_USD!D13="","",SAM_2017_user_USD!D13)</f>
        <v/>
      </c>
      <c r="D12" s="223" t="str">
        <f>IF(SAM_2017_user_USD!E13="","",SAM_2017_user_USD!E13)</f>
        <v/>
      </c>
      <c r="E12" s="223" t="str">
        <f>IF(SAM_2017_user_USD!F13="","",SAM_2017_user_USD!F13)</f>
        <v/>
      </c>
      <c r="F12" s="223" t="str">
        <f>IF(SAM_2017_user_USD!G13="","",SAM_2017_user_USD!G13)</f>
        <v/>
      </c>
      <c r="G12" s="223" t="str">
        <f>IF(SAM_2017_user_USD!H13="","",SAM_2017_user_USD!H13)</f>
        <v/>
      </c>
      <c r="H12" s="223" t="str">
        <f>IF(SAM_2017_user_USD!I13="","",SAM_2017_user_USD!I13)</f>
        <v/>
      </c>
      <c r="I12" s="223" t="str">
        <f>IF(SAM_2017_user_USD!J13="","",SAM_2017_user_USD!J13)</f>
        <v/>
      </c>
      <c r="J12" s="223" t="str">
        <f>IF(SAM_2017_user_USD!K13="","",SAM_2017_user_USD!K13)</f>
        <v/>
      </c>
      <c r="K12" s="223" t="str">
        <f>IF(SAM_2017_user_USD!L13="","",SAM_2017_user_USD!L13)</f>
        <v/>
      </c>
      <c r="L12" s="223" t="str">
        <f>IF(SAM_2017_user_USD!M13="","",SAM_2017_user_USD!M13)</f>
        <v/>
      </c>
      <c r="M12" s="223" t="str">
        <f>IF(SAM_2017_user_USD!N13="","",SAM_2017_user_USD!N13)</f>
        <v/>
      </c>
      <c r="N12" s="223" t="str">
        <f>IF(SAM_2017_user_USD!O13="","",SAM_2017_user_USD!O13)</f>
        <v/>
      </c>
      <c r="O12" s="223" t="str">
        <f>IF(SAM_2017_user_USD!P13="","",SAM_2017_user_USD!P13)</f>
        <v/>
      </c>
      <c r="P12" s="223" t="str">
        <f>IF(SAM_2017_user_USD!Q13="","",SAM_2017_user_USD!Q13)</f>
        <v/>
      </c>
      <c r="Q12" s="223" t="str">
        <f>IF(SAM_2017_user_USD!R13="","",SAM_2017_user_USD!R13)</f>
        <v/>
      </c>
      <c r="R12" s="223" t="str">
        <f>IF(SAM_2017_user_USD!S13="","",SAM_2017_user_USD!S13)</f>
        <v/>
      </c>
      <c r="S12" s="223" t="str">
        <f>IF(SAM_2017_user_USD!T13="","",SAM_2017_user_USD!T13)</f>
        <v/>
      </c>
      <c r="T12" s="223" t="str">
        <f>IF(SAM_2017_user_USD!U13="","",SAM_2017_user_USD!U13)</f>
        <v/>
      </c>
      <c r="U12" s="223" t="str">
        <f>IF(SAM_2017_user_USD!V13="","",SAM_2017_user_USD!V13)</f>
        <v/>
      </c>
      <c r="V12" s="223" t="str">
        <f>IF(SAM_2017_user_USD!W13="","",SAM_2017_user_USD!W13)</f>
        <v/>
      </c>
      <c r="W12" s="223" t="str">
        <f>IF(SAM_2017_user_USD!X13="","",SAM_2017_user_USD!X13)</f>
        <v/>
      </c>
      <c r="X12" s="223" t="str">
        <f>IF(SAM_2017_user_USD!Y13="","",SAM_2017_user_USD!Y13)</f>
        <v/>
      </c>
      <c r="Y12" s="223" t="str">
        <f>IF(SAM_2017_user_USD!Z13="","",SAM_2017_user_USD!Z13)</f>
        <v/>
      </c>
      <c r="Z12" s="223" t="str">
        <f>IF(SAM_2017_user_USD!AA13="","",SAM_2017_user_USD!AA13)</f>
        <v/>
      </c>
      <c r="AA12" s="223" t="str">
        <f>IF(SAM_2017_user_USD!AB13="","",SAM_2017_user_USD!AB13)</f>
        <v/>
      </c>
      <c r="AB12" s="223" t="str">
        <f>IF(SAM_2017_user_USD!AC13="","",SAM_2017_user_USD!AC13)</f>
        <v/>
      </c>
      <c r="AC12" s="223" t="str">
        <f>IF(SAM_2017_user_USD!AD13="","",SAM_2017_user_USD!AD13)</f>
        <v/>
      </c>
      <c r="AD12" s="223" t="str">
        <f>IF(SAM_2017_user_USD!AE13="","",SAM_2017_user_USD!AE13)</f>
        <v/>
      </c>
      <c r="AE12" s="223" t="str">
        <f>IF(SAM_2017_user_USD!AF13="","",SAM_2017_user_USD!AF13)</f>
        <v/>
      </c>
      <c r="AF12" s="223" t="str">
        <f>IF(SAM_2017_user_USD!AG13="","",SAM_2017_user_USD!AG13)</f>
        <v/>
      </c>
      <c r="AG12" s="223" t="str">
        <f>IF(SAM_2017_user_USD!AH13="","",SAM_2017_user_USD!AH13)</f>
        <v/>
      </c>
      <c r="AH12" s="223" t="str">
        <f>IF(SAM_2017_user_USD!AI13="","",SAM_2017_user_USD!AI13)</f>
        <v/>
      </c>
      <c r="AI12" s="223" t="str">
        <f>IF(SAM_2017_user_USD!AJ13="","",SAM_2017_user_USD!AJ13)</f>
        <v/>
      </c>
      <c r="AJ12" s="223" t="str">
        <f>IF(SAM_2017_user_USD!AK13="","",SAM_2017_user_USD!AK13)</f>
        <v/>
      </c>
      <c r="AK12" s="223" t="str">
        <f>IF(SAM_2017_user_USD!AL13="","",SAM_2017_user_USD!AL13)</f>
        <v/>
      </c>
      <c r="AL12" s="223" t="str">
        <f>IF(SAM_2017_user_USD!AM13="","",SAM_2017_user_USD!AM13)</f>
        <v/>
      </c>
      <c r="AM12" s="223" t="str">
        <f>IF(SAM_2017_user_USD!AN13="","",SAM_2017_user_USD!AN13)</f>
        <v/>
      </c>
      <c r="AN12" s="223" t="str">
        <f>IF(SAM_2017_user_USD!AO13="","",SAM_2017_user_USD!AO13)</f>
        <v/>
      </c>
      <c r="AO12" s="223" t="str">
        <f>IF(SAM_2017_user_USD!AP13="","",SAM_2017_user_USD!AP13)</f>
        <v/>
      </c>
      <c r="AP12" s="223" t="str">
        <f>IF(SAM_2017_user_USD!AQ13="","",SAM_2017_user_USD!AQ13)</f>
        <v/>
      </c>
      <c r="AQ12" s="223" t="str">
        <f>IF(SAM_2017_user_USD!AR13="","",SAM_2017_user_USD!AR13)</f>
        <v/>
      </c>
      <c r="AR12" s="223" t="str">
        <f>IF(SAM_2017_user_USD!AS13="","",SAM_2017_user_USD!AS13)</f>
        <v/>
      </c>
      <c r="AS12" s="223" t="str">
        <f>IF(SAM_2017_user_USD!AT13="","",SAM_2017_user_USD!AT13)</f>
        <v/>
      </c>
      <c r="AT12" s="223">
        <f>IF(SAM_2017_user_USD!AU13="","",SAM_2017_user_USD!AU13)</f>
        <v>4361.5073502662763</v>
      </c>
      <c r="AU12" s="223" t="str">
        <f>IF(SAM_2017_user_USD!AV13="","",SAM_2017_user_USD!AV13)</f>
        <v/>
      </c>
      <c r="AV12" s="223" t="str">
        <f>IF(SAM_2017_user_USD!AW13="","",SAM_2017_user_USD!AW13)</f>
        <v/>
      </c>
      <c r="AW12" s="223" t="str">
        <f>IF(SAM_2017_user_USD!AX13="","",SAM_2017_user_USD!AX13)</f>
        <v/>
      </c>
      <c r="AX12" s="223" t="str">
        <f>IF(SAM_2017_user_USD!AY13="","",SAM_2017_user_USD!AY13)</f>
        <v/>
      </c>
      <c r="AY12" s="223" t="str">
        <f>IF(SAM_2017_user_USD!AZ13="","",SAM_2017_user_USD!AZ13)</f>
        <v/>
      </c>
      <c r="AZ12" s="223" t="str">
        <f>IF(SAM_2017_user_USD!BA13="","",SAM_2017_user_USD!BA13)</f>
        <v/>
      </c>
      <c r="BA12" s="223" t="str">
        <f>IF(SAM_2017_user_USD!BB13="","",SAM_2017_user_USD!BB13)</f>
        <v/>
      </c>
      <c r="BB12" s="223" t="str">
        <f>IF(SAM_2017_user_USD!BC13="","",SAM_2017_user_USD!BC13)</f>
        <v/>
      </c>
      <c r="BC12" s="223" t="str">
        <f>IF(SAM_2017_user_USD!BD13="","",SAM_2017_user_USD!BD13)</f>
        <v/>
      </c>
      <c r="BD12" s="223" t="str">
        <f>IF(SAM_2017_user_USD!BE13="","",SAM_2017_user_USD!BE13)</f>
        <v/>
      </c>
      <c r="BE12" s="223" t="str">
        <f>IF(SAM_2017_user_USD!BF13="","",SAM_2017_user_USD!BF13)</f>
        <v/>
      </c>
      <c r="BF12" s="223" t="str">
        <f>IF(SAM_2017_user_USD!BG13="","",SAM_2017_user_USD!BG13)</f>
        <v/>
      </c>
      <c r="BG12" s="223" t="str">
        <f>IF(SAM_2017_user_USD!BH13="","",SAM_2017_user_USD!BH13)</f>
        <v/>
      </c>
      <c r="BH12" s="223" t="str">
        <f>IF(SAM_2017_user_USD!BI13="","",SAM_2017_user_USD!BI13)</f>
        <v/>
      </c>
      <c r="BI12" s="223" t="str">
        <f>IF(SAM_2017_user_USD!BJ13="","",SAM_2017_user_USD!BJ13)</f>
        <v/>
      </c>
      <c r="BJ12" s="223" t="str">
        <f>IF(SAM_2017_user_USD!BK13="","",SAM_2017_user_USD!BK13)</f>
        <v/>
      </c>
      <c r="BK12" s="223" t="str">
        <f>IF(SAM_2017_user_USD!BL13="","",SAM_2017_user_USD!BL13)</f>
        <v/>
      </c>
      <c r="BL12" s="223" t="str">
        <f>IF(SAM_2017_user_USD!BM13="","",SAM_2017_user_USD!BM13)</f>
        <v/>
      </c>
      <c r="BM12" s="223" t="str">
        <f>IF(SAM_2017_user_USD!BN13="","",SAM_2017_user_USD!BN13)</f>
        <v/>
      </c>
      <c r="BN12" s="223" t="str">
        <f>IF(SAM_2017_user_USD!BO13="","",SAM_2017_user_USD!BO13)</f>
        <v/>
      </c>
      <c r="BO12" s="223" t="str">
        <f>IF(SAM_2017_user_USD!BP13="","",SAM_2017_user_USD!BP13)</f>
        <v/>
      </c>
      <c r="BP12" s="223" t="str">
        <f>IF(SAM_2017_user_USD!BQ13="","",SAM_2017_user_USD!BQ13)</f>
        <v/>
      </c>
      <c r="BQ12" s="223" t="str">
        <f>IF(SAM_2017_user_USD!BR13="","",SAM_2017_user_USD!BR13)</f>
        <v/>
      </c>
      <c r="BR12" s="223" t="str">
        <f>IF(SAM_2017_user_USD!BS13="","",SAM_2017_user_USD!BS13)</f>
        <v/>
      </c>
      <c r="BS12" s="223" t="str">
        <f>IF(SAM_2017_user_USD!BT13="","",SAM_2017_user_USD!BT13)</f>
        <v/>
      </c>
      <c r="BT12" s="223" t="str">
        <f>IF(SAM_2017_user_USD!BU13="","",SAM_2017_user_USD!BU13)</f>
        <v/>
      </c>
      <c r="BU12" s="223" t="str">
        <f>IF(SAM_2017_user_USD!BV13="","",SAM_2017_user_USD!BV13)</f>
        <v/>
      </c>
      <c r="BV12" s="223" t="str">
        <f>IF(SAM_2017_user_USD!BW13="","",SAM_2017_user_USD!BW13)</f>
        <v/>
      </c>
      <c r="BW12" s="223" t="str">
        <f>IF(SAM_2017_user_USD!BX13="","",SAM_2017_user_USD!BX13)</f>
        <v/>
      </c>
      <c r="BX12" s="223" t="str">
        <f>IF(SAM_2017_user_USD!BY13="","",SAM_2017_user_USD!BY13)</f>
        <v/>
      </c>
      <c r="BY12" s="223" t="str">
        <f>IF(SAM_2017_user_USD!BZ13="","",SAM_2017_user_USD!BZ13)</f>
        <v/>
      </c>
      <c r="BZ12" s="223" t="str">
        <f>IF(SAM_2017_user_USD!CA13="","",SAM_2017_user_USD!CA13)</f>
        <v/>
      </c>
      <c r="CA12" s="223" t="str">
        <f>IF(SAM_2017_user_USD!CB13="","",SAM_2017_user_USD!CB13)</f>
        <v/>
      </c>
      <c r="CB12" s="223" t="str">
        <f>IF(SAM_2017_user_USD!CC13="","",SAM_2017_user_USD!CC13)</f>
        <v/>
      </c>
      <c r="CC12" s="223" t="str">
        <f>IF(SAM_2017_user_USD!CD13="","",SAM_2017_user_USD!CD13)</f>
        <v/>
      </c>
      <c r="CD12" s="223">
        <f>IF(SAM_2017_user_USD!CE13="","",SAM_2017_user_USD!CE13)</f>
        <v>3396.5098041261294</v>
      </c>
      <c r="CE12" s="107">
        <f t="shared" si="0"/>
        <v>7758.0171543924062</v>
      </c>
    </row>
    <row r="13" spans="1:83" x14ac:dyDescent="0.25">
      <c r="A13" s="225">
        <v>12</v>
      </c>
      <c r="B13" s="223" t="str">
        <f>IF(SAM_2017_user_USD!C14="","",SAM_2017_user_USD!C14)</f>
        <v/>
      </c>
      <c r="C13" s="223" t="str">
        <f>IF(SAM_2017_user_USD!D14="","",SAM_2017_user_USD!D14)</f>
        <v/>
      </c>
      <c r="D13" s="223" t="str">
        <f>IF(SAM_2017_user_USD!E14="","",SAM_2017_user_USD!E14)</f>
        <v/>
      </c>
      <c r="E13" s="223" t="str">
        <f>IF(SAM_2017_user_USD!F14="","",SAM_2017_user_USD!F14)</f>
        <v/>
      </c>
      <c r="F13" s="223" t="str">
        <f>IF(SAM_2017_user_USD!G14="","",SAM_2017_user_USD!G14)</f>
        <v/>
      </c>
      <c r="G13" s="223" t="str">
        <f>IF(SAM_2017_user_USD!H14="","",SAM_2017_user_USD!H14)</f>
        <v/>
      </c>
      <c r="H13" s="223" t="str">
        <f>IF(SAM_2017_user_USD!I14="","",SAM_2017_user_USD!I14)</f>
        <v/>
      </c>
      <c r="I13" s="223" t="str">
        <f>IF(SAM_2017_user_USD!J14="","",SAM_2017_user_USD!J14)</f>
        <v/>
      </c>
      <c r="J13" s="223" t="str">
        <f>IF(SAM_2017_user_USD!K14="","",SAM_2017_user_USD!K14)</f>
        <v/>
      </c>
      <c r="K13" s="223" t="str">
        <f>IF(SAM_2017_user_USD!L14="","",SAM_2017_user_USD!L14)</f>
        <v/>
      </c>
      <c r="L13" s="223" t="str">
        <f>IF(SAM_2017_user_USD!M14="","",SAM_2017_user_USD!M14)</f>
        <v/>
      </c>
      <c r="M13" s="223" t="str">
        <f>IF(SAM_2017_user_USD!N14="","",SAM_2017_user_USD!N14)</f>
        <v/>
      </c>
      <c r="N13" s="223" t="str">
        <f>IF(SAM_2017_user_USD!O14="","",SAM_2017_user_USD!O14)</f>
        <v/>
      </c>
      <c r="O13" s="223" t="str">
        <f>IF(SAM_2017_user_USD!P14="","",SAM_2017_user_USD!P14)</f>
        <v/>
      </c>
      <c r="P13" s="223" t="str">
        <f>IF(SAM_2017_user_USD!Q14="","",SAM_2017_user_USD!Q14)</f>
        <v/>
      </c>
      <c r="Q13" s="223" t="str">
        <f>IF(SAM_2017_user_USD!R14="","",SAM_2017_user_USD!R14)</f>
        <v/>
      </c>
      <c r="R13" s="223" t="str">
        <f>IF(SAM_2017_user_USD!S14="","",SAM_2017_user_USD!S14)</f>
        <v/>
      </c>
      <c r="S13" s="223" t="str">
        <f>IF(SAM_2017_user_USD!T14="","",SAM_2017_user_USD!T14)</f>
        <v/>
      </c>
      <c r="T13" s="223" t="str">
        <f>IF(SAM_2017_user_USD!U14="","",SAM_2017_user_USD!U14)</f>
        <v/>
      </c>
      <c r="U13" s="223" t="str">
        <f>IF(SAM_2017_user_USD!V14="","",SAM_2017_user_USD!V14)</f>
        <v/>
      </c>
      <c r="V13" s="223" t="str">
        <f>IF(SAM_2017_user_USD!W14="","",SAM_2017_user_USD!W14)</f>
        <v/>
      </c>
      <c r="W13" s="223" t="str">
        <f>IF(SAM_2017_user_USD!X14="","",SAM_2017_user_USD!X14)</f>
        <v/>
      </c>
      <c r="X13" s="223" t="str">
        <f>IF(SAM_2017_user_USD!Y14="","",SAM_2017_user_USD!Y14)</f>
        <v/>
      </c>
      <c r="Y13" s="223" t="str">
        <f>IF(SAM_2017_user_USD!Z14="","",SAM_2017_user_USD!Z14)</f>
        <v/>
      </c>
      <c r="Z13" s="223" t="str">
        <f>IF(SAM_2017_user_USD!AA14="","",SAM_2017_user_USD!AA14)</f>
        <v/>
      </c>
      <c r="AA13" s="223" t="str">
        <f>IF(SAM_2017_user_USD!AB14="","",SAM_2017_user_USD!AB14)</f>
        <v/>
      </c>
      <c r="AB13" s="223" t="str">
        <f>IF(SAM_2017_user_USD!AC14="","",SAM_2017_user_USD!AC14)</f>
        <v/>
      </c>
      <c r="AC13" s="223" t="str">
        <f>IF(SAM_2017_user_USD!AD14="","",SAM_2017_user_USD!AD14)</f>
        <v/>
      </c>
      <c r="AD13" s="223" t="str">
        <f>IF(SAM_2017_user_USD!AE14="","",SAM_2017_user_USD!AE14)</f>
        <v/>
      </c>
      <c r="AE13" s="223" t="str">
        <f>IF(SAM_2017_user_USD!AF14="","",SAM_2017_user_USD!AF14)</f>
        <v/>
      </c>
      <c r="AF13" s="223" t="str">
        <f>IF(SAM_2017_user_USD!AG14="","",SAM_2017_user_USD!AG14)</f>
        <v/>
      </c>
      <c r="AG13" s="223" t="str">
        <f>IF(SAM_2017_user_USD!AH14="","",SAM_2017_user_USD!AH14)</f>
        <v/>
      </c>
      <c r="AH13" s="223" t="str">
        <f>IF(SAM_2017_user_USD!AI14="","",SAM_2017_user_USD!AI14)</f>
        <v/>
      </c>
      <c r="AI13" s="223" t="str">
        <f>IF(SAM_2017_user_USD!AJ14="","",SAM_2017_user_USD!AJ14)</f>
        <v/>
      </c>
      <c r="AJ13" s="223" t="str">
        <f>IF(SAM_2017_user_USD!AK14="","",SAM_2017_user_USD!AK14)</f>
        <v/>
      </c>
      <c r="AK13" s="223" t="str">
        <f>IF(SAM_2017_user_USD!AL14="","",SAM_2017_user_USD!AL14)</f>
        <v/>
      </c>
      <c r="AL13" s="223" t="str">
        <f>IF(SAM_2017_user_USD!AM14="","",SAM_2017_user_USD!AM14)</f>
        <v/>
      </c>
      <c r="AM13" s="223" t="str">
        <f>IF(SAM_2017_user_USD!AN14="","",SAM_2017_user_USD!AN14)</f>
        <v/>
      </c>
      <c r="AN13" s="223" t="str">
        <f>IF(SAM_2017_user_USD!AO14="","",SAM_2017_user_USD!AO14)</f>
        <v/>
      </c>
      <c r="AO13" s="223" t="str">
        <f>IF(SAM_2017_user_USD!AP14="","",SAM_2017_user_USD!AP14)</f>
        <v/>
      </c>
      <c r="AP13" s="223" t="str">
        <f>IF(SAM_2017_user_USD!AQ14="","",SAM_2017_user_USD!AQ14)</f>
        <v/>
      </c>
      <c r="AQ13" s="223" t="str">
        <f>IF(SAM_2017_user_USD!AR14="","",SAM_2017_user_USD!AR14)</f>
        <v/>
      </c>
      <c r="AR13" s="223" t="str">
        <f>IF(SAM_2017_user_USD!AS14="","",SAM_2017_user_USD!AS14)</f>
        <v/>
      </c>
      <c r="AS13" s="223" t="str">
        <f>IF(SAM_2017_user_USD!AT14="","",SAM_2017_user_USD!AT14)</f>
        <v/>
      </c>
      <c r="AT13" s="223" t="str">
        <f>IF(SAM_2017_user_USD!AU14="","",SAM_2017_user_USD!AU14)</f>
        <v/>
      </c>
      <c r="AU13" s="223">
        <f>IF(SAM_2017_user_USD!AV14="","",SAM_2017_user_USD!AV14)</f>
        <v>5712.4337638051602</v>
      </c>
      <c r="AV13" s="223" t="str">
        <f>IF(SAM_2017_user_USD!AW14="","",SAM_2017_user_USD!AW14)</f>
        <v/>
      </c>
      <c r="AW13" s="223" t="str">
        <f>IF(SAM_2017_user_USD!AX14="","",SAM_2017_user_USD!AX14)</f>
        <v/>
      </c>
      <c r="AX13" s="223" t="str">
        <f>IF(SAM_2017_user_USD!AY14="","",SAM_2017_user_USD!AY14)</f>
        <v/>
      </c>
      <c r="AY13" s="223" t="str">
        <f>IF(SAM_2017_user_USD!AZ14="","",SAM_2017_user_USD!AZ14)</f>
        <v/>
      </c>
      <c r="AZ13" s="223" t="str">
        <f>IF(SAM_2017_user_USD!BA14="","",SAM_2017_user_USD!BA14)</f>
        <v/>
      </c>
      <c r="BA13" s="223" t="str">
        <f>IF(SAM_2017_user_USD!BB14="","",SAM_2017_user_USD!BB14)</f>
        <v/>
      </c>
      <c r="BB13" s="223" t="str">
        <f>IF(SAM_2017_user_USD!BC14="","",SAM_2017_user_USD!BC14)</f>
        <v/>
      </c>
      <c r="BC13" s="223" t="str">
        <f>IF(SAM_2017_user_USD!BD14="","",SAM_2017_user_USD!BD14)</f>
        <v/>
      </c>
      <c r="BD13" s="223" t="str">
        <f>IF(SAM_2017_user_USD!BE14="","",SAM_2017_user_USD!BE14)</f>
        <v/>
      </c>
      <c r="BE13" s="223" t="str">
        <f>IF(SAM_2017_user_USD!BF14="","",SAM_2017_user_USD!BF14)</f>
        <v/>
      </c>
      <c r="BF13" s="223" t="str">
        <f>IF(SAM_2017_user_USD!BG14="","",SAM_2017_user_USD!BG14)</f>
        <v/>
      </c>
      <c r="BG13" s="223" t="str">
        <f>IF(SAM_2017_user_USD!BH14="","",SAM_2017_user_USD!BH14)</f>
        <v/>
      </c>
      <c r="BH13" s="223" t="str">
        <f>IF(SAM_2017_user_USD!BI14="","",SAM_2017_user_USD!BI14)</f>
        <v/>
      </c>
      <c r="BI13" s="223" t="str">
        <f>IF(SAM_2017_user_USD!BJ14="","",SAM_2017_user_USD!BJ14)</f>
        <v/>
      </c>
      <c r="BJ13" s="223" t="str">
        <f>IF(SAM_2017_user_USD!BK14="","",SAM_2017_user_USD!BK14)</f>
        <v/>
      </c>
      <c r="BK13" s="223" t="str">
        <f>IF(SAM_2017_user_USD!BL14="","",SAM_2017_user_USD!BL14)</f>
        <v/>
      </c>
      <c r="BL13" s="223" t="str">
        <f>IF(SAM_2017_user_USD!BM14="","",SAM_2017_user_USD!BM14)</f>
        <v/>
      </c>
      <c r="BM13" s="223" t="str">
        <f>IF(SAM_2017_user_USD!BN14="","",SAM_2017_user_USD!BN14)</f>
        <v/>
      </c>
      <c r="BN13" s="223" t="str">
        <f>IF(SAM_2017_user_USD!BO14="","",SAM_2017_user_USD!BO14)</f>
        <v/>
      </c>
      <c r="BO13" s="223" t="str">
        <f>IF(SAM_2017_user_USD!BP14="","",SAM_2017_user_USD!BP14)</f>
        <v/>
      </c>
      <c r="BP13" s="223" t="str">
        <f>IF(SAM_2017_user_USD!BQ14="","",SAM_2017_user_USD!BQ14)</f>
        <v/>
      </c>
      <c r="BQ13" s="223" t="str">
        <f>IF(SAM_2017_user_USD!BR14="","",SAM_2017_user_USD!BR14)</f>
        <v/>
      </c>
      <c r="BR13" s="223" t="str">
        <f>IF(SAM_2017_user_USD!BS14="","",SAM_2017_user_USD!BS14)</f>
        <v/>
      </c>
      <c r="BS13" s="223" t="str">
        <f>IF(SAM_2017_user_USD!BT14="","",SAM_2017_user_USD!BT14)</f>
        <v/>
      </c>
      <c r="BT13" s="223" t="str">
        <f>IF(SAM_2017_user_USD!BU14="","",SAM_2017_user_USD!BU14)</f>
        <v/>
      </c>
      <c r="BU13" s="223" t="str">
        <f>IF(SAM_2017_user_USD!BV14="","",SAM_2017_user_USD!BV14)</f>
        <v/>
      </c>
      <c r="BV13" s="223" t="str">
        <f>IF(SAM_2017_user_USD!BW14="","",SAM_2017_user_USD!BW14)</f>
        <v/>
      </c>
      <c r="BW13" s="223" t="str">
        <f>IF(SAM_2017_user_USD!BX14="","",SAM_2017_user_USD!BX14)</f>
        <v/>
      </c>
      <c r="BX13" s="223" t="str">
        <f>IF(SAM_2017_user_USD!BY14="","",SAM_2017_user_USD!BY14)</f>
        <v/>
      </c>
      <c r="BY13" s="223" t="str">
        <f>IF(SAM_2017_user_USD!BZ14="","",SAM_2017_user_USD!BZ14)</f>
        <v/>
      </c>
      <c r="BZ13" s="223" t="str">
        <f>IF(SAM_2017_user_USD!CA14="","",SAM_2017_user_USD!CA14)</f>
        <v/>
      </c>
      <c r="CA13" s="223" t="str">
        <f>IF(SAM_2017_user_USD!CB14="","",SAM_2017_user_USD!CB14)</f>
        <v/>
      </c>
      <c r="CB13" s="223" t="str">
        <f>IF(SAM_2017_user_USD!CC14="","",SAM_2017_user_USD!CC14)</f>
        <v/>
      </c>
      <c r="CC13" s="223" t="str">
        <f>IF(SAM_2017_user_USD!CD14="","",SAM_2017_user_USD!CD14)</f>
        <v/>
      </c>
      <c r="CD13" s="223">
        <f>IF(SAM_2017_user_USD!CE14="","",SAM_2017_user_USD!CE14)</f>
        <v>4198.4087173372109</v>
      </c>
      <c r="CE13" s="107">
        <f t="shared" si="0"/>
        <v>9910.842481142372</v>
      </c>
    </row>
    <row r="14" spans="1:83" x14ac:dyDescent="0.25">
      <c r="A14" s="225">
        <v>13</v>
      </c>
      <c r="B14" s="223" t="str">
        <f>IF(SAM_2017_user_USD!C15="","",SAM_2017_user_USD!C15)</f>
        <v/>
      </c>
      <c r="C14" s="223" t="str">
        <f>IF(SAM_2017_user_USD!D15="","",SAM_2017_user_USD!D15)</f>
        <v/>
      </c>
      <c r="D14" s="223" t="str">
        <f>IF(SAM_2017_user_USD!E15="","",SAM_2017_user_USD!E15)</f>
        <v/>
      </c>
      <c r="E14" s="223" t="str">
        <f>IF(SAM_2017_user_USD!F15="","",SAM_2017_user_USD!F15)</f>
        <v/>
      </c>
      <c r="F14" s="223" t="str">
        <f>IF(SAM_2017_user_USD!G15="","",SAM_2017_user_USD!G15)</f>
        <v/>
      </c>
      <c r="G14" s="223" t="str">
        <f>IF(SAM_2017_user_USD!H15="","",SAM_2017_user_USD!H15)</f>
        <v/>
      </c>
      <c r="H14" s="223" t="str">
        <f>IF(SAM_2017_user_USD!I15="","",SAM_2017_user_USD!I15)</f>
        <v/>
      </c>
      <c r="I14" s="223" t="str">
        <f>IF(SAM_2017_user_USD!J15="","",SAM_2017_user_USD!J15)</f>
        <v/>
      </c>
      <c r="J14" s="223" t="str">
        <f>IF(SAM_2017_user_USD!K15="","",SAM_2017_user_USD!K15)</f>
        <v/>
      </c>
      <c r="K14" s="223" t="str">
        <f>IF(SAM_2017_user_USD!L15="","",SAM_2017_user_USD!L15)</f>
        <v/>
      </c>
      <c r="L14" s="223" t="str">
        <f>IF(SAM_2017_user_USD!M15="","",SAM_2017_user_USD!M15)</f>
        <v/>
      </c>
      <c r="M14" s="223" t="str">
        <f>IF(SAM_2017_user_USD!N15="","",SAM_2017_user_USD!N15)</f>
        <v/>
      </c>
      <c r="N14" s="223" t="str">
        <f>IF(SAM_2017_user_USD!O15="","",SAM_2017_user_USD!O15)</f>
        <v/>
      </c>
      <c r="O14" s="223" t="str">
        <f>IF(SAM_2017_user_USD!P15="","",SAM_2017_user_USD!P15)</f>
        <v/>
      </c>
      <c r="P14" s="223" t="str">
        <f>IF(SAM_2017_user_USD!Q15="","",SAM_2017_user_USD!Q15)</f>
        <v/>
      </c>
      <c r="Q14" s="223" t="str">
        <f>IF(SAM_2017_user_USD!R15="","",SAM_2017_user_USD!R15)</f>
        <v/>
      </c>
      <c r="R14" s="223" t="str">
        <f>IF(SAM_2017_user_USD!S15="","",SAM_2017_user_USD!S15)</f>
        <v/>
      </c>
      <c r="S14" s="223" t="str">
        <f>IF(SAM_2017_user_USD!T15="","",SAM_2017_user_USD!T15)</f>
        <v/>
      </c>
      <c r="T14" s="223" t="str">
        <f>IF(SAM_2017_user_USD!U15="","",SAM_2017_user_USD!U15)</f>
        <v/>
      </c>
      <c r="U14" s="223" t="str">
        <f>IF(SAM_2017_user_USD!V15="","",SAM_2017_user_USD!V15)</f>
        <v/>
      </c>
      <c r="V14" s="223" t="str">
        <f>IF(SAM_2017_user_USD!W15="","",SAM_2017_user_USD!W15)</f>
        <v/>
      </c>
      <c r="W14" s="223" t="str">
        <f>IF(SAM_2017_user_USD!X15="","",SAM_2017_user_USD!X15)</f>
        <v/>
      </c>
      <c r="X14" s="223" t="str">
        <f>IF(SAM_2017_user_USD!Y15="","",SAM_2017_user_USD!Y15)</f>
        <v/>
      </c>
      <c r="Y14" s="223" t="str">
        <f>IF(SAM_2017_user_USD!Z15="","",SAM_2017_user_USD!Z15)</f>
        <v/>
      </c>
      <c r="Z14" s="223" t="str">
        <f>IF(SAM_2017_user_USD!AA15="","",SAM_2017_user_USD!AA15)</f>
        <v/>
      </c>
      <c r="AA14" s="223" t="str">
        <f>IF(SAM_2017_user_USD!AB15="","",SAM_2017_user_USD!AB15)</f>
        <v/>
      </c>
      <c r="AB14" s="223" t="str">
        <f>IF(SAM_2017_user_USD!AC15="","",SAM_2017_user_USD!AC15)</f>
        <v/>
      </c>
      <c r="AC14" s="223" t="str">
        <f>IF(SAM_2017_user_USD!AD15="","",SAM_2017_user_USD!AD15)</f>
        <v/>
      </c>
      <c r="AD14" s="223" t="str">
        <f>IF(SAM_2017_user_USD!AE15="","",SAM_2017_user_USD!AE15)</f>
        <v/>
      </c>
      <c r="AE14" s="223" t="str">
        <f>IF(SAM_2017_user_USD!AF15="","",SAM_2017_user_USD!AF15)</f>
        <v/>
      </c>
      <c r="AF14" s="223" t="str">
        <f>IF(SAM_2017_user_USD!AG15="","",SAM_2017_user_USD!AG15)</f>
        <v/>
      </c>
      <c r="AG14" s="223" t="str">
        <f>IF(SAM_2017_user_USD!AH15="","",SAM_2017_user_USD!AH15)</f>
        <v/>
      </c>
      <c r="AH14" s="223" t="str">
        <f>IF(SAM_2017_user_USD!AI15="","",SAM_2017_user_USD!AI15)</f>
        <v/>
      </c>
      <c r="AI14" s="223" t="str">
        <f>IF(SAM_2017_user_USD!AJ15="","",SAM_2017_user_USD!AJ15)</f>
        <v/>
      </c>
      <c r="AJ14" s="223" t="str">
        <f>IF(SAM_2017_user_USD!AK15="","",SAM_2017_user_USD!AK15)</f>
        <v/>
      </c>
      <c r="AK14" s="223" t="str">
        <f>IF(SAM_2017_user_USD!AL15="","",SAM_2017_user_USD!AL15)</f>
        <v/>
      </c>
      <c r="AL14" s="223" t="str">
        <f>IF(SAM_2017_user_USD!AM15="","",SAM_2017_user_USD!AM15)</f>
        <v/>
      </c>
      <c r="AM14" s="223" t="str">
        <f>IF(SAM_2017_user_USD!AN15="","",SAM_2017_user_USD!AN15)</f>
        <v/>
      </c>
      <c r="AN14" s="223" t="str">
        <f>IF(SAM_2017_user_USD!AO15="","",SAM_2017_user_USD!AO15)</f>
        <v/>
      </c>
      <c r="AO14" s="223" t="str">
        <f>IF(SAM_2017_user_USD!AP15="","",SAM_2017_user_USD!AP15)</f>
        <v/>
      </c>
      <c r="AP14" s="223" t="str">
        <f>IF(SAM_2017_user_USD!AQ15="","",SAM_2017_user_USD!AQ15)</f>
        <v/>
      </c>
      <c r="AQ14" s="223" t="str">
        <f>IF(SAM_2017_user_USD!AR15="","",SAM_2017_user_USD!AR15)</f>
        <v/>
      </c>
      <c r="AR14" s="223" t="str">
        <f>IF(SAM_2017_user_USD!AS15="","",SAM_2017_user_USD!AS15)</f>
        <v/>
      </c>
      <c r="AS14" s="223" t="str">
        <f>IF(SAM_2017_user_USD!AT15="","",SAM_2017_user_USD!AT15)</f>
        <v/>
      </c>
      <c r="AT14" s="223" t="str">
        <f>IF(SAM_2017_user_USD!AU15="","",SAM_2017_user_USD!AU15)</f>
        <v/>
      </c>
      <c r="AU14" s="223" t="str">
        <f>IF(SAM_2017_user_USD!AV15="","",SAM_2017_user_USD!AV15)</f>
        <v/>
      </c>
      <c r="AV14" s="223">
        <f>IF(SAM_2017_user_USD!AW15="","",SAM_2017_user_USD!AW15)</f>
        <v>822.6590887169624</v>
      </c>
      <c r="AW14" s="223" t="str">
        <f>IF(SAM_2017_user_USD!AX15="","",SAM_2017_user_USD!AX15)</f>
        <v/>
      </c>
      <c r="AX14" s="223" t="str">
        <f>IF(SAM_2017_user_USD!AY15="","",SAM_2017_user_USD!AY15)</f>
        <v/>
      </c>
      <c r="AY14" s="223" t="str">
        <f>IF(SAM_2017_user_USD!AZ15="","",SAM_2017_user_USD!AZ15)</f>
        <v/>
      </c>
      <c r="AZ14" s="223" t="str">
        <f>IF(SAM_2017_user_USD!BA15="","",SAM_2017_user_USD!BA15)</f>
        <v/>
      </c>
      <c r="BA14" s="223" t="str">
        <f>IF(SAM_2017_user_USD!BB15="","",SAM_2017_user_USD!BB15)</f>
        <v/>
      </c>
      <c r="BB14" s="223" t="str">
        <f>IF(SAM_2017_user_USD!BC15="","",SAM_2017_user_USD!BC15)</f>
        <v/>
      </c>
      <c r="BC14" s="223" t="str">
        <f>IF(SAM_2017_user_USD!BD15="","",SAM_2017_user_USD!BD15)</f>
        <v/>
      </c>
      <c r="BD14" s="223" t="str">
        <f>IF(SAM_2017_user_USD!BE15="","",SAM_2017_user_USD!BE15)</f>
        <v/>
      </c>
      <c r="BE14" s="223" t="str">
        <f>IF(SAM_2017_user_USD!BF15="","",SAM_2017_user_USD!BF15)</f>
        <v/>
      </c>
      <c r="BF14" s="223" t="str">
        <f>IF(SAM_2017_user_USD!BG15="","",SAM_2017_user_USD!BG15)</f>
        <v/>
      </c>
      <c r="BG14" s="223" t="str">
        <f>IF(SAM_2017_user_USD!BH15="","",SAM_2017_user_USD!BH15)</f>
        <v/>
      </c>
      <c r="BH14" s="223" t="str">
        <f>IF(SAM_2017_user_USD!BI15="","",SAM_2017_user_USD!BI15)</f>
        <v/>
      </c>
      <c r="BI14" s="223" t="str">
        <f>IF(SAM_2017_user_USD!BJ15="","",SAM_2017_user_USD!BJ15)</f>
        <v/>
      </c>
      <c r="BJ14" s="223" t="str">
        <f>IF(SAM_2017_user_USD!BK15="","",SAM_2017_user_USD!BK15)</f>
        <v/>
      </c>
      <c r="BK14" s="223" t="str">
        <f>IF(SAM_2017_user_USD!BL15="","",SAM_2017_user_USD!BL15)</f>
        <v/>
      </c>
      <c r="BL14" s="223" t="str">
        <f>IF(SAM_2017_user_USD!BM15="","",SAM_2017_user_USD!BM15)</f>
        <v/>
      </c>
      <c r="BM14" s="223" t="str">
        <f>IF(SAM_2017_user_USD!BN15="","",SAM_2017_user_USD!BN15)</f>
        <v/>
      </c>
      <c r="BN14" s="223" t="str">
        <f>IF(SAM_2017_user_USD!BO15="","",SAM_2017_user_USD!BO15)</f>
        <v/>
      </c>
      <c r="BO14" s="223" t="str">
        <f>IF(SAM_2017_user_USD!BP15="","",SAM_2017_user_USD!BP15)</f>
        <v/>
      </c>
      <c r="BP14" s="223" t="str">
        <f>IF(SAM_2017_user_USD!BQ15="","",SAM_2017_user_USD!BQ15)</f>
        <v/>
      </c>
      <c r="BQ14" s="223" t="str">
        <f>IF(SAM_2017_user_USD!BR15="","",SAM_2017_user_USD!BR15)</f>
        <v/>
      </c>
      <c r="BR14" s="223" t="str">
        <f>IF(SAM_2017_user_USD!BS15="","",SAM_2017_user_USD!BS15)</f>
        <v/>
      </c>
      <c r="BS14" s="223" t="str">
        <f>IF(SAM_2017_user_USD!BT15="","",SAM_2017_user_USD!BT15)</f>
        <v/>
      </c>
      <c r="BT14" s="223" t="str">
        <f>IF(SAM_2017_user_USD!BU15="","",SAM_2017_user_USD!BU15)</f>
        <v/>
      </c>
      <c r="BU14" s="223" t="str">
        <f>IF(SAM_2017_user_USD!BV15="","",SAM_2017_user_USD!BV15)</f>
        <v/>
      </c>
      <c r="BV14" s="223" t="str">
        <f>IF(SAM_2017_user_USD!BW15="","",SAM_2017_user_USD!BW15)</f>
        <v/>
      </c>
      <c r="BW14" s="223" t="str">
        <f>IF(SAM_2017_user_USD!BX15="","",SAM_2017_user_USD!BX15)</f>
        <v/>
      </c>
      <c r="BX14" s="223" t="str">
        <f>IF(SAM_2017_user_USD!BY15="","",SAM_2017_user_USD!BY15)</f>
        <v/>
      </c>
      <c r="BY14" s="223" t="str">
        <f>IF(SAM_2017_user_USD!BZ15="","",SAM_2017_user_USD!BZ15)</f>
        <v/>
      </c>
      <c r="BZ14" s="223" t="str">
        <f>IF(SAM_2017_user_USD!CA15="","",SAM_2017_user_USD!CA15)</f>
        <v/>
      </c>
      <c r="CA14" s="223" t="str">
        <f>IF(SAM_2017_user_USD!CB15="","",SAM_2017_user_USD!CB15)</f>
        <v/>
      </c>
      <c r="CB14" s="223" t="str">
        <f>IF(SAM_2017_user_USD!CC15="","",SAM_2017_user_USD!CC15)</f>
        <v/>
      </c>
      <c r="CC14" s="223" t="str">
        <f>IF(SAM_2017_user_USD!CD15="","",SAM_2017_user_USD!CD15)</f>
        <v/>
      </c>
      <c r="CD14" s="223">
        <f>IF(SAM_2017_user_USD!CE15="","",SAM_2017_user_USD!CE15)</f>
        <v>59.740946722189605</v>
      </c>
      <c r="CE14" s="107">
        <f t="shared" si="0"/>
        <v>882.40003543915202</v>
      </c>
    </row>
    <row r="15" spans="1:83" x14ac:dyDescent="0.25">
      <c r="A15" s="225">
        <v>14</v>
      </c>
      <c r="B15" s="223" t="str">
        <f>IF(SAM_2017_user_USD!C16="","",SAM_2017_user_USD!C16)</f>
        <v/>
      </c>
      <c r="C15" s="223" t="str">
        <f>IF(SAM_2017_user_USD!D16="","",SAM_2017_user_USD!D16)</f>
        <v/>
      </c>
      <c r="D15" s="223" t="str">
        <f>IF(SAM_2017_user_USD!E16="","",SAM_2017_user_USD!E16)</f>
        <v/>
      </c>
      <c r="E15" s="223" t="str">
        <f>IF(SAM_2017_user_USD!F16="","",SAM_2017_user_USD!F16)</f>
        <v/>
      </c>
      <c r="F15" s="223" t="str">
        <f>IF(SAM_2017_user_USD!G16="","",SAM_2017_user_USD!G16)</f>
        <v/>
      </c>
      <c r="G15" s="223" t="str">
        <f>IF(SAM_2017_user_USD!H16="","",SAM_2017_user_USD!H16)</f>
        <v/>
      </c>
      <c r="H15" s="223" t="str">
        <f>IF(SAM_2017_user_USD!I16="","",SAM_2017_user_USD!I16)</f>
        <v/>
      </c>
      <c r="I15" s="223" t="str">
        <f>IF(SAM_2017_user_USD!J16="","",SAM_2017_user_USD!J16)</f>
        <v/>
      </c>
      <c r="J15" s="223" t="str">
        <f>IF(SAM_2017_user_USD!K16="","",SAM_2017_user_USD!K16)</f>
        <v/>
      </c>
      <c r="K15" s="223" t="str">
        <f>IF(SAM_2017_user_USD!L16="","",SAM_2017_user_USD!L16)</f>
        <v/>
      </c>
      <c r="L15" s="223" t="str">
        <f>IF(SAM_2017_user_USD!M16="","",SAM_2017_user_USD!M16)</f>
        <v/>
      </c>
      <c r="M15" s="223" t="str">
        <f>IF(SAM_2017_user_USD!N16="","",SAM_2017_user_USD!N16)</f>
        <v/>
      </c>
      <c r="N15" s="223" t="str">
        <f>IF(SAM_2017_user_USD!O16="","",SAM_2017_user_USD!O16)</f>
        <v/>
      </c>
      <c r="O15" s="223" t="str">
        <f>IF(SAM_2017_user_USD!P16="","",SAM_2017_user_USD!P16)</f>
        <v/>
      </c>
      <c r="P15" s="223" t="str">
        <f>IF(SAM_2017_user_USD!Q16="","",SAM_2017_user_USD!Q16)</f>
        <v/>
      </c>
      <c r="Q15" s="223" t="str">
        <f>IF(SAM_2017_user_USD!R16="","",SAM_2017_user_USD!R16)</f>
        <v/>
      </c>
      <c r="R15" s="223" t="str">
        <f>IF(SAM_2017_user_USD!S16="","",SAM_2017_user_USD!S16)</f>
        <v/>
      </c>
      <c r="S15" s="223" t="str">
        <f>IF(SAM_2017_user_USD!T16="","",SAM_2017_user_USD!T16)</f>
        <v/>
      </c>
      <c r="T15" s="223" t="str">
        <f>IF(SAM_2017_user_USD!U16="","",SAM_2017_user_USD!U16)</f>
        <v/>
      </c>
      <c r="U15" s="223" t="str">
        <f>IF(SAM_2017_user_USD!V16="","",SAM_2017_user_USD!V16)</f>
        <v/>
      </c>
      <c r="V15" s="223" t="str">
        <f>IF(SAM_2017_user_USD!W16="","",SAM_2017_user_USD!W16)</f>
        <v/>
      </c>
      <c r="W15" s="223" t="str">
        <f>IF(SAM_2017_user_USD!X16="","",SAM_2017_user_USD!X16)</f>
        <v/>
      </c>
      <c r="X15" s="223" t="str">
        <f>IF(SAM_2017_user_USD!Y16="","",SAM_2017_user_USD!Y16)</f>
        <v/>
      </c>
      <c r="Y15" s="223" t="str">
        <f>IF(SAM_2017_user_USD!Z16="","",SAM_2017_user_USD!Z16)</f>
        <v/>
      </c>
      <c r="Z15" s="223" t="str">
        <f>IF(SAM_2017_user_USD!AA16="","",SAM_2017_user_USD!AA16)</f>
        <v/>
      </c>
      <c r="AA15" s="223" t="str">
        <f>IF(SAM_2017_user_USD!AB16="","",SAM_2017_user_USD!AB16)</f>
        <v/>
      </c>
      <c r="AB15" s="223" t="str">
        <f>IF(SAM_2017_user_USD!AC16="","",SAM_2017_user_USD!AC16)</f>
        <v/>
      </c>
      <c r="AC15" s="223" t="str">
        <f>IF(SAM_2017_user_USD!AD16="","",SAM_2017_user_USD!AD16)</f>
        <v/>
      </c>
      <c r="AD15" s="223" t="str">
        <f>IF(SAM_2017_user_USD!AE16="","",SAM_2017_user_USD!AE16)</f>
        <v/>
      </c>
      <c r="AE15" s="223" t="str">
        <f>IF(SAM_2017_user_USD!AF16="","",SAM_2017_user_USD!AF16)</f>
        <v/>
      </c>
      <c r="AF15" s="223" t="str">
        <f>IF(SAM_2017_user_USD!AG16="","",SAM_2017_user_USD!AG16)</f>
        <v/>
      </c>
      <c r="AG15" s="223" t="str">
        <f>IF(SAM_2017_user_USD!AH16="","",SAM_2017_user_USD!AH16)</f>
        <v/>
      </c>
      <c r="AH15" s="223" t="str">
        <f>IF(SAM_2017_user_USD!AI16="","",SAM_2017_user_USD!AI16)</f>
        <v/>
      </c>
      <c r="AI15" s="223" t="str">
        <f>IF(SAM_2017_user_USD!AJ16="","",SAM_2017_user_USD!AJ16)</f>
        <v/>
      </c>
      <c r="AJ15" s="223" t="str">
        <f>IF(SAM_2017_user_USD!AK16="","",SAM_2017_user_USD!AK16)</f>
        <v/>
      </c>
      <c r="AK15" s="223" t="str">
        <f>IF(SAM_2017_user_USD!AL16="","",SAM_2017_user_USD!AL16)</f>
        <v/>
      </c>
      <c r="AL15" s="223" t="str">
        <f>IF(SAM_2017_user_USD!AM16="","",SAM_2017_user_USD!AM16)</f>
        <v/>
      </c>
      <c r="AM15" s="223" t="str">
        <f>IF(SAM_2017_user_USD!AN16="","",SAM_2017_user_USD!AN16)</f>
        <v/>
      </c>
      <c r="AN15" s="223" t="str">
        <f>IF(SAM_2017_user_USD!AO16="","",SAM_2017_user_USD!AO16)</f>
        <v/>
      </c>
      <c r="AO15" s="223" t="str">
        <f>IF(SAM_2017_user_USD!AP16="","",SAM_2017_user_USD!AP16)</f>
        <v/>
      </c>
      <c r="AP15" s="223" t="str">
        <f>IF(SAM_2017_user_USD!AQ16="","",SAM_2017_user_USD!AQ16)</f>
        <v/>
      </c>
      <c r="AQ15" s="223" t="str">
        <f>IF(SAM_2017_user_USD!AR16="","",SAM_2017_user_USD!AR16)</f>
        <v/>
      </c>
      <c r="AR15" s="223" t="str">
        <f>IF(SAM_2017_user_USD!AS16="","",SAM_2017_user_USD!AS16)</f>
        <v/>
      </c>
      <c r="AS15" s="223" t="str">
        <f>IF(SAM_2017_user_USD!AT16="","",SAM_2017_user_USD!AT16)</f>
        <v/>
      </c>
      <c r="AT15" s="223" t="str">
        <f>IF(SAM_2017_user_USD!AU16="","",SAM_2017_user_USD!AU16)</f>
        <v/>
      </c>
      <c r="AU15" s="223" t="str">
        <f>IF(SAM_2017_user_USD!AV16="","",SAM_2017_user_USD!AV16)</f>
        <v/>
      </c>
      <c r="AV15" s="223" t="str">
        <f>IF(SAM_2017_user_USD!AW16="","",SAM_2017_user_USD!AW16)</f>
        <v/>
      </c>
      <c r="AW15" s="223">
        <f>IF(SAM_2017_user_USD!AX16="","",SAM_2017_user_USD!AX16)</f>
        <v>3720.2747700063182</v>
      </c>
      <c r="AX15" s="223" t="str">
        <f>IF(SAM_2017_user_USD!AY16="","",SAM_2017_user_USD!AY16)</f>
        <v/>
      </c>
      <c r="AY15" s="223" t="str">
        <f>IF(SAM_2017_user_USD!AZ16="","",SAM_2017_user_USD!AZ16)</f>
        <v/>
      </c>
      <c r="AZ15" s="223" t="str">
        <f>IF(SAM_2017_user_USD!BA16="","",SAM_2017_user_USD!BA16)</f>
        <v/>
      </c>
      <c r="BA15" s="223" t="str">
        <f>IF(SAM_2017_user_USD!BB16="","",SAM_2017_user_USD!BB16)</f>
        <v/>
      </c>
      <c r="BB15" s="223" t="str">
        <f>IF(SAM_2017_user_USD!BC16="","",SAM_2017_user_USD!BC16)</f>
        <v/>
      </c>
      <c r="BC15" s="223" t="str">
        <f>IF(SAM_2017_user_USD!BD16="","",SAM_2017_user_USD!BD16)</f>
        <v/>
      </c>
      <c r="BD15" s="223" t="str">
        <f>IF(SAM_2017_user_USD!BE16="","",SAM_2017_user_USD!BE16)</f>
        <v/>
      </c>
      <c r="BE15" s="223" t="str">
        <f>IF(SAM_2017_user_USD!BF16="","",SAM_2017_user_USD!BF16)</f>
        <v/>
      </c>
      <c r="BF15" s="223" t="str">
        <f>IF(SAM_2017_user_USD!BG16="","",SAM_2017_user_USD!BG16)</f>
        <v/>
      </c>
      <c r="BG15" s="223" t="str">
        <f>IF(SAM_2017_user_USD!BH16="","",SAM_2017_user_USD!BH16)</f>
        <v/>
      </c>
      <c r="BH15" s="223" t="str">
        <f>IF(SAM_2017_user_USD!BI16="","",SAM_2017_user_USD!BI16)</f>
        <v/>
      </c>
      <c r="BI15" s="223" t="str">
        <f>IF(SAM_2017_user_USD!BJ16="","",SAM_2017_user_USD!BJ16)</f>
        <v/>
      </c>
      <c r="BJ15" s="223" t="str">
        <f>IF(SAM_2017_user_USD!BK16="","",SAM_2017_user_USD!BK16)</f>
        <v/>
      </c>
      <c r="BK15" s="223" t="str">
        <f>IF(SAM_2017_user_USD!BL16="","",SAM_2017_user_USD!BL16)</f>
        <v/>
      </c>
      <c r="BL15" s="223" t="str">
        <f>IF(SAM_2017_user_USD!BM16="","",SAM_2017_user_USD!BM16)</f>
        <v/>
      </c>
      <c r="BM15" s="223" t="str">
        <f>IF(SAM_2017_user_USD!BN16="","",SAM_2017_user_USD!BN16)</f>
        <v/>
      </c>
      <c r="BN15" s="223" t="str">
        <f>IF(SAM_2017_user_USD!BO16="","",SAM_2017_user_USD!BO16)</f>
        <v/>
      </c>
      <c r="BO15" s="223" t="str">
        <f>IF(SAM_2017_user_USD!BP16="","",SAM_2017_user_USD!BP16)</f>
        <v/>
      </c>
      <c r="BP15" s="223" t="str">
        <f>IF(SAM_2017_user_USD!BQ16="","",SAM_2017_user_USD!BQ16)</f>
        <v/>
      </c>
      <c r="BQ15" s="223" t="str">
        <f>IF(SAM_2017_user_USD!BR16="","",SAM_2017_user_USD!BR16)</f>
        <v/>
      </c>
      <c r="BR15" s="223" t="str">
        <f>IF(SAM_2017_user_USD!BS16="","",SAM_2017_user_USD!BS16)</f>
        <v/>
      </c>
      <c r="BS15" s="223" t="str">
        <f>IF(SAM_2017_user_USD!BT16="","",SAM_2017_user_USD!BT16)</f>
        <v/>
      </c>
      <c r="BT15" s="223" t="str">
        <f>IF(SAM_2017_user_USD!BU16="","",SAM_2017_user_USD!BU16)</f>
        <v/>
      </c>
      <c r="BU15" s="223" t="str">
        <f>IF(SAM_2017_user_USD!BV16="","",SAM_2017_user_USD!BV16)</f>
        <v/>
      </c>
      <c r="BV15" s="223" t="str">
        <f>IF(SAM_2017_user_USD!BW16="","",SAM_2017_user_USD!BW16)</f>
        <v/>
      </c>
      <c r="BW15" s="223" t="str">
        <f>IF(SAM_2017_user_USD!BX16="","",SAM_2017_user_USD!BX16)</f>
        <v/>
      </c>
      <c r="BX15" s="223" t="str">
        <f>IF(SAM_2017_user_USD!BY16="","",SAM_2017_user_USD!BY16)</f>
        <v/>
      </c>
      <c r="BY15" s="223" t="str">
        <f>IF(SAM_2017_user_USD!BZ16="","",SAM_2017_user_USD!BZ16)</f>
        <v/>
      </c>
      <c r="BZ15" s="223" t="str">
        <f>IF(SAM_2017_user_USD!CA16="","",SAM_2017_user_USD!CA16)</f>
        <v/>
      </c>
      <c r="CA15" s="223" t="str">
        <f>IF(SAM_2017_user_USD!CB16="","",SAM_2017_user_USD!CB16)</f>
        <v/>
      </c>
      <c r="CB15" s="223" t="str">
        <f>IF(SAM_2017_user_USD!CC16="","",SAM_2017_user_USD!CC16)</f>
        <v/>
      </c>
      <c r="CC15" s="223" t="str">
        <f>IF(SAM_2017_user_USD!CD16="","",SAM_2017_user_USD!CD16)</f>
        <v/>
      </c>
      <c r="CD15" s="223">
        <f>IF(SAM_2017_user_USD!CE16="","",SAM_2017_user_USD!CE16)</f>
        <v>1203.0225376511653</v>
      </c>
      <c r="CE15" s="107">
        <f t="shared" si="0"/>
        <v>4923.2973076574835</v>
      </c>
    </row>
    <row r="16" spans="1:83" x14ac:dyDescent="0.25">
      <c r="A16" s="225">
        <v>15</v>
      </c>
      <c r="B16" s="223" t="str">
        <f>IF(SAM_2017_user_USD!C17="","",SAM_2017_user_USD!C17)</f>
        <v/>
      </c>
      <c r="C16" s="223" t="str">
        <f>IF(SAM_2017_user_USD!D17="","",SAM_2017_user_USD!D17)</f>
        <v/>
      </c>
      <c r="D16" s="223" t="str">
        <f>IF(SAM_2017_user_USD!E17="","",SAM_2017_user_USD!E17)</f>
        <v/>
      </c>
      <c r="E16" s="223" t="str">
        <f>IF(SAM_2017_user_USD!F17="","",SAM_2017_user_USD!F17)</f>
        <v/>
      </c>
      <c r="F16" s="223" t="str">
        <f>IF(SAM_2017_user_USD!G17="","",SAM_2017_user_USD!G17)</f>
        <v/>
      </c>
      <c r="G16" s="223" t="str">
        <f>IF(SAM_2017_user_USD!H17="","",SAM_2017_user_USD!H17)</f>
        <v/>
      </c>
      <c r="H16" s="223" t="str">
        <f>IF(SAM_2017_user_USD!I17="","",SAM_2017_user_USD!I17)</f>
        <v/>
      </c>
      <c r="I16" s="223" t="str">
        <f>IF(SAM_2017_user_USD!J17="","",SAM_2017_user_USD!J17)</f>
        <v/>
      </c>
      <c r="J16" s="223" t="str">
        <f>IF(SAM_2017_user_USD!K17="","",SAM_2017_user_USD!K17)</f>
        <v/>
      </c>
      <c r="K16" s="223" t="str">
        <f>IF(SAM_2017_user_USD!L17="","",SAM_2017_user_USD!L17)</f>
        <v/>
      </c>
      <c r="L16" s="223" t="str">
        <f>IF(SAM_2017_user_USD!M17="","",SAM_2017_user_USD!M17)</f>
        <v/>
      </c>
      <c r="M16" s="223" t="str">
        <f>IF(SAM_2017_user_USD!N17="","",SAM_2017_user_USD!N17)</f>
        <v/>
      </c>
      <c r="N16" s="223" t="str">
        <f>IF(SAM_2017_user_USD!O17="","",SAM_2017_user_USD!O17)</f>
        <v/>
      </c>
      <c r="O16" s="223" t="str">
        <f>IF(SAM_2017_user_USD!P17="","",SAM_2017_user_USD!P17)</f>
        <v/>
      </c>
      <c r="P16" s="223" t="str">
        <f>IF(SAM_2017_user_USD!Q17="","",SAM_2017_user_USD!Q17)</f>
        <v/>
      </c>
      <c r="Q16" s="223" t="str">
        <f>IF(SAM_2017_user_USD!R17="","",SAM_2017_user_USD!R17)</f>
        <v/>
      </c>
      <c r="R16" s="223" t="str">
        <f>IF(SAM_2017_user_USD!S17="","",SAM_2017_user_USD!S17)</f>
        <v/>
      </c>
      <c r="S16" s="223" t="str">
        <f>IF(SAM_2017_user_USD!T17="","",SAM_2017_user_USD!T17)</f>
        <v/>
      </c>
      <c r="T16" s="223" t="str">
        <f>IF(SAM_2017_user_USD!U17="","",SAM_2017_user_USD!U17)</f>
        <v/>
      </c>
      <c r="U16" s="223" t="str">
        <f>IF(SAM_2017_user_USD!V17="","",SAM_2017_user_USD!V17)</f>
        <v/>
      </c>
      <c r="V16" s="223" t="str">
        <f>IF(SAM_2017_user_USD!W17="","",SAM_2017_user_USD!W17)</f>
        <v/>
      </c>
      <c r="W16" s="223" t="str">
        <f>IF(SAM_2017_user_USD!X17="","",SAM_2017_user_USD!X17)</f>
        <v/>
      </c>
      <c r="X16" s="223" t="str">
        <f>IF(SAM_2017_user_USD!Y17="","",SAM_2017_user_USD!Y17)</f>
        <v/>
      </c>
      <c r="Y16" s="223" t="str">
        <f>IF(SAM_2017_user_USD!Z17="","",SAM_2017_user_USD!Z17)</f>
        <v/>
      </c>
      <c r="Z16" s="223" t="str">
        <f>IF(SAM_2017_user_USD!AA17="","",SAM_2017_user_USD!AA17)</f>
        <v/>
      </c>
      <c r="AA16" s="223" t="str">
        <f>IF(SAM_2017_user_USD!AB17="","",SAM_2017_user_USD!AB17)</f>
        <v/>
      </c>
      <c r="AB16" s="223" t="str">
        <f>IF(SAM_2017_user_USD!AC17="","",SAM_2017_user_USD!AC17)</f>
        <v/>
      </c>
      <c r="AC16" s="223" t="str">
        <f>IF(SAM_2017_user_USD!AD17="","",SAM_2017_user_USD!AD17)</f>
        <v/>
      </c>
      <c r="AD16" s="223" t="str">
        <f>IF(SAM_2017_user_USD!AE17="","",SAM_2017_user_USD!AE17)</f>
        <v/>
      </c>
      <c r="AE16" s="223" t="str">
        <f>IF(SAM_2017_user_USD!AF17="","",SAM_2017_user_USD!AF17)</f>
        <v/>
      </c>
      <c r="AF16" s="223" t="str">
        <f>IF(SAM_2017_user_USD!AG17="","",SAM_2017_user_USD!AG17)</f>
        <v/>
      </c>
      <c r="AG16" s="223" t="str">
        <f>IF(SAM_2017_user_USD!AH17="","",SAM_2017_user_USD!AH17)</f>
        <v/>
      </c>
      <c r="AH16" s="223" t="str">
        <f>IF(SAM_2017_user_USD!AI17="","",SAM_2017_user_USD!AI17)</f>
        <v/>
      </c>
      <c r="AI16" s="223" t="str">
        <f>IF(SAM_2017_user_USD!AJ17="","",SAM_2017_user_USD!AJ17)</f>
        <v/>
      </c>
      <c r="AJ16" s="223" t="str">
        <f>IF(SAM_2017_user_USD!AK17="","",SAM_2017_user_USD!AK17)</f>
        <v/>
      </c>
      <c r="AK16" s="223" t="str">
        <f>IF(SAM_2017_user_USD!AL17="","",SAM_2017_user_USD!AL17)</f>
        <v/>
      </c>
      <c r="AL16" s="223" t="str">
        <f>IF(SAM_2017_user_USD!AM17="","",SAM_2017_user_USD!AM17)</f>
        <v/>
      </c>
      <c r="AM16" s="223" t="str">
        <f>IF(SAM_2017_user_USD!AN17="","",SAM_2017_user_USD!AN17)</f>
        <v/>
      </c>
      <c r="AN16" s="223" t="str">
        <f>IF(SAM_2017_user_USD!AO17="","",SAM_2017_user_USD!AO17)</f>
        <v/>
      </c>
      <c r="AO16" s="223" t="str">
        <f>IF(SAM_2017_user_USD!AP17="","",SAM_2017_user_USD!AP17)</f>
        <v/>
      </c>
      <c r="AP16" s="223" t="str">
        <f>IF(SAM_2017_user_USD!AQ17="","",SAM_2017_user_USD!AQ17)</f>
        <v/>
      </c>
      <c r="AQ16" s="223" t="str">
        <f>IF(SAM_2017_user_USD!AR17="","",SAM_2017_user_USD!AR17)</f>
        <v/>
      </c>
      <c r="AR16" s="223" t="str">
        <f>IF(SAM_2017_user_USD!AS17="","",SAM_2017_user_USD!AS17)</f>
        <v/>
      </c>
      <c r="AS16" s="223" t="str">
        <f>IF(SAM_2017_user_USD!AT17="","",SAM_2017_user_USD!AT17)</f>
        <v/>
      </c>
      <c r="AT16" s="223" t="str">
        <f>IF(SAM_2017_user_USD!AU17="","",SAM_2017_user_USD!AU17)</f>
        <v/>
      </c>
      <c r="AU16" s="223" t="str">
        <f>IF(SAM_2017_user_USD!AV17="","",SAM_2017_user_USD!AV17)</f>
        <v/>
      </c>
      <c r="AV16" s="223" t="str">
        <f>IF(SAM_2017_user_USD!AW17="","",SAM_2017_user_USD!AW17)</f>
        <v/>
      </c>
      <c r="AW16" s="223" t="str">
        <f>IF(SAM_2017_user_USD!AX17="","",SAM_2017_user_USD!AX17)</f>
        <v/>
      </c>
      <c r="AX16" s="223">
        <f>IF(SAM_2017_user_USD!AY17="","",SAM_2017_user_USD!AY17)</f>
        <v>1323.930926533086</v>
      </c>
      <c r="AY16" s="223" t="str">
        <f>IF(SAM_2017_user_USD!AZ17="","",SAM_2017_user_USD!AZ17)</f>
        <v/>
      </c>
      <c r="AZ16" s="223" t="str">
        <f>IF(SAM_2017_user_USD!BA17="","",SAM_2017_user_USD!BA17)</f>
        <v/>
      </c>
      <c r="BA16" s="223" t="str">
        <f>IF(SAM_2017_user_USD!BB17="","",SAM_2017_user_USD!BB17)</f>
        <v/>
      </c>
      <c r="BB16" s="223" t="str">
        <f>IF(SAM_2017_user_USD!BC17="","",SAM_2017_user_USD!BC17)</f>
        <v/>
      </c>
      <c r="BC16" s="223" t="str">
        <f>IF(SAM_2017_user_USD!BD17="","",SAM_2017_user_USD!BD17)</f>
        <v/>
      </c>
      <c r="BD16" s="223" t="str">
        <f>IF(SAM_2017_user_USD!BE17="","",SAM_2017_user_USD!BE17)</f>
        <v/>
      </c>
      <c r="BE16" s="223" t="str">
        <f>IF(SAM_2017_user_USD!BF17="","",SAM_2017_user_USD!BF17)</f>
        <v/>
      </c>
      <c r="BF16" s="223" t="str">
        <f>IF(SAM_2017_user_USD!BG17="","",SAM_2017_user_USD!BG17)</f>
        <v/>
      </c>
      <c r="BG16" s="223" t="str">
        <f>IF(SAM_2017_user_USD!BH17="","",SAM_2017_user_USD!BH17)</f>
        <v/>
      </c>
      <c r="BH16" s="223" t="str">
        <f>IF(SAM_2017_user_USD!BI17="","",SAM_2017_user_USD!BI17)</f>
        <v/>
      </c>
      <c r="BI16" s="223" t="str">
        <f>IF(SAM_2017_user_USD!BJ17="","",SAM_2017_user_USD!BJ17)</f>
        <v/>
      </c>
      <c r="BJ16" s="223" t="str">
        <f>IF(SAM_2017_user_USD!BK17="","",SAM_2017_user_USD!BK17)</f>
        <v/>
      </c>
      <c r="BK16" s="223" t="str">
        <f>IF(SAM_2017_user_USD!BL17="","",SAM_2017_user_USD!BL17)</f>
        <v/>
      </c>
      <c r="BL16" s="223" t="str">
        <f>IF(SAM_2017_user_USD!BM17="","",SAM_2017_user_USD!BM17)</f>
        <v/>
      </c>
      <c r="BM16" s="223" t="str">
        <f>IF(SAM_2017_user_USD!BN17="","",SAM_2017_user_USD!BN17)</f>
        <v/>
      </c>
      <c r="BN16" s="223" t="str">
        <f>IF(SAM_2017_user_USD!BO17="","",SAM_2017_user_USD!BO17)</f>
        <v/>
      </c>
      <c r="BO16" s="223" t="str">
        <f>IF(SAM_2017_user_USD!BP17="","",SAM_2017_user_USD!BP17)</f>
        <v/>
      </c>
      <c r="BP16" s="223" t="str">
        <f>IF(SAM_2017_user_USD!BQ17="","",SAM_2017_user_USD!BQ17)</f>
        <v/>
      </c>
      <c r="BQ16" s="223" t="str">
        <f>IF(SAM_2017_user_USD!BR17="","",SAM_2017_user_USD!BR17)</f>
        <v/>
      </c>
      <c r="BR16" s="223" t="str">
        <f>IF(SAM_2017_user_USD!BS17="","",SAM_2017_user_USD!BS17)</f>
        <v/>
      </c>
      <c r="BS16" s="223" t="str">
        <f>IF(SAM_2017_user_USD!BT17="","",SAM_2017_user_USD!BT17)</f>
        <v/>
      </c>
      <c r="BT16" s="223" t="str">
        <f>IF(SAM_2017_user_USD!BU17="","",SAM_2017_user_USD!BU17)</f>
        <v/>
      </c>
      <c r="BU16" s="223" t="str">
        <f>IF(SAM_2017_user_USD!BV17="","",SAM_2017_user_USD!BV17)</f>
        <v/>
      </c>
      <c r="BV16" s="223" t="str">
        <f>IF(SAM_2017_user_USD!BW17="","",SAM_2017_user_USD!BW17)</f>
        <v/>
      </c>
      <c r="BW16" s="223" t="str">
        <f>IF(SAM_2017_user_USD!BX17="","",SAM_2017_user_USD!BX17)</f>
        <v/>
      </c>
      <c r="BX16" s="223" t="str">
        <f>IF(SAM_2017_user_USD!BY17="","",SAM_2017_user_USD!BY17)</f>
        <v/>
      </c>
      <c r="BY16" s="223" t="str">
        <f>IF(SAM_2017_user_USD!BZ17="","",SAM_2017_user_USD!BZ17)</f>
        <v/>
      </c>
      <c r="BZ16" s="223" t="str">
        <f>IF(SAM_2017_user_USD!CA17="","",SAM_2017_user_USD!CA17)</f>
        <v/>
      </c>
      <c r="CA16" s="223" t="str">
        <f>IF(SAM_2017_user_USD!CB17="","",SAM_2017_user_USD!CB17)</f>
        <v/>
      </c>
      <c r="CB16" s="223" t="str">
        <f>IF(SAM_2017_user_USD!CC17="","",SAM_2017_user_USD!CC17)</f>
        <v/>
      </c>
      <c r="CC16" s="223" t="str">
        <f>IF(SAM_2017_user_USD!CD17="","",SAM_2017_user_USD!CD17)</f>
        <v/>
      </c>
      <c r="CD16" s="223">
        <f>IF(SAM_2017_user_USD!CE17="","",SAM_2017_user_USD!CE17)</f>
        <v>609.87824771468399</v>
      </c>
      <c r="CE16" s="107">
        <f t="shared" si="0"/>
        <v>1933.80917424777</v>
      </c>
    </row>
    <row r="17" spans="1:83" x14ac:dyDescent="0.25">
      <c r="A17" s="225">
        <v>16</v>
      </c>
      <c r="B17" s="223" t="str">
        <f>IF(SAM_2017_user_USD!C18="","",SAM_2017_user_USD!C18)</f>
        <v/>
      </c>
      <c r="C17" s="223" t="str">
        <f>IF(SAM_2017_user_USD!D18="","",SAM_2017_user_USD!D18)</f>
        <v/>
      </c>
      <c r="D17" s="223" t="str">
        <f>IF(SAM_2017_user_USD!E18="","",SAM_2017_user_USD!E18)</f>
        <v/>
      </c>
      <c r="E17" s="223" t="str">
        <f>IF(SAM_2017_user_USD!F18="","",SAM_2017_user_USD!F18)</f>
        <v/>
      </c>
      <c r="F17" s="223" t="str">
        <f>IF(SAM_2017_user_USD!G18="","",SAM_2017_user_USD!G18)</f>
        <v/>
      </c>
      <c r="G17" s="223" t="str">
        <f>IF(SAM_2017_user_USD!H18="","",SAM_2017_user_USD!H18)</f>
        <v/>
      </c>
      <c r="H17" s="223" t="str">
        <f>IF(SAM_2017_user_USD!I18="","",SAM_2017_user_USD!I18)</f>
        <v/>
      </c>
      <c r="I17" s="223" t="str">
        <f>IF(SAM_2017_user_USD!J18="","",SAM_2017_user_USD!J18)</f>
        <v/>
      </c>
      <c r="J17" s="223" t="str">
        <f>IF(SAM_2017_user_USD!K18="","",SAM_2017_user_USD!K18)</f>
        <v/>
      </c>
      <c r="K17" s="223" t="str">
        <f>IF(SAM_2017_user_USD!L18="","",SAM_2017_user_USD!L18)</f>
        <v/>
      </c>
      <c r="L17" s="223" t="str">
        <f>IF(SAM_2017_user_USD!M18="","",SAM_2017_user_USD!M18)</f>
        <v/>
      </c>
      <c r="M17" s="223" t="str">
        <f>IF(SAM_2017_user_USD!N18="","",SAM_2017_user_USD!N18)</f>
        <v/>
      </c>
      <c r="N17" s="223" t="str">
        <f>IF(SAM_2017_user_USD!O18="","",SAM_2017_user_USD!O18)</f>
        <v/>
      </c>
      <c r="O17" s="223" t="str">
        <f>IF(SAM_2017_user_USD!P18="","",SAM_2017_user_USD!P18)</f>
        <v/>
      </c>
      <c r="P17" s="223" t="str">
        <f>IF(SAM_2017_user_USD!Q18="","",SAM_2017_user_USD!Q18)</f>
        <v/>
      </c>
      <c r="Q17" s="223" t="str">
        <f>IF(SAM_2017_user_USD!R18="","",SAM_2017_user_USD!R18)</f>
        <v/>
      </c>
      <c r="R17" s="223" t="str">
        <f>IF(SAM_2017_user_USD!S18="","",SAM_2017_user_USD!S18)</f>
        <v/>
      </c>
      <c r="S17" s="223" t="str">
        <f>IF(SAM_2017_user_USD!T18="","",SAM_2017_user_USD!T18)</f>
        <v/>
      </c>
      <c r="T17" s="223" t="str">
        <f>IF(SAM_2017_user_USD!U18="","",SAM_2017_user_USD!U18)</f>
        <v/>
      </c>
      <c r="U17" s="223" t="str">
        <f>IF(SAM_2017_user_USD!V18="","",SAM_2017_user_USD!V18)</f>
        <v/>
      </c>
      <c r="V17" s="223" t="str">
        <f>IF(SAM_2017_user_USD!W18="","",SAM_2017_user_USD!W18)</f>
        <v/>
      </c>
      <c r="W17" s="223" t="str">
        <f>IF(SAM_2017_user_USD!X18="","",SAM_2017_user_USD!X18)</f>
        <v/>
      </c>
      <c r="X17" s="223" t="str">
        <f>IF(SAM_2017_user_USD!Y18="","",SAM_2017_user_USD!Y18)</f>
        <v/>
      </c>
      <c r="Y17" s="223" t="str">
        <f>IF(SAM_2017_user_USD!Z18="","",SAM_2017_user_USD!Z18)</f>
        <v/>
      </c>
      <c r="Z17" s="223" t="str">
        <f>IF(SAM_2017_user_USD!AA18="","",SAM_2017_user_USD!AA18)</f>
        <v/>
      </c>
      <c r="AA17" s="223" t="str">
        <f>IF(SAM_2017_user_USD!AB18="","",SAM_2017_user_USD!AB18)</f>
        <v/>
      </c>
      <c r="AB17" s="223" t="str">
        <f>IF(SAM_2017_user_USD!AC18="","",SAM_2017_user_USD!AC18)</f>
        <v/>
      </c>
      <c r="AC17" s="223" t="str">
        <f>IF(SAM_2017_user_USD!AD18="","",SAM_2017_user_USD!AD18)</f>
        <v/>
      </c>
      <c r="AD17" s="223" t="str">
        <f>IF(SAM_2017_user_USD!AE18="","",SAM_2017_user_USD!AE18)</f>
        <v/>
      </c>
      <c r="AE17" s="223" t="str">
        <f>IF(SAM_2017_user_USD!AF18="","",SAM_2017_user_USD!AF18)</f>
        <v/>
      </c>
      <c r="AF17" s="223" t="str">
        <f>IF(SAM_2017_user_USD!AG18="","",SAM_2017_user_USD!AG18)</f>
        <v/>
      </c>
      <c r="AG17" s="223" t="str">
        <f>IF(SAM_2017_user_USD!AH18="","",SAM_2017_user_USD!AH18)</f>
        <v/>
      </c>
      <c r="AH17" s="223" t="str">
        <f>IF(SAM_2017_user_USD!AI18="","",SAM_2017_user_USD!AI18)</f>
        <v/>
      </c>
      <c r="AI17" s="223" t="str">
        <f>IF(SAM_2017_user_USD!AJ18="","",SAM_2017_user_USD!AJ18)</f>
        <v/>
      </c>
      <c r="AJ17" s="223" t="str">
        <f>IF(SAM_2017_user_USD!AK18="","",SAM_2017_user_USD!AK18)</f>
        <v/>
      </c>
      <c r="AK17" s="223" t="str">
        <f>IF(SAM_2017_user_USD!AL18="","",SAM_2017_user_USD!AL18)</f>
        <v/>
      </c>
      <c r="AL17" s="223" t="str">
        <f>IF(SAM_2017_user_USD!AM18="","",SAM_2017_user_USD!AM18)</f>
        <v/>
      </c>
      <c r="AM17" s="223" t="str">
        <f>IF(SAM_2017_user_USD!AN18="","",SAM_2017_user_USD!AN18)</f>
        <v/>
      </c>
      <c r="AN17" s="223" t="str">
        <f>IF(SAM_2017_user_USD!AO18="","",SAM_2017_user_USD!AO18)</f>
        <v/>
      </c>
      <c r="AO17" s="223" t="str">
        <f>IF(SAM_2017_user_USD!AP18="","",SAM_2017_user_USD!AP18)</f>
        <v/>
      </c>
      <c r="AP17" s="223" t="str">
        <f>IF(SAM_2017_user_USD!AQ18="","",SAM_2017_user_USD!AQ18)</f>
        <v/>
      </c>
      <c r="AQ17" s="223" t="str">
        <f>IF(SAM_2017_user_USD!AR18="","",SAM_2017_user_USD!AR18)</f>
        <v/>
      </c>
      <c r="AR17" s="223" t="str">
        <f>IF(SAM_2017_user_USD!AS18="","",SAM_2017_user_USD!AS18)</f>
        <v/>
      </c>
      <c r="AS17" s="223" t="str">
        <f>IF(SAM_2017_user_USD!AT18="","",SAM_2017_user_USD!AT18)</f>
        <v/>
      </c>
      <c r="AT17" s="223" t="str">
        <f>IF(SAM_2017_user_USD!AU18="","",SAM_2017_user_USD!AU18)</f>
        <v/>
      </c>
      <c r="AU17" s="223" t="str">
        <f>IF(SAM_2017_user_USD!AV18="","",SAM_2017_user_USD!AV18)</f>
        <v/>
      </c>
      <c r="AV17" s="223" t="str">
        <f>IF(SAM_2017_user_USD!AW18="","",SAM_2017_user_USD!AW18)</f>
        <v/>
      </c>
      <c r="AW17" s="223" t="str">
        <f>IF(SAM_2017_user_USD!AX18="","",SAM_2017_user_USD!AX18)</f>
        <v/>
      </c>
      <c r="AX17" s="223" t="str">
        <f>IF(SAM_2017_user_USD!AY18="","",SAM_2017_user_USD!AY18)</f>
        <v/>
      </c>
      <c r="AY17" s="223">
        <f>IF(SAM_2017_user_USD!AZ18="","",SAM_2017_user_USD!AZ18)</f>
        <v>1903.981230896276</v>
      </c>
      <c r="AZ17" s="223" t="str">
        <f>IF(SAM_2017_user_USD!BA18="","",SAM_2017_user_USD!BA18)</f>
        <v/>
      </c>
      <c r="BA17" s="223" t="str">
        <f>IF(SAM_2017_user_USD!BB18="","",SAM_2017_user_USD!BB18)</f>
        <v/>
      </c>
      <c r="BB17" s="223" t="str">
        <f>IF(SAM_2017_user_USD!BC18="","",SAM_2017_user_USD!BC18)</f>
        <v/>
      </c>
      <c r="BC17" s="223" t="str">
        <f>IF(SAM_2017_user_USD!BD18="","",SAM_2017_user_USD!BD18)</f>
        <v/>
      </c>
      <c r="BD17" s="223" t="str">
        <f>IF(SAM_2017_user_USD!BE18="","",SAM_2017_user_USD!BE18)</f>
        <v/>
      </c>
      <c r="BE17" s="223" t="str">
        <f>IF(SAM_2017_user_USD!BF18="","",SAM_2017_user_USD!BF18)</f>
        <v/>
      </c>
      <c r="BF17" s="223" t="str">
        <f>IF(SAM_2017_user_USD!BG18="","",SAM_2017_user_USD!BG18)</f>
        <v/>
      </c>
      <c r="BG17" s="223" t="str">
        <f>IF(SAM_2017_user_USD!BH18="","",SAM_2017_user_USD!BH18)</f>
        <v/>
      </c>
      <c r="BH17" s="223" t="str">
        <f>IF(SAM_2017_user_USD!BI18="","",SAM_2017_user_USD!BI18)</f>
        <v/>
      </c>
      <c r="BI17" s="223" t="str">
        <f>IF(SAM_2017_user_USD!BJ18="","",SAM_2017_user_USD!BJ18)</f>
        <v/>
      </c>
      <c r="BJ17" s="223" t="str">
        <f>IF(SAM_2017_user_USD!BK18="","",SAM_2017_user_USD!BK18)</f>
        <v/>
      </c>
      <c r="BK17" s="223" t="str">
        <f>IF(SAM_2017_user_USD!BL18="","",SAM_2017_user_USD!BL18)</f>
        <v/>
      </c>
      <c r="BL17" s="223" t="str">
        <f>IF(SAM_2017_user_USD!BM18="","",SAM_2017_user_USD!BM18)</f>
        <v/>
      </c>
      <c r="BM17" s="223" t="str">
        <f>IF(SAM_2017_user_USD!BN18="","",SAM_2017_user_USD!BN18)</f>
        <v/>
      </c>
      <c r="BN17" s="223" t="str">
        <f>IF(SAM_2017_user_USD!BO18="","",SAM_2017_user_USD!BO18)</f>
        <v/>
      </c>
      <c r="BO17" s="223" t="str">
        <f>IF(SAM_2017_user_USD!BP18="","",SAM_2017_user_USD!BP18)</f>
        <v/>
      </c>
      <c r="BP17" s="223" t="str">
        <f>IF(SAM_2017_user_USD!BQ18="","",SAM_2017_user_USD!BQ18)</f>
        <v/>
      </c>
      <c r="BQ17" s="223" t="str">
        <f>IF(SAM_2017_user_USD!BR18="","",SAM_2017_user_USD!BR18)</f>
        <v/>
      </c>
      <c r="BR17" s="223" t="str">
        <f>IF(SAM_2017_user_USD!BS18="","",SAM_2017_user_USD!BS18)</f>
        <v/>
      </c>
      <c r="BS17" s="223" t="str">
        <f>IF(SAM_2017_user_USD!BT18="","",SAM_2017_user_USD!BT18)</f>
        <v/>
      </c>
      <c r="BT17" s="223" t="str">
        <f>IF(SAM_2017_user_USD!BU18="","",SAM_2017_user_USD!BU18)</f>
        <v/>
      </c>
      <c r="BU17" s="223" t="str">
        <f>IF(SAM_2017_user_USD!BV18="","",SAM_2017_user_USD!BV18)</f>
        <v/>
      </c>
      <c r="BV17" s="223" t="str">
        <f>IF(SAM_2017_user_USD!BW18="","",SAM_2017_user_USD!BW18)</f>
        <v/>
      </c>
      <c r="BW17" s="223" t="str">
        <f>IF(SAM_2017_user_USD!BX18="","",SAM_2017_user_USD!BX18)</f>
        <v/>
      </c>
      <c r="BX17" s="223" t="str">
        <f>IF(SAM_2017_user_USD!BY18="","",SAM_2017_user_USD!BY18)</f>
        <v/>
      </c>
      <c r="BY17" s="223" t="str">
        <f>IF(SAM_2017_user_USD!BZ18="","",SAM_2017_user_USD!BZ18)</f>
        <v/>
      </c>
      <c r="BZ17" s="223" t="str">
        <f>IF(SAM_2017_user_USD!CA18="","",SAM_2017_user_USD!CA18)</f>
        <v/>
      </c>
      <c r="CA17" s="223" t="str">
        <f>IF(SAM_2017_user_USD!CB18="","",SAM_2017_user_USD!CB18)</f>
        <v/>
      </c>
      <c r="CB17" s="223" t="str">
        <f>IF(SAM_2017_user_USD!CC18="","",SAM_2017_user_USD!CC18)</f>
        <v/>
      </c>
      <c r="CC17" s="223" t="str">
        <f>IF(SAM_2017_user_USD!CD18="","",SAM_2017_user_USD!CD18)</f>
        <v/>
      </c>
      <c r="CD17" s="223">
        <f>IF(SAM_2017_user_USD!CE18="","",SAM_2017_user_USD!CE18)</f>
        <v>65.257804545305333</v>
      </c>
      <c r="CE17" s="107">
        <f t="shared" si="0"/>
        <v>1969.2390354415813</v>
      </c>
    </row>
    <row r="18" spans="1:83" x14ac:dyDescent="0.25">
      <c r="A18" s="225">
        <v>17</v>
      </c>
      <c r="B18" s="223" t="str">
        <f>IF(SAM_2017_user_USD!C19="","",SAM_2017_user_USD!C19)</f>
        <v/>
      </c>
      <c r="C18" s="223" t="str">
        <f>IF(SAM_2017_user_USD!D19="","",SAM_2017_user_USD!D19)</f>
        <v/>
      </c>
      <c r="D18" s="223" t="str">
        <f>IF(SAM_2017_user_USD!E19="","",SAM_2017_user_USD!E19)</f>
        <v/>
      </c>
      <c r="E18" s="223" t="str">
        <f>IF(SAM_2017_user_USD!F19="","",SAM_2017_user_USD!F19)</f>
        <v/>
      </c>
      <c r="F18" s="223" t="str">
        <f>IF(SAM_2017_user_USD!G19="","",SAM_2017_user_USD!G19)</f>
        <v/>
      </c>
      <c r="G18" s="223" t="str">
        <f>IF(SAM_2017_user_USD!H19="","",SAM_2017_user_USD!H19)</f>
        <v/>
      </c>
      <c r="H18" s="223" t="str">
        <f>IF(SAM_2017_user_USD!I19="","",SAM_2017_user_USD!I19)</f>
        <v/>
      </c>
      <c r="I18" s="223" t="str">
        <f>IF(SAM_2017_user_USD!J19="","",SAM_2017_user_USD!J19)</f>
        <v/>
      </c>
      <c r="J18" s="223" t="str">
        <f>IF(SAM_2017_user_USD!K19="","",SAM_2017_user_USD!K19)</f>
        <v/>
      </c>
      <c r="K18" s="223" t="str">
        <f>IF(SAM_2017_user_USD!L19="","",SAM_2017_user_USD!L19)</f>
        <v/>
      </c>
      <c r="L18" s="223" t="str">
        <f>IF(SAM_2017_user_USD!M19="","",SAM_2017_user_USD!M19)</f>
        <v/>
      </c>
      <c r="M18" s="223" t="str">
        <f>IF(SAM_2017_user_USD!N19="","",SAM_2017_user_USD!N19)</f>
        <v/>
      </c>
      <c r="N18" s="223" t="str">
        <f>IF(SAM_2017_user_USD!O19="","",SAM_2017_user_USD!O19)</f>
        <v/>
      </c>
      <c r="O18" s="223" t="str">
        <f>IF(SAM_2017_user_USD!P19="","",SAM_2017_user_USD!P19)</f>
        <v/>
      </c>
      <c r="P18" s="223" t="str">
        <f>IF(SAM_2017_user_USD!Q19="","",SAM_2017_user_USD!Q19)</f>
        <v/>
      </c>
      <c r="Q18" s="223" t="str">
        <f>IF(SAM_2017_user_USD!R19="","",SAM_2017_user_USD!R19)</f>
        <v/>
      </c>
      <c r="R18" s="223" t="str">
        <f>IF(SAM_2017_user_USD!S19="","",SAM_2017_user_USD!S19)</f>
        <v/>
      </c>
      <c r="S18" s="223" t="str">
        <f>IF(SAM_2017_user_USD!T19="","",SAM_2017_user_USD!T19)</f>
        <v/>
      </c>
      <c r="T18" s="223" t="str">
        <f>IF(SAM_2017_user_USD!U19="","",SAM_2017_user_USD!U19)</f>
        <v/>
      </c>
      <c r="U18" s="223" t="str">
        <f>IF(SAM_2017_user_USD!V19="","",SAM_2017_user_USD!V19)</f>
        <v/>
      </c>
      <c r="V18" s="223" t="str">
        <f>IF(SAM_2017_user_USD!W19="","",SAM_2017_user_USD!W19)</f>
        <v/>
      </c>
      <c r="W18" s="223" t="str">
        <f>IF(SAM_2017_user_USD!X19="","",SAM_2017_user_USD!X19)</f>
        <v/>
      </c>
      <c r="X18" s="223" t="str">
        <f>IF(SAM_2017_user_USD!Y19="","",SAM_2017_user_USD!Y19)</f>
        <v/>
      </c>
      <c r="Y18" s="223" t="str">
        <f>IF(SAM_2017_user_USD!Z19="","",SAM_2017_user_USD!Z19)</f>
        <v/>
      </c>
      <c r="Z18" s="223" t="str">
        <f>IF(SAM_2017_user_USD!AA19="","",SAM_2017_user_USD!AA19)</f>
        <v/>
      </c>
      <c r="AA18" s="223" t="str">
        <f>IF(SAM_2017_user_USD!AB19="","",SAM_2017_user_USD!AB19)</f>
        <v/>
      </c>
      <c r="AB18" s="223" t="str">
        <f>IF(SAM_2017_user_USD!AC19="","",SAM_2017_user_USD!AC19)</f>
        <v/>
      </c>
      <c r="AC18" s="223" t="str">
        <f>IF(SAM_2017_user_USD!AD19="","",SAM_2017_user_USD!AD19)</f>
        <v/>
      </c>
      <c r="AD18" s="223" t="str">
        <f>IF(SAM_2017_user_USD!AE19="","",SAM_2017_user_USD!AE19)</f>
        <v/>
      </c>
      <c r="AE18" s="223" t="str">
        <f>IF(SAM_2017_user_USD!AF19="","",SAM_2017_user_USD!AF19)</f>
        <v/>
      </c>
      <c r="AF18" s="223" t="str">
        <f>IF(SAM_2017_user_USD!AG19="","",SAM_2017_user_USD!AG19)</f>
        <v/>
      </c>
      <c r="AG18" s="223" t="str">
        <f>IF(SAM_2017_user_USD!AH19="","",SAM_2017_user_USD!AH19)</f>
        <v/>
      </c>
      <c r="AH18" s="223" t="str">
        <f>IF(SAM_2017_user_USD!AI19="","",SAM_2017_user_USD!AI19)</f>
        <v/>
      </c>
      <c r="AI18" s="223" t="str">
        <f>IF(SAM_2017_user_USD!AJ19="","",SAM_2017_user_USD!AJ19)</f>
        <v/>
      </c>
      <c r="AJ18" s="223" t="str">
        <f>IF(SAM_2017_user_USD!AK19="","",SAM_2017_user_USD!AK19)</f>
        <v/>
      </c>
      <c r="AK18" s="223" t="str">
        <f>IF(SAM_2017_user_USD!AL19="","",SAM_2017_user_USD!AL19)</f>
        <v/>
      </c>
      <c r="AL18" s="223" t="str">
        <f>IF(SAM_2017_user_USD!AM19="","",SAM_2017_user_USD!AM19)</f>
        <v/>
      </c>
      <c r="AM18" s="223" t="str">
        <f>IF(SAM_2017_user_USD!AN19="","",SAM_2017_user_USD!AN19)</f>
        <v/>
      </c>
      <c r="AN18" s="223" t="str">
        <f>IF(SAM_2017_user_USD!AO19="","",SAM_2017_user_USD!AO19)</f>
        <v/>
      </c>
      <c r="AO18" s="223" t="str">
        <f>IF(SAM_2017_user_USD!AP19="","",SAM_2017_user_USD!AP19)</f>
        <v/>
      </c>
      <c r="AP18" s="223" t="str">
        <f>IF(SAM_2017_user_USD!AQ19="","",SAM_2017_user_USD!AQ19)</f>
        <v/>
      </c>
      <c r="AQ18" s="223" t="str">
        <f>IF(SAM_2017_user_USD!AR19="","",SAM_2017_user_USD!AR19)</f>
        <v/>
      </c>
      <c r="AR18" s="223" t="str">
        <f>IF(SAM_2017_user_USD!AS19="","",SAM_2017_user_USD!AS19)</f>
        <v/>
      </c>
      <c r="AS18" s="223" t="str">
        <f>IF(SAM_2017_user_USD!AT19="","",SAM_2017_user_USD!AT19)</f>
        <v/>
      </c>
      <c r="AT18" s="223" t="str">
        <f>IF(SAM_2017_user_USD!AU19="","",SAM_2017_user_USD!AU19)</f>
        <v/>
      </c>
      <c r="AU18" s="223" t="str">
        <f>IF(SAM_2017_user_USD!AV19="","",SAM_2017_user_USD!AV19)</f>
        <v/>
      </c>
      <c r="AV18" s="223" t="str">
        <f>IF(SAM_2017_user_USD!AW19="","",SAM_2017_user_USD!AW19)</f>
        <v/>
      </c>
      <c r="AW18" s="223" t="str">
        <f>IF(SAM_2017_user_USD!AX19="","",SAM_2017_user_USD!AX19)</f>
        <v/>
      </c>
      <c r="AX18" s="223" t="str">
        <f>IF(SAM_2017_user_USD!AY19="","",SAM_2017_user_USD!AY19)</f>
        <v/>
      </c>
      <c r="AY18" s="223" t="str">
        <f>IF(SAM_2017_user_USD!AZ19="","",SAM_2017_user_USD!AZ19)</f>
        <v/>
      </c>
      <c r="AZ18" s="223">
        <f>IF(SAM_2017_user_USD!BA19="","",SAM_2017_user_USD!BA19)</f>
        <v>2714.4571980857218</v>
      </c>
      <c r="BA18" s="223" t="str">
        <f>IF(SAM_2017_user_USD!BB19="","",SAM_2017_user_USD!BB19)</f>
        <v/>
      </c>
      <c r="BB18" s="223" t="str">
        <f>IF(SAM_2017_user_USD!BC19="","",SAM_2017_user_USD!BC19)</f>
        <v/>
      </c>
      <c r="BC18" s="223" t="str">
        <f>IF(SAM_2017_user_USD!BD19="","",SAM_2017_user_USD!BD19)</f>
        <v/>
      </c>
      <c r="BD18" s="223" t="str">
        <f>IF(SAM_2017_user_USD!BE19="","",SAM_2017_user_USD!BE19)</f>
        <v/>
      </c>
      <c r="BE18" s="223" t="str">
        <f>IF(SAM_2017_user_USD!BF19="","",SAM_2017_user_USD!BF19)</f>
        <v/>
      </c>
      <c r="BF18" s="223" t="str">
        <f>IF(SAM_2017_user_USD!BG19="","",SAM_2017_user_USD!BG19)</f>
        <v/>
      </c>
      <c r="BG18" s="223" t="str">
        <f>IF(SAM_2017_user_USD!BH19="","",SAM_2017_user_USD!BH19)</f>
        <v/>
      </c>
      <c r="BH18" s="223" t="str">
        <f>IF(SAM_2017_user_USD!BI19="","",SAM_2017_user_USD!BI19)</f>
        <v/>
      </c>
      <c r="BI18" s="223" t="str">
        <f>IF(SAM_2017_user_USD!BJ19="","",SAM_2017_user_USD!BJ19)</f>
        <v/>
      </c>
      <c r="BJ18" s="223" t="str">
        <f>IF(SAM_2017_user_USD!BK19="","",SAM_2017_user_USD!BK19)</f>
        <v/>
      </c>
      <c r="BK18" s="223" t="str">
        <f>IF(SAM_2017_user_USD!BL19="","",SAM_2017_user_USD!BL19)</f>
        <v/>
      </c>
      <c r="BL18" s="223" t="str">
        <f>IF(SAM_2017_user_USD!BM19="","",SAM_2017_user_USD!BM19)</f>
        <v/>
      </c>
      <c r="BM18" s="223" t="str">
        <f>IF(SAM_2017_user_USD!BN19="","",SAM_2017_user_USD!BN19)</f>
        <v/>
      </c>
      <c r="BN18" s="223" t="str">
        <f>IF(SAM_2017_user_USD!BO19="","",SAM_2017_user_USD!BO19)</f>
        <v/>
      </c>
      <c r="BO18" s="223" t="str">
        <f>IF(SAM_2017_user_USD!BP19="","",SAM_2017_user_USD!BP19)</f>
        <v/>
      </c>
      <c r="BP18" s="223" t="str">
        <f>IF(SAM_2017_user_USD!BQ19="","",SAM_2017_user_USD!BQ19)</f>
        <v/>
      </c>
      <c r="BQ18" s="223" t="str">
        <f>IF(SAM_2017_user_USD!BR19="","",SAM_2017_user_USD!BR19)</f>
        <v/>
      </c>
      <c r="BR18" s="223" t="str">
        <f>IF(SAM_2017_user_USD!BS19="","",SAM_2017_user_USD!BS19)</f>
        <v/>
      </c>
      <c r="BS18" s="223" t="str">
        <f>IF(SAM_2017_user_USD!BT19="","",SAM_2017_user_USD!BT19)</f>
        <v/>
      </c>
      <c r="BT18" s="223" t="str">
        <f>IF(SAM_2017_user_USD!BU19="","",SAM_2017_user_USD!BU19)</f>
        <v/>
      </c>
      <c r="BU18" s="223" t="str">
        <f>IF(SAM_2017_user_USD!BV19="","",SAM_2017_user_USD!BV19)</f>
        <v/>
      </c>
      <c r="BV18" s="223" t="str">
        <f>IF(SAM_2017_user_USD!BW19="","",SAM_2017_user_USD!BW19)</f>
        <v/>
      </c>
      <c r="BW18" s="223" t="str">
        <f>IF(SAM_2017_user_USD!BX19="","",SAM_2017_user_USD!BX19)</f>
        <v/>
      </c>
      <c r="BX18" s="223" t="str">
        <f>IF(SAM_2017_user_USD!BY19="","",SAM_2017_user_USD!BY19)</f>
        <v/>
      </c>
      <c r="BY18" s="223" t="str">
        <f>IF(SAM_2017_user_USD!BZ19="","",SAM_2017_user_USD!BZ19)</f>
        <v/>
      </c>
      <c r="BZ18" s="223" t="str">
        <f>IF(SAM_2017_user_USD!CA19="","",SAM_2017_user_USD!CA19)</f>
        <v/>
      </c>
      <c r="CA18" s="223" t="str">
        <f>IF(SAM_2017_user_USD!CB19="","",SAM_2017_user_USD!CB19)</f>
        <v/>
      </c>
      <c r="CB18" s="223" t="str">
        <f>IF(SAM_2017_user_USD!CC19="","",SAM_2017_user_USD!CC19)</f>
        <v/>
      </c>
      <c r="CC18" s="223" t="str">
        <f>IF(SAM_2017_user_USD!CD19="","",SAM_2017_user_USD!CD19)</f>
        <v/>
      </c>
      <c r="CD18" s="223">
        <f>IF(SAM_2017_user_USD!CE19="","",SAM_2017_user_USD!CE19)</f>
        <v>561.23044632268522</v>
      </c>
      <c r="CE18" s="107">
        <f t="shared" si="0"/>
        <v>3275.6876444084069</v>
      </c>
    </row>
    <row r="19" spans="1:83" x14ac:dyDescent="0.25">
      <c r="A19" s="225">
        <v>18</v>
      </c>
      <c r="B19" s="223" t="str">
        <f>IF(SAM_2017_user_USD!C20="","",SAM_2017_user_USD!C20)</f>
        <v/>
      </c>
      <c r="C19" s="223" t="str">
        <f>IF(SAM_2017_user_USD!D20="","",SAM_2017_user_USD!D20)</f>
        <v/>
      </c>
      <c r="D19" s="223" t="str">
        <f>IF(SAM_2017_user_USD!E20="","",SAM_2017_user_USD!E20)</f>
        <v/>
      </c>
      <c r="E19" s="223" t="str">
        <f>IF(SAM_2017_user_USD!F20="","",SAM_2017_user_USD!F20)</f>
        <v/>
      </c>
      <c r="F19" s="223" t="str">
        <f>IF(SAM_2017_user_USD!G20="","",SAM_2017_user_USD!G20)</f>
        <v/>
      </c>
      <c r="G19" s="223" t="str">
        <f>IF(SAM_2017_user_USD!H20="","",SAM_2017_user_USD!H20)</f>
        <v/>
      </c>
      <c r="H19" s="223" t="str">
        <f>IF(SAM_2017_user_USD!I20="","",SAM_2017_user_USD!I20)</f>
        <v/>
      </c>
      <c r="I19" s="223" t="str">
        <f>IF(SAM_2017_user_USD!J20="","",SAM_2017_user_USD!J20)</f>
        <v/>
      </c>
      <c r="J19" s="223" t="str">
        <f>IF(SAM_2017_user_USD!K20="","",SAM_2017_user_USD!K20)</f>
        <v/>
      </c>
      <c r="K19" s="223" t="str">
        <f>IF(SAM_2017_user_USD!L20="","",SAM_2017_user_USD!L20)</f>
        <v/>
      </c>
      <c r="L19" s="223" t="str">
        <f>IF(SAM_2017_user_USD!M20="","",SAM_2017_user_USD!M20)</f>
        <v/>
      </c>
      <c r="M19" s="223" t="str">
        <f>IF(SAM_2017_user_USD!N20="","",SAM_2017_user_USD!N20)</f>
        <v/>
      </c>
      <c r="N19" s="223" t="str">
        <f>IF(SAM_2017_user_USD!O20="","",SAM_2017_user_USD!O20)</f>
        <v/>
      </c>
      <c r="O19" s="223" t="str">
        <f>IF(SAM_2017_user_USD!P20="","",SAM_2017_user_USD!P20)</f>
        <v/>
      </c>
      <c r="P19" s="223" t="str">
        <f>IF(SAM_2017_user_USD!Q20="","",SAM_2017_user_USD!Q20)</f>
        <v/>
      </c>
      <c r="Q19" s="223" t="str">
        <f>IF(SAM_2017_user_USD!R20="","",SAM_2017_user_USD!R20)</f>
        <v/>
      </c>
      <c r="R19" s="223" t="str">
        <f>IF(SAM_2017_user_USD!S20="","",SAM_2017_user_USD!S20)</f>
        <v/>
      </c>
      <c r="S19" s="223" t="str">
        <f>IF(SAM_2017_user_USD!T20="","",SAM_2017_user_USD!T20)</f>
        <v/>
      </c>
      <c r="T19" s="223" t="str">
        <f>IF(SAM_2017_user_USD!U20="","",SAM_2017_user_USD!U20)</f>
        <v/>
      </c>
      <c r="U19" s="223" t="str">
        <f>IF(SAM_2017_user_USD!V20="","",SAM_2017_user_USD!V20)</f>
        <v/>
      </c>
      <c r="V19" s="223" t="str">
        <f>IF(SAM_2017_user_USD!W20="","",SAM_2017_user_USD!W20)</f>
        <v/>
      </c>
      <c r="W19" s="223" t="str">
        <f>IF(SAM_2017_user_USD!X20="","",SAM_2017_user_USD!X20)</f>
        <v/>
      </c>
      <c r="X19" s="223" t="str">
        <f>IF(SAM_2017_user_USD!Y20="","",SAM_2017_user_USD!Y20)</f>
        <v/>
      </c>
      <c r="Y19" s="223" t="str">
        <f>IF(SAM_2017_user_USD!Z20="","",SAM_2017_user_USD!Z20)</f>
        <v/>
      </c>
      <c r="Z19" s="223" t="str">
        <f>IF(SAM_2017_user_USD!AA20="","",SAM_2017_user_USD!AA20)</f>
        <v/>
      </c>
      <c r="AA19" s="223" t="str">
        <f>IF(SAM_2017_user_USD!AB20="","",SAM_2017_user_USD!AB20)</f>
        <v/>
      </c>
      <c r="AB19" s="223" t="str">
        <f>IF(SAM_2017_user_USD!AC20="","",SAM_2017_user_USD!AC20)</f>
        <v/>
      </c>
      <c r="AC19" s="223" t="str">
        <f>IF(SAM_2017_user_USD!AD20="","",SAM_2017_user_USD!AD20)</f>
        <v/>
      </c>
      <c r="AD19" s="223" t="str">
        <f>IF(SAM_2017_user_USD!AE20="","",SAM_2017_user_USD!AE20)</f>
        <v/>
      </c>
      <c r="AE19" s="223" t="str">
        <f>IF(SAM_2017_user_USD!AF20="","",SAM_2017_user_USD!AF20)</f>
        <v/>
      </c>
      <c r="AF19" s="223" t="str">
        <f>IF(SAM_2017_user_USD!AG20="","",SAM_2017_user_USD!AG20)</f>
        <v/>
      </c>
      <c r="AG19" s="223" t="str">
        <f>IF(SAM_2017_user_USD!AH20="","",SAM_2017_user_USD!AH20)</f>
        <v/>
      </c>
      <c r="AH19" s="223" t="str">
        <f>IF(SAM_2017_user_USD!AI20="","",SAM_2017_user_USD!AI20)</f>
        <v/>
      </c>
      <c r="AI19" s="223" t="str">
        <f>IF(SAM_2017_user_USD!AJ20="","",SAM_2017_user_USD!AJ20)</f>
        <v/>
      </c>
      <c r="AJ19" s="223" t="str">
        <f>IF(SAM_2017_user_USD!AK20="","",SAM_2017_user_USD!AK20)</f>
        <v/>
      </c>
      <c r="AK19" s="223" t="str">
        <f>IF(SAM_2017_user_USD!AL20="","",SAM_2017_user_USD!AL20)</f>
        <v/>
      </c>
      <c r="AL19" s="223" t="str">
        <f>IF(SAM_2017_user_USD!AM20="","",SAM_2017_user_USD!AM20)</f>
        <v/>
      </c>
      <c r="AM19" s="223" t="str">
        <f>IF(SAM_2017_user_USD!AN20="","",SAM_2017_user_USD!AN20)</f>
        <v/>
      </c>
      <c r="AN19" s="223" t="str">
        <f>IF(SAM_2017_user_USD!AO20="","",SAM_2017_user_USD!AO20)</f>
        <v/>
      </c>
      <c r="AO19" s="223" t="str">
        <f>IF(SAM_2017_user_USD!AP20="","",SAM_2017_user_USD!AP20)</f>
        <v/>
      </c>
      <c r="AP19" s="223" t="str">
        <f>IF(SAM_2017_user_USD!AQ20="","",SAM_2017_user_USD!AQ20)</f>
        <v/>
      </c>
      <c r="AQ19" s="223" t="str">
        <f>IF(SAM_2017_user_USD!AR20="","",SAM_2017_user_USD!AR20)</f>
        <v/>
      </c>
      <c r="AR19" s="223" t="str">
        <f>IF(SAM_2017_user_USD!AS20="","",SAM_2017_user_USD!AS20)</f>
        <v/>
      </c>
      <c r="AS19" s="223" t="str">
        <f>IF(SAM_2017_user_USD!AT20="","",SAM_2017_user_USD!AT20)</f>
        <v/>
      </c>
      <c r="AT19" s="223" t="str">
        <f>IF(SAM_2017_user_USD!AU20="","",SAM_2017_user_USD!AU20)</f>
        <v/>
      </c>
      <c r="AU19" s="223" t="str">
        <f>IF(SAM_2017_user_USD!AV20="","",SAM_2017_user_USD!AV20)</f>
        <v/>
      </c>
      <c r="AV19" s="223" t="str">
        <f>IF(SAM_2017_user_USD!AW20="","",SAM_2017_user_USD!AW20)</f>
        <v/>
      </c>
      <c r="AW19" s="223" t="str">
        <f>IF(SAM_2017_user_USD!AX20="","",SAM_2017_user_USD!AX20)</f>
        <v/>
      </c>
      <c r="AX19" s="223" t="str">
        <f>IF(SAM_2017_user_USD!AY20="","",SAM_2017_user_USD!AY20)</f>
        <v/>
      </c>
      <c r="AY19" s="223" t="str">
        <f>IF(SAM_2017_user_USD!AZ20="","",SAM_2017_user_USD!AZ20)</f>
        <v/>
      </c>
      <c r="AZ19" s="223" t="str">
        <f>IF(SAM_2017_user_USD!BA20="","",SAM_2017_user_USD!BA20)</f>
        <v/>
      </c>
      <c r="BA19" s="223">
        <f>IF(SAM_2017_user_USD!BB20="","",SAM_2017_user_USD!BB20)</f>
        <v>11.818218398826755</v>
      </c>
      <c r="BB19" s="223" t="str">
        <f>IF(SAM_2017_user_USD!BC20="","",SAM_2017_user_USD!BC20)</f>
        <v/>
      </c>
      <c r="BC19" s="223" t="str">
        <f>IF(SAM_2017_user_USD!BD20="","",SAM_2017_user_USD!BD20)</f>
        <v/>
      </c>
      <c r="BD19" s="223" t="str">
        <f>IF(SAM_2017_user_USD!BE20="","",SAM_2017_user_USD!BE20)</f>
        <v/>
      </c>
      <c r="BE19" s="223" t="str">
        <f>IF(SAM_2017_user_USD!BF20="","",SAM_2017_user_USD!BF20)</f>
        <v/>
      </c>
      <c r="BF19" s="223" t="str">
        <f>IF(SAM_2017_user_USD!BG20="","",SAM_2017_user_USD!BG20)</f>
        <v/>
      </c>
      <c r="BG19" s="223" t="str">
        <f>IF(SAM_2017_user_USD!BH20="","",SAM_2017_user_USD!BH20)</f>
        <v/>
      </c>
      <c r="BH19" s="223" t="str">
        <f>IF(SAM_2017_user_USD!BI20="","",SAM_2017_user_USD!BI20)</f>
        <v/>
      </c>
      <c r="BI19" s="223" t="str">
        <f>IF(SAM_2017_user_USD!BJ20="","",SAM_2017_user_USD!BJ20)</f>
        <v/>
      </c>
      <c r="BJ19" s="223" t="str">
        <f>IF(SAM_2017_user_USD!BK20="","",SAM_2017_user_USD!BK20)</f>
        <v/>
      </c>
      <c r="BK19" s="223" t="str">
        <f>IF(SAM_2017_user_USD!BL20="","",SAM_2017_user_USD!BL20)</f>
        <v/>
      </c>
      <c r="BL19" s="223" t="str">
        <f>IF(SAM_2017_user_USD!BM20="","",SAM_2017_user_USD!BM20)</f>
        <v/>
      </c>
      <c r="BM19" s="223" t="str">
        <f>IF(SAM_2017_user_USD!BN20="","",SAM_2017_user_USD!BN20)</f>
        <v/>
      </c>
      <c r="BN19" s="223" t="str">
        <f>IF(SAM_2017_user_USD!BO20="","",SAM_2017_user_USD!BO20)</f>
        <v/>
      </c>
      <c r="BO19" s="223" t="str">
        <f>IF(SAM_2017_user_USD!BP20="","",SAM_2017_user_USD!BP20)</f>
        <v/>
      </c>
      <c r="BP19" s="223" t="str">
        <f>IF(SAM_2017_user_USD!BQ20="","",SAM_2017_user_USD!BQ20)</f>
        <v/>
      </c>
      <c r="BQ19" s="223" t="str">
        <f>IF(SAM_2017_user_USD!BR20="","",SAM_2017_user_USD!BR20)</f>
        <v/>
      </c>
      <c r="BR19" s="223" t="str">
        <f>IF(SAM_2017_user_USD!BS20="","",SAM_2017_user_USD!BS20)</f>
        <v/>
      </c>
      <c r="BS19" s="223" t="str">
        <f>IF(SAM_2017_user_USD!BT20="","",SAM_2017_user_USD!BT20)</f>
        <v/>
      </c>
      <c r="BT19" s="223" t="str">
        <f>IF(SAM_2017_user_USD!BU20="","",SAM_2017_user_USD!BU20)</f>
        <v/>
      </c>
      <c r="BU19" s="223" t="str">
        <f>IF(SAM_2017_user_USD!BV20="","",SAM_2017_user_USD!BV20)</f>
        <v/>
      </c>
      <c r="BV19" s="223" t="str">
        <f>IF(SAM_2017_user_USD!BW20="","",SAM_2017_user_USD!BW20)</f>
        <v/>
      </c>
      <c r="BW19" s="223" t="str">
        <f>IF(SAM_2017_user_USD!BX20="","",SAM_2017_user_USD!BX20)</f>
        <v/>
      </c>
      <c r="BX19" s="223" t="str">
        <f>IF(SAM_2017_user_USD!BY20="","",SAM_2017_user_USD!BY20)</f>
        <v/>
      </c>
      <c r="BY19" s="223" t="str">
        <f>IF(SAM_2017_user_USD!BZ20="","",SAM_2017_user_USD!BZ20)</f>
        <v/>
      </c>
      <c r="BZ19" s="223" t="str">
        <f>IF(SAM_2017_user_USD!CA20="","",SAM_2017_user_USD!CA20)</f>
        <v/>
      </c>
      <c r="CA19" s="223" t="str">
        <f>IF(SAM_2017_user_USD!CB20="","",SAM_2017_user_USD!CB20)</f>
        <v/>
      </c>
      <c r="CB19" s="223" t="str">
        <f>IF(SAM_2017_user_USD!CC20="","",SAM_2017_user_USD!CC20)</f>
        <v/>
      </c>
      <c r="CC19" s="223" t="str">
        <f>IF(SAM_2017_user_USD!CD20="","",SAM_2017_user_USD!CD20)</f>
        <v/>
      </c>
      <c r="CD19" s="223">
        <f>IF(SAM_2017_user_USD!CE20="","",SAM_2017_user_USD!CE20)</f>
        <v>42.028203076208634</v>
      </c>
      <c r="CE19" s="107">
        <f t="shared" si="0"/>
        <v>53.846421475035385</v>
      </c>
    </row>
    <row r="20" spans="1:83" x14ac:dyDescent="0.25">
      <c r="A20" s="225">
        <v>19</v>
      </c>
      <c r="B20" s="223" t="str">
        <f>IF(SAM_2017_user_USD!C21="","",SAM_2017_user_USD!C21)</f>
        <v/>
      </c>
      <c r="C20" s="223" t="str">
        <f>IF(SAM_2017_user_USD!D21="","",SAM_2017_user_USD!D21)</f>
        <v/>
      </c>
      <c r="D20" s="223" t="str">
        <f>IF(SAM_2017_user_USD!E21="","",SAM_2017_user_USD!E21)</f>
        <v/>
      </c>
      <c r="E20" s="223" t="str">
        <f>IF(SAM_2017_user_USD!F21="","",SAM_2017_user_USD!F21)</f>
        <v/>
      </c>
      <c r="F20" s="223" t="str">
        <f>IF(SAM_2017_user_USD!G21="","",SAM_2017_user_USD!G21)</f>
        <v/>
      </c>
      <c r="G20" s="223" t="str">
        <f>IF(SAM_2017_user_USD!H21="","",SAM_2017_user_USD!H21)</f>
        <v/>
      </c>
      <c r="H20" s="223" t="str">
        <f>IF(SAM_2017_user_USD!I21="","",SAM_2017_user_USD!I21)</f>
        <v/>
      </c>
      <c r="I20" s="223" t="str">
        <f>IF(SAM_2017_user_USD!J21="","",SAM_2017_user_USD!J21)</f>
        <v/>
      </c>
      <c r="J20" s="223" t="str">
        <f>IF(SAM_2017_user_USD!K21="","",SAM_2017_user_USD!K21)</f>
        <v/>
      </c>
      <c r="K20" s="223" t="str">
        <f>IF(SAM_2017_user_USD!L21="","",SAM_2017_user_USD!L21)</f>
        <v/>
      </c>
      <c r="L20" s="223" t="str">
        <f>IF(SAM_2017_user_USD!M21="","",SAM_2017_user_USD!M21)</f>
        <v/>
      </c>
      <c r="M20" s="223" t="str">
        <f>IF(SAM_2017_user_USD!N21="","",SAM_2017_user_USD!N21)</f>
        <v/>
      </c>
      <c r="N20" s="223" t="str">
        <f>IF(SAM_2017_user_USD!O21="","",SAM_2017_user_USD!O21)</f>
        <v/>
      </c>
      <c r="O20" s="223" t="str">
        <f>IF(SAM_2017_user_USD!P21="","",SAM_2017_user_USD!P21)</f>
        <v/>
      </c>
      <c r="P20" s="223" t="str">
        <f>IF(SAM_2017_user_USD!Q21="","",SAM_2017_user_USD!Q21)</f>
        <v/>
      </c>
      <c r="Q20" s="223" t="str">
        <f>IF(SAM_2017_user_USD!R21="","",SAM_2017_user_USD!R21)</f>
        <v/>
      </c>
      <c r="R20" s="223" t="str">
        <f>IF(SAM_2017_user_USD!S21="","",SAM_2017_user_USD!S21)</f>
        <v/>
      </c>
      <c r="S20" s="223" t="str">
        <f>IF(SAM_2017_user_USD!T21="","",SAM_2017_user_USD!T21)</f>
        <v/>
      </c>
      <c r="T20" s="223" t="str">
        <f>IF(SAM_2017_user_USD!U21="","",SAM_2017_user_USD!U21)</f>
        <v/>
      </c>
      <c r="U20" s="223" t="str">
        <f>IF(SAM_2017_user_USD!V21="","",SAM_2017_user_USD!V21)</f>
        <v/>
      </c>
      <c r="V20" s="223" t="str">
        <f>IF(SAM_2017_user_USD!W21="","",SAM_2017_user_USD!W21)</f>
        <v/>
      </c>
      <c r="W20" s="223" t="str">
        <f>IF(SAM_2017_user_USD!X21="","",SAM_2017_user_USD!X21)</f>
        <v/>
      </c>
      <c r="X20" s="223" t="str">
        <f>IF(SAM_2017_user_USD!Y21="","",SAM_2017_user_USD!Y21)</f>
        <v/>
      </c>
      <c r="Y20" s="223" t="str">
        <f>IF(SAM_2017_user_USD!Z21="","",SAM_2017_user_USD!Z21)</f>
        <v/>
      </c>
      <c r="Z20" s="223" t="str">
        <f>IF(SAM_2017_user_USD!AA21="","",SAM_2017_user_USD!AA21)</f>
        <v/>
      </c>
      <c r="AA20" s="223" t="str">
        <f>IF(SAM_2017_user_USD!AB21="","",SAM_2017_user_USD!AB21)</f>
        <v/>
      </c>
      <c r="AB20" s="223" t="str">
        <f>IF(SAM_2017_user_USD!AC21="","",SAM_2017_user_USD!AC21)</f>
        <v/>
      </c>
      <c r="AC20" s="223" t="str">
        <f>IF(SAM_2017_user_USD!AD21="","",SAM_2017_user_USD!AD21)</f>
        <v/>
      </c>
      <c r="AD20" s="223" t="str">
        <f>IF(SAM_2017_user_USD!AE21="","",SAM_2017_user_USD!AE21)</f>
        <v/>
      </c>
      <c r="AE20" s="223" t="str">
        <f>IF(SAM_2017_user_USD!AF21="","",SAM_2017_user_USD!AF21)</f>
        <v/>
      </c>
      <c r="AF20" s="223" t="str">
        <f>IF(SAM_2017_user_USD!AG21="","",SAM_2017_user_USD!AG21)</f>
        <v/>
      </c>
      <c r="AG20" s="223" t="str">
        <f>IF(SAM_2017_user_USD!AH21="","",SAM_2017_user_USD!AH21)</f>
        <v/>
      </c>
      <c r="AH20" s="223" t="str">
        <f>IF(SAM_2017_user_USD!AI21="","",SAM_2017_user_USD!AI21)</f>
        <v/>
      </c>
      <c r="AI20" s="223" t="str">
        <f>IF(SAM_2017_user_USD!AJ21="","",SAM_2017_user_USD!AJ21)</f>
        <v/>
      </c>
      <c r="AJ20" s="223" t="str">
        <f>IF(SAM_2017_user_USD!AK21="","",SAM_2017_user_USD!AK21)</f>
        <v/>
      </c>
      <c r="AK20" s="223" t="str">
        <f>IF(SAM_2017_user_USD!AL21="","",SAM_2017_user_USD!AL21)</f>
        <v/>
      </c>
      <c r="AL20" s="223" t="str">
        <f>IF(SAM_2017_user_USD!AM21="","",SAM_2017_user_USD!AM21)</f>
        <v/>
      </c>
      <c r="AM20" s="223" t="str">
        <f>IF(SAM_2017_user_USD!AN21="","",SAM_2017_user_USD!AN21)</f>
        <v/>
      </c>
      <c r="AN20" s="223" t="str">
        <f>IF(SAM_2017_user_USD!AO21="","",SAM_2017_user_USD!AO21)</f>
        <v/>
      </c>
      <c r="AO20" s="223" t="str">
        <f>IF(SAM_2017_user_USD!AP21="","",SAM_2017_user_USD!AP21)</f>
        <v/>
      </c>
      <c r="AP20" s="223" t="str">
        <f>IF(SAM_2017_user_USD!AQ21="","",SAM_2017_user_USD!AQ21)</f>
        <v/>
      </c>
      <c r="AQ20" s="223" t="str">
        <f>IF(SAM_2017_user_USD!AR21="","",SAM_2017_user_USD!AR21)</f>
        <v/>
      </c>
      <c r="AR20" s="223" t="str">
        <f>IF(SAM_2017_user_USD!AS21="","",SAM_2017_user_USD!AS21)</f>
        <v/>
      </c>
      <c r="AS20" s="223" t="str">
        <f>IF(SAM_2017_user_USD!AT21="","",SAM_2017_user_USD!AT21)</f>
        <v/>
      </c>
      <c r="AT20" s="223" t="str">
        <f>IF(SAM_2017_user_USD!AU21="","",SAM_2017_user_USD!AU21)</f>
        <v/>
      </c>
      <c r="AU20" s="223" t="str">
        <f>IF(SAM_2017_user_USD!AV21="","",SAM_2017_user_USD!AV21)</f>
        <v/>
      </c>
      <c r="AV20" s="223" t="str">
        <f>IF(SAM_2017_user_USD!AW21="","",SAM_2017_user_USD!AW21)</f>
        <v/>
      </c>
      <c r="AW20" s="223" t="str">
        <f>IF(SAM_2017_user_USD!AX21="","",SAM_2017_user_USD!AX21)</f>
        <v/>
      </c>
      <c r="AX20" s="223" t="str">
        <f>IF(SAM_2017_user_USD!AY21="","",SAM_2017_user_USD!AY21)</f>
        <v/>
      </c>
      <c r="AY20" s="223" t="str">
        <f>IF(SAM_2017_user_USD!AZ21="","",SAM_2017_user_USD!AZ21)</f>
        <v/>
      </c>
      <c r="AZ20" s="223" t="str">
        <f>IF(SAM_2017_user_USD!BA21="","",SAM_2017_user_USD!BA21)</f>
        <v/>
      </c>
      <c r="BA20" s="223" t="str">
        <f>IF(SAM_2017_user_USD!BB21="","",SAM_2017_user_USD!BB21)</f>
        <v/>
      </c>
      <c r="BB20" s="223">
        <f>IF(SAM_2017_user_USD!BC21="","",SAM_2017_user_USD!BC21)</f>
        <v>2996.2987323758075</v>
      </c>
      <c r="BC20" s="223" t="str">
        <f>IF(SAM_2017_user_USD!BD21="","",SAM_2017_user_USD!BD21)</f>
        <v/>
      </c>
      <c r="BD20" s="223" t="str">
        <f>IF(SAM_2017_user_USD!BE21="","",SAM_2017_user_USD!BE21)</f>
        <v/>
      </c>
      <c r="BE20" s="223" t="str">
        <f>IF(SAM_2017_user_USD!BF21="","",SAM_2017_user_USD!BF21)</f>
        <v/>
      </c>
      <c r="BF20" s="223" t="str">
        <f>IF(SAM_2017_user_USD!BG21="","",SAM_2017_user_USD!BG21)</f>
        <v/>
      </c>
      <c r="BG20" s="223" t="str">
        <f>IF(SAM_2017_user_USD!BH21="","",SAM_2017_user_USD!BH21)</f>
        <v/>
      </c>
      <c r="BH20" s="223" t="str">
        <f>IF(SAM_2017_user_USD!BI21="","",SAM_2017_user_USD!BI21)</f>
        <v/>
      </c>
      <c r="BI20" s="223" t="str">
        <f>IF(SAM_2017_user_USD!BJ21="","",SAM_2017_user_USD!BJ21)</f>
        <v/>
      </c>
      <c r="BJ20" s="223" t="str">
        <f>IF(SAM_2017_user_USD!BK21="","",SAM_2017_user_USD!BK21)</f>
        <v/>
      </c>
      <c r="BK20" s="223" t="str">
        <f>IF(SAM_2017_user_USD!BL21="","",SAM_2017_user_USD!BL21)</f>
        <v/>
      </c>
      <c r="BL20" s="223" t="str">
        <f>IF(SAM_2017_user_USD!BM21="","",SAM_2017_user_USD!BM21)</f>
        <v/>
      </c>
      <c r="BM20" s="223" t="str">
        <f>IF(SAM_2017_user_USD!BN21="","",SAM_2017_user_USD!BN21)</f>
        <v/>
      </c>
      <c r="BN20" s="223" t="str">
        <f>IF(SAM_2017_user_USD!BO21="","",SAM_2017_user_USD!BO21)</f>
        <v/>
      </c>
      <c r="BO20" s="223" t="str">
        <f>IF(SAM_2017_user_USD!BP21="","",SAM_2017_user_USD!BP21)</f>
        <v/>
      </c>
      <c r="BP20" s="223" t="str">
        <f>IF(SAM_2017_user_USD!BQ21="","",SAM_2017_user_USD!BQ21)</f>
        <v/>
      </c>
      <c r="BQ20" s="223" t="str">
        <f>IF(SAM_2017_user_USD!BR21="","",SAM_2017_user_USD!BR21)</f>
        <v/>
      </c>
      <c r="BR20" s="223" t="str">
        <f>IF(SAM_2017_user_USD!BS21="","",SAM_2017_user_USD!BS21)</f>
        <v/>
      </c>
      <c r="BS20" s="223" t="str">
        <f>IF(SAM_2017_user_USD!BT21="","",SAM_2017_user_USD!BT21)</f>
        <v/>
      </c>
      <c r="BT20" s="223" t="str">
        <f>IF(SAM_2017_user_USD!BU21="","",SAM_2017_user_USD!BU21)</f>
        <v/>
      </c>
      <c r="BU20" s="223" t="str">
        <f>IF(SAM_2017_user_USD!BV21="","",SAM_2017_user_USD!BV21)</f>
        <v/>
      </c>
      <c r="BV20" s="223" t="str">
        <f>IF(SAM_2017_user_USD!BW21="","",SAM_2017_user_USD!BW21)</f>
        <v/>
      </c>
      <c r="BW20" s="223" t="str">
        <f>IF(SAM_2017_user_USD!BX21="","",SAM_2017_user_USD!BX21)</f>
        <v/>
      </c>
      <c r="BX20" s="223" t="str">
        <f>IF(SAM_2017_user_USD!BY21="","",SAM_2017_user_USD!BY21)</f>
        <v/>
      </c>
      <c r="BY20" s="223" t="str">
        <f>IF(SAM_2017_user_USD!BZ21="","",SAM_2017_user_USD!BZ21)</f>
        <v/>
      </c>
      <c r="BZ20" s="223" t="str">
        <f>IF(SAM_2017_user_USD!CA21="","",SAM_2017_user_USD!CA21)</f>
        <v/>
      </c>
      <c r="CA20" s="223" t="str">
        <f>IF(SAM_2017_user_USD!CB21="","",SAM_2017_user_USD!CB21)</f>
        <v/>
      </c>
      <c r="CB20" s="223" t="str">
        <f>IF(SAM_2017_user_USD!CC21="","",SAM_2017_user_USD!CC21)</f>
        <v/>
      </c>
      <c r="CC20" s="223" t="str">
        <f>IF(SAM_2017_user_USD!CD21="","",SAM_2017_user_USD!CD21)</f>
        <v/>
      </c>
      <c r="CD20" s="223">
        <f>IF(SAM_2017_user_USD!CE21="","",SAM_2017_user_USD!CE21)</f>
        <v>178.56254418632903</v>
      </c>
      <c r="CE20" s="107">
        <f t="shared" si="0"/>
        <v>3174.8612765621365</v>
      </c>
    </row>
    <row r="21" spans="1:83" x14ac:dyDescent="0.25">
      <c r="A21" s="225">
        <v>20</v>
      </c>
      <c r="B21" s="223" t="str">
        <f>IF(SAM_2017_user_USD!C22="","",SAM_2017_user_USD!C22)</f>
        <v/>
      </c>
      <c r="C21" s="223" t="str">
        <f>IF(SAM_2017_user_USD!D22="","",SAM_2017_user_USD!D22)</f>
        <v/>
      </c>
      <c r="D21" s="223" t="str">
        <f>IF(SAM_2017_user_USD!E22="","",SAM_2017_user_USD!E22)</f>
        <v/>
      </c>
      <c r="E21" s="223" t="str">
        <f>IF(SAM_2017_user_USD!F22="","",SAM_2017_user_USD!F22)</f>
        <v/>
      </c>
      <c r="F21" s="223" t="str">
        <f>IF(SAM_2017_user_USD!G22="","",SAM_2017_user_USD!G22)</f>
        <v/>
      </c>
      <c r="G21" s="223" t="str">
        <f>IF(SAM_2017_user_USD!H22="","",SAM_2017_user_USD!H22)</f>
        <v/>
      </c>
      <c r="H21" s="223" t="str">
        <f>IF(SAM_2017_user_USD!I22="","",SAM_2017_user_USD!I22)</f>
        <v/>
      </c>
      <c r="I21" s="223" t="str">
        <f>IF(SAM_2017_user_USD!J22="","",SAM_2017_user_USD!J22)</f>
        <v/>
      </c>
      <c r="J21" s="223" t="str">
        <f>IF(SAM_2017_user_USD!K22="","",SAM_2017_user_USD!K22)</f>
        <v/>
      </c>
      <c r="K21" s="223" t="str">
        <f>IF(SAM_2017_user_USD!L22="","",SAM_2017_user_USD!L22)</f>
        <v/>
      </c>
      <c r="L21" s="223" t="str">
        <f>IF(SAM_2017_user_USD!M22="","",SAM_2017_user_USD!M22)</f>
        <v/>
      </c>
      <c r="M21" s="223" t="str">
        <f>IF(SAM_2017_user_USD!N22="","",SAM_2017_user_USD!N22)</f>
        <v/>
      </c>
      <c r="N21" s="223" t="str">
        <f>IF(SAM_2017_user_USD!O22="","",SAM_2017_user_USD!O22)</f>
        <v/>
      </c>
      <c r="O21" s="223" t="str">
        <f>IF(SAM_2017_user_USD!P22="","",SAM_2017_user_USD!P22)</f>
        <v/>
      </c>
      <c r="P21" s="223" t="str">
        <f>IF(SAM_2017_user_USD!Q22="","",SAM_2017_user_USD!Q22)</f>
        <v/>
      </c>
      <c r="Q21" s="223" t="str">
        <f>IF(SAM_2017_user_USD!R22="","",SAM_2017_user_USD!R22)</f>
        <v/>
      </c>
      <c r="R21" s="223" t="str">
        <f>IF(SAM_2017_user_USD!S22="","",SAM_2017_user_USD!S22)</f>
        <v/>
      </c>
      <c r="S21" s="223" t="str">
        <f>IF(SAM_2017_user_USD!T22="","",SAM_2017_user_USD!T22)</f>
        <v/>
      </c>
      <c r="T21" s="223" t="str">
        <f>IF(SAM_2017_user_USD!U22="","",SAM_2017_user_USD!U22)</f>
        <v/>
      </c>
      <c r="U21" s="223" t="str">
        <f>IF(SAM_2017_user_USD!V22="","",SAM_2017_user_USD!V22)</f>
        <v/>
      </c>
      <c r="V21" s="223" t="str">
        <f>IF(SAM_2017_user_USD!W22="","",SAM_2017_user_USD!W22)</f>
        <v/>
      </c>
      <c r="W21" s="223" t="str">
        <f>IF(SAM_2017_user_USD!X22="","",SAM_2017_user_USD!X22)</f>
        <v/>
      </c>
      <c r="X21" s="223" t="str">
        <f>IF(SAM_2017_user_USD!Y22="","",SAM_2017_user_USD!Y22)</f>
        <v/>
      </c>
      <c r="Y21" s="223" t="str">
        <f>IF(SAM_2017_user_USD!Z22="","",SAM_2017_user_USD!Z22)</f>
        <v/>
      </c>
      <c r="Z21" s="223" t="str">
        <f>IF(SAM_2017_user_USD!AA22="","",SAM_2017_user_USD!AA22)</f>
        <v/>
      </c>
      <c r="AA21" s="223" t="str">
        <f>IF(SAM_2017_user_USD!AB22="","",SAM_2017_user_USD!AB22)</f>
        <v/>
      </c>
      <c r="AB21" s="223" t="str">
        <f>IF(SAM_2017_user_USD!AC22="","",SAM_2017_user_USD!AC22)</f>
        <v/>
      </c>
      <c r="AC21" s="223" t="str">
        <f>IF(SAM_2017_user_USD!AD22="","",SAM_2017_user_USD!AD22)</f>
        <v/>
      </c>
      <c r="AD21" s="223" t="str">
        <f>IF(SAM_2017_user_USD!AE22="","",SAM_2017_user_USD!AE22)</f>
        <v/>
      </c>
      <c r="AE21" s="223" t="str">
        <f>IF(SAM_2017_user_USD!AF22="","",SAM_2017_user_USD!AF22)</f>
        <v/>
      </c>
      <c r="AF21" s="223" t="str">
        <f>IF(SAM_2017_user_USD!AG22="","",SAM_2017_user_USD!AG22)</f>
        <v/>
      </c>
      <c r="AG21" s="223" t="str">
        <f>IF(SAM_2017_user_USD!AH22="","",SAM_2017_user_USD!AH22)</f>
        <v/>
      </c>
      <c r="AH21" s="223" t="str">
        <f>IF(SAM_2017_user_USD!AI22="","",SAM_2017_user_USD!AI22)</f>
        <v/>
      </c>
      <c r="AI21" s="223" t="str">
        <f>IF(SAM_2017_user_USD!AJ22="","",SAM_2017_user_USD!AJ22)</f>
        <v/>
      </c>
      <c r="AJ21" s="223" t="str">
        <f>IF(SAM_2017_user_USD!AK22="","",SAM_2017_user_USD!AK22)</f>
        <v/>
      </c>
      <c r="AK21" s="223" t="str">
        <f>IF(SAM_2017_user_USD!AL22="","",SAM_2017_user_USD!AL22)</f>
        <v/>
      </c>
      <c r="AL21" s="223" t="str">
        <f>IF(SAM_2017_user_USD!AM22="","",SAM_2017_user_USD!AM22)</f>
        <v/>
      </c>
      <c r="AM21" s="223" t="str">
        <f>IF(SAM_2017_user_USD!AN22="","",SAM_2017_user_USD!AN22)</f>
        <v/>
      </c>
      <c r="AN21" s="223" t="str">
        <f>IF(SAM_2017_user_USD!AO22="","",SAM_2017_user_USD!AO22)</f>
        <v/>
      </c>
      <c r="AO21" s="223" t="str">
        <f>IF(SAM_2017_user_USD!AP22="","",SAM_2017_user_USD!AP22)</f>
        <v/>
      </c>
      <c r="AP21" s="223" t="str">
        <f>IF(SAM_2017_user_USD!AQ22="","",SAM_2017_user_USD!AQ22)</f>
        <v/>
      </c>
      <c r="AQ21" s="223" t="str">
        <f>IF(SAM_2017_user_USD!AR22="","",SAM_2017_user_USD!AR22)</f>
        <v/>
      </c>
      <c r="AR21" s="223" t="str">
        <f>IF(SAM_2017_user_USD!AS22="","",SAM_2017_user_USD!AS22)</f>
        <v/>
      </c>
      <c r="AS21" s="223" t="str">
        <f>IF(SAM_2017_user_USD!AT22="","",SAM_2017_user_USD!AT22)</f>
        <v/>
      </c>
      <c r="AT21" s="223" t="str">
        <f>IF(SAM_2017_user_USD!AU22="","",SAM_2017_user_USD!AU22)</f>
        <v/>
      </c>
      <c r="AU21" s="223" t="str">
        <f>IF(SAM_2017_user_USD!AV22="","",SAM_2017_user_USD!AV22)</f>
        <v/>
      </c>
      <c r="AV21" s="223" t="str">
        <f>IF(SAM_2017_user_USD!AW22="","",SAM_2017_user_USD!AW22)</f>
        <v/>
      </c>
      <c r="AW21" s="223" t="str">
        <f>IF(SAM_2017_user_USD!AX22="","",SAM_2017_user_USD!AX22)</f>
        <v/>
      </c>
      <c r="AX21" s="223" t="str">
        <f>IF(SAM_2017_user_USD!AY22="","",SAM_2017_user_USD!AY22)</f>
        <v/>
      </c>
      <c r="AY21" s="223" t="str">
        <f>IF(SAM_2017_user_USD!AZ22="","",SAM_2017_user_USD!AZ22)</f>
        <v/>
      </c>
      <c r="AZ21" s="223" t="str">
        <f>IF(SAM_2017_user_USD!BA22="","",SAM_2017_user_USD!BA22)</f>
        <v/>
      </c>
      <c r="BA21" s="223" t="str">
        <f>IF(SAM_2017_user_USD!BB22="","",SAM_2017_user_USD!BB22)</f>
        <v/>
      </c>
      <c r="BB21" s="223" t="str">
        <f>IF(SAM_2017_user_USD!BC22="","",SAM_2017_user_USD!BC22)</f>
        <v/>
      </c>
      <c r="BC21" s="223">
        <f>IF(SAM_2017_user_USD!BD22="","",SAM_2017_user_USD!BD22)</f>
        <v>737.12971547466714</v>
      </c>
      <c r="BD21" s="223" t="str">
        <f>IF(SAM_2017_user_USD!BE22="","",SAM_2017_user_USD!BE22)</f>
        <v/>
      </c>
      <c r="BE21" s="223" t="str">
        <f>IF(SAM_2017_user_USD!BF22="","",SAM_2017_user_USD!BF22)</f>
        <v/>
      </c>
      <c r="BF21" s="223" t="str">
        <f>IF(SAM_2017_user_USD!BG22="","",SAM_2017_user_USD!BG22)</f>
        <v/>
      </c>
      <c r="BG21" s="223" t="str">
        <f>IF(SAM_2017_user_USD!BH22="","",SAM_2017_user_USD!BH22)</f>
        <v/>
      </c>
      <c r="BH21" s="223" t="str">
        <f>IF(SAM_2017_user_USD!BI22="","",SAM_2017_user_USD!BI22)</f>
        <v/>
      </c>
      <c r="BI21" s="223" t="str">
        <f>IF(SAM_2017_user_USD!BJ22="","",SAM_2017_user_USD!BJ22)</f>
        <v/>
      </c>
      <c r="BJ21" s="223" t="str">
        <f>IF(SAM_2017_user_USD!BK22="","",SAM_2017_user_USD!BK22)</f>
        <v/>
      </c>
      <c r="BK21" s="223" t="str">
        <f>IF(SAM_2017_user_USD!BL22="","",SAM_2017_user_USD!BL22)</f>
        <v/>
      </c>
      <c r="BL21" s="223" t="str">
        <f>IF(SAM_2017_user_USD!BM22="","",SAM_2017_user_USD!BM22)</f>
        <v/>
      </c>
      <c r="BM21" s="223" t="str">
        <f>IF(SAM_2017_user_USD!BN22="","",SAM_2017_user_USD!BN22)</f>
        <v/>
      </c>
      <c r="BN21" s="223" t="str">
        <f>IF(SAM_2017_user_USD!BO22="","",SAM_2017_user_USD!BO22)</f>
        <v/>
      </c>
      <c r="BO21" s="223" t="str">
        <f>IF(SAM_2017_user_USD!BP22="","",SAM_2017_user_USD!BP22)</f>
        <v/>
      </c>
      <c r="BP21" s="223" t="str">
        <f>IF(SAM_2017_user_USD!BQ22="","",SAM_2017_user_USD!BQ22)</f>
        <v/>
      </c>
      <c r="BQ21" s="223" t="str">
        <f>IF(SAM_2017_user_USD!BR22="","",SAM_2017_user_USD!BR22)</f>
        <v/>
      </c>
      <c r="BR21" s="223" t="str">
        <f>IF(SAM_2017_user_USD!BS22="","",SAM_2017_user_USD!BS22)</f>
        <v/>
      </c>
      <c r="BS21" s="223" t="str">
        <f>IF(SAM_2017_user_USD!BT22="","",SAM_2017_user_USD!BT22)</f>
        <v/>
      </c>
      <c r="BT21" s="223" t="str">
        <f>IF(SAM_2017_user_USD!BU22="","",SAM_2017_user_USD!BU22)</f>
        <v/>
      </c>
      <c r="BU21" s="223" t="str">
        <f>IF(SAM_2017_user_USD!BV22="","",SAM_2017_user_USD!BV22)</f>
        <v/>
      </c>
      <c r="BV21" s="223" t="str">
        <f>IF(SAM_2017_user_USD!BW22="","",SAM_2017_user_USD!BW22)</f>
        <v/>
      </c>
      <c r="BW21" s="223" t="str">
        <f>IF(SAM_2017_user_USD!BX22="","",SAM_2017_user_USD!BX22)</f>
        <v/>
      </c>
      <c r="BX21" s="223" t="str">
        <f>IF(SAM_2017_user_USD!BY22="","",SAM_2017_user_USD!BY22)</f>
        <v/>
      </c>
      <c r="BY21" s="223" t="str">
        <f>IF(SAM_2017_user_USD!BZ22="","",SAM_2017_user_USD!BZ22)</f>
        <v/>
      </c>
      <c r="BZ21" s="223" t="str">
        <f>IF(SAM_2017_user_USD!CA22="","",SAM_2017_user_USD!CA22)</f>
        <v/>
      </c>
      <c r="CA21" s="223" t="str">
        <f>IF(SAM_2017_user_USD!CB22="","",SAM_2017_user_USD!CB22)</f>
        <v/>
      </c>
      <c r="CB21" s="223" t="str">
        <f>IF(SAM_2017_user_USD!CC22="","",SAM_2017_user_USD!CC22)</f>
        <v/>
      </c>
      <c r="CC21" s="223" t="str">
        <f>IF(SAM_2017_user_USD!CD22="","",SAM_2017_user_USD!CD22)</f>
        <v/>
      </c>
      <c r="CD21" s="223">
        <f>IF(SAM_2017_user_USD!CE22="","",SAM_2017_user_USD!CE22)</f>
        <v>11.069183810985614</v>
      </c>
      <c r="CE21" s="107">
        <f t="shared" si="0"/>
        <v>748.19889928565271</v>
      </c>
    </row>
    <row r="22" spans="1:83" x14ac:dyDescent="0.25">
      <c r="A22" s="225">
        <v>21</v>
      </c>
      <c r="B22" s="223" t="str">
        <f>IF(SAM_2017_user_USD!C23="","",SAM_2017_user_USD!C23)</f>
        <v/>
      </c>
      <c r="C22" s="223" t="str">
        <f>IF(SAM_2017_user_USD!D23="","",SAM_2017_user_USD!D23)</f>
        <v/>
      </c>
      <c r="D22" s="223" t="str">
        <f>IF(SAM_2017_user_USD!E23="","",SAM_2017_user_USD!E23)</f>
        <v/>
      </c>
      <c r="E22" s="223" t="str">
        <f>IF(SAM_2017_user_USD!F23="","",SAM_2017_user_USD!F23)</f>
        <v/>
      </c>
      <c r="F22" s="223" t="str">
        <f>IF(SAM_2017_user_USD!G23="","",SAM_2017_user_USD!G23)</f>
        <v/>
      </c>
      <c r="G22" s="223" t="str">
        <f>IF(SAM_2017_user_USD!H23="","",SAM_2017_user_USD!H23)</f>
        <v/>
      </c>
      <c r="H22" s="223" t="str">
        <f>IF(SAM_2017_user_USD!I23="","",SAM_2017_user_USD!I23)</f>
        <v/>
      </c>
      <c r="I22" s="223" t="str">
        <f>IF(SAM_2017_user_USD!J23="","",SAM_2017_user_USD!J23)</f>
        <v/>
      </c>
      <c r="J22" s="223" t="str">
        <f>IF(SAM_2017_user_USD!K23="","",SAM_2017_user_USD!K23)</f>
        <v/>
      </c>
      <c r="K22" s="223" t="str">
        <f>IF(SAM_2017_user_USD!L23="","",SAM_2017_user_USD!L23)</f>
        <v/>
      </c>
      <c r="L22" s="223" t="str">
        <f>IF(SAM_2017_user_USD!M23="","",SAM_2017_user_USD!M23)</f>
        <v/>
      </c>
      <c r="M22" s="223" t="str">
        <f>IF(SAM_2017_user_USD!N23="","",SAM_2017_user_USD!N23)</f>
        <v/>
      </c>
      <c r="N22" s="223" t="str">
        <f>IF(SAM_2017_user_USD!O23="","",SAM_2017_user_USD!O23)</f>
        <v/>
      </c>
      <c r="O22" s="223" t="str">
        <f>IF(SAM_2017_user_USD!P23="","",SAM_2017_user_USD!P23)</f>
        <v/>
      </c>
      <c r="P22" s="223" t="str">
        <f>IF(SAM_2017_user_USD!Q23="","",SAM_2017_user_USD!Q23)</f>
        <v/>
      </c>
      <c r="Q22" s="223" t="str">
        <f>IF(SAM_2017_user_USD!R23="","",SAM_2017_user_USD!R23)</f>
        <v/>
      </c>
      <c r="R22" s="223" t="str">
        <f>IF(SAM_2017_user_USD!S23="","",SAM_2017_user_USD!S23)</f>
        <v/>
      </c>
      <c r="S22" s="223" t="str">
        <f>IF(SAM_2017_user_USD!T23="","",SAM_2017_user_USD!T23)</f>
        <v/>
      </c>
      <c r="T22" s="223" t="str">
        <f>IF(SAM_2017_user_USD!U23="","",SAM_2017_user_USD!U23)</f>
        <v/>
      </c>
      <c r="U22" s="223" t="str">
        <f>IF(SAM_2017_user_USD!V23="","",SAM_2017_user_USD!V23)</f>
        <v/>
      </c>
      <c r="V22" s="223" t="str">
        <f>IF(SAM_2017_user_USD!W23="","",SAM_2017_user_USD!W23)</f>
        <v/>
      </c>
      <c r="W22" s="223" t="str">
        <f>IF(SAM_2017_user_USD!X23="","",SAM_2017_user_USD!X23)</f>
        <v/>
      </c>
      <c r="X22" s="223" t="str">
        <f>IF(SAM_2017_user_USD!Y23="","",SAM_2017_user_USD!Y23)</f>
        <v/>
      </c>
      <c r="Y22" s="223" t="str">
        <f>IF(SAM_2017_user_USD!Z23="","",SAM_2017_user_USD!Z23)</f>
        <v/>
      </c>
      <c r="Z22" s="223" t="str">
        <f>IF(SAM_2017_user_USD!AA23="","",SAM_2017_user_USD!AA23)</f>
        <v/>
      </c>
      <c r="AA22" s="223" t="str">
        <f>IF(SAM_2017_user_USD!AB23="","",SAM_2017_user_USD!AB23)</f>
        <v/>
      </c>
      <c r="AB22" s="223" t="str">
        <f>IF(SAM_2017_user_USD!AC23="","",SAM_2017_user_USD!AC23)</f>
        <v/>
      </c>
      <c r="AC22" s="223" t="str">
        <f>IF(SAM_2017_user_USD!AD23="","",SAM_2017_user_USD!AD23)</f>
        <v/>
      </c>
      <c r="AD22" s="223" t="str">
        <f>IF(SAM_2017_user_USD!AE23="","",SAM_2017_user_USD!AE23)</f>
        <v/>
      </c>
      <c r="AE22" s="223" t="str">
        <f>IF(SAM_2017_user_USD!AF23="","",SAM_2017_user_USD!AF23)</f>
        <v/>
      </c>
      <c r="AF22" s="223" t="str">
        <f>IF(SAM_2017_user_USD!AG23="","",SAM_2017_user_USD!AG23)</f>
        <v/>
      </c>
      <c r="AG22" s="223" t="str">
        <f>IF(SAM_2017_user_USD!AH23="","",SAM_2017_user_USD!AH23)</f>
        <v/>
      </c>
      <c r="AH22" s="223" t="str">
        <f>IF(SAM_2017_user_USD!AI23="","",SAM_2017_user_USD!AI23)</f>
        <v/>
      </c>
      <c r="AI22" s="223" t="str">
        <f>IF(SAM_2017_user_USD!AJ23="","",SAM_2017_user_USD!AJ23)</f>
        <v/>
      </c>
      <c r="AJ22" s="223" t="str">
        <f>IF(SAM_2017_user_USD!AK23="","",SAM_2017_user_USD!AK23)</f>
        <v/>
      </c>
      <c r="AK22" s="223" t="str">
        <f>IF(SAM_2017_user_USD!AL23="","",SAM_2017_user_USD!AL23)</f>
        <v/>
      </c>
      <c r="AL22" s="223" t="str">
        <f>IF(SAM_2017_user_USD!AM23="","",SAM_2017_user_USD!AM23)</f>
        <v/>
      </c>
      <c r="AM22" s="223" t="str">
        <f>IF(SAM_2017_user_USD!AN23="","",SAM_2017_user_USD!AN23)</f>
        <v/>
      </c>
      <c r="AN22" s="223" t="str">
        <f>IF(SAM_2017_user_USD!AO23="","",SAM_2017_user_USD!AO23)</f>
        <v/>
      </c>
      <c r="AO22" s="223" t="str">
        <f>IF(SAM_2017_user_USD!AP23="","",SAM_2017_user_USD!AP23)</f>
        <v/>
      </c>
      <c r="AP22" s="223" t="str">
        <f>IF(SAM_2017_user_USD!AQ23="","",SAM_2017_user_USD!AQ23)</f>
        <v/>
      </c>
      <c r="AQ22" s="223" t="str">
        <f>IF(SAM_2017_user_USD!AR23="","",SAM_2017_user_USD!AR23)</f>
        <v/>
      </c>
      <c r="AR22" s="223" t="str">
        <f>IF(SAM_2017_user_USD!AS23="","",SAM_2017_user_USD!AS23)</f>
        <v/>
      </c>
      <c r="AS22" s="223" t="str">
        <f>IF(SAM_2017_user_USD!AT23="","",SAM_2017_user_USD!AT23)</f>
        <v/>
      </c>
      <c r="AT22" s="223" t="str">
        <f>IF(SAM_2017_user_USD!AU23="","",SAM_2017_user_USD!AU23)</f>
        <v/>
      </c>
      <c r="AU22" s="223" t="str">
        <f>IF(SAM_2017_user_USD!AV23="","",SAM_2017_user_USD!AV23)</f>
        <v/>
      </c>
      <c r="AV22" s="223" t="str">
        <f>IF(SAM_2017_user_USD!AW23="","",SAM_2017_user_USD!AW23)</f>
        <v/>
      </c>
      <c r="AW22" s="223" t="str">
        <f>IF(SAM_2017_user_USD!AX23="","",SAM_2017_user_USD!AX23)</f>
        <v/>
      </c>
      <c r="AX22" s="223" t="str">
        <f>IF(SAM_2017_user_USD!AY23="","",SAM_2017_user_USD!AY23)</f>
        <v/>
      </c>
      <c r="AY22" s="223" t="str">
        <f>IF(SAM_2017_user_USD!AZ23="","",SAM_2017_user_USD!AZ23)</f>
        <v/>
      </c>
      <c r="AZ22" s="223" t="str">
        <f>IF(SAM_2017_user_USD!BA23="","",SAM_2017_user_USD!BA23)</f>
        <v/>
      </c>
      <c r="BA22" s="223" t="str">
        <f>IF(SAM_2017_user_USD!BB23="","",SAM_2017_user_USD!BB23)</f>
        <v/>
      </c>
      <c r="BB22" s="223" t="str">
        <f>IF(SAM_2017_user_USD!BC23="","",SAM_2017_user_USD!BC23)</f>
        <v/>
      </c>
      <c r="BC22" s="223" t="str">
        <f>IF(SAM_2017_user_USD!BD23="","",SAM_2017_user_USD!BD23)</f>
        <v/>
      </c>
      <c r="BD22" s="223">
        <f>IF(SAM_2017_user_USD!BE23="","",SAM_2017_user_USD!BE23)</f>
        <v>924.5974709865701</v>
      </c>
      <c r="BE22" s="223" t="str">
        <f>IF(SAM_2017_user_USD!BF23="","",SAM_2017_user_USD!BF23)</f>
        <v/>
      </c>
      <c r="BF22" s="223" t="str">
        <f>IF(SAM_2017_user_USD!BG23="","",SAM_2017_user_USD!BG23)</f>
        <v/>
      </c>
      <c r="BG22" s="223" t="str">
        <f>IF(SAM_2017_user_USD!BH23="","",SAM_2017_user_USD!BH23)</f>
        <v/>
      </c>
      <c r="BH22" s="223" t="str">
        <f>IF(SAM_2017_user_USD!BI23="","",SAM_2017_user_USD!BI23)</f>
        <v/>
      </c>
      <c r="BI22" s="223" t="str">
        <f>IF(SAM_2017_user_USD!BJ23="","",SAM_2017_user_USD!BJ23)</f>
        <v/>
      </c>
      <c r="BJ22" s="223" t="str">
        <f>IF(SAM_2017_user_USD!BK23="","",SAM_2017_user_USD!BK23)</f>
        <v/>
      </c>
      <c r="BK22" s="223" t="str">
        <f>IF(SAM_2017_user_USD!BL23="","",SAM_2017_user_USD!BL23)</f>
        <v/>
      </c>
      <c r="BL22" s="223" t="str">
        <f>IF(SAM_2017_user_USD!BM23="","",SAM_2017_user_USD!BM23)</f>
        <v/>
      </c>
      <c r="BM22" s="223" t="str">
        <f>IF(SAM_2017_user_USD!BN23="","",SAM_2017_user_USD!BN23)</f>
        <v/>
      </c>
      <c r="BN22" s="223" t="str">
        <f>IF(SAM_2017_user_USD!BO23="","",SAM_2017_user_USD!BO23)</f>
        <v/>
      </c>
      <c r="BO22" s="223" t="str">
        <f>IF(SAM_2017_user_USD!BP23="","",SAM_2017_user_USD!BP23)</f>
        <v/>
      </c>
      <c r="BP22" s="223" t="str">
        <f>IF(SAM_2017_user_USD!BQ23="","",SAM_2017_user_USD!BQ23)</f>
        <v/>
      </c>
      <c r="BQ22" s="223" t="str">
        <f>IF(SAM_2017_user_USD!BR23="","",SAM_2017_user_USD!BR23)</f>
        <v/>
      </c>
      <c r="BR22" s="223" t="str">
        <f>IF(SAM_2017_user_USD!BS23="","",SAM_2017_user_USD!BS23)</f>
        <v/>
      </c>
      <c r="BS22" s="223" t="str">
        <f>IF(SAM_2017_user_USD!BT23="","",SAM_2017_user_USD!BT23)</f>
        <v/>
      </c>
      <c r="BT22" s="223" t="str">
        <f>IF(SAM_2017_user_USD!BU23="","",SAM_2017_user_USD!BU23)</f>
        <v/>
      </c>
      <c r="BU22" s="223" t="str">
        <f>IF(SAM_2017_user_USD!BV23="","",SAM_2017_user_USD!BV23)</f>
        <v/>
      </c>
      <c r="BV22" s="223" t="str">
        <f>IF(SAM_2017_user_USD!BW23="","",SAM_2017_user_USD!BW23)</f>
        <v/>
      </c>
      <c r="BW22" s="223" t="str">
        <f>IF(SAM_2017_user_USD!BX23="","",SAM_2017_user_USD!BX23)</f>
        <v/>
      </c>
      <c r="BX22" s="223" t="str">
        <f>IF(SAM_2017_user_USD!BY23="","",SAM_2017_user_USD!BY23)</f>
        <v/>
      </c>
      <c r="BY22" s="223" t="str">
        <f>IF(SAM_2017_user_USD!BZ23="","",SAM_2017_user_USD!BZ23)</f>
        <v/>
      </c>
      <c r="BZ22" s="223" t="str">
        <f>IF(SAM_2017_user_USD!CA23="","",SAM_2017_user_USD!CA23)</f>
        <v/>
      </c>
      <c r="CA22" s="223" t="str">
        <f>IF(SAM_2017_user_USD!CB23="","",SAM_2017_user_USD!CB23)</f>
        <v/>
      </c>
      <c r="CB22" s="223" t="str">
        <f>IF(SAM_2017_user_USD!CC23="","",SAM_2017_user_USD!CC23)</f>
        <v/>
      </c>
      <c r="CC22" s="223" t="str">
        <f>IF(SAM_2017_user_USD!CD23="","",SAM_2017_user_USD!CD23)</f>
        <v/>
      </c>
      <c r="CD22" s="223">
        <f>IF(SAM_2017_user_USD!CE23="","",SAM_2017_user_USD!CE23)</f>
        <v>26.381683124736842</v>
      </c>
      <c r="CE22" s="107">
        <f t="shared" si="0"/>
        <v>950.97915411130691</v>
      </c>
    </row>
    <row r="23" spans="1:83" x14ac:dyDescent="0.25">
      <c r="A23" s="225">
        <v>22</v>
      </c>
      <c r="B23" s="223" t="str">
        <f>IF(SAM_2017_user_USD!C24="","",SAM_2017_user_USD!C24)</f>
        <v/>
      </c>
      <c r="C23" s="223" t="str">
        <f>IF(SAM_2017_user_USD!D24="","",SAM_2017_user_USD!D24)</f>
        <v/>
      </c>
      <c r="D23" s="223" t="str">
        <f>IF(SAM_2017_user_USD!E24="","",SAM_2017_user_USD!E24)</f>
        <v/>
      </c>
      <c r="E23" s="223" t="str">
        <f>IF(SAM_2017_user_USD!F24="","",SAM_2017_user_USD!F24)</f>
        <v/>
      </c>
      <c r="F23" s="223" t="str">
        <f>IF(SAM_2017_user_USD!G24="","",SAM_2017_user_USD!G24)</f>
        <v/>
      </c>
      <c r="G23" s="223" t="str">
        <f>IF(SAM_2017_user_USD!H24="","",SAM_2017_user_USD!H24)</f>
        <v/>
      </c>
      <c r="H23" s="223" t="str">
        <f>IF(SAM_2017_user_USD!I24="","",SAM_2017_user_USD!I24)</f>
        <v/>
      </c>
      <c r="I23" s="223" t="str">
        <f>IF(SAM_2017_user_USD!J24="","",SAM_2017_user_USD!J24)</f>
        <v/>
      </c>
      <c r="J23" s="223" t="str">
        <f>IF(SAM_2017_user_USD!K24="","",SAM_2017_user_USD!K24)</f>
        <v/>
      </c>
      <c r="K23" s="223" t="str">
        <f>IF(SAM_2017_user_USD!L24="","",SAM_2017_user_USD!L24)</f>
        <v/>
      </c>
      <c r="L23" s="223" t="str">
        <f>IF(SAM_2017_user_USD!M24="","",SAM_2017_user_USD!M24)</f>
        <v/>
      </c>
      <c r="M23" s="223" t="str">
        <f>IF(SAM_2017_user_USD!N24="","",SAM_2017_user_USD!N24)</f>
        <v/>
      </c>
      <c r="N23" s="223" t="str">
        <f>IF(SAM_2017_user_USD!O24="","",SAM_2017_user_USD!O24)</f>
        <v/>
      </c>
      <c r="O23" s="223" t="str">
        <f>IF(SAM_2017_user_USD!P24="","",SAM_2017_user_USD!P24)</f>
        <v/>
      </c>
      <c r="P23" s="223" t="str">
        <f>IF(SAM_2017_user_USD!Q24="","",SAM_2017_user_USD!Q24)</f>
        <v/>
      </c>
      <c r="Q23" s="223" t="str">
        <f>IF(SAM_2017_user_USD!R24="","",SAM_2017_user_USD!R24)</f>
        <v/>
      </c>
      <c r="R23" s="223" t="str">
        <f>IF(SAM_2017_user_USD!S24="","",SAM_2017_user_USD!S24)</f>
        <v/>
      </c>
      <c r="S23" s="223" t="str">
        <f>IF(SAM_2017_user_USD!T24="","",SAM_2017_user_USD!T24)</f>
        <v/>
      </c>
      <c r="T23" s="223" t="str">
        <f>IF(SAM_2017_user_USD!U24="","",SAM_2017_user_USD!U24)</f>
        <v/>
      </c>
      <c r="U23" s="223" t="str">
        <f>IF(SAM_2017_user_USD!V24="","",SAM_2017_user_USD!V24)</f>
        <v/>
      </c>
      <c r="V23" s="223" t="str">
        <f>IF(SAM_2017_user_USD!W24="","",SAM_2017_user_USD!W24)</f>
        <v/>
      </c>
      <c r="W23" s="223" t="str">
        <f>IF(SAM_2017_user_USD!X24="","",SAM_2017_user_USD!X24)</f>
        <v/>
      </c>
      <c r="X23" s="223" t="str">
        <f>IF(SAM_2017_user_USD!Y24="","",SAM_2017_user_USD!Y24)</f>
        <v/>
      </c>
      <c r="Y23" s="223" t="str">
        <f>IF(SAM_2017_user_USD!Z24="","",SAM_2017_user_USD!Z24)</f>
        <v/>
      </c>
      <c r="Z23" s="223" t="str">
        <f>IF(SAM_2017_user_USD!AA24="","",SAM_2017_user_USD!AA24)</f>
        <v/>
      </c>
      <c r="AA23" s="223" t="str">
        <f>IF(SAM_2017_user_USD!AB24="","",SAM_2017_user_USD!AB24)</f>
        <v/>
      </c>
      <c r="AB23" s="223" t="str">
        <f>IF(SAM_2017_user_USD!AC24="","",SAM_2017_user_USD!AC24)</f>
        <v/>
      </c>
      <c r="AC23" s="223" t="str">
        <f>IF(SAM_2017_user_USD!AD24="","",SAM_2017_user_USD!AD24)</f>
        <v/>
      </c>
      <c r="AD23" s="223" t="str">
        <f>IF(SAM_2017_user_USD!AE24="","",SAM_2017_user_USD!AE24)</f>
        <v/>
      </c>
      <c r="AE23" s="223" t="str">
        <f>IF(SAM_2017_user_USD!AF24="","",SAM_2017_user_USD!AF24)</f>
        <v/>
      </c>
      <c r="AF23" s="223" t="str">
        <f>IF(SAM_2017_user_USD!AG24="","",SAM_2017_user_USD!AG24)</f>
        <v/>
      </c>
      <c r="AG23" s="223" t="str">
        <f>IF(SAM_2017_user_USD!AH24="","",SAM_2017_user_USD!AH24)</f>
        <v/>
      </c>
      <c r="AH23" s="223" t="str">
        <f>IF(SAM_2017_user_USD!AI24="","",SAM_2017_user_USD!AI24)</f>
        <v/>
      </c>
      <c r="AI23" s="223" t="str">
        <f>IF(SAM_2017_user_USD!AJ24="","",SAM_2017_user_USD!AJ24)</f>
        <v/>
      </c>
      <c r="AJ23" s="223" t="str">
        <f>IF(SAM_2017_user_USD!AK24="","",SAM_2017_user_USD!AK24)</f>
        <v/>
      </c>
      <c r="AK23" s="223" t="str">
        <f>IF(SAM_2017_user_USD!AL24="","",SAM_2017_user_USD!AL24)</f>
        <v/>
      </c>
      <c r="AL23" s="223" t="str">
        <f>IF(SAM_2017_user_USD!AM24="","",SAM_2017_user_USD!AM24)</f>
        <v/>
      </c>
      <c r="AM23" s="223" t="str">
        <f>IF(SAM_2017_user_USD!AN24="","",SAM_2017_user_USD!AN24)</f>
        <v/>
      </c>
      <c r="AN23" s="223" t="str">
        <f>IF(SAM_2017_user_USD!AO24="","",SAM_2017_user_USD!AO24)</f>
        <v/>
      </c>
      <c r="AO23" s="223" t="str">
        <f>IF(SAM_2017_user_USD!AP24="","",SAM_2017_user_USD!AP24)</f>
        <v/>
      </c>
      <c r="AP23" s="223" t="str">
        <f>IF(SAM_2017_user_USD!AQ24="","",SAM_2017_user_USD!AQ24)</f>
        <v/>
      </c>
      <c r="AQ23" s="223" t="str">
        <f>IF(SAM_2017_user_USD!AR24="","",SAM_2017_user_USD!AR24)</f>
        <v/>
      </c>
      <c r="AR23" s="223" t="str">
        <f>IF(SAM_2017_user_USD!AS24="","",SAM_2017_user_USD!AS24)</f>
        <v/>
      </c>
      <c r="AS23" s="223" t="str">
        <f>IF(SAM_2017_user_USD!AT24="","",SAM_2017_user_USD!AT24)</f>
        <v/>
      </c>
      <c r="AT23" s="223" t="str">
        <f>IF(SAM_2017_user_USD!AU24="","",SAM_2017_user_USD!AU24)</f>
        <v/>
      </c>
      <c r="AU23" s="223" t="str">
        <f>IF(SAM_2017_user_USD!AV24="","",SAM_2017_user_USD!AV24)</f>
        <v/>
      </c>
      <c r="AV23" s="223" t="str">
        <f>IF(SAM_2017_user_USD!AW24="","",SAM_2017_user_USD!AW24)</f>
        <v/>
      </c>
      <c r="AW23" s="223" t="str">
        <f>IF(SAM_2017_user_USD!AX24="","",SAM_2017_user_USD!AX24)</f>
        <v/>
      </c>
      <c r="AX23" s="223" t="str">
        <f>IF(SAM_2017_user_USD!AY24="","",SAM_2017_user_USD!AY24)</f>
        <v/>
      </c>
      <c r="AY23" s="223" t="str">
        <f>IF(SAM_2017_user_USD!AZ24="","",SAM_2017_user_USD!AZ24)</f>
        <v/>
      </c>
      <c r="AZ23" s="223" t="str">
        <f>IF(SAM_2017_user_USD!BA24="","",SAM_2017_user_USD!BA24)</f>
        <v/>
      </c>
      <c r="BA23" s="223" t="str">
        <f>IF(SAM_2017_user_USD!BB24="","",SAM_2017_user_USD!BB24)</f>
        <v/>
      </c>
      <c r="BB23" s="223" t="str">
        <f>IF(SAM_2017_user_USD!BC24="","",SAM_2017_user_USD!BC24)</f>
        <v/>
      </c>
      <c r="BC23" s="223" t="str">
        <f>IF(SAM_2017_user_USD!BD24="","",SAM_2017_user_USD!BD24)</f>
        <v/>
      </c>
      <c r="BD23" s="223" t="str">
        <f>IF(SAM_2017_user_USD!BE24="","",SAM_2017_user_USD!BE24)</f>
        <v/>
      </c>
      <c r="BE23" s="223">
        <f>IF(SAM_2017_user_USD!BF24="","",SAM_2017_user_USD!BF24)</f>
        <v>1017.6778111362414</v>
      </c>
      <c r="BF23" s="223" t="str">
        <f>IF(SAM_2017_user_USD!BG24="","",SAM_2017_user_USD!BG24)</f>
        <v/>
      </c>
      <c r="BG23" s="223" t="str">
        <f>IF(SAM_2017_user_USD!BH24="","",SAM_2017_user_USD!BH24)</f>
        <v/>
      </c>
      <c r="BH23" s="223" t="str">
        <f>IF(SAM_2017_user_USD!BI24="","",SAM_2017_user_USD!BI24)</f>
        <v/>
      </c>
      <c r="BI23" s="223" t="str">
        <f>IF(SAM_2017_user_USD!BJ24="","",SAM_2017_user_USD!BJ24)</f>
        <v/>
      </c>
      <c r="BJ23" s="223" t="str">
        <f>IF(SAM_2017_user_USD!BK24="","",SAM_2017_user_USD!BK24)</f>
        <v/>
      </c>
      <c r="BK23" s="223" t="str">
        <f>IF(SAM_2017_user_USD!BL24="","",SAM_2017_user_USD!BL24)</f>
        <v/>
      </c>
      <c r="BL23" s="223" t="str">
        <f>IF(SAM_2017_user_USD!BM24="","",SAM_2017_user_USD!BM24)</f>
        <v/>
      </c>
      <c r="BM23" s="223" t="str">
        <f>IF(SAM_2017_user_USD!BN24="","",SAM_2017_user_USD!BN24)</f>
        <v/>
      </c>
      <c r="BN23" s="223" t="str">
        <f>IF(SAM_2017_user_USD!BO24="","",SAM_2017_user_USD!BO24)</f>
        <v/>
      </c>
      <c r="BO23" s="223" t="str">
        <f>IF(SAM_2017_user_USD!BP24="","",SAM_2017_user_USD!BP24)</f>
        <v/>
      </c>
      <c r="BP23" s="223" t="str">
        <f>IF(SAM_2017_user_USD!BQ24="","",SAM_2017_user_USD!BQ24)</f>
        <v/>
      </c>
      <c r="BQ23" s="223" t="str">
        <f>IF(SAM_2017_user_USD!BR24="","",SAM_2017_user_USD!BR24)</f>
        <v/>
      </c>
      <c r="BR23" s="223" t="str">
        <f>IF(SAM_2017_user_USD!BS24="","",SAM_2017_user_USD!BS24)</f>
        <v/>
      </c>
      <c r="BS23" s="223" t="str">
        <f>IF(SAM_2017_user_USD!BT24="","",SAM_2017_user_USD!BT24)</f>
        <v/>
      </c>
      <c r="BT23" s="223" t="str">
        <f>IF(SAM_2017_user_USD!BU24="","",SAM_2017_user_USD!BU24)</f>
        <v/>
      </c>
      <c r="BU23" s="223" t="str">
        <f>IF(SAM_2017_user_USD!BV24="","",SAM_2017_user_USD!BV24)</f>
        <v/>
      </c>
      <c r="BV23" s="223" t="str">
        <f>IF(SAM_2017_user_USD!BW24="","",SAM_2017_user_USD!BW24)</f>
        <v/>
      </c>
      <c r="BW23" s="223" t="str">
        <f>IF(SAM_2017_user_USD!BX24="","",SAM_2017_user_USD!BX24)</f>
        <v/>
      </c>
      <c r="BX23" s="223" t="str">
        <f>IF(SAM_2017_user_USD!BY24="","",SAM_2017_user_USD!BY24)</f>
        <v/>
      </c>
      <c r="BY23" s="223" t="str">
        <f>IF(SAM_2017_user_USD!BZ24="","",SAM_2017_user_USD!BZ24)</f>
        <v/>
      </c>
      <c r="BZ23" s="223" t="str">
        <f>IF(SAM_2017_user_USD!CA24="","",SAM_2017_user_USD!CA24)</f>
        <v/>
      </c>
      <c r="CA23" s="223" t="str">
        <f>IF(SAM_2017_user_USD!CB24="","",SAM_2017_user_USD!CB24)</f>
        <v/>
      </c>
      <c r="CB23" s="223" t="str">
        <f>IF(SAM_2017_user_USD!CC24="","",SAM_2017_user_USD!CC24)</f>
        <v/>
      </c>
      <c r="CC23" s="223" t="str">
        <f>IF(SAM_2017_user_USD!CD24="","",SAM_2017_user_USD!CD24)</f>
        <v/>
      </c>
      <c r="CD23" s="223">
        <f>IF(SAM_2017_user_USD!CE24="","",SAM_2017_user_USD!CE24)</f>
        <v>155.03592145606345</v>
      </c>
      <c r="CE23" s="107">
        <f t="shared" si="0"/>
        <v>1172.713732592305</v>
      </c>
    </row>
    <row r="24" spans="1:83" x14ac:dyDescent="0.25">
      <c r="A24" s="225">
        <v>23</v>
      </c>
      <c r="B24" s="223" t="str">
        <f>IF(SAM_2017_user_USD!C25="","",SAM_2017_user_USD!C25)</f>
        <v/>
      </c>
      <c r="C24" s="223" t="str">
        <f>IF(SAM_2017_user_USD!D25="","",SAM_2017_user_USD!D25)</f>
        <v/>
      </c>
      <c r="D24" s="223" t="str">
        <f>IF(SAM_2017_user_USD!E25="","",SAM_2017_user_USD!E25)</f>
        <v/>
      </c>
      <c r="E24" s="223" t="str">
        <f>IF(SAM_2017_user_USD!F25="","",SAM_2017_user_USD!F25)</f>
        <v/>
      </c>
      <c r="F24" s="223" t="str">
        <f>IF(SAM_2017_user_USD!G25="","",SAM_2017_user_USD!G25)</f>
        <v/>
      </c>
      <c r="G24" s="223" t="str">
        <f>IF(SAM_2017_user_USD!H25="","",SAM_2017_user_USD!H25)</f>
        <v/>
      </c>
      <c r="H24" s="223" t="str">
        <f>IF(SAM_2017_user_USD!I25="","",SAM_2017_user_USD!I25)</f>
        <v/>
      </c>
      <c r="I24" s="223" t="str">
        <f>IF(SAM_2017_user_USD!J25="","",SAM_2017_user_USD!J25)</f>
        <v/>
      </c>
      <c r="J24" s="223" t="str">
        <f>IF(SAM_2017_user_USD!K25="","",SAM_2017_user_USD!K25)</f>
        <v/>
      </c>
      <c r="K24" s="223" t="str">
        <f>IF(SAM_2017_user_USD!L25="","",SAM_2017_user_USD!L25)</f>
        <v/>
      </c>
      <c r="L24" s="223" t="str">
        <f>IF(SAM_2017_user_USD!M25="","",SAM_2017_user_USD!M25)</f>
        <v/>
      </c>
      <c r="M24" s="223" t="str">
        <f>IF(SAM_2017_user_USD!N25="","",SAM_2017_user_USD!N25)</f>
        <v/>
      </c>
      <c r="N24" s="223" t="str">
        <f>IF(SAM_2017_user_USD!O25="","",SAM_2017_user_USD!O25)</f>
        <v/>
      </c>
      <c r="O24" s="223" t="str">
        <f>IF(SAM_2017_user_USD!P25="","",SAM_2017_user_USD!P25)</f>
        <v/>
      </c>
      <c r="P24" s="223" t="str">
        <f>IF(SAM_2017_user_USD!Q25="","",SAM_2017_user_USD!Q25)</f>
        <v/>
      </c>
      <c r="Q24" s="223" t="str">
        <f>IF(SAM_2017_user_USD!R25="","",SAM_2017_user_USD!R25)</f>
        <v/>
      </c>
      <c r="R24" s="223" t="str">
        <f>IF(SAM_2017_user_USD!S25="","",SAM_2017_user_USD!S25)</f>
        <v/>
      </c>
      <c r="S24" s="223" t="str">
        <f>IF(SAM_2017_user_USD!T25="","",SAM_2017_user_USD!T25)</f>
        <v/>
      </c>
      <c r="T24" s="223" t="str">
        <f>IF(SAM_2017_user_USD!U25="","",SAM_2017_user_USD!U25)</f>
        <v/>
      </c>
      <c r="U24" s="223" t="str">
        <f>IF(SAM_2017_user_USD!V25="","",SAM_2017_user_USD!V25)</f>
        <v/>
      </c>
      <c r="V24" s="223" t="str">
        <f>IF(SAM_2017_user_USD!W25="","",SAM_2017_user_USD!W25)</f>
        <v/>
      </c>
      <c r="W24" s="223" t="str">
        <f>IF(SAM_2017_user_USD!X25="","",SAM_2017_user_USD!X25)</f>
        <v/>
      </c>
      <c r="X24" s="223" t="str">
        <f>IF(SAM_2017_user_USD!Y25="","",SAM_2017_user_USD!Y25)</f>
        <v/>
      </c>
      <c r="Y24" s="223" t="str">
        <f>IF(SAM_2017_user_USD!Z25="","",SAM_2017_user_USD!Z25)</f>
        <v/>
      </c>
      <c r="Z24" s="223" t="str">
        <f>IF(SAM_2017_user_USD!AA25="","",SAM_2017_user_USD!AA25)</f>
        <v/>
      </c>
      <c r="AA24" s="223" t="str">
        <f>IF(SAM_2017_user_USD!AB25="","",SAM_2017_user_USD!AB25)</f>
        <v/>
      </c>
      <c r="AB24" s="223" t="str">
        <f>IF(SAM_2017_user_USD!AC25="","",SAM_2017_user_USD!AC25)</f>
        <v/>
      </c>
      <c r="AC24" s="223" t="str">
        <f>IF(SAM_2017_user_USD!AD25="","",SAM_2017_user_USD!AD25)</f>
        <v/>
      </c>
      <c r="AD24" s="223" t="str">
        <f>IF(SAM_2017_user_USD!AE25="","",SAM_2017_user_USD!AE25)</f>
        <v/>
      </c>
      <c r="AE24" s="223" t="str">
        <f>IF(SAM_2017_user_USD!AF25="","",SAM_2017_user_USD!AF25)</f>
        <v/>
      </c>
      <c r="AF24" s="223" t="str">
        <f>IF(SAM_2017_user_USD!AG25="","",SAM_2017_user_USD!AG25)</f>
        <v/>
      </c>
      <c r="AG24" s="223" t="str">
        <f>IF(SAM_2017_user_USD!AH25="","",SAM_2017_user_USD!AH25)</f>
        <v/>
      </c>
      <c r="AH24" s="223" t="str">
        <f>IF(SAM_2017_user_USD!AI25="","",SAM_2017_user_USD!AI25)</f>
        <v/>
      </c>
      <c r="AI24" s="223" t="str">
        <f>IF(SAM_2017_user_USD!AJ25="","",SAM_2017_user_USD!AJ25)</f>
        <v/>
      </c>
      <c r="AJ24" s="223" t="str">
        <f>IF(SAM_2017_user_USD!AK25="","",SAM_2017_user_USD!AK25)</f>
        <v/>
      </c>
      <c r="AK24" s="223" t="str">
        <f>IF(SAM_2017_user_USD!AL25="","",SAM_2017_user_USD!AL25)</f>
        <v/>
      </c>
      <c r="AL24" s="223" t="str">
        <f>IF(SAM_2017_user_USD!AM25="","",SAM_2017_user_USD!AM25)</f>
        <v/>
      </c>
      <c r="AM24" s="223" t="str">
        <f>IF(SAM_2017_user_USD!AN25="","",SAM_2017_user_USD!AN25)</f>
        <v/>
      </c>
      <c r="AN24" s="223" t="str">
        <f>IF(SAM_2017_user_USD!AO25="","",SAM_2017_user_USD!AO25)</f>
        <v/>
      </c>
      <c r="AO24" s="223" t="str">
        <f>IF(SAM_2017_user_USD!AP25="","",SAM_2017_user_USD!AP25)</f>
        <v/>
      </c>
      <c r="AP24" s="223" t="str">
        <f>IF(SAM_2017_user_USD!AQ25="","",SAM_2017_user_USD!AQ25)</f>
        <v/>
      </c>
      <c r="AQ24" s="223" t="str">
        <f>IF(SAM_2017_user_USD!AR25="","",SAM_2017_user_USD!AR25)</f>
        <v/>
      </c>
      <c r="AR24" s="223" t="str">
        <f>IF(SAM_2017_user_USD!AS25="","",SAM_2017_user_USD!AS25)</f>
        <v/>
      </c>
      <c r="AS24" s="223" t="str">
        <f>IF(SAM_2017_user_USD!AT25="","",SAM_2017_user_USD!AT25)</f>
        <v/>
      </c>
      <c r="AT24" s="223" t="str">
        <f>IF(SAM_2017_user_USD!AU25="","",SAM_2017_user_USD!AU25)</f>
        <v/>
      </c>
      <c r="AU24" s="223" t="str">
        <f>IF(SAM_2017_user_USD!AV25="","",SAM_2017_user_USD!AV25)</f>
        <v/>
      </c>
      <c r="AV24" s="223" t="str">
        <f>IF(SAM_2017_user_USD!AW25="","",SAM_2017_user_USD!AW25)</f>
        <v/>
      </c>
      <c r="AW24" s="223" t="str">
        <f>IF(SAM_2017_user_USD!AX25="","",SAM_2017_user_USD!AX25)</f>
        <v/>
      </c>
      <c r="AX24" s="223" t="str">
        <f>IF(SAM_2017_user_USD!AY25="","",SAM_2017_user_USD!AY25)</f>
        <v/>
      </c>
      <c r="AY24" s="223" t="str">
        <f>IF(SAM_2017_user_USD!AZ25="","",SAM_2017_user_USD!AZ25)</f>
        <v/>
      </c>
      <c r="AZ24" s="223" t="str">
        <f>IF(SAM_2017_user_USD!BA25="","",SAM_2017_user_USD!BA25)</f>
        <v/>
      </c>
      <c r="BA24" s="223" t="str">
        <f>IF(SAM_2017_user_USD!BB25="","",SAM_2017_user_USD!BB25)</f>
        <v/>
      </c>
      <c r="BB24" s="223" t="str">
        <f>IF(SAM_2017_user_USD!BC25="","",SAM_2017_user_USD!BC25)</f>
        <v/>
      </c>
      <c r="BC24" s="223" t="str">
        <f>IF(SAM_2017_user_USD!BD25="","",SAM_2017_user_USD!BD25)</f>
        <v/>
      </c>
      <c r="BD24" s="223" t="str">
        <f>IF(SAM_2017_user_USD!BE25="","",SAM_2017_user_USD!BE25)</f>
        <v/>
      </c>
      <c r="BE24" s="223" t="str">
        <f>IF(SAM_2017_user_USD!BF25="","",SAM_2017_user_USD!BF25)</f>
        <v/>
      </c>
      <c r="BF24" s="223">
        <f>IF(SAM_2017_user_USD!BG25="","",SAM_2017_user_USD!BG25)</f>
        <v>17222.901564866032</v>
      </c>
      <c r="BG24" s="223" t="str">
        <f>IF(SAM_2017_user_USD!BH25="","",SAM_2017_user_USD!BH25)</f>
        <v/>
      </c>
      <c r="BH24" s="223" t="str">
        <f>IF(SAM_2017_user_USD!BI25="","",SAM_2017_user_USD!BI25)</f>
        <v/>
      </c>
      <c r="BI24" s="223" t="str">
        <f>IF(SAM_2017_user_USD!BJ25="","",SAM_2017_user_USD!BJ25)</f>
        <v/>
      </c>
      <c r="BJ24" s="223" t="str">
        <f>IF(SAM_2017_user_USD!BK25="","",SAM_2017_user_USD!BK25)</f>
        <v/>
      </c>
      <c r="BK24" s="223" t="str">
        <f>IF(SAM_2017_user_USD!BL25="","",SAM_2017_user_USD!BL25)</f>
        <v/>
      </c>
      <c r="BL24" s="223" t="str">
        <f>IF(SAM_2017_user_USD!BM25="","",SAM_2017_user_USD!BM25)</f>
        <v/>
      </c>
      <c r="BM24" s="223" t="str">
        <f>IF(SAM_2017_user_USD!BN25="","",SAM_2017_user_USD!BN25)</f>
        <v/>
      </c>
      <c r="BN24" s="223" t="str">
        <f>IF(SAM_2017_user_USD!BO25="","",SAM_2017_user_USD!BO25)</f>
        <v/>
      </c>
      <c r="BO24" s="223" t="str">
        <f>IF(SAM_2017_user_USD!BP25="","",SAM_2017_user_USD!BP25)</f>
        <v/>
      </c>
      <c r="BP24" s="223" t="str">
        <f>IF(SAM_2017_user_USD!BQ25="","",SAM_2017_user_USD!BQ25)</f>
        <v/>
      </c>
      <c r="BQ24" s="223" t="str">
        <f>IF(SAM_2017_user_USD!BR25="","",SAM_2017_user_USD!BR25)</f>
        <v/>
      </c>
      <c r="BR24" s="223" t="str">
        <f>IF(SAM_2017_user_USD!BS25="","",SAM_2017_user_USD!BS25)</f>
        <v/>
      </c>
      <c r="BS24" s="223" t="str">
        <f>IF(SAM_2017_user_USD!BT25="","",SAM_2017_user_USD!BT25)</f>
        <v/>
      </c>
      <c r="BT24" s="223" t="str">
        <f>IF(SAM_2017_user_USD!BU25="","",SAM_2017_user_USD!BU25)</f>
        <v/>
      </c>
      <c r="BU24" s="223" t="str">
        <f>IF(SAM_2017_user_USD!BV25="","",SAM_2017_user_USD!BV25)</f>
        <v/>
      </c>
      <c r="BV24" s="223" t="str">
        <f>IF(SAM_2017_user_USD!BW25="","",SAM_2017_user_USD!BW25)</f>
        <v/>
      </c>
      <c r="BW24" s="223" t="str">
        <f>IF(SAM_2017_user_USD!BX25="","",SAM_2017_user_USD!BX25)</f>
        <v/>
      </c>
      <c r="BX24" s="223" t="str">
        <f>IF(SAM_2017_user_USD!BY25="","",SAM_2017_user_USD!BY25)</f>
        <v/>
      </c>
      <c r="BY24" s="223" t="str">
        <f>IF(SAM_2017_user_USD!BZ25="","",SAM_2017_user_USD!BZ25)</f>
        <v/>
      </c>
      <c r="BZ24" s="223" t="str">
        <f>IF(SAM_2017_user_USD!CA25="","",SAM_2017_user_USD!CA25)</f>
        <v/>
      </c>
      <c r="CA24" s="223" t="str">
        <f>IF(SAM_2017_user_USD!CB25="","",SAM_2017_user_USD!CB25)</f>
        <v/>
      </c>
      <c r="CB24" s="223" t="str">
        <f>IF(SAM_2017_user_USD!CC25="","",SAM_2017_user_USD!CC25)</f>
        <v/>
      </c>
      <c r="CC24" s="223" t="str">
        <f>IF(SAM_2017_user_USD!CD25="","",SAM_2017_user_USD!CD25)</f>
        <v/>
      </c>
      <c r="CD24" s="223">
        <f>IF(SAM_2017_user_USD!CE25="","",SAM_2017_user_USD!CE25)</f>
        <v>2948.8004503059283</v>
      </c>
      <c r="CE24" s="107">
        <f t="shared" si="0"/>
        <v>20171.702015171959</v>
      </c>
    </row>
    <row r="25" spans="1:83" x14ac:dyDescent="0.25">
      <c r="A25" s="225">
        <v>24</v>
      </c>
      <c r="B25" s="223" t="str">
        <f>IF(SAM_2017_user_USD!C26="","",SAM_2017_user_USD!C26)</f>
        <v/>
      </c>
      <c r="C25" s="223" t="str">
        <f>IF(SAM_2017_user_USD!D26="","",SAM_2017_user_USD!D26)</f>
        <v/>
      </c>
      <c r="D25" s="223" t="str">
        <f>IF(SAM_2017_user_USD!E26="","",SAM_2017_user_USD!E26)</f>
        <v/>
      </c>
      <c r="E25" s="223" t="str">
        <f>IF(SAM_2017_user_USD!F26="","",SAM_2017_user_USD!F26)</f>
        <v/>
      </c>
      <c r="F25" s="223" t="str">
        <f>IF(SAM_2017_user_USD!G26="","",SAM_2017_user_USD!G26)</f>
        <v/>
      </c>
      <c r="G25" s="223" t="str">
        <f>IF(SAM_2017_user_USD!H26="","",SAM_2017_user_USD!H26)</f>
        <v/>
      </c>
      <c r="H25" s="223" t="str">
        <f>IF(SAM_2017_user_USD!I26="","",SAM_2017_user_USD!I26)</f>
        <v/>
      </c>
      <c r="I25" s="223" t="str">
        <f>IF(SAM_2017_user_USD!J26="","",SAM_2017_user_USD!J26)</f>
        <v/>
      </c>
      <c r="J25" s="223" t="str">
        <f>IF(SAM_2017_user_USD!K26="","",SAM_2017_user_USD!K26)</f>
        <v/>
      </c>
      <c r="K25" s="223" t="str">
        <f>IF(SAM_2017_user_USD!L26="","",SAM_2017_user_USD!L26)</f>
        <v/>
      </c>
      <c r="L25" s="223" t="str">
        <f>IF(SAM_2017_user_USD!M26="","",SAM_2017_user_USD!M26)</f>
        <v/>
      </c>
      <c r="M25" s="223" t="str">
        <f>IF(SAM_2017_user_USD!N26="","",SAM_2017_user_USD!N26)</f>
        <v/>
      </c>
      <c r="N25" s="223" t="str">
        <f>IF(SAM_2017_user_USD!O26="","",SAM_2017_user_USD!O26)</f>
        <v/>
      </c>
      <c r="O25" s="223" t="str">
        <f>IF(SAM_2017_user_USD!P26="","",SAM_2017_user_USD!P26)</f>
        <v/>
      </c>
      <c r="P25" s="223" t="str">
        <f>IF(SAM_2017_user_USD!Q26="","",SAM_2017_user_USD!Q26)</f>
        <v/>
      </c>
      <c r="Q25" s="223" t="str">
        <f>IF(SAM_2017_user_USD!R26="","",SAM_2017_user_USD!R26)</f>
        <v/>
      </c>
      <c r="R25" s="223" t="str">
        <f>IF(SAM_2017_user_USD!S26="","",SAM_2017_user_USD!S26)</f>
        <v/>
      </c>
      <c r="S25" s="223" t="str">
        <f>IF(SAM_2017_user_USD!T26="","",SAM_2017_user_USD!T26)</f>
        <v/>
      </c>
      <c r="T25" s="223" t="str">
        <f>IF(SAM_2017_user_USD!U26="","",SAM_2017_user_USD!U26)</f>
        <v/>
      </c>
      <c r="U25" s="223" t="str">
        <f>IF(SAM_2017_user_USD!V26="","",SAM_2017_user_USD!V26)</f>
        <v/>
      </c>
      <c r="V25" s="223" t="str">
        <f>IF(SAM_2017_user_USD!W26="","",SAM_2017_user_USD!W26)</f>
        <v/>
      </c>
      <c r="W25" s="223" t="str">
        <f>IF(SAM_2017_user_USD!X26="","",SAM_2017_user_USD!X26)</f>
        <v/>
      </c>
      <c r="X25" s="223" t="str">
        <f>IF(SAM_2017_user_USD!Y26="","",SAM_2017_user_USD!Y26)</f>
        <v/>
      </c>
      <c r="Y25" s="223" t="str">
        <f>IF(SAM_2017_user_USD!Z26="","",SAM_2017_user_USD!Z26)</f>
        <v/>
      </c>
      <c r="Z25" s="223" t="str">
        <f>IF(SAM_2017_user_USD!AA26="","",SAM_2017_user_USD!AA26)</f>
        <v/>
      </c>
      <c r="AA25" s="223" t="str">
        <f>IF(SAM_2017_user_USD!AB26="","",SAM_2017_user_USD!AB26)</f>
        <v/>
      </c>
      <c r="AB25" s="223" t="str">
        <f>IF(SAM_2017_user_USD!AC26="","",SAM_2017_user_USD!AC26)</f>
        <v/>
      </c>
      <c r="AC25" s="223" t="str">
        <f>IF(SAM_2017_user_USD!AD26="","",SAM_2017_user_USD!AD26)</f>
        <v/>
      </c>
      <c r="AD25" s="223" t="str">
        <f>IF(SAM_2017_user_USD!AE26="","",SAM_2017_user_USD!AE26)</f>
        <v/>
      </c>
      <c r="AE25" s="223" t="str">
        <f>IF(SAM_2017_user_USD!AF26="","",SAM_2017_user_USD!AF26)</f>
        <v/>
      </c>
      <c r="AF25" s="223" t="str">
        <f>IF(SAM_2017_user_USD!AG26="","",SAM_2017_user_USD!AG26)</f>
        <v/>
      </c>
      <c r="AG25" s="223" t="str">
        <f>IF(SAM_2017_user_USD!AH26="","",SAM_2017_user_USD!AH26)</f>
        <v/>
      </c>
      <c r="AH25" s="223" t="str">
        <f>IF(SAM_2017_user_USD!AI26="","",SAM_2017_user_USD!AI26)</f>
        <v/>
      </c>
      <c r="AI25" s="223" t="str">
        <f>IF(SAM_2017_user_USD!AJ26="","",SAM_2017_user_USD!AJ26)</f>
        <v/>
      </c>
      <c r="AJ25" s="223" t="str">
        <f>IF(SAM_2017_user_USD!AK26="","",SAM_2017_user_USD!AK26)</f>
        <v/>
      </c>
      <c r="AK25" s="223" t="str">
        <f>IF(SAM_2017_user_USD!AL26="","",SAM_2017_user_USD!AL26)</f>
        <v/>
      </c>
      <c r="AL25" s="223" t="str">
        <f>IF(SAM_2017_user_USD!AM26="","",SAM_2017_user_USD!AM26)</f>
        <v/>
      </c>
      <c r="AM25" s="223" t="str">
        <f>IF(SAM_2017_user_USD!AN26="","",SAM_2017_user_USD!AN26)</f>
        <v/>
      </c>
      <c r="AN25" s="223" t="str">
        <f>IF(SAM_2017_user_USD!AO26="","",SAM_2017_user_USD!AO26)</f>
        <v/>
      </c>
      <c r="AO25" s="223" t="str">
        <f>IF(SAM_2017_user_USD!AP26="","",SAM_2017_user_USD!AP26)</f>
        <v/>
      </c>
      <c r="AP25" s="223" t="str">
        <f>IF(SAM_2017_user_USD!AQ26="","",SAM_2017_user_USD!AQ26)</f>
        <v/>
      </c>
      <c r="AQ25" s="223" t="str">
        <f>IF(SAM_2017_user_USD!AR26="","",SAM_2017_user_USD!AR26)</f>
        <v/>
      </c>
      <c r="AR25" s="223" t="str">
        <f>IF(SAM_2017_user_USD!AS26="","",SAM_2017_user_USD!AS26)</f>
        <v/>
      </c>
      <c r="AS25" s="223" t="str">
        <f>IF(SAM_2017_user_USD!AT26="","",SAM_2017_user_USD!AT26)</f>
        <v/>
      </c>
      <c r="AT25" s="223" t="str">
        <f>IF(SAM_2017_user_USD!AU26="","",SAM_2017_user_USD!AU26)</f>
        <v/>
      </c>
      <c r="AU25" s="223" t="str">
        <f>IF(SAM_2017_user_USD!AV26="","",SAM_2017_user_USD!AV26)</f>
        <v/>
      </c>
      <c r="AV25" s="223" t="str">
        <f>IF(SAM_2017_user_USD!AW26="","",SAM_2017_user_USD!AW26)</f>
        <v/>
      </c>
      <c r="AW25" s="223" t="str">
        <f>IF(SAM_2017_user_USD!AX26="","",SAM_2017_user_USD!AX26)</f>
        <v/>
      </c>
      <c r="AX25" s="223" t="str">
        <f>IF(SAM_2017_user_USD!AY26="","",SAM_2017_user_USD!AY26)</f>
        <v/>
      </c>
      <c r="AY25" s="223" t="str">
        <f>IF(SAM_2017_user_USD!AZ26="","",SAM_2017_user_USD!AZ26)</f>
        <v/>
      </c>
      <c r="AZ25" s="223" t="str">
        <f>IF(SAM_2017_user_USD!BA26="","",SAM_2017_user_USD!BA26)</f>
        <v/>
      </c>
      <c r="BA25" s="223" t="str">
        <f>IF(SAM_2017_user_USD!BB26="","",SAM_2017_user_USD!BB26)</f>
        <v/>
      </c>
      <c r="BB25" s="223" t="str">
        <f>IF(SAM_2017_user_USD!BC26="","",SAM_2017_user_USD!BC26)</f>
        <v/>
      </c>
      <c r="BC25" s="223" t="str">
        <f>IF(SAM_2017_user_USD!BD26="","",SAM_2017_user_USD!BD26)</f>
        <v/>
      </c>
      <c r="BD25" s="223" t="str">
        <f>IF(SAM_2017_user_USD!BE26="","",SAM_2017_user_USD!BE26)</f>
        <v/>
      </c>
      <c r="BE25" s="223" t="str">
        <f>IF(SAM_2017_user_USD!BF26="","",SAM_2017_user_USD!BF26)</f>
        <v/>
      </c>
      <c r="BF25" s="223" t="str">
        <f>IF(SAM_2017_user_USD!BG26="","",SAM_2017_user_USD!BG26)</f>
        <v/>
      </c>
      <c r="BG25" s="223">
        <f>IF(SAM_2017_user_USD!BH26="","",SAM_2017_user_USD!BH26)</f>
        <v>230.77827684305606</v>
      </c>
      <c r="BH25" s="223" t="str">
        <f>IF(SAM_2017_user_USD!BI26="","",SAM_2017_user_USD!BI26)</f>
        <v/>
      </c>
      <c r="BI25" s="223" t="str">
        <f>IF(SAM_2017_user_USD!BJ26="","",SAM_2017_user_USD!BJ26)</f>
        <v/>
      </c>
      <c r="BJ25" s="223" t="str">
        <f>IF(SAM_2017_user_USD!BK26="","",SAM_2017_user_USD!BK26)</f>
        <v/>
      </c>
      <c r="BK25" s="223" t="str">
        <f>IF(SAM_2017_user_USD!BL26="","",SAM_2017_user_USD!BL26)</f>
        <v/>
      </c>
      <c r="BL25" s="223" t="str">
        <f>IF(SAM_2017_user_USD!BM26="","",SAM_2017_user_USD!BM26)</f>
        <v/>
      </c>
      <c r="BM25" s="223" t="str">
        <f>IF(SAM_2017_user_USD!BN26="","",SAM_2017_user_USD!BN26)</f>
        <v/>
      </c>
      <c r="BN25" s="223" t="str">
        <f>IF(SAM_2017_user_USD!BO26="","",SAM_2017_user_USD!BO26)</f>
        <v/>
      </c>
      <c r="BO25" s="223" t="str">
        <f>IF(SAM_2017_user_USD!BP26="","",SAM_2017_user_USD!BP26)</f>
        <v/>
      </c>
      <c r="BP25" s="223" t="str">
        <f>IF(SAM_2017_user_USD!BQ26="","",SAM_2017_user_USD!BQ26)</f>
        <v/>
      </c>
      <c r="BQ25" s="223" t="str">
        <f>IF(SAM_2017_user_USD!BR26="","",SAM_2017_user_USD!BR26)</f>
        <v/>
      </c>
      <c r="BR25" s="223" t="str">
        <f>IF(SAM_2017_user_USD!BS26="","",SAM_2017_user_USD!BS26)</f>
        <v/>
      </c>
      <c r="BS25" s="223" t="str">
        <f>IF(SAM_2017_user_USD!BT26="","",SAM_2017_user_USD!BT26)</f>
        <v/>
      </c>
      <c r="BT25" s="223" t="str">
        <f>IF(SAM_2017_user_USD!BU26="","",SAM_2017_user_USD!BU26)</f>
        <v/>
      </c>
      <c r="BU25" s="223" t="str">
        <f>IF(SAM_2017_user_USD!BV26="","",SAM_2017_user_USD!BV26)</f>
        <v/>
      </c>
      <c r="BV25" s="223" t="str">
        <f>IF(SAM_2017_user_USD!BW26="","",SAM_2017_user_USD!BW26)</f>
        <v/>
      </c>
      <c r="BW25" s="223" t="str">
        <f>IF(SAM_2017_user_USD!BX26="","",SAM_2017_user_USD!BX26)</f>
        <v/>
      </c>
      <c r="BX25" s="223" t="str">
        <f>IF(SAM_2017_user_USD!BY26="","",SAM_2017_user_USD!BY26)</f>
        <v/>
      </c>
      <c r="BY25" s="223" t="str">
        <f>IF(SAM_2017_user_USD!BZ26="","",SAM_2017_user_USD!BZ26)</f>
        <v/>
      </c>
      <c r="BZ25" s="223" t="str">
        <f>IF(SAM_2017_user_USD!CA26="","",SAM_2017_user_USD!CA26)</f>
        <v/>
      </c>
      <c r="CA25" s="223" t="str">
        <f>IF(SAM_2017_user_USD!CB26="","",SAM_2017_user_USD!CB26)</f>
        <v/>
      </c>
      <c r="CB25" s="223" t="str">
        <f>IF(SAM_2017_user_USD!CC26="","",SAM_2017_user_USD!CC26)</f>
        <v/>
      </c>
      <c r="CC25" s="223" t="str">
        <f>IF(SAM_2017_user_USD!CD26="","",SAM_2017_user_USD!CD26)</f>
        <v/>
      </c>
      <c r="CD25" s="223">
        <f>IF(SAM_2017_user_USD!CE26="","",SAM_2017_user_USD!CE26)</f>
        <v>11.966454009175656</v>
      </c>
      <c r="CE25" s="107">
        <f t="shared" si="0"/>
        <v>242.74473085223173</v>
      </c>
    </row>
    <row r="26" spans="1:83" x14ac:dyDescent="0.25">
      <c r="A26" s="225">
        <v>25</v>
      </c>
      <c r="B26" s="223" t="str">
        <f>IF(SAM_2017_user_USD!C27="","",SAM_2017_user_USD!C27)</f>
        <v/>
      </c>
      <c r="C26" s="223" t="str">
        <f>IF(SAM_2017_user_USD!D27="","",SAM_2017_user_USD!D27)</f>
        <v/>
      </c>
      <c r="D26" s="223" t="str">
        <f>IF(SAM_2017_user_USD!E27="","",SAM_2017_user_USD!E27)</f>
        <v/>
      </c>
      <c r="E26" s="223" t="str">
        <f>IF(SAM_2017_user_USD!F27="","",SAM_2017_user_USD!F27)</f>
        <v/>
      </c>
      <c r="F26" s="223" t="str">
        <f>IF(SAM_2017_user_USD!G27="","",SAM_2017_user_USD!G27)</f>
        <v/>
      </c>
      <c r="G26" s="223" t="str">
        <f>IF(SAM_2017_user_USD!H27="","",SAM_2017_user_USD!H27)</f>
        <v/>
      </c>
      <c r="H26" s="223" t="str">
        <f>IF(SAM_2017_user_USD!I27="","",SAM_2017_user_USD!I27)</f>
        <v/>
      </c>
      <c r="I26" s="223" t="str">
        <f>IF(SAM_2017_user_USD!J27="","",SAM_2017_user_USD!J27)</f>
        <v/>
      </c>
      <c r="J26" s="223" t="str">
        <f>IF(SAM_2017_user_USD!K27="","",SAM_2017_user_USD!K27)</f>
        <v/>
      </c>
      <c r="K26" s="223" t="str">
        <f>IF(SAM_2017_user_USD!L27="","",SAM_2017_user_USD!L27)</f>
        <v/>
      </c>
      <c r="L26" s="223" t="str">
        <f>IF(SAM_2017_user_USD!M27="","",SAM_2017_user_USD!M27)</f>
        <v/>
      </c>
      <c r="M26" s="223" t="str">
        <f>IF(SAM_2017_user_USD!N27="","",SAM_2017_user_USD!N27)</f>
        <v/>
      </c>
      <c r="N26" s="223" t="str">
        <f>IF(SAM_2017_user_USD!O27="","",SAM_2017_user_USD!O27)</f>
        <v/>
      </c>
      <c r="O26" s="223" t="str">
        <f>IF(SAM_2017_user_USD!P27="","",SAM_2017_user_USD!P27)</f>
        <v/>
      </c>
      <c r="P26" s="223" t="str">
        <f>IF(SAM_2017_user_USD!Q27="","",SAM_2017_user_USD!Q27)</f>
        <v/>
      </c>
      <c r="Q26" s="223" t="str">
        <f>IF(SAM_2017_user_USD!R27="","",SAM_2017_user_USD!R27)</f>
        <v/>
      </c>
      <c r="R26" s="223" t="str">
        <f>IF(SAM_2017_user_USD!S27="","",SAM_2017_user_USD!S27)</f>
        <v/>
      </c>
      <c r="S26" s="223" t="str">
        <f>IF(SAM_2017_user_USD!T27="","",SAM_2017_user_USD!T27)</f>
        <v/>
      </c>
      <c r="T26" s="223" t="str">
        <f>IF(SAM_2017_user_USD!U27="","",SAM_2017_user_USD!U27)</f>
        <v/>
      </c>
      <c r="U26" s="223" t="str">
        <f>IF(SAM_2017_user_USD!V27="","",SAM_2017_user_USD!V27)</f>
        <v/>
      </c>
      <c r="V26" s="223" t="str">
        <f>IF(SAM_2017_user_USD!W27="","",SAM_2017_user_USD!W27)</f>
        <v/>
      </c>
      <c r="W26" s="223" t="str">
        <f>IF(SAM_2017_user_USD!X27="","",SAM_2017_user_USD!X27)</f>
        <v/>
      </c>
      <c r="X26" s="223" t="str">
        <f>IF(SAM_2017_user_USD!Y27="","",SAM_2017_user_USD!Y27)</f>
        <v/>
      </c>
      <c r="Y26" s="223" t="str">
        <f>IF(SAM_2017_user_USD!Z27="","",SAM_2017_user_USD!Z27)</f>
        <v/>
      </c>
      <c r="Z26" s="223" t="str">
        <f>IF(SAM_2017_user_USD!AA27="","",SAM_2017_user_USD!AA27)</f>
        <v/>
      </c>
      <c r="AA26" s="223" t="str">
        <f>IF(SAM_2017_user_USD!AB27="","",SAM_2017_user_USD!AB27)</f>
        <v/>
      </c>
      <c r="AB26" s="223" t="str">
        <f>IF(SAM_2017_user_USD!AC27="","",SAM_2017_user_USD!AC27)</f>
        <v/>
      </c>
      <c r="AC26" s="223" t="str">
        <f>IF(SAM_2017_user_USD!AD27="","",SAM_2017_user_USD!AD27)</f>
        <v/>
      </c>
      <c r="AD26" s="223" t="str">
        <f>IF(SAM_2017_user_USD!AE27="","",SAM_2017_user_USD!AE27)</f>
        <v/>
      </c>
      <c r="AE26" s="223" t="str">
        <f>IF(SAM_2017_user_USD!AF27="","",SAM_2017_user_USD!AF27)</f>
        <v/>
      </c>
      <c r="AF26" s="223" t="str">
        <f>IF(SAM_2017_user_USD!AG27="","",SAM_2017_user_USD!AG27)</f>
        <v/>
      </c>
      <c r="AG26" s="223" t="str">
        <f>IF(SAM_2017_user_USD!AH27="","",SAM_2017_user_USD!AH27)</f>
        <v/>
      </c>
      <c r="AH26" s="223" t="str">
        <f>IF(SAM_2017_user_USD!AI27="","",SAM_2017_user_USD!AI27)</f>
        <v/>
      </c>
      <c r="AI26" s="223" t="str">
        <f>IF(SAM_2017_user_USD!AJ27="","",SAM_2017_user_USD!AJ27)</f>
        <v/>
      </c>
      <c r="AJ26" s="223" t="str">
        <f>IF(SAM_2017_user_USD!AK27="","",SAM_2017_user_USD!AK27)</f>
        <v/>
      </c>
      <c r="AK26" s="223" t="str">
        <f>IF(SAM_2017_user_USD!AL27="","",SAM_2017_user_USD!AL27)</f>
        <v/>
      </c>
      <c r="AL26" s="223" t="str">
        <f>IF(SAM_2017_user_USD!AM27="","",SAM_2017_user_USD!AM27)</f>
        <v/>
      </c>
      <c r="AM26" s="223" t="str">
        <f>IF(SAM_2017_user_USD!AN27="","",SAM_2017_user_USD!AN27)</f>
        <v/>
      </c>
      <c r="AN26" s="223" t="str">
        <f>IF(SAM_2017_user_USD!AO27="","",SAM_2017_user_USD!AO27)</f>
        <v/>
      </c>
      <c r="AO26" s="223" t="str">
        <f>IF(SAM_2017_user_USD!AP27="","",SAM_2017_user_USD!AP27)</f>
        <v/>
      </c>
      <c r="AP26" s="223" t="str">
        <f>IF(SAM_2017_user_USD!AQ27="","",SAM_2017_user_USD!AQ27)</f>
        <v/>
      </c>
      <c r="AQ26" s="223" t="str">
        <f>IF(SAM_2017_user_USD!AR27="","",SAM_2017_user_USD!AR27)</f>
        <v/>
      </c>
      <c r="AR26" s="223" t="str">
        <f>IF(SAM_2017_user_USD!AS27="","",SAM_2017_user_USD!AS27)</f>
        <v/>
      </c>
      <c r="AS26" s="223" t="str">
        <f>IF(SAM_2017_user_USD!AT27="","",SAM_2017_user_USD!AT27)</f>
        <v/>
      </c>
      <c r="AT26" s="223" t="str">
        <f>IF(SAM_2017_user_USD!AU27="","",SAM_2017_user_USD!AU27)</f>
        <v/>
      </c>
      <c r="AU26" s="223" t="str">
        <f>IF(SAM_2017_user_USD!AV27="","",SAM_2017_user_USD!AV27)</f>
        <v/>
      </c>
      <c r="AV26" s="223" t="str">
        <f>IF(SAM_2017_user_USD!AW27="","",SAM_2017_user_USD!AW27)</f>
        <v/>
      </c>
      <c r="AW26" s="223" t="str">
        <f>IF(SAM_2017_user_USD!AX27="","",SAM_2017_user_USD!AX27)</f>
        <v/>
      </c>
      <c r="AX26" s="223" t="str">
        <f>IF(SAM_2017_user_USD!AY27="","",SAM_2017_user_USD!AY27)</f>
        <v/>
      </c>
      <c r="AY26" s="223" t="str">
        <f>IF(SAM_2017_user_USD!AZ27="","",SAM_2017_user_USD!AZ27)</f>
        <v/>
      </c>
      <c r="AZ26" s="223" t="str">
        <f>IF(SAM_2017_user_USD!BA27="","",SAM_2017_user_USD!BA27)</f>
        <v/>
      </c>
      <c r="BA26" s="223" t="str">
        <f>IF(SAM_2017_user_USD!BB27="","",SAM_2017_user_USD!BB27)</f>
        <v/>
      </c>
      <c r="BB26" s="223" t="str">
        <f>IF(SAM_2017_user_USD!BC27="","",SAM_2017_user_USD!BC27)</f>
        <v/>
      </c>
      <c r="BC26" s="223" t="str">
        <f>IF(SAM_2017_user_USD!BD27="","",SAM_2017_user_USD!BD27)</f>
        <v/>
      </c>
      <c r="BD26" s="223" t="str">
        <f>IF(SAM_2017_user_USD!BE27="","",SAM_2017_user_USD!BE27)</f>
        <v/>
      </c>
      <c r="BE26" s="223" t="str">
        <f>IF(SAM_2017_user_USD!BF27="","",SAM_2017_user_USD!BF27)</f>
        <v/>
      </c>
      <c r="BF26" s="223" t="str">
        <f>IF(SAM_2017_user_USD!BG27="","",SAM_2017_user_USD!BG27)</f>
        <v/>
      </c>
      <c r="BG26" s="223" t="str">
        <f>IF(SAM_2017_user_USD!BH27="","",SAM_2017_user_USD!BH27)</f>
        <v/>
      </c>
      <c r="BH26" s="223">
        <f>IF(SAM_2017_user_USD!BI27="","",SAM_2017_user_USD!BI27)</f>
        <v>1207.9054590132423</v>
      </c>
      <c r="BI26" s="223" t="str">
        <f>IF(SAM_2017_user_USD!BJ27="","",SAM_2017_user_USD!BJ27)</f>
        <v/>
      </c>
      <c r="BJ26" s="223" t="str">
        <f>IF(SAM_2017_user_USD!BK27="","",SAM_2017_user_USD!BK27)</f>
        <v/>
      </c>
      <c r="BK26" s="223" t="str">
        <f>IF(SAM_2017_user_USD!BL27="","",SAM_2017_user_USD!BL27)</f>
        <v/>
      </c>
      <c r="BL26" s="223" t="str">
        <f>IF(SAM_2017_user_USD!BM27="","",SAM_2017_user_USD!BM27)</f>
        <v/>
      </c>
      <c r="BM26" s="223" t="str">
        <f>IF(SAM_2017_user_USD!BN27="","",SAM_2017_user_USD!BN27)</f>
        <v/>
      </c>
      <c r="BN26" s="223" t="str">
        <f>IF(SAM_2017_user_USD!BO27="","",SAM_2017_user_USD!BO27)</f>
        <v/>
      </c>
      <c r="BO26" s="223" t="str">
        <f>IF(SAM_2017_user_USD!BP27="","",SAM_2017_user_USD!BP27)</f>
        <v/>
      </c>
      <c r="BP26" s="223" t="str">
        <f>IF(SAM_2017_user_USD!BQ27="","",SAM_2017_user_USD!BQ27)</f>
        <v/>
      </c>
      <c r="BQ26" s="223" t="str">
        <f>IF(SAM_2017_user_USD!BR27="","",SAM_2017_user_USD!BR27)</f>
        <v/>
      </c>
      <c r="BR26" s="223" t="str">
        <f>IF(SAM_2017_user_USD!BS27="","",SAM_2017_user_USD!BS27)</f>
        <v/>
      </c>
      <c r="BS26" s="223" t="str">
        <f>IF(SAM_2017_user_USD!BT27="","",SAM_2017_user_USD!BT27)</f>
        <v/>
      </c>
      <c r="BT26" s="223" t="str">
        <f>IF(SAM_2017_user_USD!BU27="","",SAM_2017_user_USD!BU27)</f>
        <v/>
      </c>
      <c r="BU26" s="223" t="str">
        <f>IF(SAM_2017_user_USD!BV27="","",SAM_2017_user_USD!BV27)</f>
        <v/>
      </c>
      <c r="BV26" s="223" t="str">
        <f>IF(SAM_2017_user_USD!BW27="","",SAM_2017_user_USD!BW27)</f>
        <v/>
      </c>
      <c r="BW26" s="223" t="str">
        <f>IF(SAM_2017_user_USD!BX27="","",SAM_2017_user_USD!BX27)</f>
        <v/>
      </c>
      <c r="BX26" s="223" t="str">
        <f>IF(SAM_2017_user_USD!BY27="","",SAM_2017_user_USD!BY27)</f>
        <v/>
      </c>
      <c r="BY26" s="223" t="str">
        <f>IF(SAM_2017_user_USD!BZ27="","",SAM_2017_user_USD!BZ27)</f>
        <v/>
      </c>
      <c r="BZ26" s="223" t="str">
        <f>IF(SAM_2017_user_USD!CA27="","",SAM_2017_user_USD!CA27)</f>
        <v/>
      </c>
      <c r="CA26" s="223" t="str">
        <f>IF(SAM_2017_user_USD!CB27="","",SAM_2017_user_USD!CB27)</f>
        <v/>
      </c>
      <c r="CB26" s="223" t="str">
        <f>IF(SAM_2017_user_USD!CC27="","",SAM_2017_user_USD!CC27)</f>
        <v/>
      </c>
      <c r="CC26" s="223" t="str">
        <f>IF(SAM_2017_user_USD!CD27="","",SAM_2017_user_USD!CD27)</f>
        <v/>
      </c>
      <c r="CD26" s="223">
        <f>IF(SAM_2017_user_USD!CE27="","",SAM_2017_user_USD!CE27)</f>
        <v>218.08951591307508</v>
      </c>
      <c r="CE26" s="107">
        <f t="shared" si="0"/>
        <v>1425.9949749263174</v>
      </c>
    </row>
    <row r="27" spans="1:83" x14ac:dyDescent="0.25">
      <c r="A27" s="225">
        <v>26</v>
      </c>
      <c r="B27" s="223" t="str">
        <f>IF(SAM_2017_user_USD!C28="","",SAM_2017_user_USD!C28)</f>
        <v/>
      </c>
      <c r="C27" s="223" t="str">
        <f>IF(SAM_2017_user_USD!D28="","",SAM_2017_user_USD!D28)</f>
        <v/>
      </c>
      <c r="D27" s="223" t="str">
        <f>IF(SAM_2017_user_USD!E28="","",SAM_2017_user_USD!E28)</f>
        <v/>
      </c>
      <c r="E27" s="223" t="str">
        <f>IF(SAM_2017_user_USD!F28="","",SAM_2017_user_USD!F28)</f>
        <v/>
      </c>
      <c r="F27" s="223" t="str">
        <f>IF(SAM_2017_user_USD!G28="","",SAM_2017_user_USD!G28)</f>
        <v/>
      </c>
      <c r="G27" s="223" t="str">
        <f>IF(SAM_2017_user_USD!H28="","",SAM_2017_user_USD!H28)</f>
        <v/>
      </c>
      <c r="H27" s="223" t="str">
        <f>IF(SAM_2017_user_USD!I28="","",SAM_2017_user_USD!I28)</f>
        <v/>
      </c>
      <c r="I27" s="223" t="str">
        <f>IF(SAM_2017_user_USD!J28="","",SAM_2017_user_USD!J28)</f>
        <v/>
      </c>
      <c r="J27" s="223" t="str">
        <f>IF(SAM_2017_user_USD!K28="","",SAM_2017_user_USD!K28)</f>
        <v/>
      </c>
      <c r="K27" s="223" t="str">
        <f>IF(SAM_2017_user_USD!L28="","",SAM_2017_user_USD!L28)</f>
        <v/>
      </c>
      <c r="L27" s="223" t="str">
        <f>IF(SAM_2017_user_USD!M28="","",SAM_2017_user_USD!M28)</f>
        <v/>
      </c>
      <c r="M27" s="223" t="str">
        <f>IF(SAM_2017_user_USD!N28="","",SAM_2017_user_USD!N28)</f>
        <v/>
      </c>
      <c r="N27" s="223" t="str">
        <f>IF(SAM_2017_user_USD!O28="","",SAM_2017_user_USD!O28)</f>
        <v/>
      </c>
      <c r="O27" s="223" t="str">
        <f>IF(SAM_2017_user_USD!P28="","",SAM_2017_user_USD!P28)</f>
        <v/>
      </c>
      <c r="P27" s="223" t="str">
        <f>IF(SAM_2017_user_USD!Q28="","",SAM_2017_user_USD!Q28)</f>
        <v/>
      </c>
      <c r="Q27" s="223" t="str">
        <f>IF(SAM_2017_user_USD!R28="","",SAM_2017_user_USD!R28)</f>
        <v/>
      </c>
      <c r="R27" s="223" t="str">
        <f>IF(SAM_2017_user_USD!S28="","",SAM_2017_user_USD!S28)</f>
        <v/>
      </c>
      <c r="S27" s="223" t="str">
        <f>IF(SAM_2017_user_USD!T28="","",SAM_2017_user_USD!T28)</f>
        <v/>
      </c>
      <c r="T27" s="223" t="str">
        <f>IF(SAM_2017_user_USD!U28="","",SAM_2017_user_USD!U28)</f>
        <v/>
      </c>
      <c r="U27" s="223" t="str">
        <f>IF(SAM_2017_user_USD!V28="","",SAM_2017_user_USD!V28)</f>
        <v/>
      </c>
      <c r="V27" s="223" t="str">
        <f>IF(SAM_2017_user_USD!W28="","",SAM_2017_user_USD!W28)</f>
        <v/>
      </c>
      <c r="W27" s="223" t="str">
        <f>IF(SAM_2017_user_USD!X28="","",SAM_2017_user_USD!X28)</f>
        <v/>
      </c>
      <c r="X27" s="223" t="str">
        <f>IF(SAM_2017_user_USD!Y28="","",SAM_2017_user_USD!Y28)</f>
        <v/>
      </c>
      <c r="Y27" s="223" t="str">
        <f>IF(SAM_2017_user_USD!Z28="","",SAM_2017_user_USD!Z28)</f>
        <v/>
      </c>
      <c r="Z27" s="223" t="str">
        <f>IF(SAM_2017_user_USD!AA28="","",SAM_2017_user_USD!AA28)</f>
        <v/>
      </c>
      <c r="AA27" s="223" t="str">
        <f>IF(SAM_2017_user_USD!AB28="","",SAM_2017_user_USD!AB28)</f>
        <v/>
      </c>
      <c r="AB27" s="223" t="str">
        <f>IF(SAM_2017_user_USD!AC28="","",SAM_2017_user_USD!AC28)</f>
        <v/>
      </c>
      <c r="AC27" s="223" t="str">
        <f>IF(SAM_2017_user_USD!AD28="","",SAM_2017_user_USD!AD28)</f>
        <v/>
      </c>
      <c r="AD27" s="223" t="str">
        <f>IF(SAM_2017_user_USD!AE28="","",SAM_2017_user_USD!AE28)</f>
        <v/>
      </c>
      <c r="AE27" s="223" t="str">
        <f>IF(SAM_2017_user_USD!AF28="","",SAM_2017_user_USD!AF28)</f>
        <v/>
      </c>
      <c r="AF27" s="223" t="str">
        <f>IF(SAM_2017_user_USD!AG28="","",SAM_2017_user_USD!AG28)</f>
        <v/>
      </c>
      <c r="AG27" s="223" t="str">
        <f>IF(SAM_2017_user_USD!AH28="","",SAM_2017_user_USD!AH28)</f>
        <v/>
      </c>
      <c r="AH27" s="223" t="str">
        <f>IF(SAM_2017_user_USD!AI28="","",SAM_2017_user_USD!AI28)</f>
        <v/>
      </c>
      <c r="AI27" s="223" t="str">
        <f>IF(SAM_2017_user_USD!AJ28="","",SAM_2017_user_USD!AJ28)</f>
        <v/>
      </c>
      <c r="AJ27" s="223" t="str">
        <f>IF(SAM_2017_user_USD!AK28="","",SAM_2017_user_USD!AK28)</f>
        <v/>
      </c>
      <c r="AK27" s="223" t="str">
        <f>IF(SAM_2017_user_USD!AL28="","",SAM_2017_user_USD!AL28)</f>
        <v/>
      </c>
      <c r="AL27" s="223" t="str">
        <f>IF(SAM_2017_user_USD!AM28="","",SAM_2017_user_USD!AM28)</f>
        <v/>
      </c>
      <c r="AM27" s="223" t="str">
        <f>IF(SAM_2017_user_USD!AN28="","",SAM_2017_user_USD!AN28)</f>
        <v/>
      </c>
      <c r="AN27" s="223" t="str">
        <f>IF(SAM_2017_user_USD!AO28="","",SAM_2017_user_USD!AO28)</f>
        <v/>
      </c>
      <c r="AO27" s="223" t="str">
        <f>IF(SAM_2017_user_USD!AP28="","",SAM_2017_user_USD!AP28)</f>
        <v/>
      </c>
      <c r="AP27" s="223" t="str">
        <f>IF(SAM_2017_user_USD!AQ28="","",SAM_2017_user_USD!AQ28)</f>
        <v/>
      </c>
      <c r="AQ27" s="223" t="str">
        <f>IF(SAM_2017_user_USD!AR28="","",SAM_2017_user_USD!AR28)</f>
        <v/>
      </c>
      <c r="AR27" s="223" t="str">
        <f>IF(SAM_2017_user_USD!AS28="","",SAM_2017_user_USD!AS28)</f>
        <v/>
      </c>
      <c r="AS27" s="223" t="str">
        <f>IF(SAM_2017_user_USD!AT28="","",SAM_2017_user_USD!AT28)</f>
        <v/>
      </c>
      <c r="AT27" s="223" t="str">
        <f>IF(SAM_2017_user_USD!AU28="","",SAM_2017_user_USD!AU28)</f>
        <v/>
      </c>
      <c r="AU27" s="223" t="str">
        <f>IF(SAM_2017_user_USD!AV28="","",SAM_2017_user_USD!AV28)</f>
        <v/>
      </c>
      <c r="AV27" s="223" t="str">
        <f>IF(SAM_2017_user_USD!AW28="","",SAM_2017_user_USD!AW28)</f>
        <v/>
      </c>
      <c r="AW27" s="223" t="str">
        <f>IF(SAM_2017_user_USD!AX28="","",SAM_2017_user_USD!AX28)</f>
        <v/>
      </c>
      <c r="AX27" s="223" t="str">
        <f>IF(SAM_2017_user_USD!AY28="","",SAM_2017_user_USD!AY28)</f>
        <v/>
      </c>
      <c r="AY27" s="223" t="str">
        <f>IF(SAM_2017_user_USD!AZ28="","",SAM_2017_user_USD!AZ28)</f>
        <v/>
      </c>
      <c r="AZ27" s="223" t="str">
        <f>IF(SAM_2017_user_USD!BA28="","",SAM_2017_user_USD!BA28)</f>
        <v/>
      </c>
      <c r="BA27" s="223" t="str">
        <f>IF(SAM_2017_user_USD!BB28="","",SAM_2017_user_USD!BB28)</f>
        <v/>
      </c>
      <c r="BB27" s="223" t="str">
        <f>IF(SAM_2017_user_USD!BC28="","",SAM_2017_user_USD!BC28)</f>
        <v/>
      </c>
      <c r="BC27" s="223" t="str">
        <f>IF(SAM_2017_user_USD!BD28="","",SAM_2017_user_USD!BD28)</f>
        <v/>
      </c>
      <c r="BD27" s="223" t="str">
        <f>IF(SAM_2017_user_USD!BE28="","",SAM_2017_user_USD!BE28)</f>
        <v/>
      </c>
      <c r="BE27" s="223" t="str">
        <f>IF(SAM_2017_user_USD!BF28="","",SAM_2017_user_USD!BF28)</f>
        <v/>
      </c>
      <c r="BF27" s="223" t="str">
        <f>IF(SAM_2017_user_USD!BG28="","",SAM_2017_user_USD!BG28)</f>
        <v/>
      </c>
      <c r="BG27" s="223" t="str">
        <f>IF(SAM_2017_user_USD!BH28="","",SAM_2017_user_USD!BH28)</f>
        <v/>
      </c>
      <c r="BH27" s="223" t="str">
        <f>IF(SAM_2017_user_USD!BI28="","",SAM_2017_user_USD!BI28)</f>
        <v/>
      </c>
      <c r="BI27" s="223">
        <f>IF(SAM_2017_user_USD!BJ28="","",SAM_2017_user_USD!BJ28)</f>
        <v>18641.176915309705</v>
      </c>
      <c r="BJ27" s="223" t="str">
        <f>IF(SAM_2017_user_USD!BK28="","",SAM_2017_user_USD!BK28)</f>
        <v/>
      </c>
      <c r="BK27" s="223" t="str">
        <f>IF(SAM_2017_user_USD!BL28="","",SAM_2017_user_USD!BL28)</f>
        <v/>
      </c>
      <c r="BL27" s="223" t="str">
        <f>IF(SAM_2017_user_USD!BM28="","",SAM_2017_user_USD!BM28)</f>
        <v/>
      </c>
      <c r="BM27" s="223" t="str">
        <f>IF(SAM_2017_user_USD!BN28="","",SAM_2017_user_USD!BN28)</f>
        <v/>
      </c>
      <c r="BN27" s="223" t="str">
        <f>IF(SAM_2017_user_USD!BO28="","",SAM_2017_user_USD!BO28)</f>
        <v/>
      </c>
      <c r="BO27" s="223" t="str">
        <f>IF(SAM_2017_user_USD!BP28="","",SAM_2017_user_USD!BP28)</f>
        <v/>
      </c>
      <c r="BP27" s="223" t="str">
        <f>IF(SAM_2017_user_USD!BQ28="","",SAM_2017_user_USD!BQ28)</f>
        <v/>
      </c>
      <c r="BQ27" s="223" t="str">
        <f>IF(SAM_2017_user_USD!BR28="","",SAM_2017_user_USD!BR28)</f>
        <v/>
      </c>
      <c r="BR27" s="223" t="str">
        <f>IF(SAM_2017_user_USD!BS28="","",SAM_2017_user_USD!BS28)</f>
        <v/>
      </c>
      <c r="BS27" s="223" t="str">
        <f>IF(SAM_2017_user_USD!BT28="","",SAM_2017_user_USD!BT28)</f>
        <v/>
      </c>
      <c r="BT27" s="223" t="str">
        <f>IF(SAM_2017_user_USD!BU28="","",SAM_2017_user_USD!BU28)</f>
        <v/>
      </c>
      <c r="BU27" s="223" t="str">
        <f>IF(SAM_2017_user_USD!BV28="","",SAM_2017_user_USD!BV28)</f>
        <v/>
      </c>
      <c r="BV27" s="223" t="str">
        <f>IF(SAM_2017_user_USD!BW28="","",SAM_2017_user_USD!BW28)</f>
        <v/>
      </c>
      <c r="BW27" s="223" t="str">
        <f>IF(SAM_2017_user_USD!BX28="","",SAM_2017_user_USD!BX28)</f>
        <v/>
      </c>
      <c r="BX27" s="223" t="str">
        <f>IF(SAM_2017_user_USD!BY28="","",SAM_2017_user_USD!BY28)</f>
        <v/>
      </c>
      <c r="BY27" s="223" t="str">
        <f>IF(SAM_2017_user_USD!BZ28="","",SAM_2017_user_USD!BZ28)</f>
        <v/>
      </c>
      <c r="BZ27" s="223" t="str">
        <f>IF(SAM_2017_user_USD!CA28="","",SAM_2017_user_USD!CA28)</f>
        <v/>
      </c>
      <c r="CA27" s="223" t="str">
        <f>IF(SAM_2017_user_USD!CB28="","",SAM_2017_user_USD!CB28)</f>
        <v/>
      </c>
      <c r="CB27" s="223" t="str">
        <f>IF(SAM_2017_user_USD!CC28="","",SAM_2017_user_USD!CC28)</f>
        <v/>
      </c>
      <c r="CC27" s="223" t="str">
        <f>IF(SAM_2017_user_USD!CD28="","",SAM_2017_user_USD!CD28)</f>
        <v/>
      </c>
      <c r="CD27" s="223">
        <f>IF(SAM_2017_user_USD!CE28="","",SAM_2017_user_USD!CE28)</f>
        <v>261.15302803986049</v>
      </c>
      <c r="CE27" s="107">
        <f t="shared" si="0"/>
        <v>18902.329943349567</v>
      </c>
    </row>
    <row r="28" spans="1:83" x14ac:dyDescent="0.25">
      <c r="A28" s="225">
        <v>27</v>
      </c>
      <c r="B28" s="223" t="str">
        <f>IF(SAM_2017_user_USD!C29="","",SAM_2017_user_USD!C29)</f>
        <v/>
      </c>
      <c r="C28" s="223" t="str">
        <f>IF(SAM_2017_user_USD!D29="","",SAM_2017_user_USD!D29)</f>
        <v/>
      </c>
      <c r="D28" s="223" t="str">
        <f>IF(SAM_2017_user_USD!E29="","",SAM_2017_user_USD!E29)</f>
        <v/>
      </c>
      <c r="E28" s="223" t="str">
        <f>IF(SAM_2017_user_USD!F29="","",SAM_2017_user_USD!F29)</f>
        <v/>
      </c>
      <c r="F28" s="223" t="str">
        <f>IF(SAM_2017_user_USD!G29="","",SAM_2017_user_USD!G29)</f>
        <v/>
      </c>
      <c r="G28" s="223" t="str">
        <f>IF(SAM_2017_user_USD!H29="","",SAM_2017_user_USD!H29)</f>
        <v/>
      </c>
      <c r="H28" s="223" t="str">
        <f>IF(SAM_2017_user_USD!I29="","",SAM_2017_user_USD!I29)</f>
        <v/>
      </c>
      <c r="I28" s="223" t="str">
        <f>IF(SAM_2017_user_USD!J29="","",SAM_2017_user_USD!J29)</f>
        <v/>
      </c>
      <c r="J28" s="223" t="str">
        <f>IF(SAM_2017_user_USD!K29="","",SAM_2017_user_USD!K29)</f>
        <v/>
      </c>
      <c r="K28" s="223" t="str">
        <f>IF(SAM_2017_user_USD!L29="","",SAM_2017_user_USD!L29)</f>
        <v/>
      </c>
      <c r="L28" s="223" t="str">
        <f>IF(SAM_2017_user_USD!M29="","",SAM_2017_user_USD!M29)</f>
        <v/>
      </c>
      <c r="M28" s="223" t="str">
        <f>IF(SAM_2017_user_USD!N29="","",SAM_2017_user_USD!N29)</f>
        <v/>
      </c>
      <c r="N28" s="223" t="str">
        <f>IF(SAM_2017_user_USD!O29="","",SAM_2017_user_USD!O29)</f>
        <v/>
      </c>
      <c r="O28" s="223" t="str">
        <f>IF(SAM_2017_user_USD!P29="","",SAM_2017_user_USD!P29)</f>
        <v/>
      </c>
      <c r="P28" s="223" t="str">
        <f>IF(SAM_2017_user_USD!Q29="","",SAM_2017_user_USD!Q29)</f>
        <v/>
      </c>
      <c r="Q28" s="223" t="str">
        <f>IF(SAM_2017_user_USD!R29="","",SAM_2017_user_USD!R29)</f>
        <v/>
      </c>
      <c r="R28" s="223" t="str">
        <f>IF(SAM_2017_user_USD!S29="","",SAM_2017_user_USD!S29)</f>
        <v/>
      </c>
      <c r="S28" s="223" t="str">
        <f>IF(SAM_2017_user_USD!T29="","",SAM_2017_user_USD!T29)</f>
        <v/>
      </c>
      <c r="T28" s="223" t="str">
        <f>IF(SAM_2017_user_USD!U29="","",SAM_2017_user_USD!U29)</f>
        <v/>
      </c>
      <c r="U28" s="223" t="str">
        <f>IF(SAM_2017_user_USD!V29="","",SAM_2017_user_USD!V29)</f>
        <v/>
      </c>
      <c r="V28" s="223" t="str">
        <f>IF(SAM_2017_user_USD!W29="","",SAM_2017_user_USD!W29)</f>
        <v/>
      </c>
      <c r="W28" s="223" t="str">
        <f>IF(SAM_2017_user_USD!X29="","",SAM_2017_user_USD!X29)</f>
        <v/>
      </c>
      <c r="X28" s="223" t="str">
        <f>IF(SAM_2017_user_USD!Y29="","",SAM_2017_user_USD!Y29)</f>
        <v/>
      </c>
      <c r="Y28" s="223" t="str">
        <f>IF(SAM_2017_user_USD!Z29="","",SAM_2017_user_USD!Z29)</f>
        <v/>
      </c>
      <c r="Z28" s="223" t="str">
        <f>IF(SAM_2017_user_USD!AA29="","",SAM_2017_user_USD!AA29)</f>
        <v/>
      </c>
      <c r="AA28" s="223" t="str">
        <f>IF(SAM_2017_user_USD!AB29="","",SAM_2017_user_USD!AB29)</f>
        <v/>
      </c>
      <c r="AB28" s="223" t="str">
        <f>IF(SAM_2017_user_USD!AC29="","",SAM_2017_user_USD!AC29)</f>
        <v/>
      </c>
      <c r="AC28" s="223" t="str">
        <f>IF(SAM_2017_user_USD!AD29="","",SAM_2017_user_USD!AD29)</f>
        <v/>
      </c>
      <c r="AD28" s="223" t="str">
        <f>IF(SAM_2017_user_USD!AE29="","",SAM_2017_user_USD!AE29)</f>
        <v/>
      </c>
      <c r="AE28" s="223" t="str">
        <f>IF(SAM_2017_user_USD!AF29="","",SAM_2017_user_USD!AF29)</f>
        <v/>
      </c>
      <c r="AF28" s="223" t="str">
        <f>IF(SAM_2017_user_USD!AG29="","",SAM_2017_user_USD!AG29)</f>
        <v/>
      </c>
      <c r="AG28" s="223" t="str">
        <f>IF(SAM_2017_user_USD!AH29="","",SAM_2017_user_USD!AH29)</f>
        <v/>
      </c>
      <c r="AH28" s="223" t="str">
        <f>IF(SAM_2017_user_USD!AI29="","",SAM_2017_user_USD!AI29)</f>
        <v/>
      </c>
      <c r="AI28" s="223" t="str">
        <f>IF(SAM_2017_user_USD!AJ29="","",SAM_2017_user_USD!AJ29)</f>
        <v/>
      </c>
      <c r="AJ28" s="223" t="str">
        <f>IF(SAM_2017_user_USD!AK29="","",SAM_2017_user_USD!AK29)</f>
        <v/>
      </c>
      <c r="AK28" s="223" t="str">
        <f>IF(SAM_2017_user_USD!AL29="","",SAM_2017_user_USD!AL29)</f>
        <v/>
      </c>
      <c r="AL28" s="223" t="str">
        <f>IF(SAM_2017_user_USD!AM29="","",SAM_2017_user_USD!AM29)</f>
        <v/>
      </c>
      <c r="AM28" s="223" t="str">
        <f>IF(SAM_2017_user_USD!AN29="","",SAM_2017_user_USD!AN29)</f>
        <v/>
      </c>
      <c r="AN28" s="223" t="str">
        <f>IF(SAM_2017_user_USD!AO29="","",SAM_2017_user_USD!AO29)</f>
        <v/>
      </c>
      <c r="AO28" s="223" t="str">
        <f>IF(SAM_2017_user_USD!AP29="","",SAM_2017_user_USD!AP29)</f>
        <v/>
      </c>
      <c r="AP28" s="223" t="str">
        <f>IF(SAM_2017_user_USD!AQ29="","",SAM_2017_user_USD!AQ29)</f>
        <v/>
      </c>
      <c r="AQ28" s="223" t="str">
        <f>IF(SAM_2017_user_USD!AR29="","",SAM_2017_user_USD!AR29)</f>
        <v/>
      </c>
      <c r="AR28" s="223" t="str">
        <f>IF(SAM_2017_user_USD!AS29="","",SAM_2017_user_USD!AS29)</f>
        <v/>
      </c>
      <c r="AS28" s="223" t="str">
        <f>IF(SAM_2017_user_USD!AT29="","",SAM_2017_user_USD!AT29)</f>
        <v/>
      </c>
      <c r="AT28" s="223" t="str">
        <f>IF(SAM_2017_user_USD!AU29="","",SAM_2017_user_USD!AU29)</f>
        <v/>
      </c>
      <c r="AU28" s="223" t="str">
        <f>IF(SAM_2017_user_USD!AV29="","",SAM_2017_user_USD!AV29)</f>
        <v/>
      </c>
      <c r="AV28" s="223" t="str">
        <f>IF(SAM_2017_user_USD!AW29="","",SAM_2017_user_USD!AW29)</f>
        <v/>
      </c>
      <c r="AW28" s="223" t="str">
        <f>IF(SAM_2017_user_USD!AX29="","",SAM_2017_user_USD!AX29)</f>
        <v/>
      </c>
      <c r="AX28" s="223" t="str">
        <f>IF(SAM_2017_user_USD!AY29="","",SAM_2017_user_USD!AY29)</f>
        <v/>
      </c>
      <c r="AY28" s="223" t="str">
        <f>IF(SAM_2017_user_USD!AZ29="","",SAM_2017_user_USD!AZ29)</f>
        <v/>
      </c>
      <c r="AZ28" s="223" t="str">
        <f>IF(SAM_2017_user_USD!BA29="","",SAM_2017_user_USD!BA29)</f>
        <v/>
      </c>
      <c r="BA28" s="223" t="str">
        <f>IF(SAM_2017_user_USD!BB29="","",SAM_2017_user_USD!BB29)</f>
        <v/>
      </c>
      <c r="BB28" s="223" t="str">
        <f>IF(SAM_2017_user_USD!BC29="","",SAM_2017_user_USD!BC29)</f>
        <v/>
      </c>
      <c r="BC28" s="223" t="str">
        <f>IF(SAM_2017_user_USD!BD29="","",SAM_2017_user_USD!BD29)</f>
        <v/>
      </c>
      <c r="BD28" s="223" t="str">
        <f>IF(SAM_2017_user_USD!BE29="","",SAM_2017_user_USD!BE29)</f>
        <v/>
      </c>
      <c r="BE28" s="223" t="str">
        <f>IF(SAM_2017_user_USD!BF29="","",SAM_2017_user_USD!BF29)</f>
        <v/>
      </c>
      <c r="BF28" s="223" t="str">
        <f>IF(SAM_2017_user_USD!BG29="","",SAM_2017_user_USD!BG29)</f>
        <v/>
      </c>
      <c r="BG28" s="223" t="str">
        <f>IF(SAM_2017_user_USD!BH29="","",SAM_2017_user_USD!BH29)</f>
        <v/>
      </c>
      <c r="BH28" s="223" t="str">
        <f>IF(SAM_2017_user_USD!BI29="","",SAM_2017_user_USD!BI29)</f>
        <v/>
      </c>
      <c r="BI28" s="223" t="str">
        <f>IF(SAM_2017_user_USD!BJ29="","",SAM_2017_user_USD!BJ29)</f>
        <v/>
      </c>
      <c r="BJ28" s="223">
        <f>IF(SAM_2017_user_USD!BK29="","",SAM_2017_user_USD!BK29)</f>
        <v>47777.766561789635</v>
      </c>
      <c r="BK28" s="223" t="str">
        <f>IF(SAM_2017_user_USD!BL29="","",SAM_2017_user_USD!BL29)</f>
        <v/>
      </c>
      <c r="BL28" s="223" t="str">
        <f>IF(SAM_2017_user_USD!BM29="","",SAM_2017_user_USD!BM29)</f>
        <v/>
      </c>
      <c r="BM28" s="223" t="str">
        <f>IF(SAM_2017_user_USD!BN29="","",SAM_2017_user_USD!BN29)</f>
        <v/>
      </c>
      <c r="BN28" s="223" t="str">
        <f>IF(SAM_2017_user_USD!BO29="","",SAM_2017_user_USD!BO29)</f>
        <v/>
      </c>
      <c r="BO28" s="223" t="str">
        <f>IF(SAM_2017_user_USD!BP29="","",SAM_2017_user_USD!BP29)</f>
        <v/>
      </c>
      <c r="BP28" s="223" t="str">
        <f>IF(SAM_2017_user_USD!BQ29="","",SAM_2017_user_USD!BQ29)</f>
        <v/>
      </c>
      <c r="BQ28" s="223" t="str">
        <f>IF(SAM_2017_user_USD!BR29="","",SAM_2017_user_USD!BR29)</f>
        <v/>
      </c>
      <c r="BR28" s="223" t="str">
        <f>IF(SAM_2017_user_USD!BS29="","",SAM_2017_user_USD!BS29)</f>
        <v/>
      </c>
      <c r="BS28" s="223" t="str">
        <f>IF(SAM_2017_user_USD!BT29="","",SAM_2017_user_USD!BT29)</f>
        <v/>
      </c>
      <c r="BT28" s="223" t="str">
        <f>IF(SAM_2017_user_USD!BU29="","",SAM_2017_user_USD!BU29)</f>
        <v/>
      </c>
      <c r="BU28" s="223" t="str">
        <f>IF(SAM_2017_user_USD!BV29="","",SAM_2017_user_USD!BV29)</f>
        <v/>
      </c>
      <c r="BV28" s="223" t="str">
        <f>IF(SAM_2017_user_USD!BW29="","",SAM_2017_user_USD!BW29)</f>
        <v/>
      </c>
      <c r="BW28" s="223" t="str">
        <f>IF(SAM_2017_user_USD!BX29="","",SAM_2017_user_USD!BX29)</f>
        <v/>
      </c>
      <c r="BX28" s="223" t="str">
        <f>IF(SAM_2017_user_USD!BY29="","",SAM_2017_user_USD!BY29)</f>
        <v/>
      </c>
      <c r="BY28" s="223" t="str">
        <f>IF(SAM_2017_user_USD!BZ29="","",SAM_2017_user_USD!BZ29)</f>
        <v/>
      </c>
      <c r="BZ28" s="223" t="str">
        <f>IF(SAM_2017_user_USD!CA29="","",SAM_2017_user_USD!CA29)</f>
        <v/>
      </c>
      <c r="CA28" s="223" t="str">
        <f>IF(SAM_2017_user_USD!CB29="","",SAM_2017_user_USD!CB29)</f>
        <v/>
      </c>
      <c r="CB28" s="223" t="str">
        <f>IF(SAM_2017_user_USD!CC29="","",SAM_2017_user_USD!CC29)</f>
        <v/>
      </c>
      <c r="CC28" s="223" t="str">
        <f>IF(SAM_2017_user_USD!CD29="","",SAM_2017_user_USD!CD29)</f>
        <v/>
      </c>
      <c r="CD28" s="223">
        <f>IF(SAM_2017_user_USD!CE29="","",SAM_2017_user_USD!CE29)</f>
        <v>5678.726055436563</v>
      </c>
      <c r="CE28" s="107">
        <f t="shared" si="0"/>
        <v>53456.492617226198</v>
      </c>
    </row>
    <row r="29" spans="1:83" x14ac:dyDescent="0.25">
      <c r="A29" s="225">
        <v>28</v>
      </c>
      <c r="B29" s="223" t="str">
        <f>IF(SAM_2017_user_USD!C30="","",SAM_2017_user_USD!C30)</f>
        <v/>
      </c>
      <c r="C29" s="223" t="str">
        <f>IF(SAM_2017_user_USD!D30="","",SAM_2017_user_USD!D30)</f>
        <v/>
      </c>
      <c r="D29" s="223" t="str">
        <f>IF(SAM_2017_user_USD!E30="","",SAM_2017_user_USD!E30)</f>
        <v/>
      </c>
      <c r="E29" s="223" t="str">
        <f>IF(SAM_2017_user_USD!F30="","",SAM_2017_user_USD!F30)</f>
        <v/>
      </c>
      <c r="F29" s="223" t="str">
        <f>IF(SAM_2017_user_USD!G30="","",SAM_2017_user_USD!G30)</f>
        <v/>
      </c>
      <c r="G29" s="223" t="str">
        <f>IF(SAM_2017_user_USD!H30="","",SAM_2017_user_USD!H30)</f>
        <v/>
      </c>
      <c r="H29" s="223" t="str">
        <f>IF(SAM_2017_user_USD!I30="","",SAM_2017_user_USD!I30)</f>
        <v/>
      </c>
      <c r="I29" s="223" t="str">
        <f>IF(SAM_2017_user_USD!J30="","",SAM_2017_user_USD!J30)</f>
        <v/>
      </c>
      <c r="J29" s="223" t="str">
        <f>IF(SAM_2017_user_USD!K30="","",SAM_2017_user_USD!K30)</f>
        <v/>
      </c>
      <c r="K29" s="223" t="str">
        <f>IF(SAM_2017_user_USD!L30="","",SAM_2017_user_USD!L30)</f>
        <v/>
      </c>
      <c r="L29" s="223" t="str">
        <f>IF(SAM_2017_user_USD!M30="","",SAM_2017_user_USD!M30)</f>
        <v/>
      </c>
      <c r="M29" s="223" t="str">
        <f>IF(SAM_2017_user_USD!N30="","",SAM_2017_user_USD!N30)</f>
        <v/>
      </c>
      <c r="N29" s="223" t="str">
        <f>IF(SAM_2017_user_USD!O30="","",SAM_2017_user_USD!O30)</f>
        <v/>
      </c>
      <c r="O29" s="223" t="str">
        <f>IF(SAM_2017_user_USD!P30="","",SAM_2017_user_USD!P30)</f>
        <v/>
      </c>
      <c r="P29" s="223" t="str">
        <f>IF(SAM_2017_user_USD!Q30="","",SAM_2017_user_USD!Q30)</f>
        <v/>
      </c>
      <c r="Q29" s="223" t="str">
        <f>IF(SAM_2017_user_USD!R30="","",SAM_2017_user_USD!R30)</f>
        <v/>
      </c>
      <c r="R29" s="223" t="str">
        <f>IF(SAM_2017_user_USD!S30="","",SAM_2017_user_USD!S30)</f>
        <v/>
      </c>
      <c r="S29" s="223" t="str">
        <f>IF(SAM_2017_user_USD!T30="","",SAM_2017_user_USD!T30)</f>
        <v/>
      </c>
      <c r="T29" s="223" t="str">
        <f>IF(SAM_2017_user_USD!U30="","",SAM_2017_user_USD!U30)</f>
        <v/>
      </c>
      <c r="U29" s="223" t="str">
        <f>IF(SAM_2017_user_USD!V30="","",SAM_2017_user_USD!V30)</f>
        <v/>
      </c>
      <c r="V29" s="223" t="str">
        <f>IF(SAM_2017_user_USD!W30="","",SAM_2017_user_USD!W30)</f>
        <v/>
      </c>
      <c r="W29" s="223" t="str">
        <f>IF(SAM_2017_user_USD!X30="","",SAM_2017_user_USD!X30)</f>
        <v/>
      </c>
      <c r="X29" s="223" t="str">
        <f>IF(SAM_2017_user_USD!Y30="","",SAM_2017_user_USD!Y30)</f>
        <v/>
      </c>
      <c r="Y29" s="223" t="str">
        <f>IF(SAM_2017_user_USD!Z30="","",SAM_2017_user_USD!Z30)</f>
        <v/>
      </c>
      <c r="Z29" s="223" t="str">
        <f>IF(SAM_2017_user_USD!AA30="","",SAM_2017_user_USD!AA30)</f>
        <v/>
      </c>
      <c r="AA29" s="223" t="str">
        <f>IF(SAM_2017_user_USD!AB30="","",SAM_2017_user_USD!AB30)</f>
        <v/>
      </c>
      <c r="AB29" s="223" t="str">
        <f>IF(SAM_2017_user_USD!AC30="","",SAM_2017_user_USD!AC30)</f>
        <v/>
      </c>
      <c r="AC29" s="223" t="str">
        <f>IF(SAM_2017_user_USD!AD30="","",SAM_2017_user_USD!AD30)</f>
        <v/>
      </c>
      <c r="AD29" s="223" t="str">
        <f>IF(SAM_2017_user_USD!AE30="","",SAM_2017_user_USD!AE30)</f>
        <v/>
      </c>
      <c r="AE29" s="223" t="str">
        <f>IF(SAM_2017_user_USD!AF30="","",SAM_2017_user_USD!AF30)</f>
        <v/>
      </c>
      <c r="AF29" s="223" t="str">
        <f>IF(SAM_2017_user_USD!AG30="","",SAM_2017_user_USD!AG30)</f>
        <v/>
      </c>
      <c r="AG29" s="223" t="str">
        <f>IF(SAM_2017_user_USD!AH30="","",SAM_2017_user_USD!AH30)</f>
        <v/>
      </c>
      <c r="AH29" s="223" t="str">
        <f>IF(SAM_2017_user_USD!AI30="","",SAM_2017_user_USD!AI30)</f>
        <v/>
      </c>
      <c r="AI29" s="223" t="str">
        <f>IF(SAM_2017_user_USD!AJ30="","",SAM_2017_user_USD!AJ30)</f>
        <v/>
      </c>
      <c r="AJ29" s="223" t="str">
        <f>IF(SAM_2017_user_USD!AK30="","",SAM_2017_user_USD!AK30)</f>
        <v/>
      </c>
      <c r="AK29" s="223" t="str">
        <f>IF(SAM_2017_user_USD!AL30="","",SAM_2017_user_USD!AL30)</f>
        <v/>
      </c>
      <c r="AL29" s="223" t="str">
        <f>IF(SAM_2017_user_USD!AM30="","",SAM_2017_user_USD!AM30)</f>
        <v/>
      </c>
      <c r="AM29" s="223" t="str">
        <f>IF(SAM_2017_user_USD!AN30="","",SAM_2017_user_USD!AN30)</f>
        <v/>
      </c>
      <c r="AN29" s="223" t="str">
        <f>IF(SAM_2017_user_USD!AO30="","",SAM_2017_user_USD!AO30)</f>
        <v/>
      </c>
      <c r="AO29" s="223" t="str">
        <f>IF(SAM_2017_user_USD!AP30="","",SAM_2017_user_USD!AP30)</f>
        <v/>
      </c>
      <c r="AP29" s="223" t="str">
        <f>IF(SAM_2017_user_USD!AQ30="","",SAM_2017_user_USD!AQ30)</f>
        <v/>
      </c>
      <c r="AQ29" s="223" t="str">
        <f>IF(SAM_2017_user_USD!AR30="","",SAM_2017_user_USD!AR30)</f>
        <v/>
      </c>
      <c r="AR29" s="223" t="str">
        <f>IF(SAM_2017_user_USD!AS30="","",SAM_2017_user_USD!AS30)</f>
        <v/>
      </c>
      <c r="AS29" s="223" t="str">
        <f>IF(SAM_2017_user_USD!AT30="","",SAM_2017_user_USD!AT30)</f>
        <v/>
      </c>
      <c r="AT29" s="223" t="str">
        <f>IF(SAM_2017_user_USD!AU30="","",SAM_2017_user_USD!AU30)</f>
        <v/>
      </c>
      <c r="AU29" s="223" t="str">
        <f>IF(SAM_2017_user_USD!AV30="","",SAM_2017_user_USD!AV30)</f>
        <v/>
      </c>
      <c r="AV29" s="223" t="str">
        <f>IF(SAM_2017_user_USD!AW30="","",SAM_2017_user_USD!AW30)</f>
        <v/>
      </c>
      <c r="AW29" s="223" t="str">
        <f>IF(SAM_2017_user_USD!AX30="","",SAM_2017_user_USD!AX30)</f>
        <v/>
      </c>
      <c r="AX29" s="223" t="str">
        <f>IF(SAM_2017_user_USD!AY30="","",SAM_2017_user_USD!AY30)</f>
        <v/>
      </c>
      <c r="AY29" s="223" t="str">
        <f>IF(SAM_2017_user_USD!AZ30="","",SAM_2017_user_USD!AZ30)</f>
        <v/>
      </c>
      <c r="AZ29" s="223" t="str">
        <f>IF(SAM_2017_user_USD!BA30="","",SAM_2017_user_USD!BA30)</f>
        <v/>
      </c>
      <c r="BA29" s="223" t="str">
        <f>IF(SAM_2017_user_USD!BB30="","",SAM_2017_user_USD!BB30)</f>
        <v/>
      </c>
      <c r="BB29" s="223" t="str">
        <f>IF(SAM_2017_user_USD!BC30="","",SAM_2017_user_USD!BC30)</f>
        <v/>
      </c>
      <c r="BC29" s="223" t="str">
        <f>IF(SAM_2017_user_USD!BD30="","",SAM_2017_user_USD!BD30)</f>
        <v/>
      </c>
      <c r="BD29" s="223" t="str">
        <f>IF(SAM_2017_user_USD!BE30="","",SAM_2017_user_USD!BE30)</f>
        <v/>
      </c>
      <c r="BE29" s="223" t="str">
        <f>IF(SAM_2017_user_USD!BF30="","",SAM_2017_user_USD!BF30)</f>
        <v/>
      </c>
      <c r="BF29" s="223" t="str">
        <f>IF(SAM_2017_user_USD!BG30="","",SAM_2017_user_USD!BG30)</f>
        <v/>
      </c>
      <c r="BG29" s="223" t="str">
        <f>IF(SAM_2017_user_USD!BH30="","",SAM_2017_user_USD!BH30)</f>
        <v/>
      </c>
      <c r="BH29" s="223" t="str">
        <f>IF(SAM_2017_user_USD!BI30="","",SAM_2017_user_USD!BI30)</f>
        <v/>
      </c>
      <c r="BI29" s="223" t="str">
        <f>IF(SAM_2017_user_USD!BJ30="","",SAM_2017_user_USD!BJ30)</f>
        <v/>
      </c>
      <c r="BJ29" s="223" t="str">
        <f>IF(SAM_2017_user_USD!BK30="","",SAM_2017_user_USD!BK30)</f>
        <v/>
      </c>
      <c r="BK29" s="223">
        <f>IF(SAM_2017_user_USD!BL30="","",SAM_2017_user_USD!BL30)</f>
        <v>5060.5749531028014</v>
      </c>
      <c r="BL29" s="223" t="str">
        <f>IF(SAM_2017_user_USD!BM30="","",SAM_2017_user_USD!BM30)</f>
        <v/>
      </c>
      <c r="BM29" s="223" t="str">
        <f>IF(SAM_2017_user_USD!BN30="","",SAM_2017_user_USD!BN30)</f>
        <v/>
      </c>
      <c r="BN29" s="223" t="str">
        <f>IF(SAM_2017_user_USD!BO30="","",SAM_2017_user_USD!BO30)</f>
        <v/>
      </c>
      <c r="BO29" s="223" t="str">
        <f>IF(SAM_2017_user_USD!BP30="","",SAM_2017_user_USD!BP30)</f>
        <v/>
      </c>
      <c r="BP29" s="223" t="str">
        <f>IF(SAM_2017_user_USD!BQ30="","",SAM_2017_user_USD!BQ30)</f>
        <v/>
      </c>
      <c r="BQ29" s="223" t="str">
        <f>IF(SAM_2017_user_USD!BR30="","",SAM_2017_user_USD!BR30)</f>
        <v/>
      </c>
      <c r="BR29" s="223" t="str">
        <f>IF(SAM_2017_user_USD!BS30="","",SAM_2017_user_USD!BS30)</f>
        <v/>
      </c>
      <c r="BS29" s="223" t="str">
        <f>IF(SAM_2017_user_USD!BT30="","",SAM_2017_user_USD!BT30)</f>
        <v/>
      </c>
      <c r="BT29" s="223" t="str">
        <f>IF(SAM_2017_user_USD!BU30="","",SAM_2017_user_USD!BU30)</f>
        <v/>
      </c>
      <c r="BU29" s="223" t="str">
        <f>IF(SAM_2017_user_USD!BV30="","",SAM_2017_user_USD!BV30)</f>
        <v/>
      </c>
      <c r="BV29" s="223" t="str">
        <f>IF(SAM_2017_user_USD!BW30="","",SAM_2017_user_USD!BW30)</f>
        <v/>
      </c>
      <c r="BW29" s="223" t="str">
        <f>IF(SAM_2017_user_USD!BX30="","",SAM_2017_user_USD!BX30)</f>
        <v/>
      </c>
      <c r="BX29" s="223" t="str">
        <f>IF(SAM_2017_user_USD!BY30="","",SAM_2017_user_USD!BY30)</f>
        <v/>
      </c>
      <c r="BY29" s="223" t="str">
        <f>IF(SAM_2017_user_USD!BZ30="","",SAM_2017_user_USD!BZ30)</f>
        <v/>
      </c>
      <c r="BZ29" s="223" t="str">
        <f>IF(SAM_2017_user_USD!CA30="","",SAM_2017_user_USD!CA30)</f>
        <v/>
      </c>
      <c r="CA29" s="223" t="str">
        <f>IF(SAM_2017_user_USD!CB30="","",SAM_2017_user_USD!CB30)</f>
        <v/>
      </c>
      <c r="CB29" s="223" t="str">
        <f>IF(SAM_2017_user_USD!CC30="","",SAM_2017_user_USD!CC30)</f>
        <v/>
      </c>
      <c r="CC29" s="223" t="str">
        <f>IF(SAM_2017_user_USD!CD30="","",SAM_2017_user_USD!CD30)</f>
        <v/>
      </c>
      <c r="CD29" s="223">
        <f>IF(SAM_2017_user_USD!CE30="","",SAM_2017_user_USD!CE30)</f>
        <v>153.9976741082331</v>
      </c>
      <c r="CE29" s="107">
        <f t="shared" si="0"/>
        <v>5214.5726272110342</v>
      </c>
    </row>
    <row r="30" spans="1:83" x14ac:dyDescent="0.25">
      <c r="A30" s="225">
        <v>29</v>
      </c>
      <c r="B30" s="223" t="str">
        <f>IF(SAM_2017_user_USD!C31="","",SAM_2017_user_USD!C31)</f>
        <v/>
      </c>
      <c r="C30" s="223" t="str">
        <f>IF(SAM_2017_user_USD!D31="","",SAM_2017_user_USD!D31)</f>
        <v/>
      </c>
      <c r="D30" s="223" t="str">
        <f>IF(SAM_2017_user_USD!E31="","",SAM_2017_user_USD!E31)</f>
        <v/>
      </c>
      <c r="E30" s="223" t="str">
        <f>IF(SAM_2017_user_USD!F31="","",SAM_2017_user_USD!F31)</f>
        <v/>
      </c>
      <c r="F30" s="223" t="str">
        <f>IF(SAM_2017_user_USD!G31="","",SAM_2017_user_USD!G31)</f>
        <v/>
      </c>
      <c r="G30" s="223" t="str">
        <f>IF(SAM_2017_user_USD!H31="","",SAM_2017_user_USD!H31)</f>
        <v/>
      </c>
      <c r="H30" s="223" t="str">
        <f>IF(SAM_2017_user_USD!I31="","",SAM_2017_user_USD!I31)</f>
        <v/>
      </c>
      <c r="I30" s="223" t="str">
        <f>IF(SAM_2017_user_USD!J31="","",SAM_2017_user_USD!J31)</f>
        <v/>
      </c>
      <c r="J30" s="223" t="str">
        <f>IF(SAM_2017_user_USD!K31="","",SAM_2017_user_USD!K31)</f>
        <v/>
      </c>
      <c r="K30" s="223" t="str">
        <f>IF(SAM_2017_user_USD!L31="","",SAM_2017_user_USD!L31)</f>
        <v/>
      </c>
      <c r="L30" s="223" t="str">
        <f>IF(SAM_2017_user_USD!M31="","",SAM_2017_user_USD!M31)</f>
        <v/>
      </c>
      <c r="M30" s="223" t="str">
        <f>IF(SAM_2017_user_USD!N31="","",SAM_2017_user_USD!N31)</f>
        <v/>
      </c>
      <c r="N30" s="223" t="str">
        <f>IF(SAM_2017_user_USD!O31="","",SAM_2017_user_USD!O31)</f>
        <v/>
      </c>
      <c r="O30" s="223" t="str">
        <f>IF(SAM_2017_user_USD!P31="","",SAM_2017_user_USD!P31)</f>
        <v/>
      </c>
      <c r="P30" s="223" t="str">
        <f>IF(SAM_2017_user_USD!Q31="","",SAM_2017_user_USD!Q31)</f>
        <v/>
      </c>
      <c r="Q30" s="223" t="str">
        <f>IF(SAM_2017_user_USD!R31="","",SAM_2017_user_USD!R31)</f>
        <v/>
      </c>
      <c r="R30" s="223" t="str">
        <f>IF(SAM_2017_user_USD!S31="","",SAM_2017_user_USD!S31)</f>
        <v/>
      </c>
      <c r="S30" s="223" t="str">
        <f>IF(SAM_2017_user_USD!T31="","",SAM_2017_user_USD!T31)</f>
        <v/>
      </c>
      <c r="T30" s="223" t="str">
        <f>IF(SAM_2017_user_USD!U31="","",SAM_2017_user_USD!U31)</f>
        <v/>
      </c>
      <c r="U30" s="223" t="str">
        <f>IF(SAM_2017_user_USD!V31="","",SAM_2017_user_USD!V31)</f>
        <v/>
      </c>
      <c r="V30" s="223" t="str">
        <f>IF(SAM_2017_user_USD!W31="","",SAM_2017_user_USD!W31)</f>
        <v/>
      </c>
      <c r="W30" s="223" t="str">
        <f>IF(SAM_2017_user_USD!X31="","",SAM_2017_user_USD!X31)</f>
        <v/>
      </c>
      <c r="X30" s="223" t="str">
        <f>IF(SAM_2017_user_USD!Y31="","",SAM_2017_user_USD!Y31)</f>
        <v/>
      </c>
      <c r="Y30" s="223" t="str">
        <f>IF(SAM_2017_user_USD!Z31="","",SAM_2017_user_USD!Z31)</f>
        <v/>
      </c>
      <c r="Z30" s="223" t="str">
        <f>IF(SAM_2017_user_USD!AA31="","",SAM_2017_user_USD!AA31)</f>
        <v/>
      </c>
      <c r="AA30" s="223" t="str">
        <f>IF(SAM_2017_user_USD!AB31="","",SAM_2017_user_USD!AB31)</f>
        <v/>
      </c>
      <c r="AB30" s="223" t="str">
        <f>IF(SAM_2017_user_USD!AC31="","",SAM_2017_user_USD!AC31)</f>
        <v/>
      </c>
      <c r="AC30" s="223" t="str">
        <f>IF(SAM_2017_user_USD!AD31="","",SAM_2017_user_USD!AD31)</f>
        <v/>
      </c>
      <c r="AD30" s="223" t="str">
        <f>IF(SAM_2017_user_USD!AE31="","",SAM_2017_user_USD!AE31)</f>
        <v/>
      </c>
      <c r="AE30" s="223" t="str">
        <f>IF(SAM_2017_user_USD!AF31="","",SAM_2017_user_USD!AF31)</f>
        <v/>
      </c>
      <c r="AF30" s="223" t="str">
        <f>IF(SAM_2017_user_USD!AG31="","",SAM_2017_user_USD!AG31)</f>
        <v/>
      </c>
      <c r="AG30" s="223" t="str">
        <f>IF(SAM_2017_user_USD!AH31="","",SAM_2017_user_USD!AH31)</f>
        <v/>
      </c>
      <c r="AH30" s="223" t="str">
        <f>IF(SAM_2017_user_USD!AI31="","",SAM_2017_user_USD!AI31)</f>
        <v/>
      </c>
      <c r="AI30" s="223" t="str">
        <f>IF(SAM_2017_user_USD!AJ31="","",SAM_2017_user_USD!AJ31)</f>
        <v/>
      </c>
      <c r="AJ30" s="223" t="str">
        <f>IF(SAM_2017_user_USD!AK31="","",SAM_2017_user_USD!AK31)</f>
        <v/>
      </c>
      <c r="AK30" s="223" t="str">
        <f>IF(SAM_2017_user_USD!AL31="","",SAM_2017_user_USD!AL31)</f>
        <v/>
      </c>
      <c r="AL30" s="223" t="str">
        <f>IF(SAM_2017_user_USD!AM31="","",SAM_2017_user_USD!AM31)</f>
        <v/>
      </c>
      <c r="AM30" s="223" t="str">
        <f>IF(SAM_2017_user_USD!AN31="","",SAM_2017_user_USD!AN31)</f>
        <v/>
      </c>
      <c r="AN30" s="223" t="str">
        <f>IF(SAM_2017_user_USD!AO31="","",SAM_2017_user_USD!AO31)</f>
        <v/>
      </c>
      <c r="AO30" s="223" t="str">
        <f>IF(SAM_2017_user_USD!AP31="","",SAM_2017_user_USD!AP31)</f>
        <v/>
      </c>
      <c r="AP30" s="223" t="str">
        <f>IF(SAM_2017_user_USD!AQ31="","",SAM_2017_user_USD!AQ31)</f>
        <v/>
      </c>
      <c r="AQ30" s="223" t="str">
        <f>IF(SAM_2017_user_USD!AR31="","",SAM_2017_user_USD!AR31)</f>
        <v/>
      </c>
      <c r="AR30" s="223" t="str">
        <f>IF(SAM_2017_user_USD!AS31="","",SAM_2017_user_USD!AS31)</f>
        <v/>
      </c>
      <c r="AS30" s="223" t="str">
        <f>IF(SAM_2017_user_USD!AT31="","",SAM_2017_user_USD!AT31)</f>
        <v/>
      </c>
      <c r="AT30" s="223" t="str">
        <f>IF(SAM_2017_user_USD!AU31="","",SAM_2017_user_USD!AU31)</f>
        <v/>
      </c>
      <c r="AU30" s="223" t="str">
        <f>IF(SAM_2017_user_USD!AV31="","",SAM_2017_user_USD!AV31)</f>
        <v/>
      </c>
      <c r="AV30" s="223" t="str">
        <f>IF(SAM_2017_user_USD!AW31="","",SAM_2017_user_USD!AW31)</f>
        <v/>
      </c>
      <c r="AW30" s="223" t="str">
        <f>IF(SAM_2017_user_USD!AX31="","",SAM_2017_user_USD!AX31)</f>
        <v/>
      </c>
      <c r="AX30" s="223" t="str">
        <f>IF(SAM_2017_user_USD!AY31="","",SAM_2017_user_USD!AY31)</f>
        <v/>
      </c>
      <c r="AY30" s="223" t="str">
        <f>IF(SAM_2017_user_USD!AZ31="","",SAM_2017_user_USD!AZ31)</f>
        <v/>
      </c>
      <c r="AZ30" s="223" t="str">
        <f>IF(SAM_2017_user_USD!BA31="","",SAM_2017_user_USD!BA31)</f>
        <v/>
      </c>
      <c r="BA30" s="223" t="str">
        <f>IF(SAM_2017_user_USD!BB31="","",SAM_2017_user_USD!BB31)</f>
        <v/>
      </c>
      <c r="BB30" s="223" t="str">
        <f>IF(SAM_2017_user_USD!BC31="","",SAM_2017_user_USD!BC31)</f>
        <v/>
      </c>
      <c r="BC30" s="223" t="str">
        <f>IF(SAM_2017_user_USD!BD31="","",SAM_2017_user_USD!BD31)</f>
        <v/>
      </c>
      <c r="BD30" s="223" t="str">
        <f>IF(SAM_2017_user_USD!BE31="","",SAM_2017_user_USD!BE31)</f>
        <v/>
      </c>
      <c r="BE30" s="223" t="str">
        <f>IF(SAM_2017_user_USD!BF31="","",SAM_2017_user_USD!BF31)</f>
        <v/>
      </c>
      <c r="BF30" s="223" t="str">
        <f>IF(SAM_2017_user_USD!BG31="","",SAM_2017_user_USD!BG31)</f>
        <v/>
      </c>
      <c r="BG30" s="223" t="str">
        <f>IF(SAM_2017_user_USD!BH31="","",SAM_2017_user_USD!BH31)</f>
        <v/>
      </c>
      <c r="BH30" s="223" t="str">
        <f>IF(SAM_2017_user_USD!BI31="","",SAM_2017_user_USD!BI31)</f>
        <v/>
      </c>
      <c r="BI30" s="223" t="str">
        <f>IF(SAM_2017_user_USD!BJ31="","",SAM_2017_user_USD!BJ31)</f>
        <v/>
      </c>
      <c r="BJ30" s="223" t="str">
        <f>IF(SAM_2017_user_USD!BK31="","",SAM_2017_user_USD!BK31)</f>
        <v/>
      </c>
      <c r="BK30" s="223" t="str">
        <f>IF(SAM_2017_user_USD!BL31="","",SAM_2017_user_USD!BL31)</f>
        <v/>
      </c>
      <c r="BL30" s="223">
        <f>IF(SAM_2017_user_USD!BM31="","",SAM_2017_user_USD!BM31)</f>
        <v>9650.1363070743573</v>
      </c>
      <c r="BM30" s="223" t="str">
        <f>IF(SAM_2017_user_USD!BN31="","",SAM_2017_user_USD!BN31)</f>
        <v/>
      </c>
      <c r="BN30" s="223" t="str">
        <f>IF(SAM_2017_user_USD!BO31="","",SAM_2017_user_USD!BO31)</f>
        <v/>
      </c>
      <c r="BO30" s="223" t="str">
        <f>IF(SAM_2017_user_USD!BP31="","",SAM_2017_user_USD!BP31)</f>
        <v/>
      </c>
      <c r="BP30" s="223" t="str">
        <f>IF(SAM_2017_user_USD!BQ31="","",SAM_2017_user_USD!BQ31)</f>
        <v/>
      </c>
      <c r="BQ30" s="223" t="str">
        <f>IF(SAM_2017_user_USD!BR31="","",SAM_2017_user_USD!BR31)</f>
        <v/>
      </c>
      <c r="BR30" s="223" t="str">
        <f>IF(SAM_2017_user_USD!BS31="","",SAM_2017_user_USD!BS31)</f>
        <v/>
      </c>
      <c r="BS30" s="223" t="str">
        <f>IF(SAM_2017_user_USD!BT31="","",SAM_2017_user_USD!BT31)</f>
        <v/>
      </c>
      <c r="BT30" s="223" t="str">
        <f>IF(SAM_2017_user_USD!BU31="","",SAM_2017_user_USD!BU31)</f>
        <v/>
      </c>
      <c r="BU30" s="223" t="str">
        <f>IF(SAM_2017_user_USD!BV31="","",SAM_2017_user_USD!BV31)</f>
        <v/>
      </c>
      <c r="BV30" s="223" t="str">
        <f>IF(SAM_2017_user_USD!BW31="","",SAM_2017_user_USD!BW31)</f>
        <v/>
      </c>
      <c r="BW30" s="223" t="str">
        <f>IF(SAM_2017_user_USD!BX31="","",SAM_2017_user_USD!BX31)</f>
        <v/>
      </c>
      <c r="BX30" s="223" t="str">
        <f>IF(SAM_2017_user_USD!BY31="","",SAM_2017_user_USD!BY31)</f>
        <v/>
      </c>
      <c r="BY30" s="223" t="str">
        <f>IF(SAM_2017_user_USD!BZ31="","",SAM_2017_user_USD!BZ31)</f>
        <v/>
      </c>
      <c r="BZ30" s="223" t="str">
        <f>IF(SAM_2017_user_USD!CA31="","",SAM_2017_user_USD!CA31)</f>
        <v/>
      </c>
      <c r="CA30" s="223" t="str">
        <f>IF(SAM_2017_user_USD!CB31="","",SAM_2017_user_USD!CB31)</f>
        <v/>
      </c>
      <c r="CB30" s="223" t="str">
        <f>IF(SAM_2017_user_USD!CC31="","",SAM_2017_user_USD!CC31)</f>
        <v/>
      </c>
      <c r="CC30" s="223" t="str">
        <f>IF(SAM_2017_user_USD!CD31="","",SAM_2017_user_USD!CD31)</f>
        <v/>
      </c>
      <c r="CD30" s="223">
        <f>IF(SAM_2017_user_USD!CE31="","",SAM_2017_user_USD!CE31)</f>
        <v>89.568128500239411</v>
      </c>
      <c r="CE30" s="107">
        <f t="shared" si="0"/>
        <v>9739.7044355745966</v>
      </c>
    </row>
    <row r="31" spans="1:83" x14ac:dyDescent="0.25">
      <c r="A31" s="225">
        <v>30</v>
      </c>
      <c r="B31" s="223" t="str">
        <f>IF(SAM_2017_user_USD!C32="","",SAM_2017_user_USD!C32)</f>
        <v/>
      </c>
      <c r="C31" s="223" t="str">
        <f>IF(SAM_2017_user_USD!D32="","",SAM_2017_user_USD!D32)</f>
        <v/>
      </c>
      <c r="D31" s="223" t="str">
        <f>IF(SAM_2017_user_USD!E32="","",SAM_2017_user_USD!E32)</f>
        <v/>
      </c>
      <c r="E31" s="223" t="str">
        <f>IF(SAM_2017_user_USD!F32="","",SAM_2017_user_USD!F32)</f>
        <v/>
      </c>
      <c r="F31" s="223" t="str">
        <f>IF(SAM_2017_user_USD!G32="","",SAM_2017_user_USD!G32)</f>
        <v/>
      </c>
      <c r="G31" s="223" t="str">
        <f>IF(SAM_2017_user_USD!H32="","",SAM_2017_user_USD!H32)</f>
        <v/>
      </c>
      <c r="H31" s="223" t="str">
        <f>IF(SAM_2017_user_USD!I32="","",SAM_2017_user_USD!I32)</f>
        <v/>
      </c>
      <c r="I31" s="223" t="str">
        <f>IF(SAM_2017_user_USD!J32="","",SAM_2017_user_USD!J32)</f>
        <v/>
      </c>
      <c r="J31" s="223" t="str">
        <f>IF(SAM_2017_user_USD!K32="","",SAM_2017_user_USD!K32)</f>
        <v/>
      </c>
      <c r="K31" s="223" t="str">
        <f>IF(SAM_2017_user_USD!L32="","",SAM_2017_user_USD!L32)</f>
        <v/>
      </c>
      <c r="L31" s="223" t="str">
        <f>IF(SAM_2017_user_USD!M32="","",SAM_2017_user_USD!M32)</f>
        <v/>
      </c>
      <c r="M31" s="223" t="str">
        <f>IF(SAM_2017_user_USD!N32="","",SAM_2017_user_USD!N32)</f>
        <v/>
      </c>
      <c r="N31" s="223" t="str">
        <f>IF(SAM_2017_user_USD!O32="","",SAM_2017_user_USD!O32)</f>
        <v/>
      </c>
      <c r="O31" s="223" t="str">
        <f>IF(SAM_2017_user_USD!P32="","",SAM_2017_user_USD!P32)</f>
        <v/>
      </c>
      <c r="P31" s="223" t="str">
        <f>IF(SAM_2017_user_USD!Q32="","",SAM_2017_user_USD!Q32)</f>
        <v/>
      </c>
      <c r="Q31" s="223" t="str">
        <f>IF(SAM_2017_user_USD!R32="","",SAM_2017_user_USD!R32)</f>
        <v/>
      </c>
      <c r="R31" s="223" t="str">
        <f>IF(SAM_2017_user_USD!S32="","",SAM_2017_user_USD!S32)</f>
        <v/>
      </c>
      <c r="S31" s="223" t="str">
        <f>IF(SAM_2017_user_USD!T32="","",SAM_2017_user_USD!T32)</f>
        <v/>
      </c>
      <c r="T31" s="223" t="str">
        <f>IF(SAM_2017_user_USD!U32="","",SAM_2017_user_USD!U32)</f>
        <v/>
      </c>
      <c r="U31" s="223" t="str">
        <f>IF(SAM_2017_user_USD!V32="","",SAM_2017_user_USD!V32)</f>
        <v/>
      </c>
      <c r="V31" s="223" t="str">
        <f>IF(SAM_2017_user_USD!W32="","",SAM_2017_user_USD!W32)</f>
        <v/>
      </c>
      <c r="W31" s="223" t="str">
        <f>IF(SAM_2017_user_USD!X32="","",SAM_2017_user_USD!X32)</f>
        <v/>
      </c>
      <c r="X31" s="223" t="str">
        <f>IF(SAM_2017_user_USD!Y32="","",SAM_2017_user_USD!Y32)</f>
        <v/>
      </c>
      <c r="Y31" s="223" t="str">
        <f>IF(SAM_2017_user_USD!Z32="","",SAM_2017_user_USD!Z32)</f>
        <v/>
      </c>
      <c r="Z31" s="223" t="str">
        <f>IF(SAM_2017_user_USD!AA32="","",SAM_2017_user_USD!AA32)</f>
        <v/>
      </c>
      <c r="AA31" s="223" t="str">
        <f>IF(SAM_2017_user_USD!AB32="","",SAM_2017_user_USD!AB32)</f>
        <v/>
      </c>
      <c r="AB31" s="223" t="str">
        <f>IF(SAM_2017_user_USD!AC32="","",SAM_2017_user_USD!AC32)</f>
        <v/>
      </c>
      <c r="AC31" s="223" t="str">
        <f>IF(SAM_2017_user_USD!AD32="","",SAM_2017_user_USD!AD32)</f>
        <v/>
      </c>
      <c r="AD31" s="223" t="str">
        <f>IF(SAM_2017_user_USD!AE32="","",SAM_2017_user_USD!AE32)</f>
        <v/>
      </c>
      <c r="AE31" s="223" t="str">
        <f>IF(SAM_2017_user_USD!AF32="","",SAM_2017_user_USD!AF32)</f>
        <v/>
      </c>
      <c r="AF31" s="223" t="str">
        <f>IF(SAM_2017_user_USD!AG32="","",SAM_2017_user_USD!AG32)</f>
        <v/>
      </c>
      <c r="AG31" s="223" t="str">
        <f>IF(SAM_2017_user_USD!AH32="","",SAM_2017_user_USD!AH32)</f>
        <v/>
      </c>
      <c r="AH31" s="223" t="str">
        <f>IF(SAM_2017_user_USD!AI32="","",SAM_2017_user_USD!AI32)</f>
        <v/>
      </c>
      <c r="AI31" s="223" t="str">
        <f>IF(SAM_2017_user_USD!AJ32="","",SAM_2017_user_USD!AJ32)</f>
        <v/>
      </c>
      <c r="AJ31" s="223" t="str">
        <f>IF(SAM_2017_user_USD!AK32="","",SAM_2017_user_USD!AK32)</f>
        <v/>
      </c>
      <c r="AK31" s="223" t="str">
        <f>IF(SAM_2017_user_USD!AL32="","",SAM_2017_user_USD!AL32)</f>
        <v/>
      </c>
      <c r="AL31" s="223" t="str">
        <f>IF(SAM_2017_user_USD!AM32="","",SAM_2017_user_USD!AM32)</f>
        <v/>
      </c>
      <c r="AM31" s="223" t="str">
        <f>IF(SAM_2017_user_USD!AN32="","",SAM_2017_user_USD!AN32)</f>
        <v/>
      </c>
      <c r="AN31" s="223" t="str">
        <f>IF(SAM_2017_user_USD!AO32="","",SAM_2017_user_USD!AO32)</f>
        <v/>
      </c>
      <c r="AO31" s="223" t="str">
        <f>IF(SAM_2017_user_USD!AP32="","",SAM_2017_user_USD!AP32)</f>
        <v/>
      </c>
      <c r="AP31" s="223" t="str">
        <f>IF(SAM_2017_user_USD!AQ32="","",SAM_2017_user_USD!AQ32)</f>
        <v/>
      </c>
      <c r="AQ31" s="223" t="str">
        <f>IF(SAM_2017_user_USD!AR32="","",SAM_2017_user_USD!AR32)</f>
        <v/>
      </c>
      <c r="AR31" s="223" t="str">
        <f>IF(SAM_2017_user_USD!AS32="","",SAM_2017_user_USD!AS32)</f>
        <v/>
      </c>
      <c r="AS31" s="223" t="str">
        <f>IF(SAM_2017_user_USD!AT32="","",SAM_2017_user_USD!AT32)</f>
        <v/>
      </c>
      <c r="AT31" s="223" t="str">
        <f>IF(SAM_2017_user_USD!AU32="","",SAM_2017_user_USD!AU32)</f>
        <v/>
      </c>
      <c r="AU31" s="223" t="str">
        <f>IF(SAM_2017_user_USD!AV32="","",SAM_2017_user_USD!AV32)</f>
        <v/>
      </c>
      <c r="AV31" s="223" t="str">
        <f>IF(SAM_2017_user_USD!AW32="","",SAM_2017_user_USD!AW32)</f>
        <v/>
      </c>
      <c r="AW31" s="223" t="str">
        <f>IF(SAM_2017_user_USD!AX32="","",SAM_2017_user_USD!AX32)</f>
        <v/>
      </c>
      <c r="AX31" s="223" t="str">
        <f>IF(SAM_2017_user_USD!AY32="","",SAM_2017_user_USD!AY32)</f>
        <v/>
      </c>
      <c r="AY31" s="223" t="str">
        <f>IF(SAM_2017_user_USD!AZ32="","",SAM_2017_user_USD!AZ32)</f>
        <v/>
      </c>
      <c r="AZ31" s="223" t="str">
        <f>IF(SAM_2017_user_USD!BA32="","",SAM_2017_user_USD!BA32)</f>
        <v/>
      </c>
      <c r="BA31" s="223" t="str">
        <f>IF(SAM_2017_user_USD!BB32="","",SAM_2017_user_USD!BB32)</f>
        <v/>
      </c>
      <c r="BB31" s="223" t="str">
        <f>IF(SAM_2017_user_USD!BC32="","",SAM_2017_user_USD!BC32)</f>
        <v/>
      </c>
      <c r="BC31" s="223" t="str">
        <f>IF(SAM_2017_user_USD!BD32="","",SAM_2017_user_USD!BD32)</f>
        <v/>
      </c>
      <c r="BD31" s="223" t="str">
        <f>IF(SAM_2017_user_USD!BE32="","",SAM_2017_user_USD!BE32)</f>
        <v/>
      </c>
      <c r="BE31" s="223" t="str">
        <f>IF(SAM_2017_user_USD!BF32="","",SAM_2017_user_USD!BF32)</f>
        <v/>
      </c>
      <c r="BF31" s="223" t="str">
        <f>IF(SAM_2017_user_USD!BG32="","",SAM_2017_user_USD!BG32)</f>
        <v/>
      </c>
      <c r="BG31" s="223" t="str">
        <f>IF(SAM_2017_user_USD!BH32="","",SAM_2017_user_USD!BH32)</f>
        <v/>
      </c>
      <c r="BH31" s="223" t="str">
        <f>IF(SAM_2017_user_USD!BI32="","",SAM_2017_user_USD!BI32)</f>
        <v/>
      </c>
      <c r="BI31" s="223" t="str">
        <f>IF(SAM_2017_user_USD!BJ32="","",SAM_2017_user_USD!BJ32)</f>
        <v/>
      </c>
      <c r="BJ31" s="223" t="str">
        <f>IF(SAM_2017_user_USD!BK32="","",SAM_2017_user_USD!BK32)</f>
        <v/>
      </c>
      <c r="BK31" s="223" t="str">
        <f>IF(SAM_2017_user_USD!BL32="","",SAM_2017_user_USD!BL32)</f>
        <v/>
      </c>
      <c r="BL31" s="223" t="str">
        <f>IF(SAM_2017_user_USD!BM32="","",SAM_2017_user_USD!BM32)</f>
        <v/>
      </c>
      <c r="BM31" s="223">
        <f>IF(SAM_2017_user_USD!BN32="","",SAM_2017_user_USD!BN32)</f>
        <v>20009.072219311445</v>
      </c>
      <c r="BN31" s="223" t="str">
        <f>IF(SAM_2017_user_USD!BO32="","",SAM_2017_user_USD!BO32)</f>
        <v/>
      </c>
      <c r="BO31" s="223" t="str">
        <f>IF(SAM_2017_user_USD!BP32="","",SAM_2017_user_USD!BP32)</f>
        <v/>
      </c>
      <c r="BP31" s="223" t="str">
        <f>IF(SAM_2017_user_USD!BQ32="","",SAM_2017_user_USD!BQ32)</f>
        <v/>
      </c>
      <c r="BQ31" s="223" t="str">
        <f>IF(SAM_2017_user_USD!BR32="","",SAM_2017_user_USD!BR32)</f>
        <v/>
      </c>
      <c r="BR31" s="223" t="str">
        <f>IF(SAM_2017_user_USD!BS32="","",SAM_2017_user_USD!BS32)</f>
        <v/>
      </c>
      <c r="BS31" s="223" t="str">
        <f>IF(SAM_2017_user_USD!BT32="","",SAM_2017_user_USD!BT32)</f>
        <v/>
      </c>
      <c r="BT31" s="223" t="str">
        <f>IF(SAM_2017_user_USD!BU32="","",SAM_2017_user_USD!BU32)</f>
        <v/>
      </c>
      <c r="BU31" s="223" t="str">
        <f>IF(SAM_2017_user_USD!BV32="","",SAM_2017_user_USD!BV32)</f>
        <v/>
      </c>
      <c r="BV31" s="223" t="str">
        <f>IF(SAM_2017_user_USD!BW32="","",SAM_2017_user_USD!BW32)</f>
        <v/>
      </c>
      <c r="BW31" s="223" t="str">
        <f>IF(SAM_2017_user_USD!BX32="","",SAM_2017_user_USD!BX32)</f>
        <v/>
      </c>
      <c r="BX31" s="223" t="str">
        <f>IF(SAM_2017_user_USD!BY32="","",SAM_2017_user_USD!BY32)</f>
        <v/>
      </c>
      <c r="BY31" s="223" t="str">
        <f>IF(SAM_2017_user_USD!BZ32="","",SAM_2017_user_USD!BZ32)</f>
        <v/>
      </c>
      <c r="BZ31" s="223" t="str">
        <f>IF(SAM_2017_user_USD!CA32="","",SAM_2017_user_USD!CA32)</f>
        <v/>
      </c>
      <c r="CA31" s="223" t="str">
        <f>IF(SAM_2017_user_USD!CB32="","",SAM_2017_user_USD!CB32)</f>
        <v/>
      </c>
      <c r="CB31" s="223" t="str">
        <f>IF(SAM_2017_user_USD!CC32="","",SAM_2017_user_USD!CC32)</f>
        <v/>
      </c>
      <c r="CC31" s="223" t="str">
        <f>IF(SAM_2017_user_USD!CD32="","",SAM_2017_user_USD!CD32)</f>
        <v/>
      </c>
      <c r="CD31" s="223">
        <f>IF(SAM_2017_user_USD!CE32="","",SAM_2017_user_USD!CE32)</f>
        <v>65.227753488256624</v>
      </c>
      <c r="CE31" s="107">
        <f t="shared" si="0"/>
        <v>20074.299972799701</v>
      </c>
    </row>
    <row r="32" spans="1:83" x14ac:dyDescent="0.25">
      <c r="A32" s="225">
        <v>31</v>
      </c>
      <c r="B32" s="223" t="str">
        <f>IF(SAM_2017_user_USD!C33="","",SAM_2017_user_USD!C33)</f>
        <v/>
      </c>
      <c r="C32" s="223" t="str">
        <f>IF(SAM_2017_user_USD!D33="","",SAM_2017_user_USD!D33)</f>
        <v/>
      </c>
      <c r="D32" s="223" t="str">
        <f>IF(SAM_2017_user_USD!E33="","",SAM_2017_user_USD!E33)</f>
        <v/>
      </c>
      <c r="E32" s="223" t="str">
        <f>IF(SAM_2017_user_USD!F33="","",SAM_2017_user_USD!F33)</f>
        <v/>
      </c>
      <c r="F32" s="223" t="str">
        <f>IF(SAM_2017_user_USD!G33="","",SAM_2017_user_USD!G33)</f>
        <v/>
      </c>
      <c r="G32" s="223" t="str">
        <f>IF(SAM_2017_user_USD!H33="","",SAM_2017_user_USD!H33)</f>
        <v/>
      </c>
      <c r="H32" s="223" t="str">
        <f>IF(SAM_2017_user_USD!I33="","",SAM_2017_user_USD!I33)</f>
        <v/>
      </c>
      <c r="I32" s="223" t="str">
        <f>IF(SAM_2017_user_USD!J33="","",SAM_2017_user_USD!J33)</f>
        <v/>
      </c>
      <c r="J32" s="223" t="str">
        <f>IF(SAM_2017_user_USD!K33="","",SAM_2017_user_USD!K33)</f>
        <v/>
      </c>
      <c r="K32" s="223" t="str">
        <f>IF(SAM_2017_user_USD!L33="","",SAM_2017_user_USD!L33)</f>
        <v/>
      </c>
      <c r="L32" s="223" t="str">
        <f>IF(SAM_2017_user_USD!M33="","",SAM_2017_user_USD!M33)</f>
        <v/>
      </c>
      <c r="M32" s="223" t="str">
        <f>IF(SAM_2017_user_USD!N33="","",SAM_2017_user_USD!N33)</f>
        <v/>
      </c>
      <c r="N32" s="223" t="str">
        <f>IF(SAM_2017_user_USD!O33="","",SAM_2017_user_USD!O33)</f>
        <v/>
      </c>
      <c r="O32" s="223" t="str">
        <f>IF(SAM_2017_user_USD!P33="","",SAM_2017_user_USD!P33)</f>
        <v/>
      </c>
      <c r="P32" s="223" t="str">
        <f>IF(SAM_2017_user_USD!Q33="","",SAM_2017_user_USD!Q33)</f>
        <v/>
      </c>
      <c r="Q32" s="223" t="str">
        <f>IF(SAM_2017_user_USD!R33="","",SAM_2017_user_USD!R33)</f>
        <v/>
      </c>
      <c r="R32" s="223" t="str">
        <f>IF(SAM_2017_user_USD!S33="","",SAM_2017_user_USD!S33)</f>
        <v/>
      </c>
      <c r="S32" s="223" t="str">
        <f>IF(SAM_2017_user_USD!T33="","",SAM_2017_user_USD!T33)</f>
        <v/>
      </c>
      <c r="T32" s="223" t="str">
        <f>IF(SAM_2017_user_USD!U33="","",SAM_2017_user_USD!U33)</f>
        <v/>
      </c>
      <c r="U32" s="223" t="str">
        <f>IF(SAM_2017_user_USD!V33="","",SAM_2017_user_USD!V33)</f>
        <v/>
      </c>
      <c r="V32" s="223" t="str">
        <f>IF(SAM_2017_user_USD!W33="","",SAM_2017_user_USD!W33)</f>
        <v/>
      </c>
      <c r="W32" s="223" t="str">
        <f>IF(SAM_2017_user_USD!X33="","",SAM_2017_user_USD!X33)</f>
        <v/>
      </c>
      <c r="X32" s="223" t="str">
        <f>IF(SAM_2017_user_USD!Y33="","",SAM_2017_user_USD!Y33)</f>
        <v/>
      </c>
      <c r="Y32" s="223" t="str">
        <f>IF(SAM_2017_user_USD!Z33="","",SAM_2017_user_USD!Z33)</f>
        <v/>
      </c>
      <c r="Z32" s="223" t="str">
        <f>IF(SAM_2017_user_USD!AA33="","",SAM_2017_user_USD!AA33)</f>
        <v/>
      </c>
      <c r="AA32" s="223" t="str">
        <f>IF(SAM_2017_user_USD!AB33="","",SAM_2017_user_USD!AB33)</f>
        <v/>
      </c>
      <c r="AB32" s="223" t="str">
        <f>IF(SAM_2017_user_USD!AC33="","",SAM_2017_user_USD!AC33)</f>
        <v/>
      </c>
      <c r="AC32" s="223" t="str">
        <f>IF(SAM_2017_user_USD!AD33="","",SAM_2017_user_USD!AD33)</f>
        <v/>
      </c>
      <c r="AD32" s="223" t="str">
        <f>IF(SAM_2017_user_USD!AE33="","",SAM_2017_user_USD!AE33)</f>
        <v/>
      </c>
      <c r="AE32" s="223" t="str">
        <f>IF(SAM_2017_user_USD!AF33="","",SAM_2017_user_USD!AF33)</f>
        <v/>
      </c>
      <c r="AF32" s="223" t="str">
        <f>IF(SAM_2017_user_USD!AG33="","",SAM_2017_user_USD!AG33)</f>
        <v/>
      </c>
      <c r="AG32" s="223" t="str">
        <f>IF(SAM_2017_user_USD!AH33="","",SAM_2017_user_USD!AH33)</f>
        <v/>
      </c>
      <c r="AH32" s="223" t="str">
        <f>IF(SAM_2017_user_USD!AI33="","",SAM_2017_user_USD!AI33)</f>
        <v/>
      </c>
      <c r="AI32" s="223" t="str">
        <f>IF(SAM_2017_user_USD!AJ33="","",SAM_2017_user_USD!AJ33)</f>
        <v/>
      </c>
      <c r="AJ32" s="223" t="str">
        <f>IF(SAM_2017_user_USD!AK33="","",SAM_2017_user_USD!AK33)</f>
        <v/>
      </c>
      <c r="AK32" s="223" t="str">
        <f>IF(SAM_2017_user_USD!AL33="","",SAM_2017_user_USD!AL33)</f>
        <v/>
      </c>
      <c r="AL32" s="223" t="str">
        <f>IF(SAM_2017_user_USD!AM33="","",SAM_2017_user_USD!AM33)</f>
        <v/>
      </c>
      <c r="AM32" s="223" t="str">
        <f>IF(SAM_2017_user_USD!AN33="","",SAM_2017_user_USD!AN33)</f>
        <v/>
      </c>
      <c r="AN32" s="223" t="str">
        <f>IF(SAM_2017_user_USD!AO33="","",SAM_2017_user_USD!AO33)</f>
        <v/>
      </c>
      <c r="AO32" s="223" t="str">
        <f>IF(SAM_2017_user_USD!AP33="","",SAM_2017_user_USD!AP33)</f>
        <v/>
      </c>
      <c r="AP32" s="223" t="str">
        <f>IF(SAM_2017_user_USD!AQ33="","",SAM_2017_user_USD!AQ33)</f>
        <v/>
      </c>
      <c r="AQ32" s="223" t="str">
        <f>IF(SAM_2017_user_USD!AR33="","",SAM_2017_user_USD!AR33)</f>
        <v/>
      </c>
      <c r="AR32" s="223" t="str">
        <f>IF(SAM_2017_user_USD!AS33="","",SAM_2017_user_USD!AS33)</f>
        <v/>
      </c>
      <c r="AS32" s="223" t="str">
        <f>IF(SAM_2017_user_USD!AT33="","",SAM_2017_user_USD!AT33)</f>
        <v/>
      </c>
      <c r="AT32" s="223" t="str">
        <f>IF(SAM_2017_user_USD!AU33="","",SAM_2017_user_USD!AU33)</f>
        <v/>
      </c>
      <c r="AU32" s="223" t="str">
        <f>IF(SAM_2017_user_USD!AV33="","",SAM_2017_user_USD!AV33)</f>
        <v/>
      </c>
      <c r="AV32" s="223" t="str">
        <f>IF(SAM_2017_user_USD!AW33="","",SAM_2017_user_USD!AW33)</f>
        <v/>
      </c>
      <c r="AW32" s="223" t="str">
        <f>IF(SAM_2017_user_USD!AX33="","",SAM_2017_user_USD!AX33)</f>
        <v/>
      </c>
      <c r="AX32" s="223" t="str">
        <f>IF(SAM_2017_user_USD!AY33="","",SAM_2017_user_USD!AY33)</f>
        <v/>
      </c>
      <c r="AY32" s="223" t="str">
        <f>IF(SAM_2017_user_USD!AZ33="","",SAM_2017_user_USD!AZ33)</f>
        <v/>
      </c>
      <c r="AZ32" s="223" t="str">
        <f>IF(SAM_2017_user_USD!BA33="","",SAM_2017_user_USD!BA33)</f>
        <v/>
      </c>
      <c r="BA32" s="223" t="str">
        <f>IF(SAM_2017_user_USD!BB33="","",SAM_2017_user_USD!BB33)</f>
        <v/>
      </c>
      <c r="BB32" s="223" t="str">
        <f>IF(SAM_2017_user_USD!BC33="","",SAM_2017_user_USD!BC33)</f>
        <v/>
      </c>
      <c r="BC32" s="223" t="str">
        <f>IF(SAM_2017_user_USD!BD33="","",SAM_2017_user_USD!BD33)</f>
        <v/>
      </c>
      <c r="BD32" s="223" t="str">
        <f>IF(SAM_2017_user_USD!BE33="","",SAM_2017_user_USD!BE33)</f>
        <v/>
      </c>
      <c r="BE32" s="223" t="str">
        <f>IF(SAM_2017_user_USD!BF33="","",SAM_2017_user_USD!BF33)</f>
        <v/>
      </c>
      <c r="BF32" s="223" t="str">
        <f>IF(SAM_2017_user_USD!BG33="","",SAM_2017_user_USD!BG33)</f>
        <v/>
      </c>
      <c r="BG32" s="223" t="str">
        <f>IF(SAM_2017_user_USD!BH33="","",SAM_2017_user_USD!BH33)</f>
        <v/>
      </c>
      <c r="BH32" s="223" t="str">
        <f>IF(SAM_2017_user_USD!BI33="","",SAM_2017_user_USD!BI33)</f>
        <v/>
      </c>
      <c r="BI32" s="223" t="str">
        <f>IF(SAM_2017_user_USD!BJ33="","",SAM_2017_user_USD!BJ33)</f>
        <v/>
      </c>
      <c r="BJ32" s="223" t="str">
        <f>IF(SAM_2017_user_USD!BK33="","",SAM_2017_user_USD!BK33)</f>
        <v/>
      </c>
      <c r="BK32" s="223" t="str">
        <f>IF(SAM_2017_user_USD!BL33="","",SAM_2017_user_USD!BL33)</f>
        <v/>
      </c>
      <c r="BL32" s="223" t="str">
        <f>IF(SAM_2017_user_USD!BM33="","",SAM_2017_user_USD!BM33)</f>
        <v/>
      </c>
      <c r="BM32" s="223" t="str">
        <f>IF(SAM_2017_user_USD!BN33="","",SAM_2017_user_USD!BN33)</f>
        <v/>
      </c>
      <c r="BN32" s="223">
        <f>IF(SAM_2017_user_USD!BO33="","",SAM_2017_user_USD!BO33)</f>
        <v>12507.483691193665</v>
      </c>
      <c r="BO32" s="223" t="str">
        <f>IF(SAM_2017_user_USD!BP33="","",SAM_2017_user_USD!BP33)</f>
        <v/>
      </c>
      <c r="BP32" s="223" t="str">
        <f>IF(SAM_2017_user_USD!BQ33="","",SAM_2017_user_USD!BQ33)</f>
        <v/>
      </c>
      <c r="BQ32" s="223" t="str">
        <f>IF(SAM_2017_user_USD!BR33="","",SAM_2017_user_USD!BR33)</f>
        <v/>
      </c>
      <c r="BR32" s="223" t="str">
        <f>IF(SAM_2017_user_USD!BS33="","",SAM_2017_user_USD!BS33)</f>
        <v/>
      </c>
      <c r="BS32" s="223" t="str">
        <f>IF(SAM_2017_user_USD!BT33="","",SAM_2017_user_USD!BT33)</f>
        <v/>
      </c>
      <c r="BT32" s="223" t="str">
        <f>IF(SAM_2017_user_USD!BU33="","",SAM_2017_user_USD!BU33)</f>
        <v/>
      </c>
      <c r="BU32" s="223" t="str">
        <f>IF(SAM_2017_user_USD!BV33="","",SAM_2017_user_USD!BV33)</f>
        <v/>
      </c>
      <c r="BV32" s="223" t="str">
        <f>IF(SAM_2017_user_USD!BW33="","",SAM_2017_user_USD!BW33)</f>
        <v/>
      </c>
      <c r="BW32" s="223" t="str">
        <f>IF(SAM_2017_user_USD!BX33="","",SAM_2017_user_USD!BX33)</f>
        <v/>
      </c>
      <c r="BX32" s="223" t="str">
        <f>IF(SAM_2017_user_USD!BY33="","",SAM_2017_user_USD!BY33)</f>
        <v/>
      </c>
      <c r="BY32" s="223" t="str">
        <f>IF(SAM_2017_user_USD!BZ33="","",SAM_2017_user_USD!BZ33)</f>
        <v/>
      </c>
      <c r="BZ32" s="223" t="str">
        <f>IF(SAM_2017_user_USD!CA33="","",SAM_2017_user_USD!CA33)</f>
        <v/>
      </c>
      <c r="CA32" s="223" t="str">
        <f>IF(SAM_2017_user_USD!CB33="","",SAM_2017_user_USD!CB33)</f>
        <v/>
      </c>
      <c r="CB32" s="223" t="str">
        <f>IF(SAM_2017_user_USD!CC33="","",SAM_2017_user_USD!CC33)</f>
        <v/>
      </c>
      <c r="CC32" s="223" t="str">
        <f>IF(SAM_2017_user_USD!CD33="","",SAM_2017_user_USD!CD33)</f>
        <v/>
      </c>
      <c r="CD32" s="223">
        <f>IF(SAM_2017_user_USD!CE33="","",SAM_2017_user_USD!CE33)</f>
        <v>238.5706246987169</v>
      </c>
      <c r="CE32" s="107">
        <f t="shared" si="0"/>
        <v>12746.054315892383</v>
      </c>
    </row>
    <row r="33" spans="1:83" x14ac:dyDescent="0.25">
      <c r="A33" s="225">
        <v>32</v>
      </c>
      <c r="B33" s="223" t="str">
        <f>IF(SAM_2017_user_USD!C34="","",SAM_2017_user_USD!C34)</f>
        <v/>
      </c>
      <c r="C33" s="223" t="str">
        <f>IF(SAM_2017_user_USD!D34="","",SAM_2017_user_USD!D34)</f>
        <v/>
      </c>
      <c r="D33" s="223" t="str">
        <f>IF(SAM_2017_user_USD!E34="","",SAM_2017_user_USD!E34)</f>
        <v/>
      </c>
      <c r="E33" s="223" t="str">
        <f>IF(SAM_2017_user_USD!F34="","",SAM_2017_user_USD!F34)</f>
        <v/>
      </c>
      <c r="F33" s="223" t="str">
        <f>IF(SAM_2017_user_USD!G34="","",SAM_2017_user_USD!G34)</f>
        <v/>
      </c>
      <c r="G33" s="223" t="str">
        <f>IF(SAM_2017_user_USD!H34="","",SAM_2017_user_USD!H34)</f>
        <v/>
      </c>
      <c r="H33" s="223" t="str">
        <f>IF(SAM_2017_user_USD!I34="","",SAM_2017_user_USD!I34)</f>
        <v/>
      </c>
      <c r="I33" s="223" t="str">
        <f>IF(SAM_2017_user_USD!J34="","",SAM_2017_user_USD!J34)</f>
        <v/>
      </c>
      <c r="J33" s="223" t="str">
        <f>IF(SAM_2017_user_USD!K34="","",SAM_2017_user_USD!K34)</f>
        <v/>
      </c>
      <c r="K33" s="223" t="str">
        <f>IF(SAM_2017_user_USD!L34="","",SAM_2017_user_USD!L34)</f>
        <v/>
      </c>
      <c r="L33" s="223" t="str">
        <f>IF(SAM_2017_user_USD!M34="","",SAM_2017_user_USD!M34)</f>
        <v/>
      </c>
      <c r="M33" s="223" t="str">
        <f>IF(SAM_2017_user_USD!N34="","",SAM_2017_user_USD!N34)</f>
        <v/>
      </c>
      <c r="N33" s="223" t="str">
        <f>IF(SAM_2017_user_USD!O34="","",SAM_2017_user_USD!O34)</f>
        <v/>
      </c>
      <c r="O33" s="223" t="str">
        <f>IF(SAM_2017_user_USD!P34="","",SAM_2017_user_USD!P34)</f>
        <v/>
      </c>
      <c r="P33" s="223" t="str">
        <f>IF(SAM_2017_user_USD!Q34="","",SAM_2017_user_USD!Q34)</f>
        <v/>
      </c>
      <c r="Q33" s="223" t="str">
        <f>IF(SAM_2017_user_USD!R34="","",SAM_2017_user_USD!R34)</f>
        <v/>
      </c>
      <c r="R33" s="223" t="str">
        <f>IF(SAM_2017_user_USD!S34="","",SAM_2017_user_USD!S34)</f>
        <v/>
      </c>
      <c r="S33" s="223" t="str">
        <f>IF(SAM_2017_user_USD!T34="","",SAM_2017_user_USD!T34)</f>
        <v/>
      </c>
      <c r="T33" s="223" t="str">
        <f>IF(SAM_2017_user_USD!U34="","",SAM_2017_user_USD!U34)</f>
        <v/>
      </c>
      <c r="U33" s="223" t="str">
        <f>IF(SAM_2017_user_USD!V34="","",SAM_2017_user_USD!V34)</f>
        <v/>
      </c>
      <c r="V33" s="223" t="str">
        <f>IF(SAM_2017_user_USD!W34="","",SAM_2017_user_USD!W34)</f>
        <v/>
      </c>
      <c r="W33" s="223" t="str">
        <f>IF(SAM_2017_user_USD!X34="","",SAM_2017_user_USD!X34)</f>
        <v/>
      </c>
      <c r="X33" s="223" t="str">
        <f>IF(SAM_2017_user_USD!Y34="","",SAM_2017_user_USD!Y34)</f>
        <v/>
      </c>
      <c r="Y33" s="223" t="str">
        <f>IF(SAM_2017_user_USD!Z34="","",SAM_2017_user_USD!Z34)</f>
        <v/>
      </c>
      <c r="Z33" s="223" t="str">
        <f>IF(SAM_2017_user_USD!AA34="","",SAM_2017_user_USD!AA34)</f>
        <v/>
      </c>
      <c r="AA33" s="223" t="str">
        <f>IF(SAM_2017_user_USD!AB34="","",SAM_2017_user_USD!AB34)</f>
        <v/>
      </c>
      <c r="AB33" s="223" t="str">
        <f>IF(SAM_2017_user_USD!AC34="","",SAM_2017_user_USD!AC34)</f>
        <v/>
      </c>
      <c r="AC33" s="223" t="str">
        <f>IF(SAM_2017_user_USD!AD34="","",SAM_2017_user_USD!AD34)</f>
        <v/>
      </c>
      <c r="AD33" s="223" t="str">
        <f>IF(SAM_2017_user_USD!AE34="","",SAM_2017_user_USD!AE34)</f>
        <v/>
      </c>
      <c r="AE33" s="223" t="str">
        <f>IF(SAM_2017_user_USD!AF34="","",SAM_2017_user_USD!AF34)</f>
        <v/>
      </c>
      <c r="AF33" s="223" t="str">
        <f>IF(SAM_2017_user_USD!AG34="","",SAM_2017_user_USD!AG34)</f>
        <v/>
      </c>
      <c r="AG33" s="223" t="str">
        <f>IF(SAM_2017_user_USD!AH34="","",SAM_2017_user_USD!AH34)</f>
        <v/>
      </c>
      <c r="AH33" s="223" t="str">
        <f>IF(SAM_2017_user_USD!AI34="","",SAM_2017_user_USD!AI34)</f>
        <v/>
      </c>
      <c r="AI33" s="223" t="str">
        <f>IF(SAM_2017_user_USD!AJ34="","",SAM_2017_user_USD!AJ34)</f>
        <v/>
      </c>
      <c r="AJ33" s="223" t="str">
        <f>IF(SAM_2017_user_USD!AK34="","",SAM_2017_user_USD!AK34)</f>
        <v/>
      </c>
      <c r="AK33" s="223" t="str">
        <f>IF(SAM_2017_user_USD!AL34="","",SAM_2017_user_USD!AL34)</f>
        <v/>
      </c>
      <c r="AL33" s="223" t="str">
        <f>IF(SAM_2017_user_USD!AM34="","",SAM_2017_user_USD!AM34)</f>
        <v/>
      </c>
      <c r="AM33" s="223" t="str">
        <f>IF(SAM_2017_user_USD!AN34="","",SAM_2017_user_USD!AN34)</f>
        <v/>
      </c>
      <c r="AN33" s="223" t="str">
        <f>IF(SAM_2017_user_USD!AO34="","",SAM_2017_user_USD!AO34)</f>
        <v/>
      </c>
      <c r="AO33" s="223" t="str">
        <f>IF(SAM_2017_user_USD!AP34="","",SAM_2017_user_USD!AP34)</f>
        <v/>
      </c>
      <c r="AP33" s="223" t="str">
        <f>IF(SAM_2017_user_USD!AQ34="","",SAM_2017_user_USD!AQ34)</f>
        <v/>
      </c>
      <c r="AQ33" s="223" t="str">
        <f>IF(SAM_2017_user_USD!AR34="","",SAM_2017_user_USD!AR34)</f>
        <v/>
      </c>
      <c r="AR33" s="223" t="str">
        <f>IF(SAM_2017_user_USD!AS34="","",SAM_2017_user_USD!AS34)</f>
        <v/>
      </c>
      <c r="AS33" s="223" t="str">
        <f>IF(SAM_2017_user_USD!AT34="","",SAM_2017_user_USD!AT34)</f>
        <v/>
      </c>
      <c r="AT33" s="223" t="str">
        <f>IF(SAM_2017_user_USD!AU34="","",SAM_2017_user_USD!AU34)</f>
        <v/>
      </c>
      <c r="AU33" s="223" t="str">
        <f>IF(SAM_2017_user_USD!AV34="","",SAM_2017_user_USD!AV34)</f>
        <v/>
      </c>
      <c r="AV33" s="223" t="str">
        <f>IF(SAM_2017_user_USD!AW34="","",SAM_2017_user_USD!AW34)</f>
        <v/>
      </c>
      <c r="AW33" s="223" t="str">
        <f>IF(SAM_2017_user_USD!AX34="","",SAM_2017_user_USD!AX34)</f>
        <v/>
      </c>
      <c r="AX33" s="223" t="str">
        <f>IF(SAM_2017_user_USD!AY34="","",SAM_2017_user_USD!AY34)</f>
        <v/>
      </c>
      <c r="AY33" s="223" t="str">
        <f>IF(SAM_2017_user_USD!AZ34="","",SAM_2017_user_USD!AZ34)</f>
        <v/>
      </c>
      <c r="AZ33" s="223" t="str">
        <f>IF(SAM_2017_user_USD!BA34="","",SAM_2017_user_USD!BA34)</f>
        <v/>
      </c>
      <c r="BA33" s="223" t="str">
        <f>IF(SAM_2017_user_USD!BB34="","",SAM_2017_user_USD!BB34)</f>
        <v/>
      </c>
      <c r="BB33" s="223" t="str">
        <f>IF(SAM_2017_user_USD!BC34="","",SAM_2017_user_USD!BC34)</f>
        <v/>
      </c>
      <c r="BC33" s="223" t="str">
        <f>IF(SAM_2017_user_USD!BD34="","",SAM_2017_user_USD!BD34)</f>
        <v/>
      </c>
      <c r="BD33" s="223" t="str">
        <f>IF(SAM_2017_user_USD!BE34="","",SAM_2017_user_USD!BE34)</f>
        <v/>
      </c>
      <c r="BE33" s="223" t="str">
        <f>IF(SAM_2017_user_USD!BF34="","",SAM_2017_user_USD!BF34)</f>
        <v/>
      </c>
      <c r="BF33" s="223" t="str">
        <f>IF(SAM_2017_user_USD!BG34="","",SAM_2017_user_USD!BG34)</f>
        <v/>
      </c>
      <c r="BG33" s="223" t="str">
        <f>IF(SAM_2017_user_USD!BH34="","",SAM_2017_user_USD!BH34)</f>
        <v/>
      </c>
      <c r="BH33" s="223" t="str">
        <f>IF(SAM_2017_user_USD!BI34="","",SAM_2017_user_USD!BI34)</f>
        <v/>
      </c>
      <c r="BI33" s="223" t="str">
        <f>IF(SAM_2017_user_USD!BJ34="","",SAM_2017_user_USD!BJ34)</f>
        <v/>
      </c>
      <c r="BJ33" s="223" t="str">
        <f>IF(SAM_2017_user_USD!BK34="","",SAM_2017_user_USD!BK34)</f>
        <v/>
      </c>
      <c r="BK33" s="223" t="str">
        <f>IF(SAM_2017_user_USD!BL34="","",SAM_2017_user_USD!BL34)</f>
        <v/>
      </c>
      <c r="BL33" s="223" t="str">
        <f>IF(SAM_2017_user_USD!BM34="","",SAM_2017_user_USD!BM34)</f>
        <v/>
      </c>
      <c r="BM33" s="223" t="str">
        <f>IF(SAM_2017_user_USD!BN34="","",SAM_2017_user_USD!BN34)</f>
        <v/>
      </c>
      <c r="BN33" s="223" t="str">
        <f>IF(SAM_2017_user_USD!BO34="","",SAM_2017_user_USD!BO34)</f>
        <v/>
      </c>
      <c r="BO33" s="223">
        <f>IF(SAM_2017_user_USD!BP34="","",SAM_2017_user_USD!BP34)</f>
        <v>7747.0935461385561</v>
      </c>
      <c r="BP33" s="223" t="str">
        <f>IF(SAM_2017_user_USD!BQ34="","",SAM_2017_user_USD!BQ34)</f>
        <v/>
      </c>
      <c r="BQ33" s="223" t="str">
        <f>IF(SAM_2017_user_USD!BR34="","",SAM_2017_user_USD!BR34)</f>
        <v/>
      </c>
      <c r="BR33" s="223" t="str">
        <f>IF(SAM_2017_user_USD!BS34="","",SAM_2017_user_USD!BS34)</f>
        <v/>
      </c>
      <c r="BS33" s="223" t="str">
        <f>IF(SAM_2017_user_USD!BT34="","",SAM_2017_user_USD!BT34)</f>
        <v/>
      </c>
      <c r="BT33" s="223" t="str">
        <f>IF(SAM_2017_user_USD!BU34="","",SAM_2017_user_USD!BU34)</f>
        <v/>
      </c>
      <c r="BU33" s="223" t="str">
        <f>IF(SAM_2017_user_USD!BV34="","",SAM_2017_user_USD!BV34)</f>
        <v/>
      </c>
      <c r="BV33" s="223" t="str">
        <f>IF(SAM_2017_user_USD!BW34="","",SAM_2017_user_USD!BW34)</f>
        <v/>
      </c>
      <c r="BW33" s="223" t="str">
        <f>IF(SAM_2017_user_USD!BX34="","",SAM_2017_user_USD!BX34)</f>
        <v/>
      </c>
      <c r="BX33" s="223" t="str">
        <f>IF(SAM_2017_user_USD!BY34="","",SAM_2017_user_USD!BY34)</f>
        <v/>
      </c>
      <c r="BY33" s="223" t="str">
        <f>IF(SAM_2017_user_USD!BZ34="","",SAM_2017_user_USD!BZ34)</f>
        <v/>
      </c>
      <c r="BZ33" s="223" t="str">
        <f>IF(SAM_2017_user_USD!CA34="","",SAM_2017_user_USD!CA34)</f>
        <v/>
      </c>
      <c r="CA33" s="223" t="str">
        <f>IF(SAM_2017_user_USD!CB34="","",SAM_2017_user_USD!CB34)</f>
        <v/>
      </c>
      <c r="CB33" s="223" t="str">
        <f>IF(SAM_2017_user_USD!CC34="","",SAM_2017_user_USD!CC34)</f>
        <v/>
      </c>
      <c r="CC33" s="223" t="str">
        <f>IF(SAM_2017_user_USD!CD34="","",SAM_2017_user_USD!CD34)</f>
        <v/>
      </c>
      <c r="CD33" s="223" t="str">
        <f>IF(SAM_2017_user_USD!CE34="","",SAM_2017_user_USD!CE34)</f>
        <v/>
      </c>
      <c r="CE33" s="107">
        <f t="shared" si="0"/>
        <v>7747.0935461385561</v>
      </c>
    </row>
    <row r="34" spans="1:83" x14ac:dyDescent="0.25">
      <c r="A34" s="225">
        <v>33</v>
      </c>
      <c r="B34" s="223" t="str">
        <f>IF(SAM_2017_user_USD!C35="","",SAM_2017_user_USD!C35)</f>
        <v/>
      </c>
      <c r="C34" s="223" t="str">
        <f>IF(SAM_2017_user_USD!D35="","",SAM_2017_user_USD!D35)</f>
        <v/>
      </c>
      <c r="D34" s="223" t="str">
        <f>IF(SAM_2017_user_USD!E35="","",SAM_2017_user_USD!E35)</f>
        <v/>
      </c>
      <c r="E34" s="223" t="str">
        <f>IF(SAM_2017_user_USD!F35="","",SAM_2017_user_USD!F35)</f>
        <v/>
      </c>
      <c r="F34" s="223" t="str">
        <f>IF(SAM_2017_user_USD!G35="","",SAM_2017_user_USD!G35)</f>
        <v/>
      </c>
      <c r="G34" s="223" t="str">
        <f>IF(SAM_2017_user_USD!H35="","",SAM_2017_user_USD!H35)</f>
        <v/>
      </c>
      <c r="H34" s="223" t="str">
        <f>IF(SAM_2017_user_USD!I35="","",SAM_2017_user_USD!I35)</f>
        <v/>
      </c>
      <c r="I34" s="223" t="str">
        <f>IF(SAM_2017_user_USD!J35="","",SAM_2017_user_USD!J35)</f>
        <v/>
      </c>
      <c r="J34" s="223" t="str">
        <f>IF(SAM_2017_user_USD!K35="","",SAM_2017_user_USD!K35)</f>
        <v/>
      </c>
      <c r="K34" s="223" t="str">
        <f>IF(SAM_2017_user_USD!L35="","",SAM_2017_user_USD!L35)</f>
        <v/>
      </c>
      <c r="L34" s="223" t="str">
        <f>IF(SAM_2017_user_USD!M35="","",SAM_2017_user_USD!M35)</f>
        <v/>
      </c>
      <c r="M34" s="223" t="str">
        <f>IF(SAM_2017_user_USD!N35="","",SAM_2017_user_USD!N35)</f>
        <v/>
      </c>
      <c r="N34" s="223" t="str">
        <f>IF(SAM_2017_user_USD!O35="","",SAM_2017_user_USD!O35)</f>
        <v/>
      </c>
      <c r="O34" s="223" t="str">
        <f>IF(SAM_2017_user_USD!P35="","",SAM_2017_user_USD!P35)</f>
        <v/>
      </c>
      <c r="P34" s="223" t="str">
        <f>IF(SAM_2017_user_USD!Q35="","",SAM_2017_user_USD!Q35)</f>
        <v/>
      </c>
      <c r="Q34" s="223" t="str">
        <f>IF(SAM_2017_user_USD!R35="","",SAM_2017_user_USD!R35)</f>
        <v/>
      </c>
      <c r="R34" s="223" t="str">
        <f>IF(SAM_2017_user_USD!S35="","",SAM_2017_user_USD!S35)</f>
        <v/>
      </c>
      <c r="S34" s="223" t="str">
        <f>IF(SAM_2017_user_USD!T35="","",SAM_2017_user_USD!T35)</f>
        <v/>
      </c>
      <c r="T34" s="223" t="str">
        <f>IF(SAM_2017_user_USD!U35="","",SAM_2017_user_USD!U35)</f>
        <v/>
      </c>
      <c r="U34" s="223" t="str">
        <f>IF(SAM_2017_user_USD!V35="","",SAM_2017_user_USD!V35)</f>
        <v/>
      </c>
      <c r="V34" s="223" t="str">
        <f>IF(SAM_2017_user_USD!W35="","",SAM_2017_user_USD!W35)</f>
        <v/>
      </c>
      <c r="W34" s="223" t="str">
        <f>IF(SAM_2017_user_USD!X35="","",SAM_2017_user_USD!X35)</f>
        <v/>
      </c>
      <c r="X34" s="223" t="str">
        <f>IF(SAM_2017_user_USD!Y35="","",SAM_2017_user_USD!Y35)</f>
        <v/>
      </c>
      <c r="Y34" s="223" t="str">
        <f>IF(SAM_2017_user_USD!Z35="","",SAM_2017_user_USD!Z35)</f>
        <v/>
      </c>
      <c r="Z34" s="223" t="str">
        <f>IF(SAM_2017_user_USD!AA35="","",SAM_2017_user_USD!AA35)</f>
        <v/>
      </c>
      <c r="AA34" s="223" t="str">
        <f>IF(SAM_2017_user_USD!AB35="","",SAM_2017_user_USD!AB35)</f>
        <v/>
      </c>
      <c r="AB34" s="223" t="str">
        <f>IF(SAM_2017_user_USD!AC35="","",SAM_2017_user_USD!AC35)</f>
        <v/>
      </c>
      <c r="AC34" s="223" t="str">
        <f>IF(SAM_2017_user_USD!AD35="","",SAM_2017_user_USD!AD35)</f>
        <v/>
      </c>
      <c r="AD34" s="223" t="str">
        <f>IF(SAM_2017_user_USD!AE35="","",SAM_2017_user_USD!AE35)</f>
        <v/>
      </c>
      <c r="AE34" s="223" t="str">
        <f>IF(SAM_2017_user_USD!AF35="","",SAM_2017_user_USD!AF35)</f>
        <v/>
      </c>
      <c r="AF34" s="223" t="str">
        <f>IF(SAM_2017_user_USD!AG35="","",SAM_2017_user_USD!AG35)</f>
        <v/>
      </c>
      <c r="AG34" s="223" t="str">
        <f>IF(SAM_2017_user_USD!AH35="","",SAM_2017_user_USD!AH35)</f>
        <v/>
      </c>
      <c r="AH34" s="223" t="str">
        <f>IF(SAM_2017_user_USD!AI35="","",SAM_2017_user_USD!AI35)</f>
        <v/>
      </c>
      <c r="AI34" s="223" t="str">
        <f>IF(SAM_2017_user_USD!AJ35="","",SAM_2017_user_USD!AJ35)</f>
        <v/>
      </c>
      <c r="AJ34" s="223" t="str">
        <f>IF(SAM_2017_user_USD!AK35="","",SAM_2017_user_USD!AK35)</f>
        <v/>
      </c>
      <c r="AK34" s="223" t="str">
        <f>IF(SAM_2017_user_USD!AL35="","",SAM_2017_user_USD!AL35)</f>
        <v/>
      </c>
      <c r="AL34" s="223" t="str">
        <f>IF(SAM_2017_user_USD!AM35="","",SAM_2017_user_USD!AM35)</f>
        <v/>
      </c>
      <c r="AM34" s="223" t="str">
        <f>IF(SAM_2017_user_USD!AN35="","",SAM_2017_user_USD!AN35)</f>
        <v/>
      </c>
      <c r="AN34" s="223" t="str">
        <f>IF(SAM_2017_user_USD!AO35="","",SAM_2017_user_USD!AO35)</f>
        <v/>
      </c>
      <c r="AO34" s="223" t="str">
        <f>IF(SAM_2017_user_USD!AP35="","",SAM_2017_user_USD!AP35)</f>
        <v/>
      </c>
      <c r="AP34" s="223" t="str">
        <f>IF(SAM_2017_user_USD!AQ35="","",SAM_2017_user_USD!AQ35)</f>
        <v/>
      </c>
      <c r="AQ34" s="223" t="str">
        <f>IF(SAM_2017_user_USD!AR35="","",SAM_2017_user_USD!AR35)</f>
        <v/>
      </c>
      <c r="AR34" s="223" t="str">
        <f>IF(SAM_2017_user_USD!AS35="","",SAM_2017_user_USD!AS35)</f>
        <v/>
      </c>
      <c r="AS34" s="223" t="str">
        <f>IF(SAM_2017_user_USD!AT35="","",SAM_2017_user_USD!AT35)</f>
        <v/>
      </c>
      <c r="AT34" s="223" t="str">
        <f>IF(SAM_2017_user_USD!AU35="","",SAM_2017_user_USD!AU35)</f>
        <v/>
      </c>
      <c r="AU34" s="223" t="str">
        <f>IF(SAM_2017_user_USD!AV35="","",SAM_2017_user_USD!AV35)</f>
        <v/>
      </c>
      <c r="AV34" s="223" t="str">
        <f>IF(SAM_2017_user_USD!AW35="","",SAM_2017_user_USD!AW35)</f>
        <v/>
      </c>
      <c r="AW34" s="223" t="str">
        <f>IF(SAM_2017_user_USD!AX35="","",SAM_2017_user_USD!AX35)</f>
        <v/>
      </c>
      <c r="AX34" s="223" t="str">
        <f>IF(SAM_2017_user_USD!AY35="","",SAM_2017_user_USD!AY35)</f>
        <v/>
      </c>
      <c r="AY34" s="223" t="str">
        <f>IF(SAM_2017_user_USD!AZ35="","",SAM_2017_user_USD!AZ35)</f>
        <v/>
      </c>
      <c r="AZ34" s="223" t="str">
        <f>IF(SAM_2017_user_USD!BA35="","",SAM_2017_user_USD!BA35)</f>
        <v/>
      </c>
      <c r="BA34" s="223" t="str">
        <f>IF(SAM_2017_user_USD!BB35="","",SAM_2017_user_USD!BB35)</f>
        <v/>
      </c>
      <c r="BB34" s="223" t="str">
        <f>IF(SAM_2017_user_USD!BC35="","",SAM_2017_user_USD!BC35)</f>
        <v/>
      </c>
      <c r="BC34" s="223" t="str">
        <f>IF(SAM_2017_user_USD!BD35="","",SAM_2017_user_USD!BD35)</f>
        <v/>
      </c>
      <c r="BD34" s="223" t="str">
        <f>IF(SAM_2017_user_USD!BE35="","",SAM_2017_user_USD!BE35)</f>
        <v/>
      </c>
      <c r="BE34" s="223" t="str">
        <f>IF(SAM_2017_user_USD!BF35="","",SAM_2017_user_USD!BF35)</f>
        <v/>
      </c>
      <c r="BF34" s="223" t="str">
        <f>IF(SAM_2017_user_USD!BG35="","",SAM_2017_user_USD!BG35)</f>
        <v/>
      </c>
      <c r="BG34" s="223" t="str">
        <f>IF(SAM_2017_user_USD!BH35="","",SAM_2017_user_USD!BH35)</f>
        <v/>
      </c>
      <c r="BH34" s="223" t="str">
        <f>IF(SAM_2017_user_USD!BI35="","",SAM_2017_user_USD!BI35)</f>
        <v/>
      </c>
      <c r="BI34" s="223" t="str">
        <f>IF(SAM_2017_user_USD!BJ35="","",SAM_2017_user_USD!BJ35)</f>
        <v/>
      </c>
      <c r="BJ34" s="223" t="str">
        <f>IF(SAM_2017_user_USD!BK35="","",SAM_2017_user_USD!BK35)</f>
        <v/>
      </c>
      <c r="BK34" s="223" t="str">
        <f>IF(SAM_2017_user_USD!BL35="","",SAM_2017_user_USD!BL35)</f>
        <v/>
      </c>
      <c r="BL34" s="223" t="str">
        <f>IF(SAM_2017_user_USD!BM35="","",SAM_2017_user_USD!BM35)</f>
        <v/>
      </c>
      <c r="BM34" s="223" t="str">
        <f>IF(SAM_2017_user_USD!BN35="","",SAM_2017_user_USD!BN35)</f>
        <v/>
      </c>
      <c r="BN34" s="223" t="str">
        <f>IF(SAM_2017_user_USD!BO35="","",SAM_2017_user_USD!BO35)</f>
        <v/>
      </c>
      <c r="BO34" s="223" t="str">
        <f>IF(SAM_2017_user_USD!BP35="","",SAM_2017_user_USD!BP35)</f>
        <v/>
      </c>
      <c r="BP34" s="223">
        <f>IF(SAM_2017_user_USD!BQ35="","",SAM_2017_user_USD!BQ35)</f>
        <v>6021.2866198461434</v>
      </c>
      <c r="BQ34" s="223" t="str">
        <f>IF(SAM_2017_user_USD!BR35="","",SAM_2017_user_USD!BR35)</f>
        <v/>
      </c>
      <c r="BR34" s="223" t="str">
        <f>IF(SAM_2017_user_USD!BS35="","",SAM_2017_user_USD!BS35)</f>
        <v/>
      </c>
      <c r="BS34" s="223" t="str">
        <f>IF(SAM_2017_user_USD!BT35="","",SAM_2017_user_USD!BT35)</f>
        <v/>
      </c>
      <c r="BT34" s="223" t="str">
        <f>IF(SAM_2017_user_USD!BU35="","",SAM_2017_user_USD!BU35)</f>
        <v/>
      </c>
      <c r="BU34" s="223" t="str">
        <f>IF(SAM_2017_user_USD!BV35="","",SAM_2017_user_USD!BV35)</f>
        <v/>
      </c>
      <c r="BV34" s="223" t="str">
        <f>IF(SAM_2017_user_USD!BW35="","",SAM_2017_user_USD!BW35)</f>
        <v/>
      </c>
      <c r="BW34" s="223" t="str">
        <f>IF(SAM_2017_user_USD!BX35="","",SAM_2017_user_USD!BX35)</f>
        <v/>
      </c>
      <c r="BX34" s="223" t="str">
        <f>IF(SAM_2017_user_USD!BY35="","",SAM_2017_user_USD!BY35)</f>
        <v/>
      </c>
      <c r="BY34" s="223" t="str">
        <f>IF(SAM_2017_user_USD!BZ35="","",SAM_2017_user_USD!BZ35)</f>
        <v/>
      </c>
      <c r="BZ34" s="223" t="str">
        <f>IF(SAM_2017_user_USD!CA35="","",SAM_2017_user_USD!CA35)</f>
        <v/>
      </c>
      <c r="CA34" s="223" t="str">
        <f>IF(SAM_2017_user_USD!CB35="","",SAM_2017_user_USD!CB35)</f>
        <v/>
      </c>
      <c r="CB34" s="223" t="str">
        <f>IF(SAM_2017_user_USD!CC35="","",SAM_2017_user_USD!CC35)</f>
        <v/>
      </c>
      <c r="CC34" s="223" t="str">
        <f>IF(SAM_2017_user_USD!CD35="","",SAM_2017_user_USD!CD35)</f>
        <v/>
      </c>
      <c r="CD34" s="223" t="str">
        <f>IF(SAM_2017_user_USD!CE35="","",SAM_2017_user_USD!CE35)</f>
        <v/>
      </c>
      <c r="CE34" s="107">
        <f t="shared" ref="CE34:CE65" si="1">SUM(B34:CD34)</f>
        <v>6021.2866198461434</v>
      </c>
    </row>
    <row r="35" spans="1:83" x14ac:dyDescent="0.25">
      <c r="A35" s="225">
        <v>34</v>
      </c>
      <c r="B35" s="223" t="str">
        <f>IF(SAM_2017_user_USD!C36="","",SAM_2017_user_USD!C36)</f>
        <v/>
      </c>
      <c r="C35" s="223" t="str">
        <f>IF(SAM_2017_user_USD!D36="","",SAM_2017_user_USD!D36)</f>
        <v/>
      </c>
      <c r="D35" s="223" t="str">
        <f>IF(SAM_2017_user_USD!E36="","",SAM_2017_user_USD!E36)</f>
        <v/>
      </c>
      <c r="E35" s="223" t="str">
        <f>IF(SAM_2017_user_USD!F36="","",SAM_2017_user_USD!F36)</f>
        <v/>
      </c>
      <c r="F35" s="223" t="str">
        <f>IF(SAM_2017_user_USD!G36="","",SAM_2017_user_USD!G36)</f>
        <v/>
      </c>
      <c r="G35" s="223" t="str">
        <f>IF(SAM_2017_user_USD!H36="","",SAM_2017_user_USD!H36)</f>
        <v/>
      </c>
      <c r="H35" s="223" t="str">
        <f>IF(SAM_2017_user_USD!I36="","",SAM_2017_user_USD!I36)</f>
        <v/>
      </c>
      <c r="I35" s="223" t="str">
        <f>IF(SAM_2017_user_USD!J36="","",SAM_2017_user_USD!J36)</f>
        <v/>
      </c>
      <c r="J35" s="223" t="str">
        <f>IF(SAM_2017_user_USD!K36="","",SAM_2017_user_USD!K36)</f>
        <v/>
      </c>
      <c r="K35" s="223" t="str">
        <f>IF(SAM_2017_user_USD!L36="","",SAM_2017_user_USD!L36)</f>
        <v/>
      </c>
      <c r="L35" s="223" t="str">
        <f>IF(SAM_2017_user_USD!M36="","",SAM_2017_user_USD!M36)</f>
        <v/>
      </c>
      <c r="M35" s="223" t="str">
        <f>IF(SAM_2017_user_USD!N36="","",SAM_2017_user_USD!N36)</f>
        <v/>
      </c>
      <c r="N35" s="223" t="str">
        <f>IF(SAM_2017_user_USD!O36="","",SAM_2017_user_USD!O36)</f>
        <v/>
      </c>
      <c r="O35" s="223" t="str">
        <f>IF(SAM_2017_user_USD!P36="","",SAM_2017_user_USD!P36)</f>
        <v/>
      </c>
      <c r="P35" s="223" t="str">
        <f>IF(SAM_2017_user_USD!Q36="","",SAM_2017_user_USD!Q36)</f>
        <v/>
      </c>
      <c r="Q35" s="223" t="str">
        <f>IF(SAM_2017_user_USD!R36="","",SAM_2017_user_USD!R36)</f>
        <v/>
      </c>
      <c r="R35" s="223" t="str">
        <f>IF(SAM_2017_user_USD!S36="","",SAM_2017_user_USD!S36)</f>
        <v/>
      </c>
      <c r="S35" s="223" t="str">
        <f>IF(SAM_2017_user_USD!T36="","",SAM_2017_user_USD!T36)</f>
        <v/>
      </c>
      <c r="T35" s="223" t="str">
        <f>IF(SAM_2017_user_USD!U36="","",SAM_2017_user_USD!U36)</f>
        <v/>
      </c>
      <c r="U35" s="223" t="str">
        <f>IF(SAM_2017_user_USD!V36="","",SAM_2017_user_USD!V36)</f>
        <v/>
      </c>
      <c r="V35" s="223" t="str">
        <f>IF(SAM_2017_user_USD!W36="","",SAM_2017_user_USD!W36)</f>
        <v/>
      </c>
      <c r="W35" s="223" t="str">
        <f>IF(SAM_2017_user_USD!X36="","",SAM_2017_user_USD!X36)</f>
        <v/>
      </c>
      <c r="X35" s="223" t="str">
        <f>IF(SAM_2017_user_USD!Y36="","",SAM_2017_user_USD!Y36)</f>
        <v/>
      </c>
      <c r="Y35" s="223" t="str">
        <f>IF(SAM_2017_user_USD!Z36="","",SAM_2017_user_USD!Z36)</f>
        <v/>
      </c>
      <c r="Z35" s="223" t="str">
        <f>IF(SAM_2017_user_USD!AA36="","",SAM_2017_user_USD!AA36)</f>
        <v/>
      </c>
      <c r="AA35" s="223" t="str">
        <f>IF(SAM_2017_user_USD!AB36="","",SAM_2017_user_USD!AB36)</f>
        <v/>
      </c>
      <c r="AB35" s="223" t="str">
        <f>IF(SAM_2017_user_USD!AC36="","",SAM_2017_user_USD!AC36)</f>
        <v/>
      </c>
      <c r="AC35" s="223" t="str">
        <f>IF(SAM_2017_user_USD!AD36="","",SAM_2017_user_USD!AD36)</f>
        <v/>
      </c>
      <c r="AD35" s="223" t="str">
        <f>IF(SAM_2017_user_USD!AE36="","",SAM_2017_user_USD!AE36)</f>
        <v/>
      </c>
      <c r="AE35" s="223" t="str">
        <f>IF(SAM_2017_user_USD!AF36="","",SAM_2017_user_USD!AF36)</f>
        <v/>
      </c>
      <c r="AF35" s="223" t="str">
        <f>IF(SAM_2017_user_USD!AG36="","",SAM_2017_user_USD!AG36)</f>
        <v/>
      </c>
      <c r="AG35" s="223" t="str">
        <f>IF(SAM_2017_user_USD!AH36="","",SAM_2017_user_USD!AH36)</f>
        <v/>
      </c>
      <c r="AH35" s="223" t="str">
        <f>IF(SAM_2017_user_USD!AI36="","",SAM_2017_user_USD!AI36)</f>
        <v/>
      </c>
      <c r="AI35" s="223" t="str">
        <f>IF(SAM_2017_user_USD!AJ36="","",SAM_2017_user_USD!AJ36)</f>
        <v/>
      </c>
      <c r="AJ35" s="223" t="str">
        <f>IF(SAM_2017_user_USD!AK36="","",SAM_2017_user_USD!AK36)</f>
        <v/>
      </c>
      <c r="AK35" s="223" t="str">
        <f>IF(SAM_2017_user_USD!AL36="","",SAM_2017_user_USD!AL36)</f>
        <v/>
      </c>
      <c r="AL35" s="223" t="str">
        <f>IF(SAM_2017_user_USD!AM36="","",SAM_2017_user_USD!AM36)</f>
        <v/>
      </c>
      <c r="AM35" s="223" t="str">
        <f>IF(SAM_2017_user_USD!AN36="","",SAM_2017_user_USD!AN36)</f>
        <v/>
      </c>
      <c r="AN35" s="223" t="str">
        <f>IF(SAM_2017_user_USD!AO36="","",SAM_2017_user_USD!AO36)</f>
        <v/>
      </c>
      <c r="AO35" s="223" t="str">
        <f>IF(SAM_2017_user_USD!AP36="","",SAM_2017_user_USD!AP36)</f>
        <v/>
      </c>
      <c r="AP35" s="223" t="str">
        <f>IF(SAM_2017_user_USD!AQ36="","",SAM_2017_user_USD!AQ36)</f>
        <v/>
      </c>
      <c r="AQ35" s="223" t="str">
        <f>IF(SAM_2017_user_USD!AR36="","",SAM_2017_user_USD!AR36)</f>
        <v/>
      </c>
      <c r="AR35" s="223" t="str">
        <f>IF(SAM_2017_user_USD!AS36="","",SAM_2017_user_USD!AS36)</f>
        <v/>
      </c>
      <c r="AS35" s="223" t="str">
        <f>IF(SAM_2017_user_USD!AT36="","",SAM_2017_user_USD!AT36)</f>
        <v/>
      </c>
      <c r="AT35" s="223" t="str">
        <f>IF(SAM_2017_user_USD!AU36="","",SAM_2017_user_USD!AU36)</f>
        <v/>
      </c>
      <c r="AU35" s="223" t="str">
        <f>IF(SAM_2017_user_USD!AV36="","",SAM_2017_user_USD!AV36)</f>
        <v/>
      </c>
      <c r="AV35" s="223" t="str">
        <f>IF(SAM_2017_user_USD!AW36="","",SAM_2017_user_USD!AW36)</f>
        <v/>
      </c>
      <c r="AW35" s="223" t="str">
        <f>IF(SAM_2017_user_USD!AX36="","",SAM_2017_user_USD!AX36)</f>
        <v/>
      </c>
      <c r="AX35" s="223" t="str">
        <f>IF(SAM_2017_user_USD!AY36="","",SAM_2017_user_USD!AY36)</f>
        <v/>
      </c>
      <c r="AY35" s="223" t="str">
        <f>IF(SAM_2017_user_USD!AZ36="","",SAM_2017_user_USD!AZ36)</f>
        <v/>
      </c>
      <c r="AZ35" s="223" t="str">
        <f>IF(SAM_2017_user_USD!BA36="","",SAM_2017_user_USD!BA36)</f>
        <v/>
      </c>
      <c r="BA35" s="223" t="str">
        <f>IF(SAM_2017_user_USD!BB36="","",SAM_2017_user_USD!BB36)</f>
        <v/>
      </c>
      <c r="BB35" s="223" t="str">
        <f>IF(SAM_2017_user_USD!BC36="","",SAM_2017_user_USD!BC36)</f>
        <v/>
      </c>
      <c r="BC35" s="223" t="str">
        <f>IF(SAM_2017_user_USD!BD36="","",SAM_2017_user_USD!BD36)</f>
        <v/>
      </c>
      <c r="BD35" s="223" t="str">
        <f>IF(SAM_2017_user_USD!BE36="","",SAM_2017_user_USD!BE36)</f>
        <v/>
      </c>
      <c r="BE35" s="223" t="str">
        <f>IF(SAM_2017_user_USD!BF36="","",SAM_2017_user_USD!BF36)</f>
        <v/>
      </c>
      <c r="BF35" s="223" t="str">
        <f>IF(SAM_2017_user_USD!BG36="","",SAM_2017_user_USD!BG36)</f>
        <v/>
      </c>
      <c r="BG35" s="223" t="str">
        <f>IF(SAM_2017_user_USD!BH36="","",SAM_2017_user_USD!BH36)</f>
        <v/>
      </c>
      <c r="BH35" s="223" t="str">
        <f>IF(SAM_2017_user_USD!BI36="","",SAM_2017_user_USD!BI36)</f>
        <v/>
      </c>
      <c r="BI35" s="223" t="str">
        <f>IF(SAM_2017_user_USD!BJ36="","",SAM_2017_user_USD!BJ36)</f>
        <v/>
      </c>
      <c r="BJ35" s="223" t="str">
        <f>IF(SAM_2017_user_USD!BK36="","",SAM_2017_user_USD!BK36)</f>
        <v/>
      </c>
      <c r="BK35" s="223" t="str">
        <f>IF(SAM_2017_user_USD!BL36="","",SAM_2017_user_USD!BL36)</f>
        <v/>
      </c>
      <c r="BL35" s="223" t="str">
        <f>IF(SAM_2017_user_USD!BM36="","",SAM_2017_user_USD!BM36)</f>
        <v/>
      </c>
      <c r="BM35" s="223" t="str">
        <f>IF(SAM_2017_user_USD!BN36="","",SAM_2017_user_USD!BN36)</f>
        <v/>
      </c>
      <c r="BN35" s="223" t="str">
        <f>IF(SAM_2017_user_USD!BO36="","",SAM_2017_user_USD!BO36)</f>
        <v/>
      </c>
      <c r="BO35" s="223" t="str">
        <f>IF(SAM_2017_user_USD!BP36="","",SAM_2017_user_USD!BP36)</f>
        <v/>
      </c>
      <c r="BP35" s="223" t="str">
        <f>IF(SAM_2017_user_USD!BQ36="","",SAM_2017_user_USD!BQ36)</f>
        <v/>
      </c>
      <c r="BQ35" s="223">
        <f>IF(SAM_2017_user_USD!BR36="","",SAM_2017_user_USD!BR36)</f>
        <v>28395.065823175875</v>
      </c>
      <c r="BR35" s="223" t="str">
        <f>IF(SAM_2017_user_USD!BS36="","",SAM_2017_user_USD!BS36)</f>
        <v/>
      </c>
      <c r="BS35" s="223" t="str">
        <f>IF(SAM_2017_user_USD!BT36="","",SAM_2017_user_USD!BT36)</f>
        <v/>
      </c>
      <c r="BT35" s="223" t="str">
        <f>IF(SAM_2017_user_USD!BU36="","",SAM_2017_user_USD!BU36)</f>
        <v/>
      </c>
      <c r="BU35" s="223" t="str">
        <f>IF(SAM_2017_user_USD!BV36="","",SAM_2017_user_USD!BV36)</f>
        <v/>
      </c>
      <c r="BV35" s="223" t="str">
        <f>IF(SAM_2017_user_USD!BW36="","",SAM_2017_user_USD!BW36)</f>
        <v/>
      </c>
      <c r="BW35" s="223" t="str">
        <f>IF(SAM_2017_user_USD!BX36="","",SAM_2017_user_USD!BX36)</f>
        <v/>
      </c>
      <c r="BX35" s="223" t="str">
        <f>IF(SAM_2017_user_USD!BY36="","",SAM_2017_user_USD!BY36)</f>
        <v/>
      </c>
      <c r="BY35" s="223" t="str">
        <f>IF(SAM_2017_user_USD!BZ36="","",SAM_2017_user_USD!BZ36)</f>
        <v/>
      </c>
      <c r="BZ35" s="223" t="str">
        <f>IF(SAM_2017_user_USD!CA36="","",SAM_2017_user_USD!CA36)</f>
        <v/>
      </c>
      <c r="CA35" s="223" t="str">
        <f>IF(SAM_2017_user_USD!CB36="","",SAM_2017_user_USD!CB36)</f>
        <v/>
      </c>
      <c r="CB35" s="223" t="str">
        <f>IF(SAM_2017_user_USD!CC36="","",SAM_2017_user_USD!CC36)</f>
        <v/>
      </c>
      <c r="CC35" s="223" t="str">
        <f>IF(SAM_2017_user_USD!CD36="","",SAM_2017_user_USD!CD36)</f>
        <v/>
      </c>
      <c r="CD35" s="223">
        <f>IF(SAM_2017_user_USD!CE36="","",SAM_2017_user_USD!CE36)</f>
        <v>669.34746561653628</v>
      </c>
      <c r="CE35" s="107">
        <f t="shared" si="1"/>
        <v>29064.413288792413</v>
      </c>
    </row>
    <row r="36" spans="1:83" x14ac:dyDescent="0.25">
      <c r="A36" s="102">
        <v>35</v>
      </c>
      <c r="B36" s="223">
        <f>IF(SAM_2017_user_USD!C37="","",SAM_2017_user_USD!C37)</f>
        <v>1953.5137807039739</v>
      </c>
      <c r="C36" s="223">
        <f>IF(SAM_2017_user_USD!D37="","",SAM_2017_user_USD!D37)</f>
        <v>0.21623269509939183</v>
      </c>
      <c r="D36" s="223">
        <f>IF(SAM_2017_user_USD!E37="","",SAM_2017_user_USD!E37)</f>
        <v>6.9771021212686898E-2</v>
      </c>
      <c r="E36" s="223" t="str">
        <f>IF(SAM_2017_user_USD!F37="","",SAM_2017_user_USD!F37)</f>
        <v/>
      </c>
      <c r="F36" s="223" t="str">
        <f>IF(SAM_2017_user_USD!G37="","",SAM_2017_user_USD!G37)</f>
        <v/>
      </c>
      <c r="G36" s="223" t="str">
        <f>IF(SAM_2017_user_USD!H37="","",SAM_2017_user_USD!H37)</f>
        <v/>
      </c>
      <c r="H36" s="223" t="str">
        <f>IF(SAM_2017_user_USD!I37="","",SAM_2017_user_USD!I37)</f>
        <v/>
      </c>
      <c r="I36" s="223">
        <f>IF(SAM_2017_user_USD!J37="","",SAM_2017_user_USD!J37)</f>
        <v>1841.2451745223427</v>
      </c>
      <c r="J36" s="223">
        <f>IF(SAM_2017_user_USD!K37="","",SAM_2017_user_USD!K37)</f>
        <v>4.647223332851131</v>
      </c>
      <c r="K36" s="223">
        <f>IF(SAM_2017_user_USD!L37="","",SAM_2017_user_USD!L37)</f>
        <v>40.315408107499927</v>
      </c>
      <c r="L36" s="223">
        <f>IF(SAM_2017_user_USD!M37="","",SAM_2017_user_USD!M37)</f>
        <v>3.337806470399069E-6</v>
      </c>
      <c r="M36" s="223" t="str">
        <f>IF(SAM_2017_user_USD!N37="","",SAM_2017_user_USD!N37)</f>
        <v/>
      </c>
      <c r="N36" s="223">
        <f>IF(SAM_2017_user_USD!O37="","",SAM_2017_user_USD!O37)</f>
        <v>4.3187427753922768E-3</v>
      </c>
      <c r="O36" s="223" t="str">
        <f>IF(SAM_2017_user_USD!P37="","",SAM_2017_user_USD!P37)</f>
        <v/>
      </c>
      <c r="P36" s="223">
        <f>IF(SAM_2017_user_USD!Q37="","",SAM_2017_user_USD!Q37)</f>
        <v>0.62654222665906023</v>
      </c>
      <c r="Q36" s="223">
        <f>IF(SAM_2017_user_USD!R37="","",SAM_2017_user_USD!R37)</f>
        <v>0.12134651310324035</v>
      </c>
      <c r="R36" s="223">
        <f>IF(SAM_2017_user_USD!S37="","",SAM_2017_user_USD!S37)</f>
        <v>8.757040062017532E-2</v>
      </c>
      <c r="S36" s="223" t="str">
        <f>IF(SAM_2017_user_USD!T37="","",SAM_2017_user_USD!T37)</f>
        <v/>
      </c>
      <c r="T36" s="223">
        <f>IF(SAM_2017_user_USD!U37="","",SAM_2017_user_USD!U37)</f>
        <v>4.7324804436920536E-4</v>
      </c>
      <c r="U36" s="223">
        <f>IF(SAM_2017_user_USD!V37="","",SAM_2017_user_USD!V37)</f>
        <v>4.1232514441551405E-6</v>
      </c>
      <c r="V36" s="223">
        <f>IF(SAM_2017_user_USD!W37="","",SAM_2017_user_USD!W37)</f>
        <v>0.21189046006486165</v>
      </c>
      <c r="W36" s="223">
        <f>IF(SAM_2017_user_USD!X37="","",SAM_2017_user_USD!X37)</f>
        <v>2.1208601804577936E-2</v>
      </c>
      <c r="X36" s="223">
        <f>IF(SAM_2017_user_USD!Y37="","",SAM_2017_user_USD!Y37)</f>
        <v>3.9730884575743718E-2</v>
      </c>
      <c r="Y36" s="223" t="str">
        <f>IF(SAM_2017_user_USD!Z37="","",SAM_2017_user_USD!Z37)</f>
        <v/>
      </c>
      <c r="Z36" s="223" t="str">
        <f>IF(SAM_2017_user_USD!AA37="","",SAM_2017_user_USD!AA37)</f>
        <v/>
      </c>
      <c r="AA36" s="223">
        <f>IF(SAM_2017_user_USD!AB37="","",SAM_2017_user_USD!AB37)</f>
        <v>0.17279756163347254</v>
      </c>
      <c r="AB36" s="223">
        <f>IF(SAM_2017_user_USD!AC37="","",SAM_2017_user_USD!AC37)</f>
        <v>5.7066462856391002E-3</v>
      </c>
      <c r="AC36" s="223">
        <f>IF(SAM_2017_user_USD!AD37="","",SAM_2017_user_USD!AD37)</f>
        <v>7.4284170694835394E-2</v>
      </c>
      <c r="AD36" s="223">
        <f>IF(SAM_2017_user_USD!AE37="","",SAM_2017_user_USD!AE37)</f>
        <v>1.4982072986126933E-3</v>
      </c>
      <c r="AE36" s="223">
        <f>IF(SAM_2017_user_USD!AF37="","",SAM_2017_user_USD!AF37)</f>
        <v>10.795322792467042</v>
      </c>
      <c r="AF36" s="223">
        <f>IF(SAM_2017_user_USD!AG37="","",SAM_2017_user_USD!AG37)</f>
        <v>13.25823656749237</v>
      </c>
      <c r="AG36" s="223">
        <f>IF(SAM_2017_user_USD!AH37="","",SAM_2017_user_USD!AH37)</f>
        <v>7.8929559749243303</v>
      </c>
      <c r="AH36" s="223">
        <f>IF(SAM_2017_user_USD!AI37="","",SAM_2017_user_USD!AI37)</f>
        <v>1.9855183089580899</v>
      </c>
      <c r="AI36" s="223">
        <f>IF(SAM_2017_user_USD!AJ37="","",SAM_2017_user_USD!AJ37)</f>
        <v>671.51182258657582</v>
      </c>
      <c r="AJ36" s="223" t="str">
        <f>IF(SAM_2017_user_USD!AK37="","",SAM_2017_user_USD!AK37)</f>
        <v/>
      </c>
      <c r="AK36" s="223" t="str">
        <f>IF(SAM_2017_user_USD!AL37="","",SAM_2017_user_USD!AL37)</f>
        <v/>
      </c>
      <c r="AL36" s="223" t="str">
        <f>IF(SAM_2017_user_USD!AM37="","",SAM_2017_user_USD!AM37)</f>
        <v/>
      </c>
      <c r="AM36" s="223" t="str">
        <f>IF(SAM_2017_user_USD!AN37="","",SAM_2017_user_USD!AN37)</f>
        <v/>
      </c>
      <c r="AN36" s="223" t="str">
        <f>IF(SAM_2017_user_USD!AO37="","",SAM_2017_user_USD!AO37)</f>
        <v/>
      </c>
      <c r="AO36" s="223" t="str">
        <f>IF(SAM_2017_user_USD!AP37="","",SAM_2017_user_USD!AP37)</f>
        <v/>
      </c>
      <c r="AP36" s="223" t="str">
        <f>IF(SAM_2017_user_USD!AQ37="","",SAM_2017_user_USD!AQ37)</f>
        <v/>
      </c>
      <c r="AQ36" s="223" t="str">
        <f>IF(SAM_2017_user_USD!AR37="","",SAM_2017_user_USD!AR37)</f>
        <v/>
      </c>
      <c r="AR36" s="223" t="str">
        <f>IF(SAM_2017_user_USD!AS37="","",SAM_2017_user_USD!AS37)</f>
        <v/>
      </c>
      <c r="AS36" s="223" t="str">
        <f>IF(SAM_2017_user_USD!AT37="","",SAM_2017_user_USD!AT37)</f>
        <v/>
      </c>
      <c r="AT36" s="223" t="str">
        <f>IF(SAM_2017_user_USD!AU37="","",SAM_2017_user_USD!AU37)</f>
        <v/>
      </c>
      <c r="AU36" s="223" t="str">
        <f>IF(SAM_2017_user_USD!AV37="","",SAM_2017_user_USD!AV37)</f>
        <v/>
      </c>
      <c r="AV36" s="223" t="str">
        <f>IF(SAM_2017_user_USD!AW37="","",SAM_2017_user_USD!AW37)</f>
        <v/>
      </c>
      <c r="AW36" s="223" t="str">
        <f>IF(SAM_2017_user_USD!AX37="","",SAM_2017_user_USD!AX37)</f>
        <v/>
      </c>
      <c r="AX36" s="223" t="str">
        <f>IF(SAM_2017_user_USD!AY37="","",SAM_2017_user_USD!AY37)</f>
        <v/>
      </c>
      <c r="AY36" s="223" t="str">
        <f>IF(SAM_2017_user_USD!AZ37="","",SAM_2017_user_USD!AZ37)</f>
        <v/>
      </c>
      <c r="AZ36" s="223" t="str">
        <f>IF(SAM_2017_user_USD!BA37="","",SAM_2017_user_USD!BA37)</f>
        <v/>
      </c>
      <c r="BA36" s="223" t="str">
        <f>IF(SAM_2017_user_USD!BB37="","",SAM_2017_user_USD!BB37)</f>
        <v/>
      </c>
      <c r="BB36" s="223" t="str">
        <f>IF(SAM_2017_user_USD!BC37="","",SAM_2017_user_USD!BC37)</f>
        <v/>
      </c>
      <c r="BC36" s="223" t="str">
        <f>IF(SAM_2017_user_USD!BD37="","",SAM_2017_user_USD!BD37)</f>
        <v/>
      </c>
      <c r="BD36" s="223" t="str">
        <f>IF(SAM_2017_user_USD!BE37="","",SAM_2017_user_USD!BE37)</f>
        <v/>
      </c>
      <c r="BE36" s="223" t="str">
        <f>IF(SAM_2017_user_USD!BF37="","",SAM_2017_user_USD!BF37)</f>
        <v/>
      </c>
      <c r="BF36" s="223" t="str">
        <f>IF(SAM_2017_user_USD!BG37="","",SAM_2017_user_USD!BG37)</f>
        <v/>
      </c>
      <c r="BG36" s="223" t="str">
        <f>IF(SAM_2017_user_USD!BH37="","",SAM_2017_user_USD!BH37)</f>
        <v/>
      </c>
      <c r="BH36" s="223" t="str">
        <f>IF(SAM_2017_user_USD!BI37="","",SAM_2017_user_USD!BI37)</f>
        <v/>
      </c>
      <c r="BI36" s="223" t="str">
        <f>IF(SAM_2017_user_USD!BJ37="","",SAM_2017_user_USD!BJ37)</f>
        <v/>
      </c>
      <c r="BJ36" s="223" t="str">
        <f>IF(SAM_2017_user_USD!BK37="","",SAM_2017_user_USD!BK37)</f>
        <v/>
      </c>
      <c r="BK36" s="223" t="str">
        <f>IF(SAM_2017_user_USD!BL37="","",SAM_2017_user_USD!BL37)</f>
        <v/>
      </c>
      <c r="BL36" s="223" t="str">
        <f>IF(SAM_2017_user_USD!BM37="","",SAM_2017_user_USD!BM37)</f>
        <v/>
      </c>
      <c r="BM36" s="223" t="str">
        <f>IF(SAM_2017_user_USD!BN37="","",SAM_2017_user_USD!BN37)</f>
        <v/>
      </c>
      <c r="BN36" s="223" t="str">
        <f>IF(SAM_2017_user_USD!BO37="","",SAM_2017_user_USD!BO37)</f>
        <v/>
      </c>
      <c r="BO36" s="223" t="str">
        <f>IF(SAM_2017_user_USD!BP37="","",SAM_2017_user_USD!BP37)</f>
        <v/>
      </c>
      <c r="BP36" s="223" t="str">
        <f>IF(SAM_2017_user_USD!BQ37="","",SAM_2017_user_USD!BQ37)</f>
        <v/>
      </c>
      <c r="BQ36" s="223" t="str">
        <f>IF(SAM_2017_user_USD!BR37="","",SAM_2017_user_USD!BR37)</f>
        <v/>
      </c>
      <c r="BR36" s="223" t="str">
        <f>IF(SAM_2017_user_USD!BS37="","",SAM_2017_user_USD!BS37)</f>
        <v/>
      </c>
      <c r="BS36" s="223" t="str">
        <f>IF(SAM_2017_user_USD!BT37="","",SAM_2017_user_USD!BT37)</f>
        <v/>
      </c>
      <c r="BT36" s="223">
        <f>IF(SAM_2017_user_USD!BU37="","",SAM_2017_user_USD!BU37)</f>
        <v>1687.4582701605789</v>
      </c>
      <c r="BU36" s="223">
        <f>IF(SAM_2017_user_USD!BV37="","",SAM_2017_user_USD!BV37)</f>
        <v>5459.0154808271609</v>
      </c>
      <c r="BV36" s="223">
        <f>IF(SAM_2017_user_USD!BW37="","",SAM_2017_user_USD!BW37)</f>
        <v>546.47275280336385</v>
      </c>
      <c r="BW36" s="223">
        <f>IF(SAM_2017_user_USD!BX37="","",SAM_2017_user_USD!BX37)</f>
        <v>1647.2393304084137</v>
      </c>
      <c r="BX36" s="223">
        <f>IF(SAM_2017_user_USD!BY37="","",SAM_2017_user_USD!BY37)</f>
        <v>320.16365447061645</v>
      </c>
      <c r="BY36" s="223" t="str">
        <f>IF(SAM_2017_user_USD!BZ37="","",SAM_2017_user_USD!BZ37)</f>
        <v/>
      </c>
      <c r="BZ36" s="223" t="str">
        <f>IF(SAM_2017_user_USD!CA37="","",SAM_2017_user_USD!CA37)</f>
        <v/>
      </c>
      <c r="CA36" s="223" t="str">
        <f>IF(SAM_2017_user_USD!CB37="","",SAM_2017_user_USD!CB37)</f>
        <v/>
      </c>
      <c r="CB36" s="223" t="str">
        <f>IF(SAM_2017_user_USD!CC37="","",SAM_2017_user_USD!CC37)</f>
        <v/>
      </c>
      <c r="CC36" s="223">
        <f>IF(SAM_2017_user_USD!CD37="","",SAM_2017_user_USD!CD37)</f>
        <v>836.5819754371031</v>
      </c>
      <c r="CD36" s="223" t="str">
        <f>IF(SAM_2017_user_USD!CE37="","",SAM_2017_user_USD!CE37)</f>
        <v/>
      </c>
      <c r="CE36" s="107">
        <f t="shared" si="1"/>
        <v>15043.750285845252</v>
      </c>
    </row>
    <row r="37" spans="1:83" x14ac:dyDescent="0.25">
      <c r="A37" s="225">
        <v>36</v>
      </c>
      <c r="B37" s="223">
        <f>IF(SAM_2017_user_USD!C38="","",SAM_2017_user_USD!C38)</f>
        <v>4.4321159570988629</v>
      </c>
      <c r="C37" s="223">
        <f>IF(SAM_2017_user_USD!D38="","",SAM_2017_user_USD!D38)</f>
        <v>5.5297590140529227</v>
      </c>
      <c r="D37" s="223">
        <f>IF(SAM_2017_user_USD!E38="","",SAM_2017_user_USD!E38)</f>
        <v>4.3590604192624137E-2</v>
      </c>
      <c r="E37" s="223" t="str">
        <f>IF(SAM_2017_user_USD!F38="","",SAM_2017_user_USD!F38)</f>
        <v/>
      </c>
      <c r="F37" s="223">
        <f>IF(SAM_2017_user_USD!G38="","",SAM_2017_user_USD!G38)</f>
        <v>6.5986520916795515</v>
      </c>
      <c r="G37" s="223">
        <f>IF(SAM_2017_user_USD!H38="","",SAM_2017_user_USD!H38)</f>
        <v>0.30692232480097414</v>
      </c>
      <c r="H37" s="223">
        <f>IF(SAM_2017_user_USD!I38="","",SAM_2017_user_USD!I38)</f>
        <v>0.10253295264113756</v>
      </c>
      <c r="I37" s="223">
        <f>IF(SAM_2017_user_USD!J38="","",SAM_2017_user_USD!J38)</f>
        <v>1.2623092458217369</v>
      </c>
      <c r="J37" s="223" t="str">
        <f>IF(SAM_2017_user_USD!K38="","",SAM_2017_user_USD!K38)</f>
        <v/>
      </c>
      <c r="K37" s="223">
        <f>IF(SAM_2017_user_USD!L38="","",SAM_2017_user_USD!L38)</f>
        <v>2.158575091962904E-2</v>
      </c>
      <c r="L37" s="223">
        <f>IF(SAM_2017_user_USD!M38="","",SAM_2017_user_USD!M38)</f>
        <v>74.911287597215193</v>
      </c>
      <c r="M37" s="223">
        <f>IF(SAM_2017_user_USD!N38="","",SAM_2017_user_USD!N38)</f>
        <v>0.11785933649352356</v>
      </c>
      <c r="N37" s="223">
        <f>IF(SAM_2017_user_USD!O38="","",SAM_2017_user_USD!O38)</f>
        <v>9.2411470555526219E-5</v>
      </c>
      <c r="O37" s="223" t="str">
        <f>IF(SAM_2017_user_USD!P38="","",SAM_2017_user_USD!P38)</f>
        <v/>
      </c>
      <c r="P37" s="223">
        <f>IF(SAM_2017_user_USD!Q38="","",SAM_2017_user_USD!Q38)</f>
        <v>1.5325099546702829E-2</v>
      </c>
      <c r="Q37" s="223">
        <f>IF(SAM_2017_user_USD!R38="","",SAM_2017_user_USD!R38)</f>
        <v>16.797032475318719</v>
      </c>
      <c r="R37" s="223">
        <f>IF(SAM_2017_user_USD!S38="","",SAM_2017_user_USD!S38)</f>
        <v>0.19479458921622925</v>
      </c>
      <c r="S37" s="223" t="str">
        <f>IF(SAM_2017_user_USD!T38="","",SAM_2017_user_USD!T38)</f>
        <v/>
      </c>
      <c r="T37" s="223">
        <f>IF(SAM_2017_user_USD!U38="","",SAM_2017_user_USD!U38)</f>
        <v>145.34678795172022</v>
      </c>
      <c r="U37" s="223">
        <f>IF(SAM_2017_user_USD!V38="","",SAM_2017_user_USD!V38)</f>
        <v>4.7726604294692407E-4</v>
      </c>
      <c r="V37" s="223">
        <f>IF(SAM_2017_user_USD!W38="","",SAM_2017_user_USD!W38)</f>
        <v>27.650910990606523</v>
      </c>
      <c r="W37" s="223">
        <f>IF(SAM_2017_user_USD!X38="","",SAM_2017_user_USD!X38)</f>
        <v>7.866386994608046</v>
      </c>
      <c r="X37" s="223">
        <f>IF(SAM_2017_user_USD!Y38="","",SAM_2017_user_USD!Y38)</f>
        <v>83.643320369157237</v>
      </c>
      <c r="Y37" s="223">
        <f>IF(SAM_2017_user_USD!Z38="","",SAM_2017_user_USD!Z38)</f>
        <v>6.0257341749223099E-2</v>
      </c>
      <c r="Z37" s="223">
        <f>IF(SAM_2017_user_USD!AA38="","",SAM_2017_user_USD!AA38)</f>
        <v>8.9922798164445671E-3</v>
      </c>
      <c r="AA37" s="223">
        <f>IF(SAM_2017_user_USD!AB38="","",SAM_2017_user_USD!AB38)</f>
        <v>1.9203131986103605</v>
      </c>
      <c r="AB37" s="223">
        <f>IF(SAM_2017_user_USD!AC38="","",SAM_2017_user_USD!AC38)</f>
        <v>141.44115052895927</v>
      </c>
      <c r="AC37" s="223">
        <f>IF(SAM_2017_user_USD!AD38="","",SAM_2017_user_USD!AD38)</f>
        <v>0.10473975495449478</v>
      </c>
      <c r="AD37" s="223">
        <f>IF(SAM_2017_user_USD!AE38="","",SAM_2017_user_USD!AE38)</f>
        <v>0.68146370413639956</v>
      </c>
      <c r="AE37" s="223">
        <f>IF(SAM_2017_user_USD!AF38="","",SAM_2017_user_USD!AF38)</f>
        <v>1.7270974768795579</v>
      </c>
      <c r="AF37" s="223">
        <f>IF(SAM_2017_user_USD!AG38="","",SAM_2017_user_USD!AG38)</f>
        <v>0.15500901326813935</v>
      </c>
      <c r="AG37" s="223">
        <f>IF(SAM_2017_user_USD!AH38="","",SAM_2017_user_USD!AH38)</f>
        <v>0.42635288431639079</v>
      </c>
      <c r="AH37" s="223">
        <f>IF(SAM_2017_user_USD!AI38="","",SAM_2017_user_USD!AI38)</f>
        <v>0.3198857690060995</v>
      </c>
      <c r="AI37" s="223">
        <f>IF(SAM_2017_user_USD!AJ38="","",SAM_2017_user_USD!AJ38)</f>
        <v>14.624737920653271</v>
      </c>
      <c r="AJ37" s="223" t="str">
        <f>IF(SAM_2017_user_USD!AK38="","",SAM_2017_user_USD!AK38)</f>
        <v/>
      </c>
      <c r="AK37" s="223" t="str">
        <f>IF(SAM_2017_user_USD!AL38="","",SAM_2017_user_USD!AL38)</f>
        <v/>
      </c>
      <c r="AL37" s="223" t="str">
        <f>IF(SAM_2017_user_USD!AM38="","",SAM_2017_user_USD!AM38)</f>
        <v/>
      </c>
      <c r="AM37" s="223" t="str">
        <f>IF(SAM_2017_user_USD!AN38="","",SAM_2017_user_USD!AN38)</f>
        <v/>
      </c>
      <c r="AN37" s="223" t="str">
        <f>IF(SAM_2017_user_USD!AO38="","",SAM_2017_user_USD!AO38)</f>
        <v/>
      </c>
      <c r="AO37" s="223" t="str">
        <f>IF(SAM_2017_user_USD!AP38="","",SAM_2017_user_USD!AP38)</f>
        <v/>
      </c>
      <c r="AP37" s="223" t="str">
        <f>IF(SAM_2017_user_USD!AQ38="","",SAM_2017_user_USD!AQ38)</f>
        <v/>
      </c>
      <c r="AQ37" s="223" t="str">
        <f>IF(SAM_2017_user_USD!AR38="","",SAM_2017_user_USD!AR38)</f>
        <v/>
      </c>
      <c r="AR37" s="223" t="str">
        <f>IF(SAM_2017_user_USD!AS38="","",SAM_2017_user_USD!AS38)</f>
        <v/>
      </c>
      <c r="AS37" s="223" t="str">
        <f>IF(SAM_2017_user_USD!AT38="","",SAM_2017_user_USD!AT38)</f>
        <v/>
      </c>
      <c r="AT37" s="223" t="str">
        <f>IF(SAM_2017_user_USD!AU38="","",SAM_2017_user_USD!AU38)</f>
        <v/>
      </c>
      <c r="AU37" s="223" t="str">
        <f>IF(SAM_2017_user_USD!AV38="","",SAM_2017_user_USD!AV38)</f>
        <v/>
      </c>
      <c r="AV37" s="223" t="str">
        <f>IF(SAM_2017_user_USD!AW38="","",SAM_2017_user_USD!AW38)</f>
        <v/>
      </c>
      <c r="AW37" s="223" t="str">
        <f>IF(SAM_2017_user_USD!AX38="","",SAM_2017_user_USD!AX38)</f>
        <v/>
      </c>
      <c r="AX37" s="223" t="str">
        <f>IF(SAM_2017_user_USD!AY38="","",SAM_2017_user_USD!AY38)</f>
        <v/>
      </c>
      <c r="AY37" s="223" t="str">
        <f>IF(SAM_2017_user_USD!AZ38="","",SAM_2017_user_USD!AZ38)</f>
        <v/>
      </c>
      <c r="AZ37" s="223" t="str">
        <f>IF(SAM_2017_user_USD!BA38="","",SAM_2017_user_USD!BA38)</f>
        <v/>
      </c>
      <c r="BA37" s="223" t="str">
        <f>IF(SAM_2017_user_USD!BB38="","",SAM_2017_user_USD!BB38)</f>
        <v/>
      </c>
      <c r="BB37" s="223" t="str">
        <f>IF(SAM_2017_user_USD!BC38="","",SAM_2017_user_USD!BC38)</f>
        <v/>
      </c>
      <c r="BC37" s="223" t="str">
        <f>IF(SAM_2017_user_USD!BD38="","",SAM_2017_user_USD!BD38)</f>
        <v/>
      </c>
      <c r="BD37" s="223" t="str">
        <f>IF(SAM_2017_user_USD!BE38="","",SAM_2017_user_USD!BE38)</f>
        <v/>
      </c>
      <c r="BE37" s="223" t="str">
        <f>IF(SAM_2017_user_USD!BF38="","",SAM_2017_user_USD!BF38)</f>
        <v/>
      </c>
      <c r="BF37" s="223" t="str">
        <f>IF(SAM_2017_user_USD!BG38="","",SAM_2017_user_USD!BG38)</f>
        <v/>
      </c>
      <c r="BG37" s="223" t="str">
        <f>IF(SAM_2017_user_USD!BH38="","",SAM_2017_user_USD!BH38)</f>
        <v/>
      </c>
      <c r="BH37" s="223" t="str">
        <f>IF(SAM_2017_user_USD!BI38="","",SAM_2017_user_USD!BI38)</f>
        <v/>
      </c>
      <c r="BI37" s="223" t="str">
        <f>IF(SAM_2017_user_USD!BJ38="","",SAM_2017_user_USD!BJ38)</f>
        <v/>
      </c>
      <c r="BJ37" s="223" t="str">
        <f>IF(SAM_2017_user_USD!BK38="","",SAM_2017_user_USD!BK38)</f>
        <v/>
      </c>
      <c r="BK37" s="223" t="str">
        <f>IF(SAM_2017_user_USD!BL38="","",SAM_2017_user_USD!BL38)</f>
        <v/>
      </c>
      <c r="BL37" s="223" t="str">
        <f>IF(SAM_2017_user_USD!BM38="","",SAM_2017_user_USD!BM38)</f>
        <v/>
      </c>
      <c r="BM37" s="223" t="str">
        <f>IF(SAM_2017_user_USD!BN38="","",SAM_2017_user_USD!BN38)</f>
        <v/>
      </c>
      <c r="BN37" s="223" t="str">
        <f>IF(SAM_2017_user_USD!BO38="","",SAM_2017_user_USD!BO38)</f>
        <v/>
      </c>
      <c r="BO37" s="223" t="str">
        <f>IF(SAM_2017_user_USD!BP38="","",SAM_2017_user_USD!BP38)</f>
        <v/>
      </c>
      <c r="BP37" s="223" t="str">
        <f>IF(SAM_2017_user_USD!BQ38="","",SAM_2017_user_USD!BQ38)</f>
        <v/>
      </c>
      <c r="BQ37" s="223" t="str">
        <f>IF(SAM_2017_user_USD!BR38="","",SAM_2017_user_USD!BR38)</f>
        <v/>
      </c>
      <c r="BR37" s="223" t="str">
        <f>IF(SAM_2017_user_USD!BS38="","",SAM_2017_user_USD!BS38)</f>
        <v/>
      </c>
      <c r="BS37" s="223" t="str">
        <f>IF(SAM_2017_user_USD!BT38="","",SAM_2017_user_USD!BT38)</f>
        <v/>
      </c>
      <c r="BT37" s="223">
        <f>IF(SAM_2017_user_USD!BU38="","",SAM_2017_user_USD!BU38)</f>
        <v>232.36738831158482</v>
      </c>
      <c r="BU37" s="223">
        <f>IF(SAM_2017_user_USD!BV38="","",SAM_2017_user_USD!BV38)</f>
        <v>413.59505579507515</v>
      </c>
      <c r="BV37" s="223">
        <f>IF(SAM_2017_user_USD!BW38="","",SAM_2017_user_USD!BW38)</f>
        <v>35.812137547685971</v>
      </c>
      <c r="BW37" s="223">
        <f>IF(SAM_2017_user_USD!BX38="","",SAM_2017_user_USD!BX38)</f>
        <v>66.519486708667628</v>
      </c>
      <c r="BX37" s="223" t="str">
        <f>IF(SAM_2017_user_USD!BY38="","",SAM_2017_user_USD!BY38)</f>
        <v/>
      </c>
      <c r="BY37" s="223" t="str">
        <f>IF(SAM_2017_user_USD!BZ38="","",SAM_2017_user_USD!BZ38)</f>
        <v/>
      </c>
      <c r="BZ37" s="223" t="str">
        <f>IF(SAM_2017_user_USD!CA38="","",SAM_2017_user_USD!CA38)</f>
        <v/>
      </c>
      <c r="CA37" s="223" t="str">
        <f>IF(SAM_2017_user_USD!CB38="","",SAM_2017_user_USD!CB38)</f>
        <v/>
      </c>
      <c r="CB37" s="223" t="str">
        <f>IF(SAM_2017_user_USD!CC38="","",SAM_2017_user_USD!CC38)</f>
        <v/>
      </c>
      <c r="CC37" s="223">
        <f>IF(SAM_2017_user_USD!CD38="","",SAM_2017_user_USD!CD38)</f>
        <v>6.0204038860374993</v>
      </c>
      <c r="CD37" s="223" t="str">
        <f>IF(SAM_2017_user_USD!CE38="","",SAM_2017_user_USD!CE38)</f>
        <v/>
      </c>
      <c r="CE37" s="107">
        <f t="shared" si="1"/>
        <v>1290.6262151440042</v>
      </c>
    </row>
    <row r="38" spans="1:83" x14ac:dyDescent="0.25">
      <c r="A38" s="225">
        <v>37</v>
      </c>
      <c r="B38" s="223" t="str">
        <f>IF(SAM_2017_user_USD!C39="","",SAM_2017_user_USD!C39)</f>
        <v/>
      </c>
      <c r="C38" s="223" t="str">
        <f>IF(SAM_2017_user_USD!D39="","",SAM_2017_user_USD!D39)</f>
        <v/>
      </c>
      <c r="D38" s="223" t="str">
        <f>IF(SAM_2017_user_USD!E39="","",SAM_2017_user_USD!E39)</f>
        <v/>
      </c>
      <c r="E38" s="223" t="str">
        <f>IF(SAM_2017_user_USD!F39="","",SAM_2017_user_USD!F39)</f>
        <v/>
      </c>
      <c r="F38" s="223" t="str">
        <f>IF(SAM_2017_user_USD!G39="","",SAM_2017_user_USD!G39)</f>
        <v/>
      </c>
      <c r="G38" s="223" t="str">
        <f>IF(SAM_2017_user_USD!H39="","",SAM_2017_user_USD!H39)</f>
        <v/>
      </c>
      <c r="H38" s="223" t="str">
        <f>IF(SAM_2017_user_USD!I39="","",SAM_2017_user_USD!I39)</f>
        <v/>
      </c>
      <c r="I38" s="223" t="str">
        <f>IF(SAM_2017_user_USD!J39="","",SAM_2017_user_USD!J39)</f>
        <v/>
      </c>
      <c r="J38" s="223" t="str">
        <f>IF(SAM_2017_user_USD!K39="","",SAM_2017_user_USD!K39)</f>
        <v/>
      </c>
      <c r="K38" s="223" t="str">
        <f>IF(SAM_2017_user_USD!L39="","",SAM_2017_user_USD!L39)</f>
        <v/>
      </c>
      <c r="L38" s="223" t="str">
        <f>IF(SAM_2017_user_USD!M39="","",SAM_2017_user_USD!M39)</f>
        <v/>
      </c>
      <c r="M38" s="223" t="str">
        <f>IF(SAM_2017_user_USD!N39="","",SAM_2017_user_USD!N39)</f>
        <v/>
      </c>
      <c r="N38" s="223" t="str">
        <f>IF(SAM_2017_user_USD!O39="","",SAM_2017_user_USD!O39)</f>
        <v/>
      </c>
      <c r="O38" s="223">
        <f>IF(SAM_2017_user_USD!P39="","",SAM_2017_user_USD!P39)</f>
        <v>2628.9038394373101</v>
      </c>
      <c r="P38" s="223" t="str">
        <f>IF(SAM_2017_user_USD!Q39="","",SAM_2017_user_USD!Q39)</f>
        <v/>
      </c>
      <c r="Q38" s="223" t="str">
        <f>IF(SAM_2017_user_USD!R39="","",SAM_2017_user_USD!R39)</f>
        <v/>
      </c>
      <c r="R38" s="223" t="str">
        <f>IF(SAM_2017_user_USD!S39="","",SAM_2017_user_USD!S39)</f>
        <v/>
      </c>
      <c r="S38" s="223" t="str">
        <f>IF(SAM_2017_user_USD!T39="","",SAM_2017_user_USD!T39)</f>
        <v/>
      </c>
      <c r="T38" s="223" t="str">
        <f>IF(SAM_2017_user_USD!U39="","",SAM_2017_user_USD!U39)</f>
        <v/>
      </c>
      <c r="U38" s="223" t="str">
        <f>IF(SAM_2017_user_USD!V39="","",SAM_2017_user_USD!V39)</f>
        <v/>
      </c>
      <c r="V38" s="223" t="str">
        <f>IF(SAM_2017_user_USD!W39="","",SAM_2017_user_USD!W39)</f>
        <v/>
      </c>
      <c r="W38" s="223" t="str">
        <f>IF(SAM_2017_user_USD!X39="","",SAM_2017_user_USD!X39)</f>
        <v/>
      </c>
      <c r="X38" s="223" t="str">
        <f>IF(SAM_2017_user_USD!Y39="","",SAM_2017_user_USD!Y39)</f>
        <v/>
      </c>
      <c r="Y38" s="223" t="str">
        <f>IF(SAM_2017_user_USD!Z39="","",SAM_2017_user_USD!Z39)</f>
        <v/>
      </c>
      <c r="Z38" s="223" t="str">
        <f>IF(SAM_2017_user_USD!AA39="","",SAM_2017_user_USD!AA39)</f>
        <v/>
      </c>
      <c r="AA38" s="223" t="str">
        <f>IF(SAM_2017_user_USD!AB39="","",SAM_2017_user_USD!AB39)</f>
        <v/>
      </c>
      <c r="AB38" s="223" t="str">
        <f>IF(SAM_2017_user_USD!AC39="","",SAM_2017_user_USD!AC39)</f>
        <v/>
      </c>
      <c r="AC38" s="223" t="str">
        <f>IF(SAM_2017_user_USD!AD39="","",SAM_2017_user_USD!AD39)</f>
        <v/>
      </c>
      <c r="AD38" s="223" t="str">
        <f>IF(SAM_2017_user_USD!AE39="","",SAM_2017_user_USD!AE39)</f>
        <v/>
      </c>
      <c r="AE38" s="223" t="str">
        <f>IF(SAM_2017_user_USD!AF39="","",SAM_2017_user_USD!AF39)</f>
        <v/>
      </c>
      <c r="AF38" s="223" t="str">
        <f>IF(SAM_2017_user_USD!AG39="","",SAM_2017_user_USD!AG39)</f>
        <v/>
      </c>
      <c r="AG38" s="223" t="str">
        <f>IF(SAM_2017_user_USD!AH39="","",SAM_2017_user_USD!AH39)</f>
        <v/>
      </c>
      <c r="AH38" s="223" t="str">
        <f>IF(SAM_2017_user_USD!AI39="","",SAM_2017_user_USD!AI39)</f>
        <v/>
      </c>
      <c r="AI38" s="223" t="str">
        <f>IF(SAM_2017_user_USD!AJ39="","",SAM_2017_user_USD!AJ39)</f>
        <v/>
      </c>
      <c r="AJ38" s="223" t="str">
        <f>IF(SAM_2017_user_USD!AK39="","",SAM_2017_user_USD!AK39)</f>
        <v/>
      </c>
      <c r="AK38" s="223" t="str">
        <f>IF(SAM_2017_user_USD!AL39="","",SAM_2017_user_USD!AL39)</f>
        <v/>
      </c>
      <c r="AL38" s="223" t="str">
        <f>IF(SAM_2017_user_USD!AM39="","",SAM_2017_user_USD!AM39)</f>
        <v/>
      </c>
      <c r="AM38" s="223" t="str">
        <f>IF(SAM_2017_user_USD!AN39="","",SAM_2017_user_USD!AN39)</f>
        <v/>
      </c>
      <c r="AN38" s="223" t="str">
        <f>IF(SAM_2017_user_USD!AO39="","",SAM_2017_user_USD!AO39)</f>
        <v/>
      </c>
      <c r="AO38" s="223" t="str">
        <f>IF(SAM_2017_user_USD!AP39="","",SAM_2017_user_USD!AP39)</f>
        <v/>
      </c>
      <c r="AP38" s="223" t="str">
        <f>IF(SAM_2017_user_USD!AQ39="","",SAM_2017_user_USD!AQ39)</f>
        <v/>
      </c>
      <c r="AQ38" s="223" t="str">
        <f>IF(SAM_2017_user_USD!AR39="","",SAM_2017_user_USD!AR39)</f>
        <v/>
      </c>
      <c r="AR38" s="223" t="str">
        <f>IF(SAM_2017_user_USD!AS39="","",SAM_2017_user_USD!AS39)</f>
        <v/>
      </c>
      <c r="AS38" s="223" t="str">
        <f>IF(SAM_2017_user_USD!AT39="","",SAM_2017_user_USD!AT39)</f>
        <v/>
      </c>
      <c r="AT38" s="223" t="str">
        <f>IF(SAM_2017_user_USD!AU39="","",SAM_2017_user_USD!AU39)</f>
        <v/>
      </c>
      <c r="AU38" s="223" t="str">
        <f>IF(SAM_2017_user_USD!AV39="","",SAM_2017_user_USD!AV39)</f>
        <v/>
      </c>
      <c r="AV38" s="223" t="str">
        <f>IF(SAM_2017_user_USD!AW39="","",SAM_2017_user_USD!AW39)</f>
        <v/>
      </c>
      <c r="AW38" s="223" t="str">
        <f>IF(SAM_2017_user_USD!AX39="","",SAM_2017_user_USD!AX39)</f>
        <v/>
      </c>
      <c r="AX38" s="223" t="str">
        <f>IF(SAM_2017_user_USD!AY39="","",SAM_2017_user_USD!AY39)</f>
        <v/>
      </c>
      <c r="AY38" s="223" t="str">
        <f>IF(SAM_2017_user_USD!AZ39="","",SAM_2017_user_USD!AZ39)</f>
        <v/>
      </c>
      <c r="AZ38" s="223" t="str">
        <f>IF(SAM_2017_user_USD!BA39="","",SAM_2017_user_USD!BA39)</f>
        <v/>
      </c>
      <c r="BA38" s="223" t="str">
        <f>IF(SAM_2017_user_USD!BB39="","",SAM_2017_user_USD!BB39)</f>
        <v/>
      </c>
      <c r="BB38" s="223" t="str">
        <f>IF(SAM_2017_user_USD!BC39="","",SAM_2017_user_USD!BC39)</f>
        <v/>
      </c>
      <c r="BC38" s="223" t="str">
        <f>IF(SAM_2017_user_USD!BD39="","",SAM_2017_user_USD!BD39)</f>
        <v/>
      </c>
      <c r="BD38" s="223" t="str">
        <f>IF(SAM_2017_user_USD!BE39="","",SAM_2017_user_USD!BE39)</f>
        <v/>
      </c>
      <c r="BE38" s="223" t="str">
        <f>IF(SAM_2017_user_USD!BF39="","",SAM_2017_user_USD!BF39)</f>
        <v/>
      </c>
      <c r="BF38" s="223" t="str">
        <f>IF(SAM_2017_user_USD!BG39="","",SAM_2017_user_USD!BG39)</f>
        <v/>
      </c>
      <c r="BG38" s="223" t="str">
        <f>IF(SAM_2017_user_USD!BH39="","",SAM_2017_user_USD!BH39)</f>
        <v/>
      </c>
      <c r="BH38" s="223" t="str">
        <f>IF(SAM_2017_user_USD!BI39="","",SAM_2017_user_USD!BI39)</f>
        <v/>
      </c>
      <c r="BI38" s="223" t="str">
        <f>IF(SAM_2017_user_USD!BJ39="","",SAM_2017_user_USD!BJ39)</f>
        <v/>
      </c>
      <c r="BJ38" s="223" t="str">
        <f>IF(SAM_2017_user_USD!BK39="","",SAM_2017_user_USD!BK39)</f>
        <v/>
      </c>
      <c r="BK38" s="223" t="str">
        <f>IF(SAM_2017_user_USD!BL39="","",SAM_2017_user_USD!BL39)</f>
        <v/>
      </c>
      <c r="BL38" s="223" t="str">
        <f>IF(SAM_2017_user_USD!BM39="","",SAM_2017_user_USD!BM39)</f>
        <v/>
      </c>
      <c r="BM38" s="223" t="str">
        <f>IF(SAM_2017_user_USD!BN39="","",SAM_2017_user_USD!BN39)</f>
        <v/>
      </c>
      <c r="BN38" s="223" t="str">
        <f>IF(SAM_2017_user_USD!BO39="","",SAM_2017_user_USD!BO39)</f>
        <v/>
      </c>
      <c r="BO38" s="223" t="str">
        <f>IF(SAM_2017_user_USD!BP39="","",SAM_2017_user_USD!BP39)</f>
        <v/>
      </c>
      <c r="BP38" s="223" t="str">
        <f>IF(SAM_2017_user_USD!BQ39="","",SAM_2017_user_USD!BQ39)</f>
        <v/>
      </c>
      <c r="BQ38" s="223" t="str">
        <f>IF(SAM_2017_user_USD!BR39="","",SAM_2017_user_USD!BR39)</f>
        <v/>
      </c>
      <c r="BR38" s="223" t="str">
        <f>IF(SAM_2017_user_USD!BS39="","",SAM_2017_user_USD!BS39)</f>
        <v/>
      </c>
      <c r="BS38" s="223" t="str">
        <f>IF(SAM_2017_user_USD!BT39="","",SAM_2017_user_USD!BT39)</f>
        <v/>
      </c>
      <c r="BT38" s="223">
        <f>IF(SAM_2017_user_USD!BU39="","",SAM_2017_user_USD!BU39)</f>
        <v>0</v>
      </c>
      <c r="BU38" s="223">
        <f>IF(SAM_2017_user_USD!BV39="","",SAM_2017_user_USD!BV39)</f>
        <v>0</v>
      </c>
      <c r="BV38" s="223">
        <f>IF(SAM_2017_user_USD!BW39="","",SAM_2017_user_USD!BW39)</f>
        <v>0</v>
      </c>
      <c r="BW38" s="223">
        <f>IF(SAM_2017_user_USD!BX39="","",SAM_2017_user_USD!BX39)</f>
        <v>0</v>
      </c>
      <c r="BX38" s="223" t="str">
        <f>IF(SAM_2017_user_USD!BY39="","",SAM_2017_user_USD!BY39)</f>
        <v/>
      </c>
      <c r="BY38" s="223" t="str">
        <f>IF(SAM_2017_user_USD!BZ39="","",SAM_2017_user_USD!BZ39)</f>
        <v/>
      </c>
      <c r="BZ38" s="223" t="str">
        <f>IF(SAM_2017_user_USD!CA39="","",SAM_2017_user_USD!CA39)</f>
        <v/>
      </c>
      <c r="CA38" s="223" t="str">
        <f>IF(SAM_2017_user_USD!CB39="","",SAM_2017_user_USD!CB39)</f>
        <v/>
      </c>
      <c r="CB38" s="223" t="str">
        <f>IF(SAM_2017_user_USD!CC39="","",SAM_2017_user_USD!CC39)</f>
        <v/>
      </c>
      <c r="CC38" s="223">
        <f>IF(SAM_2017_user_USD!CD39="","",SAM_2017_user_USD!CD39)</f>
        <v>4097.4752296931501</v>
      </c>
      <c r="CD38" s="223" t="str">
        <f>IF(SAM_2017_user_USD!CE39="","",SAM_2017_user_USD!CE39)</f>
        <v/>
      </c>
      <c r="CE38" s="107">
        <f t="shared" si="1"/>
        <v>6726.3790691304603</v>
      </c>
    </row>
    <row r="39" spans="1:83" x14ac:dyDescent="0.25">
      <c r="A39" s="225">
        <v>38</v>
      </c>
      <c r="B39" s="223">
        <f>IF(SAM_2017_user_USD!C40="","",SAM_2017_user_USD!C40)</f>
        <v>0.4826313860382534</v>
      </c>
      <c r="C39" s="223" t="str">
        <f>IF(SAM_2017_user_USD!D40="","",SAM_2017_user_USD!D40)</f>
        <v/>
      </c>
      <c r="D39" s="223">
        <f>IF(SAM_2017_user_USD!E40="","",SAM_2017_user_USD!E40)</f>
        <v>40.169336328230841</v>
      </c>
      <c r="E39" s="223" t="str">
        <f>IF(SAM_2017_user_USD!F40="","",SAM_2017_user_USD!F40)</f>
        <v/>
      </c>
      <c r="F39" s="223">
        <f>IF(SAM_2017_user_USD!G40="","",SAM_2017_user_USD!G40)</f>
        <v>6.2494680598272666E-4</v>
      </c>
      <c r="G39" s="223">
        <f>IF(SAM_2017_user_USD!H40="","",SAM_2017_user_USD!H40)</f>
        <v>4.1841083640659153E-4</v>
      </c>
      <c r="H39" s="223">
        <f>IF(SAM_2017_user_USD!I40="","",SAM_2017_user_USD!I40)</f>
        <v>3.3685731419529609E-2</v>
      </c>
      <c r="I39" s="223">
        <f>IF(SAM_2017_user_USD!J40="","",SAM_2017_user_USD!J40)</f>
        <v>4.3555904534024084</v>
      </c>
      <c r="J39" s="223">
        <f>IF(SAM_2017_user_USD!K40="","",SAM_2017_user_USD!K40)</f>
        <v>4.9230578249581117E-2</v>
      </c>
      <c r="K39" s="223">
        <f>IF(SAM_2017_user_USD!L40="","",SAM_2017_user_USD!L40)</f>
        <v>7.2449459218836745E-3</v>
      </c>
      <c r="L39" s="223">
        <f>IF(SAM_2017_user_USD!M40="","",SAM_2017_user_USD!M40)</f>
        <v>2.3800355526466736E-3</v>
      </c>
      <c r="M39" s="223" t="str">
        <f>IF(SAM_2017_user_USD!N40="","",SAM_2017_user_USD!N40)</f>
        <v/>
      </c>
      <c r="N39" s="223">
        <f>IF(SAM_2017_user_USD!O40="","",SAM_2017_user_USD!O40)</f>
        <v>5.3942027779353956E-4</v>
      </c>
      <c r="O39" s="223">
        <f>IF(SAM_2017_user_USD!P40="","",SAM_2017_user_USD!P40)</f>
        <v>1.3738731637114997E-2</v>
      </c>
      <c r="P39" s="223">
        <f>IF(SAM_2017_user_USD!Q40="","",SAM_2017_user_USD!Q40)</f>
        <v>9.6473628993248628E-2</v>
      </c>
      <c r="Q39" s="223">
        <f>IF(SAM_2017_user_USD!R40="","",SAM_2017_user_USD!R40)</f>
        <v>5.7127160065768984E-2</v>
      </c>
      <c r="R39" s="223">
        <f>IF(SAM_2017_user_USD!S40="","",SAM_2017_user_USD!S40)</f>
        <v>5.2999647793433767E-2</v>
      </c>
      <c r="S39" s="223" t="str">
        <f>IF(SAM_2017_user_USD!T40="","",SAM_2017_user_USD!T40)</f>
        <v/>
      </c>
      <c r="T39" s="223">
        <f>IF(SAM_2017_user_USD!U40="","",SAM_2017_user_USD!U40)</f>
        <v>9.7781321707094015</v>
      </c>
      <c r="U39" s="223">
        <f>IF(SAM_2017_user_USD!V40="","",SAM_2017_user_USD!V40)</f>
        <v>48.293449858346563</v>
      </c>
      <c r="V39" s="223">
        <f>IF(SAM_2017_user_USD!W40="","",SAM_2017_user_USD!W40)</f>
        <v>3.1959333016812446</v>
      </c>
      <c r="W39" s="223">
        <f>IF(SAM_2017_user_USD!X40="","",SAM_2017_user_USD!X40)</f>
        <v>1.1816352336920143E-2</v>
      </c>
      <c r="X39" s="223">
        <f>IF(SAM_2017_user_USD!Y40="","",SAM_2017_user_USD!Y40)</f>
        <v>30.985370157590079</v>
      </c>
      <c r="Y39" s="223" t="str">
        <f>IF(SAM_2017_user_USD!Z40="","",SAM_2017_user_USD!Z40)</f>
        <v/>
      </c>
      <c r="Z39" s="223">
        <f>IF(SAM_2017_user_USD!AA40="","",SAM_2017_user_USD!AA40)</f>
        <v>1.5475402487964299E-3</v>
      </c>
      <c r="AA39" s="223">
        <f>IF(SAM_2017_user_USD!AB40="","",SAM_2017_user_USD!AB40)</f>
        <v>5.0958330325512281E-4</v>
      </c>
      <c r="AB39" s="223">
        <f>IF(SAM_2017_user_USD!AC40="","",SAM_2017_user_USD!AC40)</f>
        <v>0.11278600254752348</v>
      </c>
      <c r="AC39" s="223">
        <f>IF(SAM_2017_user_USD!AD40="","",SAM_2017_user_USD!AD40)</f>
        <v>1.6856768297525628E-3</v>
      </c>
      <c r="AD39" s="223" t="str">
        <f>IF(SAM_2017_user_USD!AE40="","",SAM_2017_user_USD!AE40)</f>
        <v/>
      </c>
      <c r="AE39" s="223">
        <f>IF(SAM_2017_user_USD!AF40="","",SAM_2017_user_USD!AF40)</f>
        <v>0.30432628047451404</v>
      </c>
      <c r="AF39" s="223">
        <f>IF(SAM_2017_user_USD!AG40="","",SAM_2017_user_USD!AG40)</f>
        <v>2.3388986084448098E-2</v>
      </c>
      <c r="AG39" s="223">
        <f>IF(SAM_2017_user_USD!AH40="","",SAM_2017_user_USD!AH40)</f>
        <v>1.3999268671595843E-3</v>
      </c>
      <c r="AH39" s="223">
        <f>IF(SAM_2017_user_USD!AI40="","",SAM_2017_user_USD!AI40)</f>
        <v>7.7587358003312174E-4</v>
      </c>
      <c r="AI39" s="223">
        <f>IF(SAM_2017_user_USD!AJ40="","",SAM_2017_user_USD!AJ40)</f>
        <v>0.48700095038542979</v>
      </c>
      <c r="AJ39" s="223" t="str">
        <f>IF(SAM_2017_user_USD!AK40="","",SAM_2017_user_USD!AK40)</f>
        <v/>
      </c>
      <c r="AK39" s="223" t="str">
        <f>IF(SAM_2017_user_USD!AL40="","",SAM_2017_user_USD!AL40)</f>
        <v/>
      </c>
      <c r="AL39" s="223" t="str">
        <f>IF(SAM_2017_user_USD!AM40="","",SAM_2017_user_USD!AM40)</f>
        <v/>
      </c>
      <c r="AM39" s="223" t="str">
        <f>IF(SAM_2017_user_USD!AN40="","",SAM_2017_user_USD!AN40)</f>
        <v/>
      </c>
      <c r="AN39" s="223" t="str">
        <f>IF(SAM_2017_user_USD!AO40="","",SAM_2017_user_USD!AO40)</f>
        <v/>
      </c>
      <c r="AO39" s="223" t="str">
        <f>IF(SAM_2017_user_USD!AP40="","",SAM_2017_user_USD!AP40)</f>
        <v/>
      </c>
      <c r="AP39" s="223" t="str">
        <f>IF(SAM_2017_user_USD!AQ40="","",SAM_2017_user_USD!AQ40)</f>
        <v/>
      </c>
      <c r="AQ39" s="223" t="str">
        <f>IF(SAM_2017_user_USD!AR40="","",SAM_2017_user_USD!AR40)</f>
        <v/>
      </c>
      <c r="AR39" s="223" t="str">
        <f>IF(SAM_2017_user_USD!AS40="","",SAM_2017_user_USD!AS40)</f>
        <v/>
      </c>
      <c r="AS39" s="223" t="str">
        <f>IF(SAM_2017_user_USD!AT40="","",SAM_2017_user_USD!AT40)</f>
        <v/>
      </c>
      <c r="AT39" s="223" t="str">
        <f>IF(SAM_2017_user_USD!AU40="","",SAM_2017_user_USD!AU40)</f>
        <v/>
      </c>
      <c r="AU39" s="223" t="str">
        <f>IF(SAM_2017_user_USD!AV40="","",SAM_2017_user_USD!AV40)</f>
        <v/>
      </c>
      <c r="AV39" s="223" t="str">
        <f>IF(SAM_2017_user_USD!AW40="","",SAM_2017_user_USD!AW40)</f>
        <v/>
      </c>
      <c r="AW39" s="223" t="str">
        <f>IF(SAM_2017_user_USD!AX40="","",SAM_2017_user_USD!AX40)</f>
        <v/>
      </c>
      <c r="AX39" s="223" t="str">
        <f>IF(SAM_2017_user_USD!AY40="","",SAM_2017_user_USD!AY40)</f>
        <v/>
      </c>
      <c r="AY39" s="223" t="str">
        <f>IF(SAM_2017_user_USD!AZ40="","",SAM_2017_user_USD!AZ40)</f>
        <v/>
      </c>
      <c r="AZ39" s="223" t="str">
        <f>IF(SAM_2017_user_USD!BA40="","",SAM_2017_user_USD!BA40)</f>
        <v/>
      </c>
      <c r="BA39" s="223" t="str">
        <f>IF(SAM_2017_user_USD!BB40="","",SAM_2017_user_USD!BB40)</f>
        <v/>
      </c>
      <c r="BB39" s="223" t="str">
        <f>IF(SAM_2017_user_USD!BC40="","",SAM_2017_user_USD!BC40)</f>
        <v/>
      </c>
      <c r="BC39" s="223" t="str">
        <f>IF(SAM_2017_user_USD!BD40="","",SAM_2017_user_USD!BD40)</f>
        <v/>
      </c>
      <c r="BD39" s="223" t="str">
        <f>IF(SAM_2017_user_USD!BE40="","",SAM_2017_user_USD!BE40)</f>
        <v/>
      </c>
      <c r="BE39" s="223" t="str">
        <f>IF(SAM_2017_user_USD!BF40="","",SAM_2017_user_USD!BF40)</f>
        <v/>
      </c>
      <c r="BF39" s="223" t="str">
        <f>IF(SAM_2017_user_USD!BG40="","",SAM_2017_user_USD!BG40)</f>
        <v/>
      </c>
      <c r="BG39" s="223" t="str">
        <f>IF(SAM_2017_user_USD!BH40="","",SAM_2017_user_USD!BH40)</f>
        <v/>
      </c>
      <c r="BH39" s="223" t="str">
        <f>IF(SAM_2017_user_USD!BI40="","",SAM_2017_user_USD!BI40)</f>
        <v/>
      </c>
      <c r="BI39" s="223" t="str">
        <f>IF(SAM_2017_user_USD!BJ40="","",SAM_2017_user_USD!BJ40)</f>
        <v/>
      </c>
      <c r="BJ39" s="223" t="str">
        <f>IF(SAM_2017_user_USD!BK40="","",SAM_2017_user_USD!BK40)</f>
        <v/>
      </c>
      <c r="BK39" s="223" t="str">
        <f>IF(SAM_2017_user_USD!BL40="","",SAM_2017_user_USD!BL40)</f>
        <v/>
      </c>
      <c r="BL39" s="223" t="str">
        <f>IF(SAM_2017_user_USD!BM40="","",SAM_2017_user_USD!BM40)</f>
        <v/>
      </c>
      <c r="BM39" s="223" t="str">
        <f>IF(SAM_2017_user_USD!BN40="","",SAM_2017_user_USD!BN40)</f>
        <v/>
      </c>
      <c r="BN39" s="223" t="str">
        <f>IF(SAM_2017_user_USD!BO40="","",SAM_2017_user_USD!BO40)</f>
        <v/>
      </c>
      <c r="BO39" s="223" t="str">
        <f>IF(SAM_2017_user_USD!BP40="","",SAM_2017_user_USD!BP40)</f>
        <v/>
      </c>
      <c r="BP39" s="223" t="str">
        <f>IF(SAM_2017_user_USD!BQ40="","",SAM_2017_user_USD!BQ40)</f>
        <v/>
      </c>
      <c r="BQ39" s="223" t="str">
        <f>IF(SAM_2017_user_USD!BR40="","",SAM_2017_user_USD!BR40)</f>
        <v/>
      </c>
      <c r="BR39" s="223" t="str">
        <f>IF(SAM_2017_user_USD!BS40="","",SAM_2017_user_USD!BS40)</f>
        <v/>
      </c>
      <c r="BS39" s="223" t="str">
        <f>IF(SAM_2017_user_USD!BT40="","",SAM_2017_user_USD!BT40)</f>
        <v/>
      </c>
      <c r="BT39" s="223">
        <f>IF(SAM_2017_user_USD!BU40="","",SAM_2017_user_USD!BU40)</f>
        <v>0</v>
      </c>
      <c r="BU39" s="223">
        <f>IF(SAM_2017_user_USD!BV40="","",SAM_2017_user_USD!BV40)</f>
        <v>0</v>
      </c>
      <c r="BV39" s="223">
        <f>IF(SAM_2017_user_USD!BW40="","",SAM_2017_user_USD!BW40)</f>
        <v>0</v>
      </c>
      <c r="BW39" s="223">
        <f>IF(SAM_2017_user_USD!BX40="","",SAM_2017_user_USD!BX40)</f>
        <v>0</v>
      </c>
      <c r="BX39" s="223" t="str">
        <f>IF(SAM_2017_user_USD!BY40="","",SAM_2017_user_USD!BY40)</f>
        <v/>
      </c>
      <c r="BY39" s="223" t="str">
        <f>IF(SAM_2017_user_USD!BZ40="","",SAM_2017_user_USD!BZ40)</f>
        <v/>
      </c>
      <c r="BZ39" s="223" t="str">
        <f>IF(SAM_2017_user_USD!CA40="","",SAM_2017_user_USD!CA40)</f>
        <v/>
      </c>
      <c r="CA39" s="223" t="str">
        <f>IF(SAM_2017_user_USD!CB40="","",SAM_2017_user_USD!CB40)</f>
        <v/>
      </c>
      <c r="CB39" s="223" t="str">
        <f>IF(SAM_2017_user_USD!CC40="","",SAM_2017_user_USD!CC40)</f>
        <v/>
      </c>
      <c r="CC39" s="223">
        <f>IF(SAM_2017_user_USD!CD40="","",SAM_2017_user_USD!CD40)</f>
        <v>-8.4622366928868011</v>
      </c>
      <c r="CD39" s="223" t="str">
        <f>IF(SAM_2017_user_USD!CE40="","",SAM_2017_user_USD!CE40)</f>
        <v/>
      </c>
      <c r="CE39" s="107">
        <f t="shared" si="1"/>
        <v>130.05790737332327</v>
      </c>
    </row>
    <row r="40" spans="1:83" x14ac:dyDescent="0.25">
      <c r="A40" s="225">
        <v>39</v>
      </c>
      <c r="B40" s="223" t="str">
        <f>IF(SAM_2017_user_USD!C41="","",SAM_2017_user_USD!C41)</f>
        <v/>
      </c>
      <c r="C40" s="223" t="str">
        <f>IF(SAM_2017_user_USD!D41="","",SAM_2017_user_USD!D41)</f>
        <v/>
      </c>
      <c r="D40" s="223" t="str">
        <f>IF(SAM_2017_user_USD!E41="","",SAM_2017_user_USD!E41)</f>
        <v/>
      </c>
      <c r="E40" s="223">
        <f>IF(SAM_2017_user_USD!F41="","",SAM_2017_user_USD!F41)</f>
        <v>8.6204596612396045E-2</v>
      </c>
      <c r="F40" s="223">
        <f>IF(SAM_2017_user_USD!G41="","",SAM_2017_user_USD!G41)</f>
        <v>0.21176726687017194</v>
      </c>
      <c r="G40" s="223">
        <f>IF(SAM_2017_user_USD!H41="","",SAM_2017_user_USD!H41)</f>
        <v>66.296562388135072</v>
      </c>
      <c r="H40" s="223" t="str">
        <f>IF(SAM_2017_user_USD!I41="","",SAM_2017_user_USD!I41)</f>
        <v/>
      </c>
      <c r="I40" s="223" t="str">
        <f>IF(SAM_2017_user_USD!J41="","",SAM_2017_user_USD!J41)</f>
        <v/>
      </c>
      <c r="J40" s="223" t="str">
        <f>IF(SAM_2017_user_USD!K41="","",SAM_2017_user_USD!K41)</f>
        <v/>
      </c>
      <c r="K40" s="223">
        <f>IF(SAM_2017_user_USD!L41="","",SAM_2017_user_USD!L41)</f>
        <v>9.9023215699157161E-6</v>
      </c>
      <c r="L40" s="223">
        <f>IF(SAM_2017_user_USD!M41="","",SAM_2017_user_USD!M41)</f>
        <v>824.28017890398519</v>
      </c>
      <c r="M40" s="223">
        <f>IF(SAM_2017_user_USD!N41="","",SAM_2017_user_USD!N41)</f>
        <v>6.1887198942185124</v>
      </c>
      <c r="N40" s="223">
        <f>IF(SAM_2017_user_USD!O41="","",SAM_2017_user_USD!O41)</f>
        <v>0.36021947933325144</v>
      </c>
      <c r="O40" s="223">
        <f>IF(SAM_2017_user_USD!P41="","",SAM_2017_user_USD!P41)</f>
        <v>0.3043338779290502</v>
      </c>
      <c r="P40" s="223">
        <f>IF(SAM_2017_user_USD!Q41="","",SAM_2017_user_USD!Q41)</f>
        <v>5.4255912131642257</v>
      </c>
      <c r="Q40" s="223">
        <f>IF(SAM_2017_user_USD!R41="","",SAM_2017_user_USD!R41)</f>
        <v>4.4440861586536338</v>
      </c>
      <c r="R40" s="223" t="str">
        <f>IF(SAM_2017_user_USD!S41="","",SAM_2017_user_USD!S41)</f>
        <v/>
      </c>
      <c r="S40" s="223" t="str">
        <f>IF(SAM_2017_user_USD!T41="","",SAM_2017_user_USD!T41)</f>
        <v/>
      </c>
      <c r="T40" s="223" t="str">
        <f>IF(SAM_2017_user_USD!U41="","",SAM_2017_user_USD!U41)</f>
        <v/>
      </c>
      <c r="U40" s="223" t="str">
        <f>IF(SAM_2017_user_USD!V41="","",SAM_2017_user_USD!V41)</f>
        <v/>
      </c>
      <c r="V40" s="223" t="str">
        <f>IF(SAM_2017_user_USD!W41="","",SAM_2017_user_USD!W41)</f>
        <v/>
      </c>
      <c r="W40" s="223">
        <f>IF(SAM_2017_user_USD!X41="","",SAM_2017_user_USD!X41)</f>
        <v>4.7227845658148446E-6</v>
      </c>
      <c r="X40" s="223">
        <f>IF(SAM_2017_user_USD!Y41="","",SAM_2017_user_USD!Y41)</f>
        <v>4.5935884608340879E-3</v>
      </c>
      <c r="Y40" s="223" t="str">
        <f>IF(SAM_2017_user_USD!Z41="","",SAM_2017_user_USD!Z41)</f>
        <v/>
      </c>
      <c r="Z40" s="223" t="str">
        <f>IF(SAM_2017_user_USD!AA41="","",SAM_2017_user_USD!AA41)</f>
        <v/>
      </c>
      <c r="AA40" s="223">
        <f>IF(SAM_2017_user_USD!AB41="","",SAM_2017_user_USD!AB41)</f>
        <v>23.523072232746578</v>
      </c>
      <c r="AB40" s="223" t="str">
        <f>IF(SAM_2017_user_USD!AC41="","",SAM_2017_user_USD!AC41)</f>
        <v/>
      </c>
      <c r="AC40" s="223" t="str">
        <f>IF(SAM_2017_user_USD!AD41="","",SAM_2017_user_USD!AD41)</f>
        <v/>
      </c>
      <c r="AD40" s="223" t="str">
        <f>IF(SAM_2017_user_USD!AE41="","",SAM_2017_user_USD!AE41)</f>
        <v/>
      </c>
      <c r="AE40" s="223">
        <f>IF(SAM_2017_user_USD!AF41="","",SAM_2017_user_USD!AF41)</f>
        <v>7.0680918745557788E-3</v>
      </c>
      <c r="AF40" s="223">
        <f>IF(SAM_2017_user_USD!AG41="","",SAM_2017_user_USD!AG41)</f>
        <v>5.4560126630879453E-3</v>
      </c>
      <c r="AG40" s="223" t="str">
        <f>IF(SAM_2017_user_USD!AH41="","",SAM_2017_user_USD!AH41)</f>
        <v/>
      </c>
      <c r="AH40" s="223" t="str">
        <f>IF(SAM_2017_user_USD!AI41="","",SAM_2017_user_USD!AI41)</f>
        <v/>
      </c>
      <c r="AI40" s="223">
        <f>IF(SAM_2017_user_USD!AJ41="","",SAM_2017_user_USD!AJ41)</f>
        <v>1.6856603975642415E-2</v>
      </c>
      <c r="AJ40" s="223" t="str">
        <f>IF(SAM_2017_user_USD!AK41="","",SAM_2017_user_USD!AK41)</f>
        <v/>
      </c>
      <c r="AK40" s="223" t="str">
        <f>IF(SAM_2017_user_USD!AL41="","",SAM_2017_user_USD!AL41)</f>
        <v/>
      </c>
      <c r="AL40" s="223" t="str">
        <f>IF(SAM_2017_user_USD!AM41="","",SAM_2017_user_USD!AM41)</f>
        <v/>
      </c>
      <c r="AM40" s="223" t="str">
        <f>IF(SAM_2017_user_USD!AN41="","",SAM_2017_user_USD!AN41)</f>
        <v/>
      </c>
      <c r="AN40" s="223" t="str">
        <f>IF(SAM_2017_user_USD!AO41="","",SAM_2017_user_USD!AO41)</f>
        <v/>
      </c>
      <c r="AO40" s="223" t="str">
        <f>IF(SAM_2017_user_USD!AP41="","",SAM_2017_user_USD!AP41)</f>
        <v/>
      </c>
      <c r="AP40" s="223" t="str">
        <f>IF(SAM_2017_user_USD!AQ41="","",SAM_2017_user_USD!AQ41)</f>
        <v/>
      </c>
      <c r="AQ40" s="223" t="str">
        <f>IF(SAM_2017_user_USD!AR41="","",SAM_2017_user_USD!AR41)</f>
        <v/>
      </c>
      <c r="AR40" s="223" t="str">
        <f>IF(SAM_2017_user_USD!AS41="","",SAM_2017_user_USD!AS41)</f>
        <v/>
      </c>
      <c r="AS40" s="223" t="str">
        <f>IF(SAM_2017_user_USD!AT41="","",SAM_2017_user_USD!AT41)</f>
        <v/>
      </c>
      <c r="AT40" s="223" t="str">
        <f>IF(SAM_2017_user_USD!AU41="","",SAM_2017_user_USD!AU41)</f>
        <v/>
      </c>
      <c r="AU40" s="223" t="str">
        <f>IF(SAM_2017_user_USD!AV41="","",SAM_2017_user_USD!AV41)</f>
        <v/>
      </c>
      <c r="AV40" s="223" t="str">
        <f>IF(SAM_2017_user_USD!AW41="","",SAM_2017_user_USD!AW41)</f>
        <v/>
      </c>
      <c r="AW40" s="223" t="str">
        <f>IF(SAM_2017_user_USD!AX41="","",SAM_2017_user_USD!AX41)</f>
        <v/>
      </c>
      <c r="AX40" s="223" t="str">
        <f>IF(SAM_2017_user_USD!AY41="","",SAM_2017_user_USD!AY41)</f>
        <v/>
      </c>
      <c r="AY40" s="223" t="str">
        <f>IF(SAM_2017_user_USD!AZ41="","",SAM_2017_user_USD!AZ41)</f>
        <v/>
      </c>
      <c r="AZ40" s="223" t="str">
        <f>IF(SAM_2017_user_USD!BA41="","",SAM_2017_user_USD!BA41)</f>
        <v/>
      </c>
      <c r="BA40" s="223" t="str">
        <f>IF(SAM_2017_user_USD!BB41="","",SAM_2017_user_USD!BB41)</f>
        <v/>
      </c>
      <c r="BB40" s="223" t="str">
        <f>IF(SAM_2017_user_USD!BC41="","",SAM_2017_user_USD!BC41)</f>
        <v/>
      </c>
      <c r="BC40" s="223" t="str">
        <f>IF(SAM_2017_user_USD!BD41="","",SAM_2017_user_USD!BD41)</f>
        <v/>
      </c>
      <c r="BD40" s="223" t="str">
        <f>IF(SAM_2017_user_USD!BE41="","",SAM_2017_user_USD!BE41)</f>
        <v/>
      </c>
      <c r="BE40" s="223" t="str">
        <f>IF(SAM_2017_user_USD!BF41="","",SAM_2017_user_USD!BF41)</f>
        <v/>
      </c>
      <c r="BF40" s="223" t="str">
        <f>IF(SAM_2017_user_USD!BG41="","",SAM_2017_user_USD!BG41)</f>
        <v/>
      </c>
      <c r="BG40" s="223" t="str">
        <f>IF(SAM_2017_user_USD!BH41="","",SAM_2017_user_USD!BH41)</f>
        <v/>
      </c>
      <c r="BH40" s="223" t="str">
        <f>IF(SAM_2017_user_USD!BI41="","",SAM_2017_user_USD!BI41)</f>
        <v/>
      </c>
      <c r="BI40" s="223" t="str">
        <f>IF(SAM_2017_user_USD!BJ41="","",SAM_2017_user_USD!BJ41)</f>
        <v/>
      </c>
      <c r="BJ40" s="223" t="str">
        <f>IF(SAM_2017_user_USD!BK41="","",SAM_2017_user_USD!BK41)</f>
        <v/>
      </c>
      <c r="BK40" s="223" t="str">
        <f>IF(SAM_2017_user_USD!BL41="","",SAM_2017_user_USD!BL41)</f>
        <v/>
      </c>
      <c r="BL40" s="223" t="str">
        <f>IF(SAM_2017_user_USD!BM41="","",SAM_2017_user_USD!BM41)</f>
        <v/>
      </c>
      <c r="BM40" s="223" t="str">
        <f>IF(SAM_2017_user_USD!BN41="","",SAM_2017_user_USD!BN41)</f>
        <v/>
      </c>
      <c r="BN40" s="223" t="str">
        <f>IF(SAM_2017_user_USD!BO41="","",SAM_2017_user_USD!BO41)</f>
        <v/>
      </c>
      <c r="BO40" s="223" t="str">
        <f>IF(SAM_2017_user_USD!BP41="","",SAM_2017_user_USD!BP41)</f>
        <v/>
      </c>
      <c r="BP40" s="223" t="str">
        <f>IF(SAM_2017_user_USD!BQ41="","",SAM_2017_user_USD!BQ41)</f>
        <v/>
      </c>
      <c r="BQ40" s="223" t="str">
        <f>IF(SAM_2017_user_USD!BR41="","",SAM_2017_user_USD!BR41)</f>
        <v/>
      </c>
      <c r="BR40" s="223" t="str">
        <f>IF(SAM_2017_user_USD!BS41="","",SAM_2017_user_USD!BS41)</f>
        <v/>
      </c>
      <c r="BS40" s="223" t="str">
        <f>IF(SAM_2017_user_USD!BT41="","",SAM_2017_user_USD!BT41)</f>
        <v/>
      </c>
      <c r="BT40" s="223">
        <f>IF(SAM_2017_user_USD!BU41="","",SAM_2017_user_USD!BU41)</f>
        <v>1.0530093710808717</v>
      </c>
      <c r="BU40" s="223">
        <f>IF(SAM_2017_user_USD!BV41="","",SAM_2017_user_USD!BV41)</f>
        <v>1.7966944184439284</v>
      </c>
      <c r="BV40" s="223">
        <f>IF(SAM_2017_user_USD!BW41="","",SAM_2017_user_USD!BW41)</f>
        <v>0.66277471082937645</v>
      </c>
      <c r="BW40" s="223">
        <f>IF(SAM_2017_user_USD!BX41="","",SAM_2017_user_USD!BX41)</f>
        <v>2.53580942940774</v>
      </c>
      <c r="BX40" s="223" t="str">
        <f>IF(SAM_2017_user_USD!BY41="","",SAM_2017_user_USD!BY41)</f>
        <v/>
      </c>
      <c r="BY40" s="223" t="str">
        <f>IF(SAM_2017_user_USD!BZ41="","",SAM_2017_user_USD!BZ41)</f>
        <v/>
      </c>
      <c r="BZ40" s="223" t="str">
        <f>IF(SAM_2017_user_USD!CA41="","",SAM_2017_user_USD!CA41)</f>
        <v/>
      </c>
      <c r="CA40" s="223" t="str">
        <f>IF(SAM_2017_user_USD!CB41="","",SAM_2017_user_USD!CB41)</f>
        <v/>
      </c>
      <c r="CB40" s="223" t="str">
        <f>IF(SAM_2017_user_USD!CC41="","",SAM_2017_user_USD!CC41)</f>
        <v/>
      </c>
      <c r="CC40" s="223">
        <f>IF(SAM_2017_user_USD!CD41="","",SAM_2017_user_USD!CD41)</f>
        <v>67.115269490117669</v>
      </c>
      <c r="CD40" s="223" t="str">
        <f>IF(SAM_2017_user_USD!CE41="","",SAM_2017_user_USD!CE41)</f>
        <v/>
      </c>
      <c r="CE40" s="107">
        <f t="shared" si="1"/>
        <v>1004.3182823536079</v>
      </c>
    </row>
    <row r="41" spans="1:83" x14ac:dyDescent="0.25">
      <c r="A41" s="225">
        <v>40</v>
      </c>
      <c r="B41" s="223" t="str">
        <f>IF(SAM_2017_user_USD!C42="","",SAM_2017_user_USD!C42)</f>
        <v/>
      </c>
      <c r="C41" s="223" t="str">
        <f>IF(SAM_2017_user_USD!D42="","",SAM_2017_user_USD!D42)</f>
        <v/>
      </c>
      <c r="D41" s="223">
        <f>IF(SAM_2017_user_USD!E42="","",SAM_2017_user_USD!E42)</f>
        <v>327.76871733002622</v>
      </c>
      <c r="E41" s="223" t="str">
        <f>IF(SAM_2017_user_USD!F42="","",SAM_2017_user_USD!F42)</f>
        <v/>
      </c>
      <c r="F41" s="223">
        <f>IF(SAM_2017_user_USD!G42="","",SAM_2017_user_USD!G42)</f>
        <v>0.276223053764101</v>
      </c>
      <c r="G41" s="223">
        <f>IF(SAM_2017_user_USD!H42="","",SAM_2017_user_USD!H42)</f>
        <v>676.59277850476485</v>
      </c>
      <c r="H41" s="223" t="str">
        <f>IF(SAM_2017_user_USD!I42="","",SAM_2017_user_USD!I42)</f>
        <v/>
      </c>
      <c r="I41" s="223" t="str">
        <f>IF(SAM_2017_user_USD!J42="","",SAM_2017_user_USD!J42)</f>
        <v/>
      </c>
      <c r="J41" s="223" t="str">
        <f>IF(SAM_2017_user_USD!K42="","",SAM_2017_user_USD!K42)</f>
        <v/>
      </c>
      <c r="K41" s="223" t="str">
        <f>IF(SAM_2017_user_USD!L42="","",SAM_2017_user_USD!L42)</f>
        <v/>
      </c>
      <c r="L41" s="223">
        <f>IF(SAM_2017_user_USD!M42="","",SAM_2017_user_USD!M42)</f>
        <v>1429.5167256507905</v>
      </c>
      <c r="M41" s="223">
        <f>IF(SAM_2017_user_USD!N42="","",SAM_2017_user_USD!N42)</f>
        <v>3467.8508635027856</v>
      </c>
      <c r="N41" s="223">
        <f>IF(SAM_2017_user_USD!O42="","",SAM_2017_user_USD!O42)</f>
        <v>3.2640931543251171E-2</v>
      </c>
      <c r="O41" s="223">
        <f>IF(SAM_2017_user_USD!P42="","",SAM_2017_user_USD!P42)</f>
        <v>6.1839582260587509</v>
      </c>
      <c r="P41" s="223">
        <f>IF(SAM_2017_user_USD!Q42="","",SAM_2017_user_USD!Q42)</f>
        <v>255.92538226123787</v>
      </c>
      <c r="Q41" s="223">
        <f>IF(SAM_2017_user_USD!R42="","",SAM_2017_user_USD!R42)</f>
        <v>2.3051424031370952E-2</v>
      </c>
      <c r="R41" s="223" t="str">
        <f>IF(SAM_2017_user_USD!S42="","",SAM_2017_user_USD!S42)</f>
        <v/>
      </c>
      <c r="S41" s="223" t="str">
        <f>IF(SAM_2017_user_USD!T42="","",SAM_2017_user_USD!T42)</f>
        <v/>
      </c>
      <c r="T41" s="223" t="str">
        <f>IF(SAM_2017_user_USD!U42="","",SAM_2017_user_USD!U42)</f>
        <v/>
      </c>
      <c r="U41" s="223" t="str">
        <f>IF(SAM_2017_user_USD!V42="","",SAM_2017_user_USD!V42)</f>
        <v/>
      </c>
      <c r="V41" s="223">
        <f>IF(SAM_2017_user_USD!W42="","",SAM_2017_user_USD!W42)</f>
        <v>3.4156982275749758E-3</v>
      </c>
      <c r="W41" s="223">
        <f>IF(SAM_2017_user_USD!X42="","",SAM_2017_user_USD!X42)</f>
        <v>0.62807695615656656</v>
      </c>
      <c r="X41" s="223">
        <f>IF(SAM_2017_user_USD!Y42="","",SAM_2017_user_USD!Y42)</f>
        <v>2.536121307970963</v>
      </c>
      <c r="Y41" s="223" t="str">
        <f>IF(SAM_2017_user_USD!Z42="","",SAM_2017_user_USD!Z42)</f>
        <v/>
      </c>
      <c r="Z41" s="223" t="str">
        <f>IF(SAM_2017_user_USD!AA42="","",SAM_2017_user_USD!AA42)</f>
        <v/>
      </c>
      <c r="AA41" s="223">
        <f>IF(SAM_2017_user_USD!AB42="","",SAM_2017_user_USD!AB42)</f>
        <v>203.91062092791284</v>
      </c>
      <c r="AB41" s="223">
        <f>IF(SAM_2017_user_USD!AC42="","",SAM_2017_user_USD!AC42)</f>
        <v>67.102610441923161</v>
      </c>
      <c r="AC41" s="223" t="str">
        <f>IF(SAM_2017_user_USD!AD42="","",SAM_2017_user_USD!AD42)</f>
        <v/>
      </c>
      <c r="AD41" s="223" t="str">
        <f>IF(SAM_2017_user_USD!AE42="","",SAM_2017_user_USD!AE42)</f>
        <v/>
      </c>
      <c r="AE41" s="223">
        <f>IF(SAM_2017_user_USD!AF42="","",SAM_2017_user_USD!AF42)</f>
        <v>4.053388825566552</v>
      </c>
      <c r="AF41" s="223">
        <f>IF(SAM_2017_user_USD!AG42="","",SAM_2017_user_USD!AG42)</f>
        <v>6.3869342553491384</v>
      </c>
      <c r="AG41" s="223" t="str">
        <f>IF(SAM_2017_user_USD!AH42="","",SAM_2017_user_USD!AH42)</f>
        <v/>
      </c>
      <c r="AH41" s="223">
        <f>IF(SAM_2017_user_USD!AI42="","",SAM_2017_user_USD!AI42)</f>
        <v>1.4683465351542507E-5</v>
      </c>
      <c r="AI41" s="223">
        <f>IF(SAM_2017_user_USD!AJ42="","",SAM_2017_user_USD!AJ42)</f>
        <v>9.9773919931891442</v>
      </c>
      <c r="AJ41" s="223" t="str">
        <f>IF(SAM_2017_user_USD!AK42="","",SAM_2017_user_USD!AK42)</f>
        <v/>
      </c>
      <c r="AK41" s="223" t="str">
        <f>IF(SAM_2017_user_USD!AL42="","",SAM_2017_user_USD!AL42)</f>
        <v/>
      </c>
      <c r="AL41" s="223" t="str">
        <f>IF(SAM_2017_user_USD!AM42="","",SAM_2017_user_USD!AM42)</f>
        <v/>
      </c>
      <c r="AM41" s="223" t="str">
        <f>IF(SAM_2017_user_USD!AN42="","",SAM_2017_user_USD!AN42)</f>
        <v/>
      </c>
      <c r="AN41" s="223" t="str">
        <f>IF(SAM_2017_user_USD!AO42="","",SAM_2017_user_USD!AO42)</f>
        <v/>
      </c>
      <c r="AO41" s="223" t="str">
        <f>IF(SAM_2017_user_USD!AP42="","",SAM_2017_user_USD!AP42)</f>
        <v/>
      </c>
      <c r="AP41" s="223" t="str">
        <f>IF(SAM_2017_user_USD!AQ42="","",SAM_2017_user_USD!AQ42)</f>
        <v/>
      </c>
      <c r="AQ41" s="223" t="str">
        <f>IF(SAM_2017_user_USD!AR42="","",SAM_2017_user_USD!AR42)</f>
        <v/>
      </c>
      <c r="AR41" s="223" t="str">
        <f>IF(SAM_2017_user_USD!AS42="","",SAM_2017_user_USD!AS42)</f>
        <v/>
      </c>
      <c r="AS41" s="223" t="str">
        <f>IF(SAM_2017_user_USD!AT42="","",SAM_2017_user_USD!AT42)</f>
        <v/>
      </c>
      <c r="AT41" s="223" t="str">
        <f>IF(SAM_2017_user_USD!AU42="","",SAM_2017_user_USD!AU42)</f>
        <v/>
      </c>
      <c r="AU41" s="223" t="str">
        <f>IF(SAM_2017_user_USD!AV42="","",SAM_2017_user_USD!AV42)</f>
        <v/>
      </c>
      <c r="AV41" s="223" t="str">
        <f>IF(SAM_2017_user_USD!AW42="","",SAM_2017_user_USD!AW42)</f>
        <v/>
      </c>
      <c r="AW41" s="223" t="str">
        <f>IF(SAM_2017_user_USD!AX42="","",SAM_2017_user_USD!AX42)</f>
        <v/>
      </c>
      <c r="AX41" s="223" t="str">
        <f>IF(SAM_2017_user_USD!AY42="","",SAM_2017_user_USD!AY42)</f>
        <v/>
      </c>
      <c r="AY41" s="223" t="str">
        <f>IF(SAM_2017_user_USD!AZ42="","",SAM_2017_user_USD!AZ42)</f>
        <v/>
      </c>
      <c r="AZ41" s="223" t="str">
        <f>IF(SAM_2017_user_USD!BA42="","",SAM_2017_user_USD!BA42)</f>
        <v/>
      </c>
      <c r="BA41" s="223" t="str">
        <f>IF(SAM_2017_user_USD!BB42="","",SAM_2017_user_USD!BB42)</f>
        <v/>
      </c>
      <c r="BB41" s="223" t="str">
        <f>IF(SAM_2017_user_USD!BC42="","",SAM_2017_user_USD!BC42)</f>
        <v/>
      </c>
      <c r="BC41" s="223" t="str">
        <f>IF(SAM_2017_user_USD!BD42="","",SAM_2017_user_USD!BD42)</f>
        <v/>
      </c>
      <c r="BD41" s="223" t="str">
        <f>IF(SAM_2017_user_USD!BE42="","",SAM_2017_user_USD!BE42)</f>
        <v/>
      </c>
      <c r="BE41" s="223" t="str">
        <f>IF(SAM_2017_user_USD!BF42="","",SAM_2017_user_USD!BF42)</f>
        <v/>
      </c>
      <c r="BF41" s="223" t="str">
        <f>IF(SAM_2017_user_USD!BG42="","",SAM_2017_user_USD!BG42)</f>
        <v/>
      </c>
      <c r="BG41" s="223" t="str">
        <f>IF(SAM_2017_user_USD!BH42="","",SAM_2017_user_USD!BH42)</f>
        <v/>
      </c>
      <c r="BH41" s="223" t="str">
        <f>IF(SAM_2017_user_USD!BI42="","",SAM_2017_user_USD!BI42)</f>
        <v/>
      </c>
      <c r="BI41" s="223" t="str">
        <f>IF(SAM_2017_user_USD!BJ42="","",SAM_2017_user_USD!BJ42)</f>
        <v/>
      </c>
      <c r="BJ41" s="223" t="str">
        <f>IF(SAM_2017_user_USD!BK42="","",SAM_2017_user_USD!BK42)</f>
        <v/>
      </c>
      <c r="BK41" s="223" t="str">
        <f>IF(SAM_2017_user_USD!BL42="","",SAM_2017_user_USD!BL42)</f>
        <v/>
      </c>
      <c r="BL41" s="223" t="str">
        <f>IF(SAM_2017_user_USD!BM42="","",SAM_2017_user_USD!BM42)</f>
        <v/>
      </c>
      <c r="BM41" s="223" t="str">
        <f>IF(SAM_2017_user_USD!BN42="","",SAM_2017_user_USD!BN42)</f>
        <v/>
      </c>
      <c r="BN41" s="223" t="str">
        <f>IF(SAM_2017_user_USD!BO42="","",SAM_2017_user_USD!BO42)</f>
        <v/>
      </c>
      <c r="BO41" s="223" t="str">
        <f>IF(SAM_2017_user_USD!BP42="","",SAM_2017_user_USD!BP42)</f>
        <v/>
      </c>
      <c r="BP41" s="223" t="str">
        <f>IF(SAM_2017_user_USD!BQ42="","",SAM_2017_user_USD!BQ42)</f>
        <v/>
      </c>
      <c r="BQ41" s="223" t="str">
        <f>IF(SAM_2017_user_USD!BR42="","",SAM_2017_user_USD!BR42)</f>
        <v/>
      </c>
      <c r="BR41" s="223" t="str">
        <f>IF(SAM_2017_user_USD!BS42="","",SAM_2017_user_USD!BS42)</f>
        <v/>
      </c>
      <c r="BS41" s="223" t="str">
        <f>IF(SAM_2017_user_USD!BT42="","",SAM_2017_user_USD!BT42)</f>
        <v/>
      </c>
      <c r="BT41" s="223">
        <f>IF(SAM_2017_user_USD!BU42="","",SAM_2017_user_USD!BU42)</f>
        <v>5.1632157099002685</v>
      </c>
      <c r="BU41" s="223">
        <f>IF(SAM_2017_user_USD!BV42="","",SAM_2017_user_USD!BV42)</f>
        <v>8.8097229730041615</v>
      </c>
      <c r="BV41" s="223">
        <f>IF(SAM_2017_user_USD!BW42="","",SAM_2017_user_USD!BW42)</f>
        <v>3.2497800048695198</v>
      </c>
      <c r="BW41" s="223">
        <f>IF(SAM_2017_user_USD!BX42="","",SAM_2017_user_USD!BX42)</f>
        <v>12.433821998936169</v>
      </c>
      <c r="BX41" s="223" t="str">
        <f>IF(SAM_2017_user_USD!BY42="","",SAM_2017_user_USD!BY42)</f>
        <v/>
      </c>
      <c r="BY41" s="223" t="str">
        <f>IF(SAM_2017_user_USD!BZ42="","",SAM_2017_user_USD!BZ42)</f>
        <v/>
      </c>
      <c r="BZ41" s="223" t="str">
        <f>IF(SAM_2017_user_USD!CA42="","",SAM_2017_user_USD!CA42)</f>
        <v/>
      </c>
      <c r="CA41" s="223" t="str">
        <f>IF(SAM_2017_user_USD!CB42="","",SAM_2017_user_USD!CB42)</f>
        <v/>
      </c>
      <c r="CB41" s="223" t="str">
        <f>IF(SAM_2017_user_USD!CC42="","",SAM_2017_user_USD!CC42)</f>
        <v/>
      </c>
      <c r="CC41" s="223">
        <f>IF(SAM_2017_user_USD!CD42="","",SAM_2017_user_USD!CD42)</f>
        <v>801.29773768375287</v>
      </c>
      <c r="CD41" s="223" t="str">
        <f>IF(SAM_2017_user_USD!CE42="","",SAM_2017_user_USD!CE42)</f>
        <v/>
      </c>
      <c r="CE41" s="107">
        <f t="shared" si="1"/>
        <v>7289.7231943452261</v>
      </c>
    </row>
    <row r="42" spans="1:83" x14ac:dyDescent="0.25">
      <c r="A42" s="225">
        <v>41</v>
      </c>
      <c r="B42" s="223">
        <f>IF(SAM_2017_user_USD!C43="","",SAM_2017_user_USD!C43)</f>
        <v>0.54979427999968844</v>
      </c>
      <c r="C42" s="223">
        <f>IF(SAM_2017_user_USD!D43="","",SAM_2017_user_USD!D43)</f>
        <v>21.989173773277727</v>
      </c>
      <c r="D42" s="223">
        <f>IF(SAM_2017_user_USD!E43="","",SAM_2017_user_USD!E43)</f>
        <v>1997.7606018889026</v>
      </c>
      <c r="E42" s="223">
        <f>IF(SAM_2017_user_USD!F43="","",SAM_2017_user_USD!F43)</f>
        <v>33.997559179132224</v>
      </c>
      <c r="F42" s="223">
        <f>IF(SAM_2017_user_USD!G43="","",SAM_2017_user_USD!G43)</f>
        <v>6.0522807830922094</v>
      </c>
      <c r="G42" s="223">
        <f>IF(SAM_2017_user_USD!H43="","",SAM_2017_user_USD!H43)</f>
        <v>293.85538304699804</v>
      </c>
      <c r="H42" s="223">
        <f>IF(SAM_2017_user_USD!I43="","",SAM_2017_user_USD!I43)</f>
        <v>9.3693422279106073</v>
      </c>
      <c r="I42" s="223">
        <f>IF(SAM_2017_user_USD!J43="","",SAM_2017_user_USD!J43)</f>
        <v>5.1797835706100658E-2</v>
      </c>
      <c r="J42" s="223" t="str">
        <f>IF(SAM_2017_user_USD!K43="","",SAM_2017_user_USD!K43)</f>
        <v/>
      </c>
      <c r="K42" s="223">
        <f>IF(SAM_2017_user_USD!L43="","",SAM_2017_user_USD!L43)</f>
        <v>0.30420327088527671</v>
      </c>
      <c r="L42" s="223">
        <f>IF(SAM_2017_user_USD!M43="","",SAM_2017_user_USD!M43)</f>
        <v>13.084033271291396</v>
      </c>
      <c r="M42" s="223">
        <f>IF(SAM_2017_user_USD!N43="","",SAM_2017_user_USD!N43)</f>
        <v>0.53405453563184602</v>
      </c>
      <c r="N42" s="223">
        <f>IF(SAM_2017_user_USD!O43="","",SAM_2017_user_USD!O43)</f>
        <v>3.1191357874173854E-4</v>
      </c>
      <c r="O42" s="223">
        <f>IF(SAM_2017_user_USD!P43="","",SAM_2017_user_USD!P43)</f>
        <v>2.1889807377099248E-2</v>
      </c>
      <c r="P42" s="223">
        <f>IF(SAM_2017_user_USD!Q43="","",SAM_2017_user_USD!Q43)</f>
        <v>108.40548581047511</v>
      </c>
      <c r="Q42" s="223">
        <f>IF(SAM_2017_user_USD!R43="","",SAM_2017_user_USD!R43)</f>
        <v>95.734410159883922</v>
      </c>
      <c r="R42" s="223">
        <f>IF(SAM_2017_user_USD!S43="","",SAM_2017_user_USD!S43)</f>
        <v>1.3841251987520453</v>
      </c>
      <c r="S42" s="223">
        <f>IF(SAM_2017_user_USD!T43="","",SAM_2017_user_USD!T43)</f>
        <v>5.1041565244567684</v>
      </c>
      <c r="T42" s="223">
        <f>IF(SAM_2017_user_USD!U43="","",SAM_2017_user_USD!U43)</f>
        <v>0.33116556147135412</v>
      </c>
      <c r="U42" s="223">
        <f>IF(SAM_2017_user_USD!V43="","",SAM_2017_user_USD!V43)</f>
        <v>3.2153136453296066E-5</v>
      </c>
      <c r="V42" s="223">
        <f>IF(SAM_2017_user_USD!W43="","",SAM_2017_user_USD!W43)</f>
        <v>0.10425072916072733</v>
      </c>
      <c r="W42" s="223">
        <f>IF(SAM_2017_user_USD!X43="","",SAM_2017_user_USD!X43)</f>
        <v>3.3498791541950683</v>
      </c>
      <c r="X42" s="223">
        <f>IF(SAM_2017_user_USD!Y43="","",SAM_2017_user_USD!Y43)</f>
        <v>14.096985168142593</v>
      </c>
      <c r="Y42" s="223" t="str">
        <f>IF(SAM_2017_user_USD!Z43="","",SAM_2017_user_USD!Z43)</f>
        <v/>
      </c>
      <c r="Z42" s="223">
        <f>IF(SAM_2017_user_USD!AA43="","",SAM_2017_user_USD!AA43)</f>
        <v>1.3204241865063893</v>
      </c>
      <c r="AA42" s="223">
        <f>IF(SAM_2017_user_USD!AB43="","",SAM_2017_user_USD!AB43)</f>
        <v>100.5522816508888</v>
      </c>
      <c r="AB42" s="223">
        <f>IF(SAM_2017_user_USD!AC43="","",SAM_2017_user_USD!AC43)</f>
        <v>3.7975324830146637</v>
      </c>
      <c r="AC42" s="223">
        <f>IF(SAM_2017_user_USD!AD43="","",SAM_2017_user_USD!AD43)</f>
        <v>0.17243592669957916</v>
      </c>
      <c r="AD42" s="223">
        <f>IF(SAM_2017_user_USD!AE43="","",SAM_2017_user_USD!AE43)</f>
        <v>6.9292892471811265E-2</v>
      </c>
      <c r="AE42" s="223">
        <f>IF(SAM_2017_user_USD!AF43="","",SAM_2017_user_USD!AF43)</f>
        <v>16.150279228613364</v>
      </c>
      <c r="AF42" s="223">
        <f>IF(SAM_2017_user_USD!AG43="","",SAM_2017_user_USD!AG43)</f>
        <v>7.2369860078718089</v>
      </c>
      <c r="AG42" s="223">
        <f>IF(SAM_2017_user_USD!AH43="","",SAM_2017_user_USD!AH43)</f>
        <v>0.19380780276510293</v>
      </c>
      <c r="AH42" s="223">
        <f>IF(SAM_2017_user_USD!AI43="","",SAM_2017_user_USD!AI43)</f>
        <v>1.2676866096218466E-2</v>
      </c>
      <c r="AI42" s="223">
        <f>IF(SAM_2017_user_USD!AJ43="","",SAM_2017_user_USD!AJ43)</f>
        <v>6.935203356111356</v>
      </c>
      <c r="AJ42" s="223" t="str">
        <f>IF(SAM_2017_user_USD!AK43="","",SAM_2017_user_USD!AK43)</f>
        <v/>
      </c>
      <c r="AK42" s="223" t="str">
        <f>IF(SAM_2017_user_USD!AL43="","",SAM_2017_user_USD!AL43)</f>
        <v/>
      </c>
      <c r="AL42" s="223" t="str">
        <f>IF(SAM_2017_user_USD!AM43="","",SAM_2017_user_USD!AM43)</f>
        <v/>
      </c>
      <c r="AM42" s="223" t="str">
        <f>IF(SAM_2017_user_USD!AN43="","",SAM_2017_user_USD!AN43)</f>
        <v/>
      </c>
      <c r="AN42" s="223" t="str">
        <f>IF(SAM_2017_user_USD!AO43="","",SAM_2017_user_USD!AO43)</f>
        <v/>
      </c>
      <c r="AO42" s="223" t="str">
        <f>IF(SAM_2017_user_USD!AP43="","",SAM_2017_user_USD!AP43)</f>
        <v/>
      </c>
      <c r="AP42" s="223" t="str">
        <f>IF(SAM_2017_user_USD!AQ43="","",SAM_2017_user_USD!AQ43)</f>
        <v/>
      </c>
      <c r="AQ42" s="223" t="str">
        <f>IF(SAM_2017_user_USD!AR43="","",SAM_2017_user_USD!AR43)</f>
        <v/>
      </c>
      <c r="AR42" s="223" t="str">
        <f>IF(SAM_2017_user_USD!AS43="","",SAM_2017_user_USD!AS43)</f>
        <v/>
      </c>
      <c r="AS42" s="223" t="str">
        <f>IF(SAM_2017_user_USD!AT43="","",SAM_2017_user_USD!AT43)</f>
        <v/>
      </c>
      <c r="AT42" s="223" t="str">
        <f>IF(SAM_2017_user_USD!AU43="","",SAM_2017_user_USD!AU43)</f>
        <v/>
      </c>
      <c r="AU42" s="223" t="str">
        <f>IF(SAM_2017_user_USD!AV43="","",SAM_2017_user_USD!AV43)</f>
        <v/>
      </c>
      <c r="AV42" s="223" t="str">
        <f>IF(SAM_2017_user_USD!AW43="","",SAM_2017_user_USD!AW43)</f>
        <v/>
      </c>
      <c r="AW42" s="223" t="str">
        <f>IF(SAM_2017_user_USD!AX43="","",SAM_2017_user_USD!AX43)</f>
        <v/>
      </c>
      <c r="AX42" s="223" t="str">
        <f>IF(SAM_2017_user_USD!AY43="","",SAM_2017_user_USD!AY43)</f>
        <v/>
      </c>
      <c r="AY42" s="223" t="str">
        <f>IF(SAM_2017_user_USD!AZ43="","",SAM_2017_user_USD!AZ43)</f>
        <v/>
      </c>
      <c r="AZ42" s="223" t="str">
        <f>IF(SAM_2017_user_USD!BA43="","",SAM_2017_user_USD!BA43)</f>
        <v/>
      </c>
      <c r="BA42" s="223" t="str">
        <f>IF(SAM_2017_user_USD!BB43="","",SAM_2017_user_USD!BB43)</f>
        <v/>
      </c>
      <c r="BB42" s="223" t="str">
        <f>IF(SAM_2017_user_USD!BC43="","",SAM_2017_user_USD!BC43)</f>
        <v/>
      </c>
      <c r="BC42" s="223" t="str">
        <f>IF(SAM_2017_user_USD!BD43="","",SAM_2017_user_USD!BD43)</f>
        <v/>
      </c>
      <c r="BD42" s="223" t="str">
        <f>IF(SAM_2017_user_USD!BE43="","",SAM_2017_user_USD!BE43)</f>
        <v/>
      </c>
      <c r="BE42" s="223" t="str">
        <f>IF(SAM_2017_user_USD!BF43="","",SAM_2017_user_USD!BF43)</f>
        <v/>
      </c>
      <c r="BF42" s="223" t="str">
        <f>IF(SAM_2017_user_USD!BG43="","",SAM_2017_user_USD!BG43)</f>
        <v/>
      </c>
      <c r="BG42" s="223" t="str">
        <f>IF(SAM_2017_user_USD!BH43="","",SAM_2017_user_USD!BH43)</f>
        <v/>
      </c>
      <c r="BH42" s="223" t="str">
        <f>IF(SAM_2017_user_USD!BI43="","",SAM_2017_user_USD!BI43)</f>
        <v/>
      </c>
      <c r="BI42" s="223" t="str">
        <f>IF(SAM_2017_user_USD!BJ43="","",SAM_2017_user_USD!BJ43)</f>
        <v/>
      </c>
      <c r="BJ42" s="223" t="str">
        <f>IF(SAM_2017_user_USD!BK43="","",SAM_2017_user_USD!BK43)</f>
        <v/>
      </c>
      <c r="BK42" s="223" t="str">
        <f>IF(SAM_2017_user_USD!BL43="","",SAM_2017_user_USD!BL43)</f>
        <v/>
      </c>
      <c r="BL42" s="223" t="str">
        <f>IF(SAM_2017_user_USD!BM43="","",SAM_2017_user_USD!BM43)</f>
        <v/>
      </c>
      <c r="BM42" s="223" t="str">
        <f>IF(SAM_2017_user_USD!BN43="","",SAM_2017_user_USD!BN43)</f>
        <v/>
      </c>
      <c r="BN42" s="223" t="str">
        <f>IF(SAM_2017_user_USD!BO43="","",SAM_2017_user_USD!BO43)</f>
        <v/>
      </c>
      <c r="BO42" s="223" t="str">
        <f>IF(SAM_2017_user_USD!BP43="","",SAM_2017_user_USD!BP43)</f>
        <v/>
      </c>
      <c r="BP42" s="223" t="str">
        <f>IF(SAM_2017_user_USD!BQ43="","",SAM_2017_user_USD!BQ43)</f>
        <v/>
      </c>
      <c r="BQ42" s="223" t="str">
        <f>IF(SAM_2017_user_USD!BR43="","",SAM_2017_user_USD!BR43)</f>
        <v/>
      </c>
      <c r="BR42" s="223" t="str">
        <f>IF(SAM_2017_user_USD!BS43="","",SAM_2017_user_USD!BS43)</f>
        <v/>
      </c>
      <c r="BS42" s="223" t="str">
        <f>IF(SAM_2017_user_USD!BT43="","",SAM_2017_user_USD!BT43)</f>
        <v/>
      </c>
      <c r="BT42" s="223">
        <f>IF(SAM_2017_user_USD!BU43="","",SAM_2017_user_USD!BU43)</f>
        <v>0</v>
      </c>
      <c r="BU42" s="223">
        <f>IF(SAM_2017_user_USD!BV43="","",SAM_2017_user_USD!BV43)</f>
        <v>0</v>
      </c>
      <c r="BV42" s="223">
        <f>IF(SAM_2017_user_USD!BW43="","",SAM_2017_user_USD!BW43)</f>
        <v>41.23636401034625</v>
      </c>
      <c r="BW42" s="223">
        <f>IF(SAM_2017_user_USD!BX43="","",SAM_2017_user_USD!BX43)</f>
        <v>5.8118365383709492</v>
      </c>
      <c r="BX42" s="223" t="str">
        <f>IF(SAM_2017_user_USD!BY43="","",SAM_2017_user_USD!BY43)</f>
        <v/>
      </c>
      <c r="BY42" s="223" t="str">
        <f>IF(SAM_2017_user_USD!BZ43="","",SAM_2017_user_USD!BZ43)</f>
        <v/>
      </c>
      <c r="BZ42" s="223" t="str">
        <f>IF(SAM_2017_user_USD!CA43="","",SAM_2017_user_USD!CA43)</f>
        <v/>
      </c>
      <c r="CA42" s="223" t="str">
        <f>IF(SAM_2017_user_USD!CB43="","",SAM_2017_user_USD!CB43)</f>
        <v/>
      </c>
      <c r="CB42" s="223" t="str">
        <f>IF(SAM_2017_user_USD!CC43="","",SAM_2017_user_USD!CC43)</f>
        <v/>
      </c>
      <c r="CC42" s="223">
        <f>IF(SAM_2017_user_USD!CD43="","",SAM_2017_user_USD!CD43)</f>
        <v>75.160400790807472</v>
      </c>
      <c r="CD42" s="223" t="str">
        <f>IF(SAM_2017_user_USD!CE43="","",SAM_2017_user_USD!CE43)</f>
        <v/>
      </c>
      <c r="CE42" s="107">
        <f t="shared" si="1"/>
        <v>2864.7304380140213</v>
      </c>
    </row>
    <row r="43" spans="1:83" x14ac:dyDescent="0.25">
      <c r="A43" s="225">
        <v>42</v>
      </c>
      <c r="B43" s="223">
        <f>IF(SAM_2017_user_USD!C44="","",SAM_2017_user_USD!C44)</f>
        <v>428.40647591382572</v>
      </c>
      <c r="C43" s="223">
        <f>IF(SAM_2017_user_USD!D44="","",SAM_2017_user_USD!D44)</f>
        <v>3.8714807933060552E-6</v>
      </c>
      <c r="D43" s="223">
        <f>IF(SAM_2017_user_USD!E44="","",SAM_2017_user_USD!E44)</f>
        <v>2.6428771414841998</v>
      </c>
      <c r="E43" s="223" t="str">
        <f>IF(SAM_2017_user_USD!F44="","",SAM_2017_user_USD!F44)</f>
        <v/>
      </c>
      <c r="F43" s="223" t="str">
        <f>IF(SAM_2017_user_USD!G44="","",SAM_2017_user_USD!G44)</f>
        <v/>
      </c>
      <c r="G43" s="223">
        <f>IF(SAM_2017_user_USD!H44="","",SAM_2017_user_USD!H44)</f>
        <v>1.4162275196626838E-4</v>
      </c>
      <c r="H43" s="223">
        <f>IF(SAM_2017_user_USD!I44="","",SAM_2017_user_USD!I44)</f>
        <v>1.8611897697858728</v>
      </c>
      <c r="I43" s="223">
        <f>IF(SAM_2017_user_USD!J44="","",SAM_2017_user_USD!J44)</f>
        <v>402.06414411897049</v>
      </c>
      <c r="J43" s="223">
        <f>IF(SAM_2017_user_USD!K44="","",SAM_2017_user_USD!K44)</f>
        <v>0.98277301303388997</v>
      </c>
      <c r="K43" s="223">
        <f>IF(SAM_2017_user_USD!L44="","",SAM_2017_user_USD!L44)</f>
        <v>1.0206888998090997</v>
      </c>
      <c r="L43" s="223">
        <f>IF(SAM_2017_user_USD!M44="","",SAM_2017_user_USD!M44)</f>
        <v>0.14294879777494585</v>
      </c>
      <c r="M43" s="223">
        <f>IF(SAM_2017_user_USD!N44="","",SAM_2017_user_USD!N44)</f>
        <v>0.30247620250645152</v>
      </c>
      <c r="N43" s="223">
        <f>IF(SAM_2017_user_USD!O44="","",SAM_2017_user_USD!O44)</f>
        <v>4.6456669297995539E-3</v>
      </c>
      <c r="O43" s="223">
        <f>IF(SAM_2017_user_USD!P44="","",SAM_2017_user_USD!P44)</f>
        <v>3.1451761663709443E-2</v>
      </c>
      <c r="P43" s="223">
        <f>IF(SAM_2017_user_USD!Q44="","",SAM_2017_user_USD!Q44)</f>
        <v>1.2527914333004686</v>
      </c>
      <c r="Q43" s="223">
        <f>IF(SAM_2017_user_USD!R44="","",SAM_2017_user_USD!R44)</f>
        <v>4.8076596205956328E-2</v>
      </c>
      <c r="R43" s="223">
        <f>IF(SAM_2017_user_USD!S44="","",SAM_2017_user_USD!S44)</f>
        <v>3.1226800695962264E-3</v>
      </c>
      <c r="S43" s="223" t="str">
        <f>IF(SAM_2017_user_USD!T44="","",SAM_2017_user_USD!T44)</f>
        <v/>
      </c>
      <c r="T43" s="223">
        <f>IF(SAM_2017_user_USD!U44="","",SAM_2017_user_USD!U44)</f>
        <v>7.0034546636686804E-2</v>
      </c>
      <c r="U43" s="223">
        <f>IF(SAM_2017_user_USD!V44="","",SAM_2017_user_USD!V44)</f>
        <v>0.55311268715741213</v>
      </c>
      <c r="V43" s="223">
        <f>IF(SAM_2017_user_USD!W44="","",SAM_2017_user_USD!W44)</f>
        <v>8.9986963798856956E-2</v>
      </c>
      <c r="W43" s="223">
        <f>IF(SAM_2017_user_USD!X44="","",SAM_2017_user_USD!X44)</f>
        <v>0.13392032130599776</v>
      </c>
      <c r="X43" s="223">
        <f>IF(SAM_2017_user_USD!Y44="","",SAM_2017_user_USD!Y44)</f>
        <v>1.7123408539758633</v>
      </c>
      <c r="Y43" s="223">
        <f>IF(SAM_2017_user_USD!Z44="","",SAM_2017_user_USD!Z44)</f>
        <v>5.1155937590822845E-5</v>
      </c>
      <c r="Z43" s="223">
        <f>IF(SAM_2017_user_USD!AA44="","",SAM_2017_user_USD!AA44)</f>
        <v>0.47715983497099485</v>
      </c>
      <c r="AA43" s="223">
        <f>IF(SAM_2017_user_USD!AB44="","",SAM_2017_user_USD!AB44)</f>
        <v>0.58887145672218943</v>
      </c>
      <c r="AB43" s="223">
        <f>IF(SAM_2017_user_USD!AC44="","",SAM_2017_user_USD!AC44)</f>
        <v>157.87050503801183</v>
      </c>
      <c r="AC43" s="223">
        <f>IF(SAM_2017_user_USD!AD44="","",SAM_2017_user_USD!AD44)</f>
        <v>8.8837668850579323</v>
      </c>
      <c r="AD43" s="223">
        <f>IF(SAM_2017_user_USD!AE44="","",SAM_2017_user_USD!AE44)</f>
        <v>0.50892988086015256</v>
      </c>
      <c r="AE43" s="223">
        <f>IF(SAM_2017_user_USD!AF44="","",SAM_2017_user_USD!AF44)</f>
        <v>0.80789824499217355</v>
      </c>
      <c r="AF43" s="223">
        <f>IF(SAM_2017_user_USD!AG44="","",SAM_2017_user_USD!AG44)</f>
        <v>7.2742572087232986</v>
      </c>
      <c r="AG43" s="223">
        <f>IF(SAM_2017_user_USD!AH44="","",SAM_2017_user_USD!AH44)</f>
        <v>43.357136841948744</v>
      </c>
      <c r="AH43" s="223">
        <f>IF(SAM_2017_user_USD!AI44="","",SAM_2017_user_USD!AI44)</f>
        <v>10.38229543494869</v>
      </c>
      <c r="AI43" s="223">
        <f>IF(SAM_2017_user_USD!AJ44="","",SAM_2017_user_USD!AJ44)</f>
        <v>255.10198587669944</v>
      </c>
      <c r="AJ43" s="223" t="str">
        <f>IF(SAM_2017_user_USD!AK44="","",SAM_2017_user_USD!AK44)</f>
        <v/>
      </c>
      <c r="AK43" s="223" t="str">
        <f>IF(SAM_2017_user_USD!AL44="","",SAM_2017_user_USD!AL44)</f>
        <v/>
      </c>
      <c r="AL43" s="223" t="str">
        <f>IF(SAM_2017_user_USD!AM44="","",SAM_2017_user_USD!AM44)</f>
        <v/>
      </c>
      <c r="AM43" s="223" t="str">
        <f>IF(SAM_2017_user_USD!AN44="","",SAM_2017_user_USD!AN44)</f>
        <v/>
      </c>
      <c r="AN43" s="223" t="str">
        <f>IF(SAM_2017_user_USD!AO44="","",SAM_2017_user_USD!AO44)</f>
        <v/>
      </c>
      <c r="AO43" s="223" t="str">
        <f>IF(SAM_2017_user_USD!AP44="","",SAM_2017_user_USD!AP44)</f>
        <v/>
      </c>
      <c r="AP43" s="223" t="str">
        <f>IF(SAM_2017_user_USD!AQ44="","",SAM_2017_user_USD!AQ44)</f>
        <v/>
      </c>
      <c r="AQ43" s="223" t="str">
        <f>IF(SAM_2017_user_USD!AR44="","",SAM_2017_user_USD!AR44)</f>
        <v/>
      </c>
      <c r="AR43" s="223" t="str">
        <f>IF(SAM_2017_user_USD!AS44="","",SAM_2017_user_USD!AS44)</f>
        <v/>
      </c>
      <c r="AS43" s="223" t="str">
        <f>IF(SAM_2017_user_USD!AT44="","",SAM_2017_user_USD!AT44)</f>
        <v/>
      </c>
      <c r="AT43" s="223" t="str">
        <f>IF(SAM_2017_user_USD!AU44="","",SAM_2017_user_USD!AU44)</f>
        <v/>
      </c>
      <c r="AU43" s="223" t="str">
        <f>IF(SAM_2017_user_USD!AV44="","",SAM_2017_user_USD!AV44)</f>
        <v/>
      </c>
      <c r="AV43" s="223" t="str">
        <f>IF(SAM_2017_user_USD!AW44="","",SAM_2017_user_USD!AW44)</f>
        <v/>
      </c>
      <c r="AW43" s="223" t="str">
        <f>IF(SAM_2017_user_USD!AX44="","",SAM_2017_user_USD!AX44)</f>
        <v/>
      </c>
      <c r="AX43" s="223" t="str">
        <f>IF(SAM_2017_user_USD!AY44="","",SAM_2017_user_USD!AY44)</f>
        <v/>
      </c>
      <c r="AY43" s="223" t="str">
        <f>IF(SAM_2017_user_USD!AZ44="","",SAM_2017_user_USD!AZ44)</f>
        <v/>
      </c>
      <c r="AZ43" s="223" t="str">
        <f>IF(SAM_2017_user_USD!BA44="","",SAM_2017_user_USD!BA44)</f>
        <v/>
      </c>
      <c r="BA43" s="223" t="str">
        <f>IF(SAM_2017_user_USD!BB44="","",SAM_2017_user_USD!BB44)</f>
        <v/>
      </c>
      <c r="BB43" s="223" t="str">
        <f>IF(SAM_2017_user_USD!BC44="","",SAM_2017_user_USD!BC44)</f>
        <v/>
      </c>
      <c r="BC43" s="223" t="str">
        <f>IF(SAM_2017_user_USD!BD44="","",SAM_2017_user_USD!BD44)</f>
        <v/>
      </c>
      <c r="BD43" s="223" t="str">
        <f>IF(SAM_2017_user_USD!BE44="","",SAM_2017_user_USD!BE44)</f>
        <v/>
      </c>
      <c r="BE43" s="223" t="str">
        <f>IF(SAM_2017_user_USD!BF44="","",SAM_2017_user_USD!BF44)</f>
        <v/>
      </c>
      <c r="BF43" s="223" t="str">
        <f>IF(SAM_2017_user_USD!BG44="","",SAM_2017_user_USD!BG44)</f>
        <v/>
      </c>
      <c r="BG43" s="223" t="str">
        <f>IF(SAM_2017_user_USD!BH44="","",SAM_2017_user_USD!BH44)</f>
        <v/>
      </c>
      <c r="BH43" s="223" t="str">
        <f>IF(SAM_2017_user_USD!BI44="","",SAM_2017_user_USD!BI44)</f>
        <v/>
      </c>
      <c r="BI43" s="223" t="str">
        <f>IF(SAM_2017_user_USD!BJ44="","",SAM_2017_user_USD!BJ44)</f>
        <v/>
      </c>
      <c r="BJ43" s="223" t="str">
        <f>IF(SAM_2017_user_USD!BK44="","",SAM_2017_user_USD!BK44)</f>
        <v/>
      </c>
      <c r="BK43" s="223" t="str">
        <f>IF(SAM_2017_user_USD!BL44="","",SAM_2017_user_USD!BL44)</f>
        <v/>
      </c>
      <c r="BL43" s="223" t="str">
        <f>IF(SAM_2017_user_USD!BM44="","",SAM_2017_user_USD!BM44)</f>
        <v/>
      </c>
      <c r="BM43" s="223" t="str">
        <f>IF(SAM_2017_user_USD!BN44="","",SAM_2017_user_USD!BN44)</f>
        <v/>
      </c>
      <c r="BN43" s="223" t="str">
        <f>IF(SAM_2017_user_USD!BO44="","",SAM_2017_user_USD!BO44)</f>
        <v/>
      </c>
      <c r="BO43" s="223" t="str">
        <f>IF(SAM_2017_user_USD!BP44="","",SAM_2017_user_USD!BP44)</f>
        <v/>
      </c>
      <c r="BP43" s="223" t="str">
        <f>IF(SAM_2017_user_USD!BQ44="","",SAM_2017_user_USD!BQ44)</f>
        <v/>
      </c>
      <c r="BQ43" s="223" t="str">
        <f>IF(SAM_2017_user_USD!BR44="","",SAM_2017_user_USD!BR44)</f>
        <v/>
      </c>
      <c r="BR43" s="223" t="str">
        <f>IF(SAM_2017_user_USD!BS44="","",SAM_2017_user_USD!BS44)</f>
        <v/>
      </c>
      <c r="BS43" s="223" t="str">
        <f>IF(SAM_2017_user_USD!BT44="","",SAM_2017_user_USD!BT44)</f>
        <v/>
      </c>
      <c r="BT43" s="223">
        <f>IF(SAM_2017_user_USD!BU44="","",SAM_2017_user_USD!BU44)</f>
        <v>2337.7628537101295</v>
      </c>
      <c r="BU43" s="223">
        <f>IF(SAM_2017_user_USD!BV44="","",SAM_2017_user_USD!BV44)</f>
        <v>2957.946924703851</v>
      </c>
      <c r="BV43" s="223">
        <f>IF(SAM_2017_user_USD!BW44="","",SAM_2017_user_USD!BW44)</f>
        <v>1322.5405972528281</v>
      </c>
      <c r="BW43" s="223">
        <f>IF(SAM_2017_user_USD!BX44="","",SAM_2017_user_USD!BX44)</f>
        <v>3761.5569352696593</v>
      </c>
      <c r="BX43" s="223" t="str">
        <f>IF(SAM_2017_user_USD!BY44="","",SAM_2017_user_USD!BY44)</f>
        <v/>
      </c>
      <c r="BY43" s="223" t="str">
        <f>IF(SAM_2017_user_USD!BZ44="","",SAM_2017_user_USD!BZ44)</f>
        <v/>
      </c>
      <c r="BZ43" s="223" t="str">
        <f>IF(SAM_2017_user_USD!CA44="","",SAM_2017_user_USD!CA44)</f>
        <v/>
      </c>
      <c r="CA43" s="223" t="str">
        <f>IF(SAM_2017_user_USD!CB44="","",SAM_2017_user_USD!CB44)</f>
        <v/>
      </c>
      <c r="CB43" s="223" t="str">
        <f>IF(SAM_2017_user_USD!CC44="","",SAM_2017_user_USD!CC44)</f>
        <v/>
      </c>
      <c r="CC43" s="223">
        <f>IF(SAM_2017_user_USD!CD44="","",SAM_2017_user_USD!CD44)</f>
        <v>15.672777582702722</v>
      </c>
      <c r="CD43" s="223" t="str">
        <f>IF(SAM_2017_user_USD!CE44="","",SAM_2017_user_USD!CE44)</f>
        <v/>
      </c>
      <c r="CE43" s="107">
        <f t="shared" si="1"/>
        <v>11722.05614924051</v>
      </c>
    </row>
    <row r="44" spans="1:83" x14ac:dyDescent="0.25">
      <c r="A44" s="225">
        <v>43</v>
      </c>
      <c r="B44" s="223">
        <f>IF(SAM_2017_user_USD!C45="","",SAM_2017_user_USD!C45)</f>
        <v>1.9946692567391549</v>
      </c>
      <c r="C44" s="223">
        <f>IF(SAM_2017_user_USD!D45="","",SAM_2017_user_USD!D45)</f>
        <v>4.5009757607578109</v>
      </c>
      <c r="D44" s="223">
        <f>IF(SAM_2017_user_USD!E45="","",SAM_2017_user_USD!E45)</f>
        <v>2.1818484186098082</v>
      </c>
      <c r="E44" s="223" t="str">
        <f>IF(SAM_2017_user_USD!F45="","",SAM_2017_user_USD!F45)</f>
        <v/>
      </c>
      <c r="F44" s="223">
        <f>IF(SAM_2017_user_USD!G45="","",SAM_2017_user_USD!G45)</f>
        <v>0.14537588190513767</v>
      </c>
      <c r="G44" s="223">
        <f>IF(SAM_2017_user_USD!H45="","",SAM_2017_user_USD!H45)</f>
        <v>0.10469370201397797</v>
      </c>
      <c r="H44" s="223">
        <f>IF(SAM_2017_user_USD!I45="","",SAM_2017_user_USD!I45)</f>
        <v>0.69659963200524566</v>
      </c>
      <c r="I44" s="223">
        <f>IF(SAM_2017_user_USD!J45="","",SAM_2017_user_USD!J45)</f>
        <v>42.910064319010019</v>
      </c>
      <c r="J44" s="223">
        <f>IF(SAM_2017_user_USD!K45="","",SAM_2017_user_USD!K45)</f>
        <v>14.420534469083131</v>
      </c>
      <c r="K44" s="223">
        <f>IF(SAM_2017_user_USD!L45="","",SAM_2017_user_USD!L45)</f>
        <v>0.72528911830875409</v>
      </c>
      <c r="L44" s="223">
        <f>IF(SAM_2017_user_USD!M45="","",SAM_2017_user_USD!M45)</f>
        <v>0.48091607534284447</v>
      </c>
      <c r="M44" s="223">
        <f>IF(SAM_2017_user_USD!N45="","",SAM_2017_user_USD!N45)</f>
        <v>2.9002667616231102E-4</v>
      </c>
      <c r="N44" s="223">
        <f>IF(SAM_2017_user_USD!O45="","",SAM_2017_user_USD!O45)</f>
        <v>2.86943156540111E-6</v>
      </c>
      <c r="O44" s="223">
        <f>IF(SAM_2017_user_USD!P45="","",SAM_2017_user_USD!P45)</f>
        <v>8.7714680844167383E-4</v>
      </c>
      <c r="P44" s="223">
        <f>IF(SAM_2017_user_USD!Q45="","",SAM_2017_user_USD!Q45)</f>
        <v>2.2220165498174373</v>
      </c>
      <c r="Q44" s="223">
        <f>IF(SAM_2017_user_USD!R45="","",SAM_2017_user_USD!R45)</f>
        <v>0.47772101567745284</v>
      </c>
      <c r="R44" s="223">
        <f>IF(SAM_2017_user_USD!S45="","",SAM_2017_user_USD!S45)</f>
        <v>7.1772135670421774E-2</v>
      </c>
      <c r="S44" s="223" t="str">
        <f>IF(SAM_2017_user_USD!T45="","",SAM_2017_user_USD!T45)</f>
        <v/>
      </c>
      <c r="T44" s="223">
        <f>IF(SAM_2017_user_USD!U45="","",SAM_2017_user_USD!U45)</f>
        <v>2.0463904021949189</v>
      </c>
      <c r="U44" s="223">
        <f>IF(SAM_2017_user_USD!V45="","",SAM_2017_user_USD!V45)</f>
        <v>9.8263582393480209E-3</v>
      </c>
      <c r="V44" s="223">
        <f>IF(SAM_2017_user_USD!W45="","",SAM_2017_user_USD!W45)</f>
        <v>4.1665072594766886E-2</v>
      </c>
      <c r="W44" s="223">
        <f>IF(SAM_2017_user_USD!X45="","",SAM_2017_user_USD!X45)</f>
        <v>1.9559214662533589E-2</v>
      </c>
      <c r="X44" s="223">
        <f>IF(SAM_2017_user_USD!Y45="","",SAM_2017_user_USD!Y45)</f>
        <v>4.2246024605489714</v>
      </c>
      <c r="Y44" s="223">
        <f>IF(SAM_2017_user_USD!Z45="","",SAM_2017_user_USD!Z45)</f>
        <v>7.277409781903188E-2</v>
      </c>
      <c r="Z44" s="223">
        <f>IF(SAM_2017_user_USD!AA45="","",SAM_2017_user_USD!AA45)</f>
        <v>0.4606793204043646</v>
      </c>
      <c r="AA44" s="223">
        <f>IF(SAM_2017_user_USD!AB45="","",SAM_2017_user_USD!AB45)</f>
        <v>36.949867928608739</v>
      </c>
      <c r="AB44" s="223">
        <f>IF(SAM_2017_user_USD!AC45="","",SAM_2017_user_USD!AC45)</f>
        <v>330.53980910351663</v>
      </c>
      <c r="AC44" s="223">
        <f>IF(SAM_2017_user_USD!AD45="","",SAM_2017_user_USD!AD45)</f>
        <v>111.93946466577485</v>
      </c>
      <c r="AD44" s="223">
        <f>IF(SAM_2017_user_USD!AE45="","",SAM_2017_user_USD!AE45)</f>
        <v>23.408599551961764</v>
      </c>
      <c r="AE44" s="223">
        <f>IF(SAM_2017_user_USD!AF45="","",SAM_2017_user_USD!AF45)</f>
        <v>29.391285370119821</v>
      </c>
      <c r="AF44" s="223">
        <f>IF(SAM_2017_user_USD!AG45="","",SAM_2017_user_USD!AG45)</f>
        <v>85.440440299559171</v>
      </c>
      <c r="AG44" s="223">
        <f>IF(SAM_2017_user_USD!AH45="","",SAM_2017_user_USD!AH45)</f>
        <v>80.396175516107874</v>
      </c>
      <c r="AH44" s="223">
        <f>IF(SAM_2017_user_USD!AI45="","",SAM_2017_user_USD!AI45)</f>
        <v>3.7393858453759141</v>
      </c>
      <c r="AI44" s="223">
        <f>IF(SAM_2017_user_USD!AJ45="","",SAM_2017_user_USD!AJ45)</f>
        <v>112.67058820868832</v>
      </c>
      <c r="AJ44" s="223" t="str">
        <f>IF(SAM_2017_user_USD!AK45="","",SAM_2017_user_USD!AK45)</f>
        <v/>
      </c>
      <c r="AK44" s="223" t="str">
        <f>IF(SAM_2017_user_USD!AL45="","",SAM_2017_user_USD!AL45)</f>
        <v/>
      </c>
      <c r="AL44" s="223" t="str">
        <f>IF(SAM_2017_user_USD!AM45="","",SAM_2017_user_USD!AM45)</f>
        <v/>
      </c>
      <c r="AM44" s="223" t="str">
        <f>IF(SAM_2017_user_USD!AN45="","",SAM_2017_user_USD!AN45)</f>
        <v/>
      </c>
      <c r="AN44" s="223" t="str">
        <f>IF(SAM_2017_user_USD!AO45="","",SAM_2017_user_USD!AO45)</f>
        <v/>
      </c>
      <c r="AO44" s="223" t="str">
        <f>IF(SAM_2017_user_USD!AP45="","",SAM_2017_user_USD!AP45)</f>
        <v/>
      </c>
      <c r="AP44" s="223" t="str">
        <f>IF(SAM_2017_user_USD!AQ45="","",SAM_2017_user_USD!AQ45)</f>
        <v/>
      </c>
      <c r="AQ44" s="223" t="str">
        <f>IF(SAM_2017_user_USD!AR45="","",SAM_2017_user_USD!AR45)</f>
        <v/>
      </c>
      <c r="AR44" s="223" t="str">
        <f>IF(SAM_2017_user_USD!AS45="","",SAM_2017_user_USD!AS45)</f>
        <v/>
      </c>
      <c r="AS44" s="223" t="str">
        <f>IF(SAM_2017_user_USD!AT45="","",SAM_2017_user_USD!AT45)</f>
        <v/>
      </c>
      <c r="AT44" s="223" t="str">
        <f>IF(SAM_2017_user_USD!AU45="","",SAM_2017_user_USD!AU45)</f>
        <v/>
      </c>
      <c r="AU44" s="223" t="str">
        <f>IF(SAM_2017_user_USD!AV45="","",SAM_2017_user_USD!AV45)</f>
        <v/>
      </c>
      <c r="AV44" s="223" t="str">
        <f>IF(SAM_2017_user_USD!AW45="","",SAM_2017_user_USD!AW45)</f>
        <v/>
      </c>
      <c r="AW44" s="223" t="str">
        <f>IF(SAM_2017_user_USD!AX45="","",SAM_2017_user_USD!AX45)</f>
        <v/>
      </c>
      <c r="AX44" s="223" t="str">
        <f>IF(SAM_2017_user_USD!AY45="","",SAM_2017_user_USD!AY45)</f>
        <v/>
      </c>
      <c r="AY44" s="223" t="str">
        <f>IF(SAM_2017_user_USD!AZ45="","",SAM_2017_user_USD!AZ45)</f>
        <v/>
      </c>
      <c r="AZ44" s="223" t="str">
        <f>IF(SAM_2017_user_USD!BA45="","",SAM_2017_user_USD!BA45)</f>
        <v/>
      </c>
      <c r="BA44" s="223" t="str">
        <f>IF(SAM_2017_user_USD!BB45="","",SAM_2017_user_USD!BB45)</f>
        <v/>
      </c>
      <c r="BB44" s="223" t="str">
        <f>IF(SAM_2017_user_USD!BC45="","",SAM_2017_user_USD!BC45)</f>
        <v/>
      </c>
      <c r="BC44" s="223" t="str">
        <f>IF(SAM_2017_user_USD!BD45="","",SAM_2017_user_USD!BD45)</f>
        <v/>
      </c>
      <c r="BD44" s="223" t="str">
        <f>IF(SAM_2017_user_USD!BE45="","",SAM_2017_user_USD!BE45)</f>
        <v/>
      </c>
      <c r="BE44" s="223" t="str">
        <f>IF(SAM_2017_user_USD!BF45="","",SAM_2017_user_USD!BF45)</f>
        <v/>
      </c>
      <c r="BF44" s="223" t="str">
        <f>IF(SAM_2017_user_USD!BG45="","",SAM_2017_user_USD!BG45)</f>
        <v/>
      </c>
      <c r="BG44" s="223" t="str">
        <f>IF(SAM_2017_user_USD!BH45="","",SAM_2017_user_USD!BH45)</f>
        <v/>
      </c>
      <c r="BH44" s="223" t="str">
        <f>IF(SAM_2017_user_USD!BI45="","",SAM_2017_user_USD!BI45)</f>
        <v/>
      </c>
      <c r="BI44" s="223" t="str">
        <f>IF(SAM_2017_user_USD!BJ45="","",SAM_2017_user_USD!BJ45)</f>
        <v/>
      </c>
      <c r="BJ44" s="223" t="str">
        <f>IF(SAM_2017_user_USD!BK45="","",SAM_2017_user_USD!BK45)</f>
        <v/>
      </c>
      <c r="BK44" s="223" t="str">
        <f>IF(SAM_2017_user_USD!BL45="","",SAM_2017_user_USD!BL45)</f>
        <v/>
      </c>
      <c r="BL44" s="223" t="str">
        <f>IF(SAM_2017_user_USD!BM45="","",SAM_2017_user_USD!BM45)</f>
        <v/>
      </c>
      <c r="BM44" s="223" t="str">
        <f>IF(SAM_2017_user_USD!BN45="","",SAM_2017_user_USD!BN45)</f>
        <v/>
      </c>
      <c r="BN44" s="223" t="str">
        <f>IF(SAM_2017_user_USD!BO45="","",SAM_2017_user_USD!BO45)</f>
        <v/>
      </c>
      <c r="BO44" s="223" t="str">
        <f>IF(SAM_2017_user_USD!BP45="","",SAM_2017_user_USD!BP45)</f>
        <v/>
      </c>
      <c r="BP44" s="223" t="str">
        <f>IF(SAM_2017_user_USD!BQ45="","",SAM_2017_user_USD!BQ45)</f>
        <v/>
      </c>
      <c r="BQ44" s="223" t="str">
        <f>IF(SAM_2017_user_USD!BR45="","",SAM_2017_user_USD!BR45)</f>
        <v/>
      </c>
      <c r="BR44" s="223" t="str">
        <f>IF(SAM_2017_user_USD!BS45="","",SAM_2017_user_USD!BS45)</f>
        <v/>
      </c>
      <c r="BS44" s="223" t="str">
        <f>IF(SAM_2017_user_USD!BT45="","",SAM_2017_user_USD!BT45)</f>
        <v/>
      </c>
      <c r="BT44" s="223">
        <f>IF(SAM_2017_user_USD!BU45="","",SAM_2017_user_USD!BU45)</f>
        <v>64.148692440826636</v>
      </c>
      <c r="BU44" s="223">
        <f>IF(SAM_2017_user_USD!BV45="","",SAM_2017_user_USD!BV45)</f>
        <v>67.070147153129184</v>
      </c>
      <c r="BV44" s="223">
        <f>IF(SAM_2017_user_USD!BW45="","",SAM_2017_user_USD!BW45)</f>
        <v>35.302032347872988</v>
      </c>
      <c r="BW44" s="223">
        <f>IF(SAM_2017_user_USD!BX45="","",SAM_2017_user_USD!BX45)</f>
        <v>73.918193757717191</v>
      </c>
      <c r="BX44" s="223" t="str">
        <f>IF(SAM_2017_user_USD!BY45="","",SAM_2017_user_USD!BY45)</f>
        <v/>
      </c>
      <c r="BY44" s="223" t="str">
        <f>IF(SAM_2017_user_USD!BZ45="","",SAM_2017_user_USD!BZ45)</f>
        <v/>
      </c>
      <c r="BZ44" s="223" t="str">
        <f>IF(SAM_2017_user_USD!CA45="","",SAM_2017_user_USD!CA45)</f>
        <v/>
      </c>
      <c r="CA44" s="223" t="str">
        <f>IF(SAM_2017_user_USD!CB45="","",SAM_2017_user_USD!CB45)</f>
        <v/>
      </c>
      <c r="CB44" s="223" t="str">
        <f>IF(SAM_2017_user_USD!CC45="","",SAM_2017_user_USD!CC45)</f>
        <v/>
      </c>
      <c r="CC44" s="223">
        <f>IF(SAM_2017_user_USD!CD45="","",SAM_2017_user_USD!CD45)</f>
        <v>19.2589732331754</v>
      </c>
      <c r="CD44" s="223" t="str">
        <f>IF(SAM_2017_user_USD!CE45="","",SAM_2017_user_USD!CE45)</f>
        <v/>
      </c>
      <c r="CE44" s="107">
        <f t="shared" si="1"/>
        <v>1151.9827987267556</v>
      </c>
    </row>
    <row r="45" spans="1:83" x14ac:dyDescent="0.25">
      <c r="A45" s="225">
        <v>44</v>
      </c>
      <c r="B45" s="223">
        <f>IF(SAM_2017_user_USD!C46="","",SAM_2017_user_USD!C46)</f>
        <v>43.353102794248585</v>
      </c>
      <c r="C45" s="223">
        <f>IF(SAM_2017_user_USD!D46="","",SAM_2017_user_USD!D46)</f>
        <v>18.959607516071003</v>
      </c>
      <c r="D45" s="223">
        <f>IF(SAM_2017_user_USD!E46="","",SAM_2017_user_USD!E46)</f>
        <v>146.09724327227775</v>
      </c>
      <c r="E45" s="223">
        <f>IF(SAM_2017_user_USD!F46="","",SAM_2017_user_USD!F46)</f>
        <v>7.2948630616790982E-4</v>
      </c>
      <c r="F45" s="223">
        <f>IF(SAM_2017_user_USD!G46="","",SAM_2017_user_USD!G46)</f>
        <v>7.1778242130672112</v>
      </c>
      <c r="G45" s="223">
        <f>IF(SAM_2017_user_USD!H46="","",SAM_2017_user_USD!H46)</f>
        <v>12.379292638349161</v>
      </c>
      <c r="H45" s="223">
        <f>IF(SAM_2017_user_USD!I46="","",SAM_2017_user_USD!I46)</f>
        <v>137.20526811805803</v>
      </c>
      <c r="I45" s="223">
        <f>IF(SAM_2017_user_USD!J46="","",SAM_2017_user_USD!J46)</f>
        <v>76.021479138283681</v>
      </c>
      <c r="J45" s="223">
        <f>IF(SAM_2017_user_USD!K46="","",SAM_2017_user_USD!K46)</f>
        <v>2.4656680203614241</v>
      </c>
      <c r="K45" s="223">
        <f>IF(SAM_2017_user_USD!L46="","",SAM_2017_user_USD!L46)</f>
        <v>133.45864140264027</v>
      </c>
      <c r="L45" s="223">
        <f>IF(SAM_2017_user_USD!M46="","",SAM_2017_user_USD!M46)</f>
        <v>3.4303149942120363</v>
      </c>
      <c r="M45" s="223">
        <f>IF(SAM_2017_user_USD!N46="","",SAM_2017_user_USD!N46)</f>
        <v>0.1340269883469708</v>
      </c>
      <c r="N45" s="223">
        <f>IF(SAM_2017_user_USD!O46="","",SAM_2017_user_USD!O46)</f>
        <v>0.84649313097141787</v>
      </c>
      <c r="O45" s="223">
        <f>IF(SAM_2017_user_USD!P46="","",SAM_2017_user_USD!P46)</f>
        <v>0.46740458986506739</v>
      </c>
      <c r="P45" s="223">
        <f>IF(SAM_2017_user_USD!Q46="","",SAM_2017_user_USD!Q46)</f>
        <v>18.915723040164327</v>
      </c>
      <c r="Q45" s="223">
        <f>IF(SAM_2017_user_USD!R46="","",SAM_2017_user_USD!R46)</f>
        <v>48.655754926712916</v>
      </c>
      <c r="R45" s="223">
        <f>IF(SAM_2017_user_USD!S46="","",SAM_2017_user_USD!S46)</f>
        <v>3.8363005740281482</v>
      </c>
      <c r="S45" s="223">
        <f>IF(SAM_2017_user_USD!T46="","",SAM_2017_user_USD!T46)</f>
        <v>1.0528047072913028E-3</v>
      </c>
      <c r="T45" s="223">
        <f>IF(SAM_2017_user_USD!U46="","",SAM_2017_user_USD!U46)</f>
        <v>30.889148498739356</v>
      </c>
      <c r="U45" s="223">
        <f>IF(SAM_2017_user_USD!V46="","",SAM_2017_user_USD!V46)</f>
        <v>5.7068135446514651E-2</v>
      </c>
      <c r="V45" s="223">
        <f>IF(SAM_2017_user_USD!W46="","",SAM_2017_user_USD!W46)</f>
        <v>6.867484390182879</v>
      </c>
      <c r="W45" s="223">
        <f>IF(SAM_2017_user_USD!X46="","",SAM_2017_user_USD!X46)</f>
        <v>8.2296779045287582</v>
      </c>
      <c r="X45" s="223">
        <f>IF(SAM_2017_user_USD!Y46="","",SAM_2017_user_USD!Y46)</f>
        <v>244.53084866275279</v>
      </c>
      <c r="Y45" s="223">
        <f>IF(SAM_2017_user_USD!Z46="","",SAM_2017_user_USD!Z46)</f>
        <v>8.3142948583122447</v>
      </c>
      <c r="Z45" s="223">
        <f>IF(SAM_2017_user_USD!AA46="","",SAM_2017_user_USD!AA46)</f>
        <v>18.847621506697848</v>
      </c>
      <c r="AA45" s="223">
        <f>IF(SAM_2017_user_USD!AB46="","",SAM_2017_user_USD!AB46)</f>
        <v>151.00006212865767</v>
      </c>
      <c r="AB45" s="223">
        <f>IF(SAM_2017_user_USD!AC46="","",SAM_2017_user_USD!AC46)</f>
        <v>607.41600198135404</v>
      </c>
      <c r="AC45" s="223">
        <f>IF(SAM_2017_user_USD!AD46="","",SAM_2017_user_USD!AD46)</f>
        <v>36.352072853983238</v>
      </c>
      <c r="AD45" s="223">
        <f>IF(SAM_2017_user_USD!AE46="","",SAM_2017_user_USD!AE46)</f>
        <v>3.9339865735026485</v>
      </c>
      <c r="AE45" s="223">
        <f>IF(SAM_2017_user_USD!AF46="","",SAM_2017_user_USD!AF46)</f>
        <v>299.94863243617073</v>
      </c>
      <c r="AF45" s="223">
        <f>IF(SAM_2017_user_USD!AG46="","",SAM_2017_user_USD!AG46)</f>
        <v>175.32157852386663</v>
      </c>
      <c r="AG45" s="223">
        <f>IF(SAM_2017_user_USD!AH46="","",SAM_2017_user_USD!AH46)</f>
        <v>39.855182182199542</v>
      </c>
      <c r="AH45" s="223">
        <f>IF(SAM_2017_user_USD!AI46="","",SAM_2017_user_USD!AI46)</f>
        <v>116.29637182900967</v>
      </c>
      <c r="AI45" s="223">
        <f>IF(SAM_2017_user_USD!AJ46="","",SAM_2017_user_USD!AJ46)</f>
        <v>329.09522772325175</v>
      </c>
      <c r="AJ45" s="223" t="str">
        <f>IF(SAM_2017_user_USD!AK46="","",SAM_2017_user_USD!AK46)</f>
        <v/>
      </c>
      <c r="AK45" s="223" t="str">
        <f>IF(SAM_2017_user_USD!AL46="","",SAM_2017_user_USD!AL46)</f>
        <v/>
      </c>
      <c r="AL45" s="223" t="str">
        <f>IF(SAM_2017_user_USD!AM46="","",SAM_2017_user_USD!AM46)</f>
        <v/>
      </c>
      <c r="AM45" s="223" t="str">
        <f>IF(SAM_2017_user_USD!AN46="","",SAM_2017_user_USD!AN46)</f>
        <v/>
      </c>
      <c r="AN45" s="223" t="str">
        <f>IF(SAM_2017_user_USD!AO46="","",SAM_2017_user_USD!AO46)</f>
        <v/>
      </c>
      <c r="AO45" s="223" t="str">
        <f>IF(SAM_2017_user_USD!AP46="","",SAM_2017_user_USD!AP46)</f>
        <v/>
      </c>
      <c r="AP45" s="223" t="str">
        <f>IF(SAM_2017_user_USD!AQ46="","",SAM_2017_user_USD!AQ46)</f>
        <v/>
      </c>
      <c r="AQ45" s="223" t="str">
        <f>IF(SAM_2017_user_USD!AR46="","",SAM_2017_user_USD!AR46)</f>
        <v/>
      </c>
      <c r="AR45" s="223" t="str">
        <f>IF(SAM_2017_user_USD!AS46="","",SAM_2017_user_USD!AS46)</f>
        <v/>
      </c>
      <c r="AS45" s="223" t="str">
        <f>IF(SAM_2017_user_USD!AT46="","",SAM_2017_user_USD!AT46)</f>
        <v/>
      </c>
      <c r="AT45" s="223" t="str">
        <f>IF(SAM_2017_user_USD!AU46="","",SAM_2017_user_USD!AU46)</f>
        <v/>
      </c>
      <c r="AU45" s="223" t="str">
        <f>IF(SAM_2017_user_USD!AV46="","",SAM_2017_user_USD!AV46)</f>
        <v/>
      </c>
      <c r="AV45" s="223" t="str">
        <f>IF(SAM_2017_user_USD!AW46="","",SAM_2017_user_USD!AW46)</f>
        <v/>
      </c>
      <c r="AW45" s="223" t="str">
        <f>IF(SAM_2017_user_USD!AX46="","",SAM_2017_user_USD!AX46)</f>
        <v/>
      </c>
      <c r="AX45" s="223" t="str">
        <f>IF(SAM_2017_user_USD!AY46="","",SAM_2017_user_USD!AY46)</f>
        <v/>
      </c>
      <c r="AY45" s="223" t="str">
        <f>IF(SAM_2017_user_USD!AZ46="","",SAM_2017_user_USD!AZ46)</f>
        <v/>
      </c>
      <c r="AZ45" s="223" t="str">
        <f>IF(SAM_2017_user_USD!BA46="","",SAM_2017_user_USD!BA46)</f>
        <v/>
      </c>
      <c r="BA45" s="223" t="str">
        <f>IF(SAM_2017_user_USD!BB46="","",SAM_2017_user_USD!BB46)</f>
        <v/>
      </c>
      <c r="BB45" s="223" t="str">
        <f>IF(SAM_2017_user_USD!BC46="","",SAM_2017_user_USD!BC46)</f>
        <v/>
      </c>
      <c r="BC45" s="223" t="str">
        <f>IF(SAM_2017_user_USD!BD46="","",SAM_2017_user_USD!BD46)</f>
        <v/>
      </c>
      <c r="BD45" s="223" t="str">
        <f>IF(SAM_2017_user_USD!BE46="","",SAM_2017_user_USD!BE46)</f>
        <v/>
      </c>
      <c r="BE45" s="223" t="str">
        <f>IF(SAM_2017_user_USD!BF46="","",SAM_2017_user_USD!BF46)</f>
        <v/>
      </c>
      <c r="BF45" s="223" t="str">
        <f>IF(SAM_2017_user_USD!BG46="","",SAM_2017_user_USD!BG46)</f>
        <v/>
      </c>
      <c r="BG45" s="223" t="str">
        <f>IF(SAM_2017_user_USD!BH46="","",SAM_2017_user_USD!BH46)</f>
        <v/>
      </c>
      <c r="BH45" s="223" t="str">
        <f>IF(SAM_2017_user_USD!BI46="","",SAM_2017_user_USD!BI46)</f>
        <v/>
      </c>
      <c r="BI45" s="223" t="str">
        <f>IF(SAM_2017_user_USD!BJ46="","",SAM_2017_user_USD!BJ46)</f>
        <v/>
      </c>
      <c r="BJ45" s="223" t="str">
        <f>IF(SAM_2017_user_USD!BK46="","",SAM_2017_user_USD!BK46)</f>
        <v/>
      </c>
      <c r="BK45" s="223" t="str">
        <f>IF(SAM_2017_user_USD!BL46="","",SAM_2017_user_USD!BL46)</f>
        <v/>
      </c>
      <c r="BL45" s="223" t="str">
        <f>IF(SAM_2017_user_USD!BM46="","",SAM_2017_user_USD!BM46)</f>
        <v/>
      </c>
      <c r="BM45" s="223" t="str">
        <f>IF(SAM_2017_user_USD!BN46="","",SAM_2017_user_USD!BN46)</f>
        <v/>
      </c>
      <c r="BN45" s="223" t="str">
        <f>IF(SAM_2017_user_USD!BO46="","",SAM_2017_user_USD!BO46)</f>
        <v/>
      </c>
      <c r="BO45" s="223" t="str">
        <f>IF(SAM_2017_user_USD!BP46="","",SAM_2017_user_USD!BP46)</f>
        <v/>
      </c>
      <c r="BP45" s="223" t="str">
        <f>IF(SAM_2017_user_USD!BQ46="","",SAM_2017_user_USD!BQ46)</f>
        <v/>
      </c>
      <c r="BQ45" s="223" t="str">
        <f>IF(SAM_2017_user_USD!BR46="","",SAM_2017_user_USD!BR46)</f>
        <v/>
      </c>
      <c r="BR45" s="223" t="str">
        <f>IF(SAM_2017_user_USD!BS46="","",SAM_2017_user_USD!BS46)</f>
        <v/>
      </c>
      <c r="BS45" s="223" t="str">
        <f>IF(SAM_2017_user_USD!BT46="","",SAM_2017_user_USD!BT46)</f>
        <v/>
      </c>
      <c r="BT45" s="223">
        <f>IF(SAM_2017_user_USD!BU46="","",SAM_2017_user_USD!BU46)</f>
        <v>371.04682361499516</v>
      </c>
      <c r="BU45" s="223">
        <f>IF(SAM_2017_user_USD!BV46="","",SAM_2017_user_USD!BV46)</f>
        <v>599.71388424804923</v>
      </c>
      <c r="BV45" s="223">
        <f>IF(SAM_2017_user_USD!BW46="","",SAM_2017_user_USD!BW46)</f>
        <v>231.44889383380189</v>
      </c>
      <c r="BW45" s="223">
        <f>IF(SAM_2017_user_USD!BX46="","",SAM_2017_user_USD!BX46)</f>
        <v>972.40904000730973</v>
      </c>
      <c r="BX45" s="223" t="str">
        <f>IF(SAM_2017_user_USD!BY46="","",SAM_2017_user_USD!BY46)</f>
        <v/>
      </c>
      <c r="BY45" s="223" t="str">
        <f>IF(SAM_2017_user_USD!BZ46="","",SAM_2017_user_USD!BZ46)</f>
        <v/>
      </c>
      <c r="BZ45" s="223" t="str">
        <f>IF(SAM_2017_user_USD!CA46="","",SAM_2017_user_USD!CA46)</f>
        <v/>
      </c>
      <c r="CA45" s="223" t="str">
        <f>IF(SAM_2017_user_USD!CB46="","",SAM_2017_user_USD!CB46)</f>
        <v/>
      </c>
      <c r="CB45" s="223" t="str">
        <f>IF(SAM_2017_user_USD!CC46="","",SAM_2017_user_USD!CC46)</f>
        <v/>
      </c>
      <c r="CC45" s="223">
        <f>IF(SAM_2017_user_USD!CD46="","",SAM_2017_user_USD!CD46)</f>
        <v>217.54163888247862</v>
      </c>
      <c r="CD45" s="223" t="str">
        <f>IF(SAM_2017_user_USD!CE46="","",SAM_2017_user_USD!CE46)</f>
        <v/>
      </c>
      <c r="CE45" s="107">
        <f t="shared" si="1"/>
        <v>5122.5214684239627</v>
      </c>
    </row>
    <row r="46" spans="1:83" x14ac:dyDescent="0.25">
      <c r="A46" s="225">
        <v>45</v>
      </c>
      <c r="B46" s="223">
        <f>IF(SAM_2017_user_USD!C47="","",SAM_2017_user_USD!C47)</f>
        <v>70.913616527448383</v>
      </c>
      <c r="C46" s="223">
        <f>IF(SAM_2017_user_USD!D47="","",SAM_2017_user_USD!D47)</f>
        <v>117.82975572070264</v>
      </c>
      <c r="D46" s="223">
        <f>IF(SAM_2017_user_USD!E47="","",SAM_2017_user_USD!E47)</f>
        <v>876.16696413569377</v>
      </c>
      <c r="E46" s="223">
        <f>IF(SAM_2017_user_USD!F47="","",SAM_2017_user_USD!F47)</f>
        <v>9.3678762270233644</v>
      </c>
      <c r="F46" s="223">
        <f>IF(SAM_2017_user_USD!G47="","",SAM_2017_user_USD!G47)</f>
        <v>327.44826965471441</v>
      </c>
      <c r="G46" s="223">
        <f>IF(SAM_2017_user_USD!H47="","",SAM_2017_user_USD!H47)</f>
        <v>154.20633214697042</v>
      </c>
      <c r="H46" s="223">
        <f>IF(SAM_2017_user_USD!I47="","",SAM_2017_user_USD!I47)</f>
        <v>235.59939707916291</v>
      </c>
      <c r="I46" s="223">
        <f>IF(SAM_2017_user_USD!J47="","",SAM_2017_user_USD!J47)</f>
        <v>4.0170415912312327</v>
      </c>
      <c r="J46" s="223">
        <f>IF(SAM_2017_user_USD!K47="","",SAM_2017_user_USD!K47)</f>
        <v>4.5783949114541998E-3</v>
      </c>
      <c r="K46" s="223">
        <f>IF(SAM_2017_user_USD!L47="","",SAM_2017_user_USD!L47)</f>
        <v>27.452192986698986</v>
      </c>
      <c r="L46" s="223">
        <f>IF(SAM_2017_user_USD!M47="","",SAM_2017_user_USD!M47)</f>
        <v>383.77290940609822</v>
      </c>
      <c r="M46" s="223">
        <f>IF(SAM_2017_user_USD!N47="","",SAM_2017_user_USD!N47)</f>
        <v>25.075004279065823</v>
      </c>
      <c r="N46" s="223">
        <f>IF(SAM_2017_user_USD!O47="","",SAM_2017_user_USD!O47)</f>
        <v>118.77286035064608</v>
      </c>
      <c r="O46" s="223">
        <f>IF(SAM_2017_user_USD!P47="","",SAM_2017_user_USD!P47)</f>
        <v>1.5739213023456966</v>
      </c>
      <c r="P46" s="223">
        <f>IF(SAM_2017_user_USD!Q47="","",SAM_2017_user_USD!Q47)</f>
        <v>2.7585434524286945</v>
      </c>
      <c r="Q46" s="223">
        <f>IF(SAM_2017_user_USD!R47="","",SAM_2017_user_USD!R47)</f>
        <v>178.6240730143399</v>
      </c>
      <c r="R46" s="223">
        <f>IF(SAM_2017_user_USD!S47="","",SAM_2017_user_USD!S47)</f>
        <v>362.05939448121097</v>
      </c>
      <c r="S46" s="223">
        <f>IF(SAM_2017_user_USD!T47="","",SAM_2017_user_USD!T47)</f>
        <v>1.013603908889778E-3</v>
      </c>
      <c r="T46" s="223">
        <f>IF(SAM_2017_user_USD!U47="","",SAM_2017_user_USD!U47)</f>
        <v>473.9237196751032</v>
      </c>
      <c r="U46" s="223">
        <f>IF(SAM_2017_user_USD!V47="","",SAM_2017_user_USD!V47)</f>
        <v>55.059843726780628</v>
      </c>
      <c r="V46" s="223">
        <f>IF(SAM_2017_user_USD!W47="","",SAM_2017_user_USD!W47)</f>
        <v>69.293807423218496</v>
      </c>
      <c r="W46" s="223">
        <f>IF(SAM_2017_user_USD!X47="","",SAM_2017_user_USD!X47)</f>
        <v>45.053188259809318</v>
      </c>
      <c r="X46" s="223">
        <f>IF(SAM_2017_user_USD!Y47="","",SAM_2017_user_USD!Y47)</f>
        <v>952.0825794359389</v>
      </c>
      <c r="Y46" s="223">
        <f>IF(SAM_2017_user_USD!Z47="","",SAM_2017_user_USD!Z47)</f>
        <v>27.150991156181266</v>
      </c>
      <c r="Z46" s="223">
        <f>IF(SAM_2017_user_USD!AA47="","",SAM_2017_user_USD!AA47)</f>
        <v>2.0354908566777605</v>
      </c>
      <c r="AA46" s="223">
        <f>IF(SAM_2017_user_USD!AB47="","",SAM_2017_user_USD!AB47)</f>
        <v>1193.9065992616022</v>
      </c>
      <c r="AB46" s="223">
        <f>IF(SAM_2017_user_USD!AC47="","",SAM_2017_user_USD!AC47)</f>
        <v>297.28607165248741</v>
      </c>
      <c r="AC46" s="223">
        <f>IF(SAM_2017_user_USD!AD47="","",SAM_2017_user_USD!AD47)</f>
        <v>143.25315718371863</v>
      </c>
      <c r="AD46" s="223">
        <f>IF(SAM_2017_user_USD!AE47="","",SAM_2017_user_USD!AE47)</f>
        <v>2.8819292228102601E-4</v>
      </c>
      <c r="AE46" s="223">
        <f>IF(SAM_2017_user_USD!AF47="","",SAM_2017_user_USD!AF47)</f>
        <v>39.944589429904454</v>
      </c>
      <c r="AF46" s="223">
        <f>IF(SAM_2017_user_USD!AG47="","",SAM_2017_user_USD!AG47)</f>
        <v>238.23669522301037</v>
      </c>
      <c r="AG46" s="223">
        <f>IF(SAM_2017_user_USD!AH47="","",SAM_2017_user_USD!AH47)</f>
        <v>5.72001862107374E-2</v>
      </c>
      <c r="AH46" s="223">
        <f>IF(SAM_2017_user_USD!AI47="","",SAM_2017_user_USD!AI47)</f>
        <v>5.192180711384677</v>
      </c>
      <c r="AI46" s="223">
        <f>IF(SAM_2017_user_USD!AJ47="","",SAM_2017_user_USD!AJ47)</f>
        <v>232.30618372901108</v>
      </c>
      <c r="AJ46" s="223" t="str">
        <f>IF(SAM_2017_user_USD!AK47="","",SAM_2017_user_USD!AK47)</f>
        <v/>
      </c>
      <c r="AK46" s="223" t="str">
        <f>IF(SAM_2017_user_USD!AL47="","",SAM_2017_user_USD!AL47)</f>
        <v/>
      </c>
      <c r="AL46" s="223" t="str">
        <f>IF(SAM_2017_user_USD!AM47="","",SAM_2017_user_USD!AM47)</f>
        <v/>
      </c>
      <c r="AM46" s="223" t="str">
        <f>IF(SAM_2017_user_USD!AN47="","",SAM_2017_user_USD!AN47)</f>
        <v/>
      </c>
      <c r="AN46" s="223" t="str">
        <f>IF(SAM_2017_user_USD!AO47="","",SAM_2017_user_USD!AO47)</f>
        <v/>
      </c>
      <c r="AO46" s="223" t="str">
        <f>IF(SAM_2017_user_USD!AP47="","",SAM_2017_user_USD!AP47)</f>
        <v/>
      </c>
      <c r="AP46" s="223" t="str">
        <f>IF(SAM_2017_user_USD!AQ47="","",SAM_2017_user_USD!AQ47)</f>
        <v/>
      </c>
      <c r="AQ46" s="223" t="str">
        <f>IF(SAM_2017_user_USD!AR47="","",SAM_2017_user_USD!AR47)</f>
        <v/>
      </c>
      <c r="AR46" s="223" t="str">
        <f>IF(SAM_2017_user_USD!AS47="","",SAM_2017_user_USD!AS47)</f>
        <v/>
      </c>
      <c r="AS46" s="223" t="str">
        <f>IF(SAM_2017_user_USD!AT47="","",SAM_2017_user_USD!AT47)</f>
        <v/>
      </c>
      <c r="AT46" s="223" t="str">
        <f>IF(SAM_2017_user_USD!AU47="","",SAM_2017_user_USD!AU47)</f>
        <v/>
      </c>
      <c r="AU46" s="223" t="str">
        <f>IF(SAM_2017_user_USD!AV47="","",SAM_2017_user_USD!AV47)</f>
        <v/>
      </c>
      <c r="AV46" s="223" t="str">
        <f>IF(SAM_2017_user_USD!AW47="","",SAM_2017_user_USD!AW47)</f>
        <v/>
      </c>
      <c r="AW46" s="223" t="str">
        <f>IF(SAM_2017_user_USD!AX47="","",SAM_2017_user_USD!AX47)</f>
        <v/>
      </c>
      <c r="AX46" s="223" t="str">
        <f>IF(SAM_2017_user_USD!AY47="","",SAM_2017_user_USD!AY47)</f>
        <v/>
      </c>
      <c r="AY46" s="223" t="str">
        <f>IF(SAM_2017_user_USD!AZ47="","",SAM_2017_user_USD!AZ47)</f>
        <v/>
      </c>
      <c r="AZ46" s="223" t="str">
        <f>IF(SAM_2017_user_USD!BA47="","",SAM_2017_user_USD!BA47)</f>
        <v/>
      </c>
      <c r="BA46" s="223" t="str">
        <f>IF(SAM_2017_user_USD!BB47="","",SAM_2017_user_USD!BB47)</f>
        <v/>
      </c>
      <c r="BB46" s="223" t="str">
        <f>IF(SAM_2017_user_USD!BC47="","",SAM_2017_user_USD!BC47)</f>
        <v/>
      </c>
      <c r="BC46" s="223" t="str">
        <f>IF(SAM_2017_user_USD!BD47="","",SAM_2017_user_USD!BD47)</f>
        <v/>
      </c>
      <c r="BD46" s="223" t="str">
        <f>IF(SAM_2017_user_USD!BE47="","",SAM_2017_user_USD!BE47)</f>
        <v/>
      </c>
      <c r="BE46" s="223" t="str">
        <f>IF(SAM_2017_user_USD!BF47="","",SAM_2017_user_USD!BF47)</f>
        <v/>
      </c>
      <c r="BF46" s="223" t="str">
        <f>IF(SAM_2017_user_USD!BG47="","",SAM_2017_user_USD!BG47)</f>
        <v/>
      </c>
      <c r="BG46" s="223" t="str">
        <f>IF(SAM_2017_user_USD!BH47="","",SAM_2017_user_USD!BH47)</f>
        <v/>
      </c>
      <c r="BH46" s="223" t="str">
        <f>IF(SAM_2017_user_USD!BI47="","",SAM_2017_user_USD!BI47)</f>
        <v/>
      </c>
      <c r="BI46" s="223" t="str">
        <f>IF(SAM_2017_user_USD!BJ47="","",SAM_2017_user_USD!BJ47)</f>
        <v/>
      </c>
      <c r="BJ46" s="223" t="str">
        <f>IF(SAM_2017_user_USD!BK47="","",SAM_2017_user_USD!BK47)</f>
        <v/>
      </c>
      <c r="BK46" s="223" t="str">
        <f>IF(SAM_2017_user_USD!BL47="","",SAM_2017_user_USD!BL47)</f>
        <v/>
      </c>
      <c r="BL46" s="223" t="str">
        <f>IF(SAM_2017_user_USD!BM47="","",SAM_2017_user_USD!BM47)</f>
        <v/>
      </c>
      <c r="BM46" s="223" t="str">
        <f>IF(SAM_2017_user_USD!BN47="","",SAM_2017_user_USD!BN47)</f>
        <v/>
      </c>
      <c r="BN46" s="223" t="str">
        <f>IF(SAM_2017_user_USD!BO47="","",SAM_2017_user_USD!BO47)</f>
        <v/>
      </c>
      <c r="BO46" s="223" t="str">
        <f>IF(SAM_2017_user_USD!BP47="","",SAM_2017_user_USD!BP47)</f>
        <v/>
      </c>
      <c r="BP46" s="223" t="str">
        <f>IF(SAM_2017_user_USD!BQ47="","",SAM_2017_user_USD!BQ47)</f>
        <v/>
      </c>
      <c r="BQ46" s="223" t="str">
        <f>IF(SAM_2017_user_USD!BR47="","",SAM_2017_user_USD!BR47)</f>
        <v/>
      </c>
      <c r="BR46" s="223" t="str">
        <f>IF(SAM_2017_user_USD!BS47="","",SAM_2017_user_USD!BS47)</f>
        <v/>
      </c>
      <c r="BS46" s="223" t="str">
        <f>IF(SAM_2017_user_USD!BT47="","",SAM_2017_user_USD!BT47)</f>
        <v/>
      </c>
      <c r="BT46" s="223">
        <f>IF(SAM_2017_user_USD!BU47="","",SAM_2017_user_USD!BU47)</f>
        <v>14.146508738253161</v>
      </c>
      <c r="BU46" s="223">
        <f>IF(SAM_2017_user_USD!BV47="","",SAM_2017_user_USD!BV47)</f>
        <v>24.137442636809816</v>
      </c>
      <c r="BV46" s="223">
        <f>IF(SAM_2017_user_USD!BW47="","",SAM_2017_user_USD!BW47)</f>
        <v>8.9039551743181136</v>
      </c>
      <c r="BW46" s="223">
        <f>IF(SAM_2017_user_USD!BX47="","",SAM_2017_user_USD!BX47)</f>
        <v>34.066981013511146</v>
      </c>
      <c r="BX46" s="223" t="str">
        <f>IF(SAM_2017_user_USD!BY47="","",SAM_2017_user_USD!BY47)</f>
        <v/>
      </c>
      <c r="BY46" s="223" t="str">
        <f>IF(SAM_2017_user_USD!BZ47="","",SAM_2017_user_USD!BZ47)</f>
        <v/>
      </c>
      <c r="BZ46" s="223" t="str">
        <f>IF(SAM_2017_user_USD!CA47="","",SAM_2017_user_USD!CA47)</f>
        <v/>
      </c>
      <c r="CA46" s="223" t="str">
        <f>IF(SAM_2017_user_USD!CB47="","",SAM_2017_user_USD!CB47)</f>
        <v/>
      </c>
      <c r="CB46" s="223" t="str">
        <f>IF(SAM_2017_user_USD!CC47="","",SAM_2017_user_USD!CC47)</f>
        <v/>
      </c>
      <c r="CC46" s="223">
        <f>IF(SAM_2017_user_USD!CD47="","",SAM_2017_user_USD!CD47)</f>
        <v>145.17688538551982</v>
      </c>
      <c r="CD46" s="223" t="str">
        <f>IF(SAM_2017_user_USD!CE47="","",SAM_2017_user_USD!CE47)</f>
        <v/>
      </c>
      <c r="CE46" s="107">
        <f t="shared" si="1"/>
        <v>6896.8581034069766</v>
      </c>
    </row>
    <row r="47" spans="1:83" x14ac:dyDescent="0.25">
      <c r="A47" s="225">
        <v>46</v>
      </c>
      <c r="B47" s="223">
        <f>IF(SAM_2017_user_USD!C48="","",SAM_2017_user_USD!C48)</f>
        <v>23.518408117408882</v>
      </c>
      <c r="C47" s="223" t="str">
        <f>IF(SAM_2017_user_USD!D48="","",SAM_2017_user_USD!D48)</f>
        <v/>
      </c>
      <c r="D47" s="223">
        <f>IF(SAM_2017_user_USD!E48="","",SAM_2017_user_USD!E48)</f>
        <v>400.56711784774541</v>
      </c>
      <c r="E47" s="223" t="str">
        <f>IF(SAM_2017_user_USD!F48="","",SAM_2017_user_USD!F48)</f>
        <v/>
      </c>
      <c r="F47" s="223">
        <f>IF(SAM_2017_user_USD!G48="","",SAM_2017_user_USD!G48)</f>
        <v>5.86866142381461E-3</v>
      </c>
      <c r="G47" s="223">
        <f>IF(SAM_2017_user_USD!H48="","",SAM_2017_user_USD!H48)</f>
        <v>400.42794629180685</v>
      </c>
      <c r="H47" s="223">
        <f>IF(SAM_2017_user_USD!I48="","",SAM_2017_user_USD!I48)</f>
        <v>5.5768661378705566</v>
      </c>
      <c r="I47" s="223">
        <f>IF(SAM_2017_user_USD!J48="","",SAM_2017_user_USD!J48)</f>
        <v>8.7032428878503314</v>
      </c>
      <c r="J47" s="223">
        <f>IF(SAM_2017_user_USD!K48="","",SAM_2017_user_USD!K48)</f>
        <v>0.43110410114679709</v>
      </c>
      <c r="K47" s="223">
        <f>IF(SAM_2017_user_USD!L48="","",SAM_2017_user_USD!L48)</f>
        <v>0.71675140938657422</v>
      </c>
      <c r="L47" s="223">
        <f>IF(SAM_2017_user_USD!M48="","",SAM_2017_user_USD!M48)</f>
        <v>0.53123542595562545</v>
      </c>
      <c r="M47" s="223">
        <f>IF(SAM_2017_user_USD!N48="","",SAM_2017_user_USD!N48)</f>
        <v>214.531387620559</v>
      </c>
      <c r="N47" s="223">
        <f>IF(SAM_2017_user_USD!O48="","",SAM_2017_user_USD!O48)</f>
        <v>94.235458162596586</v>
      </c>
      <c r="O47" s="223">
        <f>IF(SAM_2017_user_USD!P48="","",SAM_2017_user_USD!P48)</f>
        <v>3.0816122140456995E-2</v>
      </c>
      <c r="P47" s="223">
        <f>IF(SAM_2017_user_USD!Q48="","",SAM_2017_user_USD!Q48)</f>
        <v>0.50386157414381638</v>
      </c>
      <c r="Q47" s="223">
        <f>IF(SAM_2017_user_USD!R48="","",SAM_2017_user_USD!R48)</f>
        <v>1.7039854624510513</v>
      </c>
      <c r="R47" s="223">
        <f>IF(SAM_2017_user_USD!S48="","",SAM_2017_user_USD!S48)</f>
        <v>335.68684257234992</v>
      </c>
      <c r="S47" s="223">
        <f>IF(SAM_2017_user_USD!T48="","",SAM_2017_user_USD!T48)</f>
        <v>0.43836209607658766</v>
      </c>
      <c r="T47" s="223">
        <f>IF(SAM_2017_user_USD!U48="","",SAM_2017_user_USD!U48)</f>
        <v>91.621434029688828</v>
      </c>
      <c r="U47" s="223">
        <f>IF(SAM_2017_user_USD!V48="","",SAM_2017_user_USD!V48)</f>
        <v>83.316939748956344</v>
      </c>
      <c r="V47" s="223">
        <f>IF(SAM_2017_user_USD!W48="","",SAM_2017_user_USD!W48)</f>
        <v>4.8316581878745364</v>
      </c>
      <c r="W47" s="223">
        <f>IF(SAM_2017_user_USD!X48="","",SAM_2017_user_USD!X48)</f>
        <v>245.17244300526139</v>
      </c>
      <c r="X47" s="223">
        <f>IF(SAM_2017_user_USD!Y48="","",SAM_2017_user_USD!Y48)</f>
        <v>14.653050495544306</v>
      </c>
      <c r="Y47" s="223" t="str">
        <f>IF(SAM_2017_user_USD!Z48="","",SAM_2017_user_USD!Z48)</f>
        <v/>
      </c>
      <c r="Z47" s="223">
        <f>IF(SAM_2017_user_USD!AA48="","",SAM_2017_user_USD!AA48)</f>
        <v>8.6003545368816287E-4</v>
      </c>
      <c r="AA47" s="223">
        <f>IF(SAM_2017_user_USD!AB48="","",SAM_2017_user_USD!AB48)</f>
        <v>1155.4656431531573</v>
      </c>
      <c r="AB47" s="223">
        <f>IF(SAM_2017_user_USD!AC48="","",SAM_2017_user_USD!AC48)</f>
        <v>25.869471160272401</v>
      </c>
      <c r="AC47" s="223">
        <f>IF(SAM_2017_user_USD!AD48="","",SAM_2017_user_USD!AD48)</f>
        <v>53.511794686297648</v>
      </c>
      <c r="AD47" s="223">
        <f>IF(SAM_2017_user_USD!AE48="","",SAM_2017_user_USD!AE48)</f>
        <v>599.01687681164196</v>
      </c>
      <c r="AE47" s="223">
        <f>IF(SAM_2017_user_USD!AF48="","",SAM_2017_user_USD!AF48)</f>
        <v>59.691761383470137</v>
      </c>
      <c r="AF47" s="223">
        <f>IF(SAM_2017_user_USD!AG48="","",SAM_2017_user_USD!AG48)</f>
        <v>98.475841952615752</v>
      </c>
      <c r="AG47" s="223" t="str">
        <f>IF(SAM_2017_user_USD!AH48="","",SAM_2017_user_USD!AH48)</f>
        <v/>
      </c>
      <c r="AH47" s="223" t="str">
        <f>IF(SAM_2017_user_USD!AI48="","",SAM_2017_user_USD!AI48)</f>
        <v/>
      </c>
      <c r="AI47" s="223">
        <f>IF(SAM_2017_user_USD!AJ48="","",SAM_2017_user_USD!AJ48)</f>
        <v>95.081861336017425</v>
      </c>
      <c r="AJ47" s="223" t="str">
        <f>IF(SAM_2017_user_USD!AK48="","",SAM_2017_user_USD!AK48)</f>
        <v/>
      </c>
      <c r="AK47" s="223" t="str">
        <f>IF(SAM_2017_user_USD!AL48="","",SAM_2017_user_USD!AL48)</f>
        <v/>
      </c>
      <c r="AL47" s="223" t="str">
        <f>IF(SAM_2017_user_USD!AM48="","",SAM_2017_user_USD!AM48)</f>
        <v/>
      </c>
      <c r="AM47" s="223" t="str">
        <f>IF(SAM_2017_user_USD!AN48="","",SAM_2017_user_USD!AN48)</f>
        <v/>
      </c>
      <c r="AN47" s="223" t="str">
        <f>IF(SAM_2017_user_USD!AO48="","",SAM_2017_user_USD!AO48)</f>
        <v/>
      </c>
      <c r="AO47" s="223" t="str">
        <f>IF(SAM_2017_user_USD!AP48="","",SAM_2017_user_USD!AP48)</f>
        <v/>
      </c>
      <c r="AP47" s="223" t="str">
        <f>IF(SAM_2017_user_USD!AQ48="","",SAM_2017_user_USD!AQ48)</f>
        <v/>
      </c>
      <c r="AQ47" s="223" t="str">
        <f>IF(SAM_2017_user_USD!AR48="","",SAM_2017_user_USD!AR48)</f>
        <v/>
      </c>
      <c r="AR47" s="223" t="str">
        <f>IF(SAM_2017_user_USD!AS48="","",SAM_2017_user_USD!AS48)</f>
        <v/>
      </c>
      <c r="AS47" s="223" t="str">
        <f>IF(SAM_2017_user_USD!AT48="","",SAM_2017_user_USD!AT48)</f>
        <v/>
      </c>
      <c r="AT47" s="223" t="str">
        <f>IF(SAM_2017_user_USD!AU48="","",SAM_2017_user_USD!AU48)</f>
        <v/>
      </c>
      <c r="AU47" s="223" t="str">
        <f>IF(SAM_2017_user_USD!AV48="","",SAM_2017_user_USD!AV48)</f>
        <v/>
      </c>
      <c r="AV47" s="223" t="str">
        <f>IF(SAM_2017_user_USD!AW48="","",SAM_2017_user_USD!AW48)</f>
        <v/>
      </c>
      <c r="AW47" s="223" t="str">
        <f>IF(SAM_2017_user_USD!AX48="","",SAM_2017_user_USD!AX48)</f>
        <v/>
      </c>
      <c r="AX47" s="223" t="str">
        <f>IF(SAM_2017_user_USD!AY48="","",SAM_2017_user_USD!AY48)</f>
        <v/>
      </c>
      <c r="AY47" s="223" t="str">
        <f>IF(SAM_2017_user_USD!AZ48="","",SAM_2017_user_USD!AZ48)</f>
        <v/>
      </c>
      <c r="AZ47" s="223" t="str">
        <f>IF(SAM_2017_user_USD!BA48="","",SAM_2017_user_USD!BA48)</f>
        <v/>
      </c>
      <c r="BA47" s="223" t="str">
        <f>IF(SAM_2017_user_USD!BB48="","",SAM_2017_user_USD!BB48)</f>
        <v/>
      </c>
      <c r="BB47" s="223" t="str">
        <f>IF(SAM_2017_user_USD!BC48="","",SAM_2017_user_USD!BC48)</f>
        <v/>
      </c>
      <c r="BC47" s="223" t="str">
        <f>IF(SAM_2017_user_USD!BD48="","",SAM_2017_user_USD!BD48)</f>
        <v/>
      </c>
      <c r="BD47" s="223" t="str">
        <f>IF(SAM_2017_user_USD!BE48="","",SAM_2017_user_USD!BE48)</f>
        <v/>
      </c>
      <c r="BE47" s="223" t="str">
        <f>IF(SAM_2017_user_USD!BF48="","",SAM_2017_user_USD!BF48)</f>
        <v/>
      </c>
      <c r="BF47" s="223" t="str">
        <f>IF(SAM_2017_user_USD!BG48="","",SAM_2017_user_USD!BG48)</f>
        <v/>
      </c>
      <c r="BG47" s="223" t="str">
        <f>IF(SAM_2017_user_USD!BH48="","",SAM_2017_user_USD!BH48)</f>
        <v/>
      </c>
      <c r="BH47" s="223" t="str">
        <f>IF(SAM_2017_user_USD!BI48="","",SAM_2017_user_USD!BI48)</f>
        <v/>
      </c>
      <c r="BI47" s="223" t="str">
        <f>IF(SAM_2017_user_USD!BJ48="","",SAM_2017_user_USD!BJ48)</f>
        <v/>
      </c>
      <c r="BJ47" s="223" t="str">
        <f>IF(SAM_2017_user_USD!BK48="","",SAM_2017_user_USD!BK48)</f>
        <v/>
      </c>
      <c r="BK47" s="223" t="str">
        <f>IF(SAM_2017_user_USD!BL48="","",SAM_2017_user_USD!BL48)</f>
        <v/>
      </c>
      <c r="BL47" s="223" t="str">
        <f>IF(SAM_2017_user_USD!BM48="","",SAM_2017_user_USD!BM48)</f>
        <v/>
      </c>
      <c r="BM47" s="223" t="str">
        <f>IF(SAM_2017_user_USD!BN48="","",SAM_2017_user_USD!BN48)</f>
        <v/>
      </c>
      <c r="BN47" s="223" t="str">
        <f>IF(SAM_2017_user_USD!BO48="","",SAM_2017_user_USD!BO48)</f>
        <v/>
      </c>
      <c r="BO47" s="223" t="str">
        <f>IF(SAM_2017_user_USD!BP48="","",SAM_2017_user_USD!BP48)</f>
        <v/>
      </c>
      <c r="BP47" s="223" t="str">
        <f>IF(SAM_2017_user_USD!BQ48="","",SAM_2017_user_USD!BQ48)</f>
        <v/>
      </c>
      <c r="BQ47" s="223" t="str">
        <f>IF(SAM_2017_user_USD!BR48="","",SAM_2017_user_USD!BR48)</f>
        <v/>
      </c>
      <c r="BR47" s="223" t="str">
        <f>IF(SAM_2017_user_USD!BS48="","",SAM_2017_user_USD!BS48)</f>
        <v/>
      </c>
      <c r="BS47" s="223" t="str">
        <f>IF(SAM_2017_user_USD!BT48="","",SAM_2017_user_USD!BT48)</f>
        <v/>
      </c>
      <c r="BT47" s="223">
        <f>IF(SAM_2017_user_USD!BU48="","",SAM_2017_user_USD!BU48)</f>
        <v>22.362881531251745</v>
      </c>
      <c r="BU47" s="223">
        <f>IF(SAM_2017_user_USD!BV48="","",SAM_2017_user_USD!BV48)</f>
        <v>38.156606703585581</v>
      </c>
      <c r="BV47" s="223">
        <f>IF(SAM_2017_user_USD!BW48="","",SAM_2017_user_USD!BW48)</f>
        <v>14.075423018290195</v>
      </c>
      <c r="BW47" s="223">
        <f>IF(SAM_2017_user_USD!BX48="","",SAM_2017_user_USD!BX48)</f>
        <v>53.853277485525034</v>
      </c>
      <c r="BX47" s="223" t="str">
        <f>IF(SAM_2017_user_USD!BY48="","",SAM_2017_user_USD!BY48)</f>
        <v/>
      </c>
      <c r="BY47" s="223" t="str">
        <f>IF(SAM_2017_user_USD!BZ48="","",SAM_2017_user_USD!BZ48)</f>
        <v/>
      </c>
      <c r="BZ47" s="223" t="str">
        <f>IF(SAM_2017_user_USD!CA48="","",SAM_2017_user_USD!CA48)</f>
        <v/>
      </c>
      <c r="CA47" s="223" t="str">
        <f>IF(SAM_2017_user_USD!CB48="","",SAM_2017_user_USD!CB48)</f>
        <v/>
      </c>
      <c r="CB47" s="223" t="str">
        <f>IF(SAM_2017_user_USD!CC48="","",SAM_2017_user_USD!CC48)</f>
        <v/>
      </c>
      <c r="CC47" s="223">
        <f>IF(SAM_2017_user_USD!CD48="","",SAM_2017_user_USD!CD48)</f>
        <v>1904.5977982940981</v>
      </c>
      <c r="CD47" s="223" t="str">
        <f>IF(SAM_2017_user_USD!CE48="","",SAM_2017_user_USD!CE48)</f>
        <v/>
      </c>
      <c r="CE47" s="107">
        <f t="shared" si="1"/>
        <v>6047.3648775099155</v>
      </c>
    </row>
    <row r="48" spans="1:83" x14ac:dyDescent="0.25">
      <c r="A48" s="225">
        <v>47</v>
      </c>
      <c r="B48" s="223">
        <f>IF(SAM_2017_user_USD!C49="","",SAM_2017_user_USD!C49)</f>
        <v>24.182687279678326</v>
      </c>
      <c r="C48" s="223">
        <f>IF(SAM_2017_user_USD!D49="","",SAM_2017_user_USD!D49)</f>
        <v>125.04779985923459</v>
      </c>
      <c r="D48" s="223">
        <f>IF(SAM_2017_user_USD!E49="","",SAM_2017_user_USD!E49)</f>
        <v>82.437472410696017</v>
      </c>
      <c r="E48" s="223">
        <f>IF(SAM_2017_user_USD!F49="","",SAM_2017_user_USD!F49)</f>
        <v>1.6266128253177008</v>
      </c>
      <c r="F48" s="223">
        <f>IF(SAM_2017_user_USD!G49="","",SAM_2017_user_USD!G49)</f>
        <v>1.9526890626826163</v>
      </c>
      <c r="G48" s="223">
        <f>IF(SAM_2017_user_USD!H49="","",SAM_2017_user_USD!H49)</f>
        <v>18.587147370457743</v>
      </c>
      <c r="H48" s="223">
        <f>IF(SAM_2017_user_USD!I49="","",SAM_2017_user_USD!I49)</f>
        <v>41.269762580852735</v>
      </c>
      <c r="I48" s="223">
        <f>IF(SAM_2017_user_USD!J49="","",SAM_2017_user_USD!J49)</f>
        <v>14.42503661428931</v>
      </c>
      <c r="J48" s="223">
        <f>IF(SAM_2017_user_USD!K49="","",SAM_2017_user_USD!K49)</f>
        <v>3.0772205100946741E-2</v>
      </c>
      <c r="K48" s="223">
        <f>IF(SAM_2017_user_USD!L49="","",SAM_2017_user_USD!L49)</f>
        <v>0.67334142700245514</v>
      </c>
      <c r="L48" s="223">
        <f>IF(SAM_2017_user_USD!M49="","",SAM_2017_user_USD!M49)</f>
        <v>27.979965474114287</v>
      </c>
      <c r="M48" s="223">
        <f>IF(SAM_2017_user_USD!N49="","",SAM_2017_user_USD!N49)</f>
        <v>0.41737188937704672</v>
      </c>
      <c r="N48" s="223">
        <f>IF(SAM_2017_user_USD!O49="","",SAM_2017_user_USD!O49)</f>
        <v>2.1490201244797413</v>
      </c>
      <c r="O48" s="223">
        <f>IF(SAM_2017_user_USD!P49="","",SAM_2017_user_USD!P49)</f>
        <v>23.199858320047522</v>
      </c>
      <c r="P48" s="223">
        <f>IF(SAM_2017_user_USD!Q49="","",SAM_2017_user_USD!Q49)</f>
        <v>0.61578980699006391</v>
      </c>
      <c r="Q48" s="223">
        <f>IF(SAM_2017_user_USD!R49="","",SAM_2017_user_USD!R49)</f>
        <v>32.813541899524004</v>
      </c>
      <c r="R48" s="223">
        <f>IF(SAM_2017_user_USD!S49="","",SAM_2017_user_USD!S49)</f>
        <v>63.535224349158256</v>
      </c>
      <c r="S48" s="223">
        <f>IF(SAM_2017_user_USD!T49="","",SAM_2017_user_USD!T49)</f>
        <v>8.63093296345021E-4</v>
      </c>
      <c r="T48" s="223">
        <f>IF(SAM_2017_user_USD!U49="","",SAM_2017_user_USD!U49)</f>
        <v>100.5530595596429</v>
      </c>
      <c r="U48" s="223">
        <f>IF(SAM_2017_user_USD!V49="","",SAM_2017_user_USD!V49)</f>
        <v>0.1361049281993188</v>
      </c>
      <c r="V48" s="223">
        <f>IF(SAM_2017_user_USD!W49="","",SAM_2017_user_USD!W49)</f>
        <v>21.527613823935059</v>
      </c>
      <c r="W48" s="223">
        <f>IF(SAM_2017_user_USD!X49="","",SAM_2017_user_USD!X49)</f>
        <v>3.4932734945823012</v>
      </c>
      <c r="X48" s="223">
        <f>IF(SAM_2017_user_USD!Y49="","",SAM_2017_user_USD!Y49)</f>
        <v>96.654146278385198</v>
      </c>
      <c r="Y48" s="223">
        <f>IF(SAM_2017_user_USD!Z49="","",SAM_2017_user_USD!Z49)</f>
        <v>1.1560666281484711E-5</v>
      </c>
      <c r="Z48" s="223">
        <f>IF(SAM_2017_user_USD!AA49="","",SAM_2017_user_USD!AA49)</f>
        <v>4.2128868847592198</v>
      </c>
      <c r="AA48" s="223">
        <f>IF(SAM_2017_user_USD!AB49="","",SAM_2017_user_USD!AB49)</f>
        <v>215.44118486333267</v>
      </c>
      <c r="AB48" s="223">
        <f>IF(SAM_2017_user_USD!AC49="","",SAM_2017_user_USD!AC49)</f>
        <v>299.77800790126815</v>
      </c>
      <c r="AC48" s="223">
        <f>IF(SAM_2017_user_USD!AD49="","",SAM_2017_user_USD!AD49)</f>
        <v>55.8264267387706</v>
      </c>
      <c r="AD48" s="223">
        <f>IF(SAM_2017_user_USD!AE49="","",SAM_2017_user_USD!AE49)</f>
        <v>1.159310400793657</v>
      </c>
      <c r="AE48" s="223">
        <f>IF(SAM_2017_user_USD!AF49="","",SAM_2017_user_USD!AF49)</f>
        <v>36.272679704557319</v>
      </c>
      <c r="AF48" s="223">
        <f>IF(SAM_2017_user_USD!AG49="","",SAM_2017_user_USD!AG49)</f>
        <v>142.87886800277553</v>
      </c>
      <c r="AG48" s="223">
        <f>IF(SAM_2017_user_USD!AH49="","",SAM_2017_user_USD!AH49)</f>
        <v>1.6642018820539837</v>
      </c>
      <c r="AH48" s="223">
        <f>IF(SAM_2017_user_USD!AI49="","",SAM_2017_user_USD!AI49)</f>
        <v>8.4516327855386741</v>
      </c>
      <c r="AI48" s="223">
        <f>IF(SAM_2017_user_USD!AJ49="","",SAM_2017_user_USD!AJ49)</f>
        <v>124.41935402954934</v>
      </c>
      <c r="AJ48" s="223" t="str">
        <f>IF(SAM_2017_user_USD!AK49="","",SAM_2017_user_USD!AK49)</f>
        <v/>
      </c>
      <c r="AK48" s="223" t="str">
        <f>IF(SAM_2017_user_USD!AL49="","",SAM_2017_user_USD!AL49)</f>
        <v/>
      </c>
      <c r="AL48" s="223" t="str">
        <f>IF(SAM_2017_user_USD!AM49="","",SAM_2017_user_USD!AM49)</f>
        <v/>
      </c>
      <c r="AM48" s="223" t="str">
        <f>IF(SAM_2017_user_USD!AN49="","",SAM_2017_user_USD!AN49)</f>
        <v/>
      </c>
      <c r="AN48" s="223" t="str">
        <f>IF(SAM_2017_user_USD!AO49="","",SAM_2017_user_USD!AO49)</f>
        <v/>
      </c>
      <c r="AO48" s="223" t="str">
        <f>IF(SAM_2017_user_USD!AP49="","",SAM_2017_user_USD!AP49)</f>
        <v/>
      </c>
      <c r="AP48" s="223" t="str">
        <f>IF(SAM_2017_user_USD!AQ49="","",SAM_2017_user_USD!AQ49)</f>
        <v/>
      </c>
      <c r="AQ48" s="223" t="str">
        <f>IF(SAM_2017_user_USD!AR49="","",SAM_2017_user_USD!AR49)</f>
        <v/>
      </c>
      <c r="AR48" s="223" t="str">
        <f>IF(SAM_2017_user_USD!AS49="","",SAM_2017_user_USD!AS49)</f>
        <v/>
      </c>
      <c r="AS48" s="223" t="str">
        <f>IF(SAM_2017_user_USD!AT49="","",SAM_2017_user_USD!AT49)</f>
        <v/>
      </c>
      <c r="AT48" s="223" t="str">
        <f>IF(SAM_2017_user_USD!AU49="","",SAM_2017_user_USD!AU49)</f>
        <v/>
      </c>
      <c r="AU48" s="223" t="str">
        <f>IF(SAM_2017_user_USD!AV49="","",SAM_2017_user_USD!AV49)</f>
        <v/>
      </c>
      <c r="AV48" s="223" t="str">
        <f>IF(SAM_2017_user_USD!AW49="","",SAM_2017_user_USD!AW49)</f>
        <v/>
      </c>
      <c r="AW48" s="223" t="str">
        <f>IF(SAM_2017_user_USD!AX49="","",SAM_2017_user_USD!AX49)</f>
        <v/>
      </c>
      <c r="AX48" s="223" t="str">
        <f>IF(SAM_2017_user_USD!AY49="","",SAM_2017_user_USD!AY49)</f>
        <v/>
      </c>
      <c r="AY48" s="223" t="str">
        <f>IF(SAM_2017_user_USD!AZ49="","",SAM_2017_user_USD!AZ49)</f>
        <v/>
      </c>
      <c r="AZ48" s="223" t="str">
        <f>IF(SAM_2017_user_USD!BA49="","",SAM_2017_user_USD!BA49)</f>
        <v/>
      </c>
      <c r="BA48" s="223" t="str">
        <f>IF(SAM_2017_user_USD!BB49="","",SAM_2017_user_USD!BB49)</f>
        <v/>
      </c>
      <c r="BB48" s="223" t="str">
        <f>IF(SAM_2017_user_USD!BC49="","",SAM_2017_user_USD!BC49)</f>
        <v/>
      </c>
      <c r="BC48" s="223" t="str">
        <f>IF(SAM_2017_user_USD!BD49="","",SAM_2017_user_USD!BD49)</f>
        <v/>
      </c>
      <c r="BD48" s="223" t="str">
        <f>IF(SAM_2017_user_USD!BE49="","",SAM_2017_user_USD!BE49)</f>
        <v/>
      </c>
      <c r="BE48" s="223" t="str">
        <f>IF(SAM_2017_user_USD!BF49="","",SAM_2017_user_USD!BF49)</f>
        <v/>
      </c>
      <c r="BF48" s="223" t="str">
        <f>IF(SAM_2017_user_USD!BG49="","",SAM_2017_user_USD!BG49)</f>
        <v/>
      </c>
      <c r="BG48" s="223" t="str">
        <f>IF(SAM_2017_user_USD!BH49="","",SAM_2017_user_USD!BH49)</f>
        <v/>
      </c>
      <c r="BH48" s="223" t="str">
        <f>IF(SAM_2017_user_USD!BI49="","",SAM_2017_user_USD!BI49)</f>
        <v/>
      </c>
      <c r="BI48" s="223" t="str">
        <f>IF(SAM_2017_user_USD!BJ49="","",SAM_2017_user_USD!BJ49)</f>
        <v/>
      </c>
      <c r="BJ48" s="223" t="str">
        <f>IF(SAM_2017_user_USD!BK49="","",SAM_2017_user_USD!BK49)</f>
        <v/>
      </c>
      <c r="BK48" s="223" t="str">
        <f>IF(SAM_2017_user_USD!BL49="","",SAM_2017_user_USD!BL49)</f>
        <v/>
      </c>
      <c r="BL48" s="223" t="str">
        <f>IF(SAM_2017_user_USD!BM49="","",SAM_2017_user_USD!BM49)</f>
        <v/>
      </c>
      <c r="BM48" s="223" t="str">
        <f>IF(SAM_2017_user_USD!BN49="","",SAM_2017_user_USD!BN49)</f>
        <v/>
      </c>
      <c r="BN48" s="223" t="str">
        <f>IF(SAM_2017_user_USD!BO49="","",SAM_2017_user_USD!BO49)</f>
        <v/>
      </c>
      <c r="BO48" s="223" t="str">
        <f>IF(SAM_2017_user_USD!BP49="","",SAM_2017_user_USD!BP49)</f>
        <v/>
      </c>
      <c r="BP48" s="223" t="str">
        <f>IF(SAM_2017_user_USD!BQ49="","",SAM_2017_user_USD!BQ49)</f>
        <v/>
      </c>
      <c r="BQ48" s="223" t="str">
        <f>IF(SAM_2017_user_USD!BR49="","",SAM_2017_user_USD!BR49)</f>
        <v/>
      </c>
      <c r="BR48" s="223" t="str">
        <f>IF(SAM_2017_user_USD!BS49="","",SAM_2017_user_USD!BS49)</f>
        <v/>
      </c>
      <c r="BS48" s="223" t="str">
        <f>IF(SAM_2017_user_USD!BT49="","",SAM_2017_user_USD!BT49)</f>
        <v/>
      </c>
      <c r="BT48" s="223">
        <f>IF(SAM_2017_user_USD!BU49="","",SAM_2017_user_USD!BU49)</f>
        <v>61.818742431966101</v>
      </c>
      <c r="BU48" s="223">
        <f>IF(SAM_2017_user_USD!BV49="","",SAM_2017_user_USD!BV49)</f>
        <v>138.8539210294376</v>
      </c>
      <c r="BV48" s="223">
        <f>IF(SAM_2017_user_USD!BW49="","",SAM_2017_user_USD!BW49)</f>
        <v>25.155686590134966</v>
      </c>
      <c r="BW48" s="223">
        <f>IF(SAM_2017_user_USD!BX49="","",SAM_2017_user_USD!BX49)</f>
        <v>146.93793454642349</v>
      </c>
      <c r="BX48" s="223" t="str">
        <f>IF(SAM_2017_user_USD!BY49="","",SAM_2017_user_USD!BY49)</f>
        <v/>
      </c>
      <c r="BY48" s="223" t="str">
        <f>IF(SAM_2017_user_USD!BZ49="","",SAM_2017_user_USD!BZ49)</f>
        <v/>
      </c>
      <c r="BZ48" s="223" t="str">
        <f>IF(SAM_2017_user_USD!CA49="","",SAM_2017_user_USD!CA49)</f>
        <v/>
      </c>
      <c r="CA48" s="223" t="str">
        <f>IF(SAM_2017_user_USD!CB49="","",SAM_2017_user_USD!CB49)</f>
        <v/>
      </c>
      <c r="CB48" s="223" t="str">
        <f>IF(SAM_2017_user_USD!CC49="","",SAM_2017_user_USD!CC49)</f>
        <v/>
      </c>
      <c r="CC48" s="223">
        <f>IF(SAM_2017_user_USD!CD49="","",SAM_2017_user_USD!CD49)</f>
        <v>721.04847884843525</v>
      </c>
      <c r="CD48" s="223" t="str">
        <f>IF(SAM_2017_user_USD!CE49="","",SAM_2017_user_USD!CE49)</f>
        <v/>
      </c>
      <c r="CE48" s="107">
        <f t="shared" si="1"/>
        <v>2667.2284828775073</v>
      </c>
    </row>
    <row r="49" spans="1:83" x14ac:dyDescent="0.25">
      <c r="A49" s="225">
        <v>48</v>
      </c>
      <c r="B49" s="223">
        <f>IF(SAM_2017_user_USD!C50="","",SAM_2017_user_USD!C50)</f>
        <v>201.06949269525518</v>
      </c>
      <c r="C49" s="223">
        <f>IF(SAM_2017_user_USD!D50="","",SAM_2017_user_USD!D50)</f>
        <v>7.1079432261302165</v>
      </c>
      <c r="D49" s="223">
        <f>IF(SAM_2017_user_USD!E50="","",SAM_2017_user_USD!E50)</f>
        <v>557.36951077775313</v>
      </c>
      <c r="E49" s="223">
        <f>IF(SAM_2017_user_USD!F50="","",SAM_2017_user_USD!F50)</f>
        <v>2.3036492495764875</v>
      </c>
      <c r="F49" s="223">
        <f>IF(SAM_2017_user_USD!G50="","",SAM_2017_user_USD!G50)</f>
        <v>1.7833700701604536</v>
      </c>
      <c r="G49" s="223">
        <f>IF(SAM_2017_user_USD!H50="","",SAM_2017_user_USD!H50)</f>
        <v>106.60537073914371</v>
      </c>
      <c r="H49" s="223">
        <f>IF(SAM_2017_user_USD!I50="","",SAM_2017_user_USD!I50)</f>
        <v>7.7228304112228265</v>
      </c>
      <c r="I49" s="223">
        <f>IF(SAM_2017_user_USD!J50="","",SAM_2017_user_USD!J50)</f>
        <v>17.26102511659926</v>
      </c>
      <c r="J49" s="223">
        <f>IF(SAM_2017_user_USD!K50="","",SAM_2017_user_USD!K50)</f>
        <v>3.0073221007911238E-2</v>
      </c>
      <c r="K49" s="223">
        <f>IF(SAM_2017_user_USD!L50="","",SAM_2017_user_USD!L50)</f>
        <v>0.90606998512102244</v>
      </c>
      <c r="L49" s="223">
        <f>IF(SAM_2017_user_USD!M50="","",SAM_2017_user_USD!M50)</f>
        <v>17.116058398907185</v>
      </c>
      <c r="M49" s="223">
        <f>IF(SAM_2017_user_USD!N50="","",SAM_2017_user_USD!N50)</f>
        <v>1.6677472068411514</v>
      </c>
      <c r="N49" s="223">
        <f>IF(SAM_2017_user_USD!O50="","",SAM_2017_user_USD!O50)</f>
        <v>6.946013069062505E-6</v>
      </c>
      <c r="O49" s="223">
        <f>IF(SAM_2017_user_USD!P50="","",SAM_2017_user_USD!P50)</f>
        <v>0.25767049360450384</v>
      </c>
      <c r="P49" s="223">
        <f>IF(SAM_2017_user_USD!Q50="","",SAM_2017_user_USD!Q50)</f>
        <v>2.6198890352069002</v>
      </c>
      <c r="Q49" s="223">
        <f>IF(SAM_2017_user_USD!R50="","",SAM_2017_user_USD!R50)</f>
        <v>7.0052672016221607</v>
      </c>
      <c r="R49" s="223">
        <f>IF(SAM_2017_user_USD!S50="","",SAM_2017_user_USD!S50)</f>
        <v>2.7674265929005428</v>
      </c>
      <c r="S49" s="223">
        <f>IF(SAM_2017_user_USD!T50="","",SAM_2017_user_USD!T50)</f>
        <v>2.3287573170283369E-4</v>
      </c>
      <c r="T49" s="223">
        <f>IF(SAM_2017_user_USD!U50="","",SAM_2017_user_USD!U50)</f>
        <v>14.846096451316289</v>
      </c>
      <c r="U49" s="223">
        <f>IF(SAM_2017_user_USD!V50="","",SAM_2017_user_USD!V50)</f>
        <v>2.3112932333349745</v>
      </c>
      <c r="V49" s="223">
        <f>IF(SAM_2017_user_USD!W50="","",SAM_2017_user_USD!W50)</f>
        <v>1.5805291558228383</v>
      </c>
      <c r="W49" s="223">
        <f>IF(SAM_2017_user_USD!X50="","",SAM_2017_user_USD!X50)</f>
        <v>6.080397402666553</v>
      </c>
      <c r="X49" s="223">
        <f>IF(SAM_2017_user_USD!Y50="","",SAM_2017_user_USD!Y50)</f>
        <v>1890.3764816367523</v>
      </c>
      <c r="Y49" s="223">
        <f>IF(SAM_2017_user_USD!Z50="","",SAM_2017_user_USD!Z50)</f>
        <v>7.076219148060785</v>
      </c>
      <c r="Z49" s="223">
        <f>IF(SAM_2017_user_USD!AA50="","",SAM_2017_user_USD!AA50)</f>
        <v>68.49099357086935</v>
      </c>
      <c r="AA49" s="223">
        <f>IF(SAM_2017_user_USD!AB50="","",SAM_2017_user_USD!AB50)</f>
        <v>73.234935200855872</v>
      </c>
      <c r="AB49" s="223">
        <f>IF(SAM_2017_user_USD!AC50="","",SAM_2017_user_USD!AC50)</f>
        <v>495.04592414528992</v>
      </c>
      <c r="AC49" s="223">
        <f>IF(SAM_2017_user_USD!AD50="","",SAM_2017_user_USD!AD50)</f>
        <v>1.2324242541859467</v>
      </c>
      <c r="AD49" s="223">
        <f>IF(SAM_2017_user_USD!AE50="","",SAM_2017_user_USD!AE50)</f>
        <v>15.25024330096452</v>
      </c>
      <c r="AE49" s="223">
        <f>IF(SAM_2017_user_USD!AF50="","",SAM_2017_user_USD!AF50)</f>
        <v>209.50973242468478</v>
      </c>
      <c r="AF49" s="223">
        <f>IF(SAM_2017_user_USD!AG50="","",SAM_2017_user_USD!AG50)</f>
        <v>33.172580600584702</v>
      </c>
      <c r="AG49" s="223">
        <f>IF(SAM_2017_user_USD!AH50="","",SAM_2017_user_USD!AH50)</f>
        <v>8.8403792050719652</v>
      </c>
      <c r="AH49" s="223">
        <f>IF(SAM_2017_user_USD!AI50="","",SAM_2017_user_USD!AI50)</f>
        <v>44.030502066609763</v>
      </c>
      <c r="AI49" s="223">
        <f>IF(SAM_2017_user_USD!AJ50="","",SAM_2017_user_USD!AJ50)</f>
        <v>166.77821950950948</v>
      </c>
      <c r="AJ49" s="223" t="str">
        <f>IF(SAM_2017_user_USD!AK50="","",SAM_2017_user_USD!AK50)</f>
        <v/>
      </c>
      <c r="AK49" s="223" t="str">
        <f>IF(SAM_2017_user_USD!AL50="","",SAM_2017_user_USD!AL50)</f>
        <v/>
      </c>
      <c r="AL49" s="223" t="str">
        <f>IF(SAM_2017_user_USD!AM50="","",SAM_2017_user_USD!AM50)</f>
        <v/>
      </c>
      <c r="AM49" s="223" t="str">
        <f>IF(SAM_2017_user_USD!AN50="","",SAM_2017_user_USD!AN50)</f>
        <v/>
      </c>
      <c r="AN49" s="223" t="str">
        <f>IF(SAM_2017_user_USD!AO50="","",SAM_2017_user_USD!AO50)</f>
        <v/>
      </c>
      <c r="AO49" s="223" t="str">
        <f>IF(SAM_2017_user_USD!AP50="","",SAM_2017_user_USD!AP50)</f>
        <v/>
      </c>
      <c r="AP49" s="223" t="str">
        <f>IF(SAM_2017_user_USD!AQ50="","",SAM_2017_user_USD!AQ50)</f>
        <v/>
      </c>
      <c r="AQ49" s="223" t="str">
        <f>IF(SAM_2017_user_USD!AR50="","",SAM_2017_user_USD!AR50)</f>
        <v/>
      </c>
      <c r="AR49" s="223" t="str">
        <f>IF(SAM_2017_user_USD!AS50="","",SAM_2017_user_USD!AS50)</f>
        <v/>
      </c>
      <c r="AS49" s="223" t="str">
        <f>IF(SAM_2017_user_USD!AT50="","",SAM_2017_user_USD!AT50)</f>
        <v/>
      </c>
      <c r="AT49" s="223" t="str">
        <f>IF(SAM_2017_user_USD!AU50="","",SAM_2017_user_USD!AU50)</f>
        <v/>
      </c>
      <c r="AU49" s="223" t="str">
        <f>IF(SAM_2017_user_USD!AV50="","",SAM_2017_user_USD!AV50)</f>
        <v/>
      </c>
      <c r="AV49" s="223" t="str">
        <f>IF(SAM_2017_user_USD!AW50="","",SAM_2017_user_USD!AW50)</f>
        <v/>
      </c>
      <c r="AW49" s="223" t="str">
        <f>IF(SAM_2017_user_USD!AX50="","",SAM_2017_user_USD!AX50)</f>
        <v/>
      </c>
      <c r="AX49" s="223" t="str">
        <f>IF(SAM_2017_user_USD!AY50="","",SAM_2017_user_USD!AY50)</f>
        <v/>
      </c>
      <c r="AY49" s="223" t="str">
        <f>IF(SAM_2017_user_USD!AZ50="","",SAM_2017_user_USD!AZ50)</f>
        <v/>
      </c>
      <c r="AZ49" s="223" t="str">
        <f>IF(SAM_2017_user_USD!BA50="","",SAM_2017_user_USD!BA50)</f>
        <v/>
      </c>
      <c r="BA49" s="223" t="str">
        <f>IF(SAM_2017_user_USD!BB50="","",SAM_2017_user_USD!BB50)</f>
        <v/>
      </c>
      <c r="BB49" s="223" t="str">
        <f>IF(SAM_2017_user_USD!BC50="","",SAM_2017_user_USD!BC50)</f>
        <v/>
      </c>
      <c r="BC49" s="223" t="str">
        <f>IF(SAM_2017_user_USD!BD50="","",SAM_2017_user_USD!BD50)</f>
        <v/>
      </c>
      <c r="BD49" s="223" t="str">
        <f>IF(SAM_2017_user_USD!BE50="","",SAM_2017_user_USD!BE50)</f>
        <v/>
      </c>
      <c r="BE49" s="223" t="str">
        <f>IF(SAM_2017_user_USD!BF50="","",SAM_2017_user_USD!BF50)</f>
        <v/>
      </c>
      <c r="BF49" s="223" t="str">
        <f>IF(SAM_2017_user_USD!BG50="","",SAM_2017_user_USD!BG50)</f>
        <v/>
      </c>
      <c r="BG49" s="223" t="str">
        <f>IF(SAM_2017_user_USD!BH50="","",SAM_2017_user_USD!BH50)</f>
        <v/>
      </c>
      <c r="BH49" s="223" t="str">
        <f>IF(SAM_2017_user_USD!BI50="","",SAM_2017_user_USD!BI50)</f>
        <v/>
      </c>
      <c r="BI49" s="223" t="str">
        <f>IF(SAM_2017_user_USD!BJ50="","",SAM_2017_user_USD!BJ50)</f>
        <v/>
      </c>
      <c r="BJ49" s="223" t="str">
        <f>IF(SAM_2017_user_USD!BK50="","",SAM_2017_user_USD!BK50)</f>
        <v/>
      </c>
      <c r="BK49" s="223" t="str">
        <f>IF(SAM_2017_user_USD!BL50="","",SAM_2017_user_USD!BL50)</f>
        <v/>
      </c>
      <c r="BL49" s="223" t="str">
        <f>IF(SAM_2017_user_USD!BM50="","",SAM_2017_user_USD!BM50)</f>
        <v/>
      </c>
      <c r="BM49" s="223" t="str">
        <f>IF(SAM_2017_user_USD!BN50="","",SAM_2017_user_USD!BN50)</f>
        <v/>
      </c>
      <c r="BN49" s="223" t="str">
        <f>IF(SAM_2017_user_USD!BO50="","",SAM_2017_user_USD!BO50)</f>
        <v/>
      </c>
      <c r="BO49" s="223" t="str">
        <f>IF(SAM_2017_user_USD!BP50="","",SAM_2017_user_USD!BP50)</f>
        <v/>
      </c>
      <c r="BP49" s="223" t="str">
        <f>IF(SAM_2017_user_USD!BQ50="","",SAM_2017_user_USD!BQ50)</f>
        <v/>
      </c>
      <c r="BQ49" s="223" t="str">
        <f>IF(SAM_2017_user_USD!BR50="","",SAM_2017_user_USD!BR50)</f>
        <v/>
      </c>
      <c r="BR49" s="223" t="str">
        <f>IF(SAM_2017_user_USD!BS50="","",SAM_2017_user_USD!BS50)</f>
        <v/>
      </c>
      <c r="BS49" s="223" t="str">
        <f>IF(SAM_2017_user_USD!BT50="","",SAM_2017_user_USD!BT50)</f>
        <v/>
      </c>
      <c r="BT49" s="223">
        <f>IF(SAM_2017_user_USD!BU50="","",SAM_2017_user_USD!BU50)</f>
        <v>172.36491120903838</v>
      </c>
      <c r="BU49" s="223">
        <f>IF(SAM_2017_user_USD!BV50="","",SAM_2017_user_USD!BV50)</f>
        <v>373.29719837899194</v>
      </c>
      <c r="BV49" s="223">
        <f>IF(SAM_2017_user_USD!BW50="","",SAM_2017_user_USD!BW50)</f>
        <v>94.322500977454311</v>
      </c>
      <c r="BW49" s="223">
        <f>IF(SAM_2017_user_USD!BX50="","",SAM_2017_user_USD!BX50)</f>
        <v>570.29313340236979</v>
      </c>
      <c r="BX49" s="223" t="str">
        <f>IF(SAM_2017_user_USD!BY50="","",SAM_2017_user_USD!BY50)</f>
        <v/>
      </c>
      <c r="BY49" s="223" t="str">
        <f>IF(SAM_2017_user_USD!BZ50="","",SAM_2017_user_USD!BZ50)</f>
        <v/>
      </c>
      <c r="BZ49" s="223" t="str">
        <f>IF(SAM_2017_user_USD!CA50="","",SAM_2017_user_USD!CA50)</f>
        <v/>
      </c>
      <c r="CA49" s="223" t="str">
        <f>IF(SAM_2017_user_USD!CB50="","",SAM_2017_user_USD!CB50)</f>
        <v/>
      </c>
      <c r="CB49" s="223" t="str">
        <f>IF(SAM_2017_user_USD!CC50="","",SAM_2017_user_USD!CC50)</f>
        <v/>
      </c>
      <c r="CC49" s="223">
        <f>IF(SAM_2017_user_USD!CD50="","",SAM_2017_user_USD!CD50)</f>
        <v>23.92219118044747</v>
      </c>
      <c r="CD49" s="223" t="str">
        <f>IF(SAM_2017_user_USD!CE50="","",SAM_2017_user_USD!CE50)</f>
        <v/>
      </c>
      <c r="CE49" s="107">
        <f t="shared" si="1"/>
        <v>5205.650520697679</v>
      </c>
    </row>
    <row r="50" spans="1:83" x14ac:dyDescent="0.25">
      <c r="A50" s="225">
        <v>49</v>
      </c>
      <c r="B50" s="223">
        <f>IF(SAM_2017_user_USD!C51="","",SAM_2017_user_USD!C51)</f>
        <v>670.1657201558528</v>
      </c>
      <c r="C50" s="223">
        <f>IF(SAM_2017_user_USD!D51="","",SAM_2017_user_USD!D51)</f>
        <v>7.1481305217895361</v>
      </c>
      <c r="D50" s="223">
        <f>IF(SAM_2017_user_USD!E51="","",SAM_2017_user_USD!E51)</f>
        <v>338.84443690417169</v>
      </c>
      <c r="E50" s="223">
        <f>IF(SAM_2017_user_USD!F51="","",SAM_2017_user_USD!F51)</f>
        <v>8.1111909832796189E-4</v>
      </c>
      <c r="F50" s="223">
        <f>IF(SAM_2017_user_USD!G51="","",SAM_2017_user_USD!G51)</f>
        <v>7.2693399895291915</v>
      </c>
      <c r="G50" s="223">
        <f>IF(SAM_2017_user_USD!H51="","",SAM_2017_user_USD!H51)</f>
        <v>764.06204770775321</v>
      </c>
      <c r="H50" s="223">
        <f>IF(SAM_2017_user_USD!I51="","",SAM_2017_user_USD!I51)</f>
        <v>25.23621730832469</v>
      </c>
      <c r="I50" s="223">
        <f>IF(SAM_2017_user_USD!J51="","",SAM_2017_user_USD!J51)</f>
        <v>301.86546527192996</v>
      </c>
      <c r="J50" s="223">
        <f>IF(SAM_2017_user_USD!K51="","",SAM_2017_user_USD!K51)</f>
        <v>45.369500455220191</v>
      </c>
      <c r="K50" s="223">
        <f>IF(SAM_2017_user_USD!L51="","",SAM_2017_user_USD!L51)</f>
        <v>197.93045482616503</v>
      </c>
      <c r="L50" s="223">
        <f>IF(SAM_2017_user_USD!M51="","",SAM_2017_user_USD!M51)</f>
        <v>0.55446829066919023</v>
      </c>
      <c r="M50" s="223">
        <f>IF(SAM_2017_user_USD!N51="","",SAM_2017_user_USD!N51)</f>
        <v>5.1737947845987788</v>
      </c>
      <c r="N50" s="223">
        <f>IF(SAM_2017_user_USD!O51="","",SAM_2017_user_USD!O51)</f>
        <v>0.34152470783918298</v>
      </c>
      <c r="O50" s="223">
        <f>IF(SAM_2017_user_USD!P51="","",SAM_2017_user_USD!P51)</f>
        <v>7.2453429891656125</v>
      </c>
      <c r="P50" s="223">
        <f>IF(SAM_2017_user_USD!Q51="","",SAM_2017_user_USD!Q51)</f>
        <v>103.40877633124332</v>
      </c>
      <c r="Q50" s="223">
        <f>IF(SAM_2017_user_USD!R51="","",SAM_2017_user_USD!R51)</f>
        <v>22.311630560166595</v>
      </c>
      <c r="R50" s="223">
        <f>IF(SAM_2017_user_USD!S51="","",SAM_2017_user_USD!S51)</f>
        <v>7.9503499532264756</v>
      </c>
      <c r="S50" s="223">
        <f>IF(SAM_2017_user_USD!T51="","",SAM_2017_user_USD!T51)</f>
        <v>7.2055866348265658</v>
      </c>
      <c r="T50" s="223">
        <f>IF(SAM_2017_user_USD!U51="","",SAM_2017_user_USD!U51)</f>
        <v>34.062859880730471</v>
      </c>
      <c r="U50" s="223">
        <f>IF(SAM_2017_user_USD!V51="","",SAM_2017_user_USD!V51)</f>
        <v>0.1678902953721583</v>
      </c>
      <c r="V50" s="223">
        <f>IF(SAM_2017_user_USD!W51="","",SAM_2017_user_USD!W51)</f>
        <v>4.5695550176348814</v>
      </c>
      <c r="W50" s="223">
        <f>IF(SAM_2017_user_USD!X51="","",SAM_2017_user_USD!X51)</f>
        <v>1.3931177140500495</v>
      </c>
      <c r="X50" s="223">
        <f>IF(SAM_2017_user_USD!Y51="","",SAM_2017_user_USD!Y51)</f>
        <v>47.589615842598249</v>
      </c>
      <c r="Y50" s="223">
        <f>IF(SAM_2017_user_USD!Z51="","",SAM_2017_user_USD!Z51)</f>
        <v>1.6936955985539157</v>
      </c>
      <c r="Z50" s="223">
        <f>IF(SAM_2017_user_USD!AA51="","",SAM_2017_user_USD!AA51)</f>
        <v>8.4412269150472827</v>
      </c>
      <c r="AA50" s="223">
        <f>IF(SAM_2017_user_USD!AB51="","",SAM_2017_user_USD!AB51)</f>
        <v>21.679633249086624</v>
      </c>
      <c r="AB50" s="223">
        <f>IF(SAM_2017_user_USD!AC51="","",SAM_2017_user_USD!AC51)</f>
        <v>38.237407444792495</v>
      </c>
      <c r="AC50" s="223">
        <f>IF(SAM_2017_user_USD!AD51="","",SAM_2017_user_USD!AD51)</f>
        <v>10.789337551651174</v>
      </c>
      <c r="AD50" s="223">
        <f>IF(SAM_2017_user_USD!AE51="","",SAM_2017_user_USD!AE51)</f>
        <v>1.0402960671867074</v>
      </c>
      <c r="AE50" s="223">
        <f>IF(SAM_2017_user_USD!AF51="","",SAM_2017_user_USD!AF51)</f>
        <v>49.455449234226897</v>
      </c>
      <c r="AF50" s="223">
        <f>IF(SAM_2017_user_USD!AG51="","",SAM_2017_user_USD!AG51)</f>
        <v>179.03988219424019</v>
      </c>
      <c r="AG50" s="223">
        <f>IF(SAM_2017_user_USD!AH51="","",SAM_2017_user_USD!AH51)</f>
        <v>92.789472756347621</v>
      </c>
      <c r="AH50" s="223">
        <f>IF(SAM_2017_user_USD!AI51="","",SAM_2017_user_USD!AI51)</f>
        <v>460.72728879151975</v>
      </c>
      <c r="AI50" s="223">
        <f>IF(SAM_2017_user_USD!AJ51="","",SAM_2017_user_USD!AJ51)</f>
        <v>173.73012873341801</v>
      </c>
      <c r="AJ50" s="223" t="str">
        <f>IF(SAM_2017_user_USD!AK51="","",SAM_2017_user_USD!AK51)</f>
        <v/>
      </c>
      <c r="AK50" s="223" t="str">
        <f>IF(SAM_2017_user_USD!AL51="","",SAM_2017_user_USD!AL51)</f>
        <v/>
      </c>
      <c r="AL50" s="223" t="str">
        <f>IF(SAM_2017_user_USD!AM51="","",SAM_2017_user_USD!AM51)</f>
        <v/>
      </c>
      <c r="AM50" s="223" t="str">
        <f>IF(SAM_2017_user_USD!AN51="","",SAM_2017_user_USD!AN51)</f>
        <v/>
      </c>
      <c r="AN50" s="223" t="str">
        <f>IF(SAM_2017_user_USD!AO51="","",SAM_2017_user_USD!AO51)</f>
        <v/>
      </c>
      <c r="AO50" s="223" t="str">
        <f>IF(SAM_2017_user_USD!AP51="","",SAM_2017_user_USD!AP51)</f>
        <v/>
      </c>
      <c r="AP50" s="223" t="str">
        <f>IF(SAM_2017_user_USD!AQ51="","",SAM_2017_user_USD!AQ51)</f>
        <v/>
      </c>
      <c r="AQ50" s="223" t="str">
        <f>IF(SAM_2017_user_USD!AR51="","",SAM_2017_user_USD!AR51)</f>
        <v/>
      </c>
      <c r="AR50" s="223" t="str">
        <f>IF(SAM_2017_user_USD!AS51="","",SAM_2017_user_USD!AS51)</f>
        <v/>
      </c>
      <c r="AS50" s="223" t="str">
        <f>IF(SAM_2017_user_USD!AT51="","",SAM_2017_user_USD!AT51)</f>
        <v/>
      </c>
      <c r="AT50" s="223" t="str">
        <f>IF(SAM_2017_user_USD!AU51="","",SAM_2017_user_USD!AU51)</f>
        <v/>
      </c>
      <c r="AU50" s="223" t="str">
        <f>IF(SAM_2017_user_USD!AV51="","",SAM_2017_user_USD!AV51)</f>
        <v/>
      </c>
      <c r="AV50" s="223" t="str">
        <f>IF(SAM_2017_user_USD!AW51="","",SAM_2017_user_USD!AW51)</f>
        <v/>
      </c>
      <c r="AW50" s="223" t="str">
        <f>IF(SAM_2017_user_USD!AX51="","",SAM_2017_user_USD!AX51)</f>
        <v/>
      </c>
      <c r="AX50" s="223" t="str">
        <f>IF(SAM_2017_user_USD!AY51="","",SAM_2017_user_USD!AY51)</f>
        <v/>
      </c>
      <c r="AY50" s="223" t="str">
        <f>IF(SAM_2017_user_USD!AZ51="","",SAM_2017_user_USD!AZ51)</f>
        <v/>
      </c>
      <c r="AZ50" s="223" t="str">
        <f>IF(SAM_2017_user_USD!BA51="","",SAM_2017_user_USD!BA51)</f>
        <v/>
      </c>
      <c r="BA50" s="223" t="str">
        <f>IF(SAM_2017_user_USD!BB51="","",SAM_2017_user_USD!BB51)</f>
        <v/>
      </c>
      <c r="BB50" s="223" t="str">
        <f>IF(SAM_2017_user_USD!BC51="","",SAM_2017_user_USD!BC51)</f>
        <v/>
      </c>
      <c r="BC50" s="223" t="str">
        <f>IF(SAM_2017_user_USD!BD51="","",SAM_2017_user_USD!BD51)</f>
        <v/>
      </c>
      <c r="BD50" s="223" t="str">
        <f>IF(SAM_2017_user_USD!BE51="","",SAM_2017_user_USD!BE51)</f>
        <v/>
      </c>
      <c r="BE50" s="223" t="str">
        <f>IF(SAM_2017_user_USD!BF51="","",SAM_2017_user_USD!BF51)</f>
        <v/>
      </c>
      <c r="BF50" s="223" t="str">
        <f>IF(SAM_2017_user_USD!BG51="","",SAM_2017_user_USD!BG51)</f>
        <v/>
      </c>
      <c r="BG50" s="223" t="str">
        <f>IF(SAM_2017_user_USD!BH51="","",SAM_2017_user_USD!BH51)</f>
        <v/>
      </c>
      <c r="BH50" s="223" t="str">
        <f>IF(SAM_2017_user_USD!BI51="","",SAM_2017_user_USD!BI51)</f>
        <v/>
      </c>
      <c r="BI50" s="223" t="str">
        <f>IF(SAM_2017_user_USD!BJ51="","",SAM_2017_user_USD!BJ51)</f>
        <v/>
      </c>
      <c r="BJ50" s="223" t="str">
        <f>IF(SAM_2017_user_USD!BK51="","",SAM_2017_user_USD!BK51)</f>
        <v/>
      </c>
      <c r="BK50" s="223" t="str">
        <f>IF(SAM_2017_user_USD!BL51="","",SAM_2017_user_USD!BL51)</f>
        <v/>
      </c>
      <c r="BL50" s="223" t="str">
        <f>IF(SAM_2017_user_USD!BM51="","",SAM_2017_user_USD!BM51)</f>
        <v/>
      </c>
      <c r="BM50" s="223" t="str">
        <f>IF(SAM_2017_user_USD!BN51="","",SAM_2017_user_USD!BN51)</f>
        <v/>
      </c>
      <c r="BN50" s="223" t="str">
        <f>IF(SAM_2017_user_USD!BO51="","",SAM_2017_user_USD!BO51)</f>
        <v/>
      </c>
      <c r="BO50" s="223" t="str">
        <f>IF(SAM_2017_user_USD!BP51="","",SAM_2017_user_USD!BP51)</f>
        <v/>
      </c>
      <c r="BP50" s="223" t="str">
        <f>IF(SAM_2017_user_USD!BQ51="","",SAM_2017_user_USD!BQ51)</f>
        <v/>
      </c>
      <c r="BQ50" s="223" t="str">
        <f>IF(SAM_2017_user_USD!BR51="","",SAM_2017_user_USD!BR51)</f>
        <v/>
      </c>
      <c r="BR50" s="223" t="str">
        <f>IF(SAM_2017_user_USD!BS51="","",SAM_2017_user_USD!BS51)</f>
        <v/>
      </c>
      <c r="BS50" s="223" t="str">
        <f>IF(SAM_2017_user_USD!BT51="","",SAM_2017_user_USD!BT51)</f>
        <v/>
      </c>
      <c r="BT50" s="223">
        <f>IF(SAM_2017_user_USD!BU51="","",SAM_2017_user_USD!BU51)</f>
        <v>337.2029734413361</v>
      </c>
      <c r="BU50" s="223">
        <f>IF(SAM_2017_user_USD!BV51="","",SAM_2017_user_USD!BV51)</f>
        <v>580.24967469526086</v>
      </c>
      <c r="BV50" s="223">
        <f>IF(SAM_2017_user_USD!BW51="","",SAM_2017_user_USD!BW51)</f>
        <v>214.181720900382</v>
      </c>
      <c r="BW50" s="223">
        <f>IF(SAM_2017_user_USD!BX51="","",SAM_2017_user_USD!BX51)</f>
        <v>1015.2717849878862</v>
      </c>
      <c r="BX50" s="223" t="str">
        <f>IF(SAM_2017_user_USD!BY51="","",SAM_2017_user_USD!BY51)</f>
        <v/>
      </c>
      <c r="BY50" s="223" t="str">
        <f>IF(SAM_2017_user_USD!BZ51="","",SAM_2017_user_USD!BZ51)</f>
        <v/>
      </c>
      <c r="BZ50" s="223" t="str">
        <f>IF(SAM_2017_user_USD!CA51="","",SAM_2017_user_USD!CA51)</f>
        <v/>
      </c>
      <c r="CA50" s="223" t="str">
        <f>IF(SAM_2017_user_USD!CB51="","",SAM_2017_user_USD!CB51)</f>
        <v/>
      </c>
      <c r="CB50" s="223" t="str">
        <f>IF(SAM_2017_user_USD!CC51="","",SAM_2017_user_USD!CC51)</f>
        <v/>
      </c>
      <c r="CC50" s="223">
        <f>IF(SAM_2017_user_USD!CD51="","",SAM_2017_user_USD!CD51)</f>
        <v>65.281766385910259</v>
      </c>
      <c r="CD50" s="223" t="str">
        <f>IF(SAM_2017_user_USD!CE51="","",SAM_2017_user_USD!CE51)</f>
        <v/>
      </c>
      <c r="CE50" s="107">
        <f t="shared" si="1"/>
        <v>5849.6783762088025</v>
      </c>
    </row>
    <row r="51" spans="1:83" x14ac:dyDescent="0.25">
      <c r="A51" s="225">
        <v>50</v>
      </c>
      <c r="B51" s="223">
        <f>IF(SAM_2017_user_USD!C52="","",SAM_2017_user_USD!C52)</f>
        <v>55.610890286286306</v>
      </c>
      <c r="C51" s="223">
        <f>IF(SAM_2017_user_USD!D52="","",SAM_2017_user_USD!D52)</f>
        <v>4.8570465526327121E-2</v>
      </c>
      <c r="D51" s="223">
        <f>IF(SAM_2017_user_USD!E52="","",SAM_2017_user_USD!E52)</f>
        <v>93.345972661219179</v>
      </c>
      <c r="E51" s="223">
        <f>IF(SAM_2017_user_USD!F52="","",SAM_2017_user_USD!F52)</f>
        <v>3.5707405217346469E-4</v>
      </c>
      <c r="F51" s="223">
        <f>IF(SAM_2017_user_USD!G52="","",SAM_2017_user_USD!G52)</f>
        <v>3.2650801464546273</v>
      </c>
      <c r="G51" s="223">
        <f>IF(SAM_2017_user_USD!H52="","",SAM_2017_user_USD!H52)</f>
        <v>275.52569687214663</v>
      </c>
      <c r="H51" s="223">
        <f>IF(SAM_2017_user_USD!I52="","",SAM_2017_user_USD!I52)</f>
        <v>140.25837971067827</v>
      </c>
      <c r="I51" s="223">
        <f>IF(SAM_2017_user_USD!J52="","",SAM_2017_user_USD!J52)</f>
        <v>41.041154190231666</v>
      </c>
      <c r="J51" s="223">
        <f>IF(SAM_2017_user_USD!K52="","",SAM_2017_user_USD!K52)</f>
        <v>1.0120298107980563E-3</v>
      </c>
      <c r="K51" s="223">
        <f>IF(SAM_2017_user_USD!L52="","",SAM_2017_user_USD!L52)</f>
        <v>6.8490065407810912</v>
      </c>
      <c r="L51" s="223">
        <f>IF(SAM_2017_user_USD!M52="","",SAM_2017_user_USD!M52)</f>
        <v>17.257653358595345</v>
      </c>
      <c r="M51" s="223">
        <f>IF(SAM_2017_user_USD!N52="","",SAM_2017_user_USD!N52)</f>
        <v>9.4752711516141785E-2</v>
      </c>
      <c r="N51" s="223">
        <f>IF(SAM_2017_user_USD!O52="","",SAM_2017_user_USD!O52)</f>
        <v>0.38691171387399848</v>
      </c>
      <c r="O51" s="223">
        <f>IF(SAM_2017_user_USD!P52="","",SAM_2017_user_USD!P52)</f>
        <v>0.34213029123868866</v>
      </c>
      <c r="P51" s="223">
        <f>IF(SAM_2017_user_USD!Q52="","",SAM_2017_user_USD!Q52)</f>
        <v>6.7494877778059355</v>
      </c>
      <c r="Q51" s="223">
        <f>IF(SAM_2017_user_USD!R52="","",SAM_2017_user_USD!R52)</f>
        <v>140.50722110091158</v>
      </c>
      <c r="R51" s="223">
        <f>IF(SAM_2017_user_USD!S52="","",SAM_2017_user_USD!S52)</f>
        <v>6.2964929989183016</v>
      </c>
      <c r="S51" s="223">
        <f>IF(SAM_2017_user_USD!T52="","",SAM_2017_user_USD!T52)</f>
        <v>1.995516739450727E-4</v>
      </c>
      <c r="T51" s="223">
        <f>IF(SAM_2017_user_USD!U52="","",SAM_2017_user_USD!U52)</f>
        <v>63.004760312974362</v>
      </c>
      <c r="U51" s="223">
        <f>IF(SAM_2017_user_USD!V52="","",SAM_2017_user_USD!V52)</f>
        <v>0.61146911360714018</v>
      </c>
      <c r="V51" s="223">
        <f>IF(SAM_2017_user_USD!W52="","",SAM_2017_user_USD!W52)</f>
        <v>13.147313167985216</v>
      </c>
      <c r="W51" s="223">
        <f>IF(SAM_2017_user_USD!X52="","",SAM_2017_user_USD!X52)</f>
        <v>3.3483961200045309</v>
      </c>
      <c r="X51" s="223">
        <f>IF(SAM_2017_user_USD!Y52="","",SAM_2017_user_USD!Y52)</f>
        <v>51.424220493585771</v>
      </c>
      <c r="Y51" s="223">
        <f>IF(SAM_2017_user_USD!Z52="","",SAM_2017_user_USD!Z52)</f>
        <v>1.9721113559186931</v>
      </c>
      <c r="Z51" s="223">
        <f>IF(SAM_2017_user_USD!AA52="","",SAM_2017_user_USD!AA52)</f>
        <v>1.5884489805039148</v>
      </c>
      <c r="AA51" s="223">
        <f>IF(SAM_2017_user_USD!AB52="","",SAM_2017_user_USD!AB52)</f>
        <v>1090.3324716449113</v>
      </c>
      <c r="AB51" s="223">
        <f>IF(SAM_2017_user_USD!AC52="","",SAM_2017_user_USD!AC52)</f>
        <v>32.691850736652057</v>
      </c>
      <c r="AC51" s="223">
        <f>IF(SAM_2017_user_USD!AD52="","",SAM_2017_user_USD!AD52)</f>
        <v>4.7518220016303578</v>
      </c>
      <c r="AD51" s="223">
        <f>IF(SAM_2017_user_USD!AE52="","",SAM_2017_user_USD!AE52)</f>
        <v>0.39039180427385872</v>
      </c>
      <c r="AE51" s="223">
        <f>IF(SAM_2017_user_USD!AF52="","",SAM_2017_user_USD!AF52)</f>
        <v>252.8966632431146</v>
      </c>
      <c r="AF51" s="223">
        <f>IF(SAM_2017_user_USD!AG52="","",SAM_2017_user_USD!AG52)</f>
        <v>144.57566524405382</v>
      </c>
      <c r="AG51" s="223">
        <f>IF(SAM_2017_user_USD!AH52="","",SAM_2017_user_USD!AH52)</f>
        <v>10.635122691595159</v>
      </c>
      <c r="AH51" s="223">
        <f>IF(SAM_2017_user_USD!AI52="","",SAM_2017_user_USD!AI52)</f>
        <v>20.61717911279759</v>
      </c>
      <c r="AI51" s="223">
        <f>IF(SAM_2017_user_USD!AJ52="","",SAM_2017_user_USD!AJ52)</f>
        <v>238.42364535077164</v>
      </c>
      <c r="AJ51" s="223" t="str">
        <f>IF(SAM_2017_user_USD!AK52="","",SAM_2017_user_USD!AK52)</f>
        <v/>
      </c>
      <c r="AK51" s="223" t="str">
        <f>IF(SAM_2017_user_USD!AL52="","",SAM_2017_user_USD!AL52)</f>
        <v/>
      </c>
      <c r="AL51" s="223" t="str">
        <f>IF(SAM_2017_user_USD!AM52="","",SAM_2017_user_USD!AM52)</f>
        <v/>
      </c>
      <c r="AM51" s="223" t="str">
        <f>IF(SAM_2017_user_USD!AN52="","",SAM_2017_user_USD!AN52)</f>
        <v/>
      </c>
      <c r="AN51" s="223" t="str">
        <f>IF(SAM_2017_user_USD!AO52="","",SAM_2017_user_USD!AO52)</f>
        <v/>
      </c>
      <c r="AO51" s="223" t="str">
        <f>IF(SAM_2017_user_USD!AP52="","",SAM_2017_user_USD!AP52)</f>
        <v/>
      </c>
      <c r="AP51" s="223" t="str">
        <f>IF(SAM_2017_user_USD!AQ52="","",SAM_2017_user_USD!AQ52)</f>
        <v/>
      </c>
      <c r="AQ51" s="223" t="str">
        <f>IF(SAM_2017_user_USD!AR52="","",SAM_2017_user_USD!AR52)</f>
        <v/>
      </c>
      <c r="AR51" s="223" t="str">
        <f>IF(SAM_2017_user_USD!AS52="","",SAM_2017_user_USD!AS52)</f>
        <v/>
      </c>
      <c r="AS51" s="223" t="str">
        <f>IF(SAM_2017_user_USD!AT52="","",SAM_2017_user_USD!AT52)</f>
        <v/>
      </c>
      <c r="AT51" s="223" t="str">
        <f>IF(SAM_2017_user_USD!AU52="","",SAM_2017_user_USD!AU52)</f>
        <v/>
      </c>
      <c r="AU51" s="223" t="str">
        <f>IF(SAM_2017_user_USD!AV52="","",SAM_2017_user_USD!AV52)</f>
        <v/>
      </c>
      <c r="AV51" s="223" t="str">
        <f>IF(SAM_2017_user_USD!AW52="","",SAM_2017_user_USD!AW52)</f>
        <v/>
      </c>
      <c r="AW51" s="223" t="str">
        <f>IF(SAM_2017_user_USD!AX52="","",SAM_2017_user_USD!AX52)</f>
        <v/>
      </c>
      <c r="AX51" s="223" t="str">
        <f>IF(SAM_2017_user_USD!AY52="","",SAM_2017_user_USD!AY52)</f>
        <v/>
      </c>
      <c r="AY51" s="223" t="str">
        <f>IF(SAM_2017_user_USD!AZ52="","",SAM_2017_user_USD!AZ52)</f>
        <v/>
      </c>
      <c r="AZ51" s="223" t="str">
        <f>IF(SAM_2017_user_USD!BA52="","",SAM_2017_user_USD!BA52)</f>
        <v/>
      </c>
      <c r="BA51" s="223" t="str">
        <f>IF(SAM_2017_user_USD!BB52="","",SAM_2017_user_USD!BB52)</f>
        <v/>
      </c>
      <c r="BB51" s="223" t="str">
        <f>IF(SAM_2017_user_USD!BC52="","",SAM_2017_user_USD!BC52)</f>
        <v/>
      </c>
      <c r="BC51" s="223" t="str">
        <f>IF(SAM_2017_user_USD!BD52="","",SAM_2017_user_USD!BD52)</f>
        <v/>
      </c>
      <c r="BD51" s="223" t="str">
        <f>IF(SAM_2017_user_USD!BE52="","",SAM_2017_user_USD!BE52)</f>
        <v/>
      </c>
      <c r="BE51" s="223" t="str">
        <f>IF(SAM_2017_user_USD!BF52="","",SAM_2017_user_USD!BF52)</f>
        <v/>
      </c>
      <c r="BF51" s="223" t="str">
        <f>IF(SAM_2017_user_USD!BG52="","",SAM_2017_user_USD!BG52)</f>
        <v/>
      </c>
      <c r="BG51" s="223" t="str">
        <f>IF(SAM_2017_user_USD!BH52="","",SAM_2017_user_USD!BH52)</f>
        <v/>
      </c>
      <c r="BH51" s="223" t="str">
        <f>IF(SAM_2017_user_USD!BI52="","",SAM_2017_user_USD!BI52)</f>
        <v/>
      </c>
      <c r="BI51" s="223" t="str">
        <f>IF(SAM_2017_user_USD!BJ52="","",SAM_2017_user_USD!BJ52)</f>
        <v/>
      </c>
      <c r="BJ51" s="223" t="str">
        <f>IF(SAM_2017_user_USD!BK52="","",SAM_2017_user_USD!BK52)</f>
        <v/>
      </c>
      <c r="BK51" s="223" t="str">
        <f>IF(SAM_2017_user_USD!BL52="","",SAM_2017_user_USD!BL52)</f>
        <v/>
      </c>
      <c r="BL51" s="223" t="str">
        <f>IF(SAM_2017_user_USD!BM52="","",SAM_2017_user_USD!BM52)</f>
        <v/>
      </c>
      <c r="BM51" s="223" t="str">
        <f>IF(SAM_2017_user_USD!BN52="","",SAM_2017_user_USD!BN52)</f>
        <v/>
      </c>
      <c r="BN51" s="223" t="str">
        <f>IF(SAM_2017_user_USD!BO52="","",SAM_2017_user_USD!BO52)</f>
        <v/>
      </c>
      <c r="BO51" s="223" t="str">
        <f>IF(SAM_2017_user_USD!BP52="","",SAM_2017_user_USD!BP52)</f>
        <v/>
      </c>
      <c r="BP51" s="223" t="str">
        <f>IF(SAM_2017_user_USD!BQ52="","",SAM_2017_user_USD!BQ52)</f>
        <v/>
      </c>
      <c r="BQ51" s="223" t="str">
        <f>IF(SAM_2017_user_USD!BR52="","",SAM_2017_user_USD!BR52)</f>
        <v/>
      </c>
      <c r="BR51" s="223" t="str">
        <f>IF(SAM_2017_user_USD!BS52="","",SAM_2017_user_USD!BS52)</f>
        <v/>
      </c>
      <c r="BS51" s="223" t="str">
        <f>IF(SAM_2017_user_USD!BT52="","",SAM_2017_user_USD!BT52)</f>
        <v/>
      </c>
      <c r="BT51" s="223">
        <f>IF(SAM_2017_user_USD!BU52="","",SAM_2017_user_USD!BU52)</f>
        <v>48.00721150428064</v>
      </c>
      <c r="BU51" s="223">
        <f>IF(SAM_2017_user_USD!BV52="","",SAM_2017_user_USD!BV52)</f>
        <v>126.71612484086766</v>
      </c>
      <c r="BV51" s="223">
        <f>IF(SAM_2017_user_USD!BW52="","",SAM_2017_user_USD!BW52)</f>
        <v>18.570767791966929</v>
      </c>
      <c r="BW51" s="223">
        <f>IF(SAM_2017_user_USD!BX52="","",SAM_2017_user_USD!BX52)</f>
        <v>124.61192972038114</v>
      </c>
      <c r="BX51" s="223" t="str">
        <f>IF(SAM_2017_user_USD!BY52="","",SAM_2017_user_USD!BY52)</f>
        <v/>
      </c>
      <c r="BY51" s="223" t="str">
        <f>IF(SAM_2017_user_USD!BZ52="","",SAM_2017_user_USD!BZ52)</f>
        <v/>
      </c>
      <c r="BZ51" s="223" t="str">
        <f>IF(SAM_2017_user_USD!CA52="","",SAM_2017_user_USD!CA52)</f>
        <v/>
      </c>
      <c r="CA51" s="223" t="str">
        <f>IF(SAM_2017_user_USD!CB52="","",SAM_2017_user_USD!CB52)</f>
        <v/>
      </c>
      <c r="CB51" s="223" t="str">
        <f>IF(SAM_2017_user_USD!CC52="","",SAM_2017_user_USD!CC52)</f>
        <v/>
      </c>
      <c r="CC51" s="223">
        <f>IF(SAM_2017_user_USD!CD52="","",SAM_2017_user_USD!CD52)</f>
        <v>55.441409012354896</v>
      </c>
      <c r="CD51" s="223" t="str">
        <f>IF(SAM_2017_user_USD!CE52="","",SAM_2017_user_USD!CE52)</f>
        <v/>
      </c>
      <c r="CE51" s="107">
        <f t="shared" si="1"/>
        <v>3091.3399437259523</v>
      </c>
    </row>
    <row r="52" spans="1:83" x14ac:dyDescent="0.25">
      <c r="A52" s="225">
        <v>51</v>
      </c>
      <c r="B52" s="223">
        <f>IF(SAM_2017_user_USD!C53="","",SAM_2017_user_USD!C53)</f>
        <v>143.97568017216537</v>
      </c>
      <c r="C52" s="223">
        <f>IF(SAM_2017_user_USD!D53="","",SAM_2017_user_USD!D53)</f>
        <v>46.304978756043177</v>
      </c>
      <c r="D52" s="223">
        <f>IF(SAM_2017_user_USD!E53="","",SAM_2017_user_USD!E53)</f>
        <v>917.25064229601787</v>
      </c>
      <c r="E52" s="223">
        <f>IF(SAM_2017_user_USD!F53="","",SAM_2017_user_USD!F53)</f>
        <v>3.8705745833817122</v>
      </c>
      <c r="F52" s="223">
        <f>IF(SAM_2017_user_USD!G53="","",SAM_2017_user_USD!G53)</f>
        <v>30.727870368068587</v>
      </c>
      <c r="G52" s="223">
        <f>IF(SAM_2017_user_USD!H53="","",SAM_2017_user_USD!H53)</f>
        <v>135.85524435328813</v>
      </c>
      <c r="H52" s="223">
        <f>IF(SAM_2017_user_USD!I53="","",SAM_2017_user_USD!I53)</f>
        <v>67.729729995204394</v>
      </c>
      <c r="I52" s="223">
        <f>IF(SAM_2017_user_USD!J53="","",SAM_2017_user_USD!J53)</f>
        <v>12.012440229224794</v>
      </c>
      <c r="J52" s="223">
        <f>IF(SAM_2017_user_USD!K53="","",SAM_2017_user_USD!K53)</f>
        <v>0.5997475804898873</v>
      </c>
      <c r="K52" s="223">
        <f>IF(SAM_2017_user_USD!L53="","",SAM_2017_user_USD!L53)</f>
        <v>6.2187715574962645</v>
      </c>
      <c r="L52" s="223">
        <f>IF(SAM_2017_user_USD!M53="","",SAM_2017_user_USD!M53)</f>
        <v>13.127712473334654</v>
      </c>
      <c r="M52" s="223">
        <f>IF(SAM_2017_user_USD!N53="","",SAM_2017_user_USD!N53)</f>
        <v>0.42796825018216461</v>
      </c>
      <c r="N52" s="223">
        <f>IF(SAM_2017_user_USD!O53="","",SAM_2017_user_USD!O53)</f>
        <v>2.6615095465296088</v>
      </c>
      <c r="O52" s="223">
        <f>IF(SAM_2017_user_USD!P53="","",SAM_2017_user_USD!P53)</f>
        <v>4.0462230213715076</v>
      </c>
      <c r="P52" s="223">
        <f>IF(SAM_2017_user_USD!Q53="","",SAM_2017_user_USD!Q53)</f>
        <v>0.14218308624771583</v>
      </c>
      <c r="Q52" s="223">
        <f>IF(SAM_2017_user_USD!R53="","",SAM_2017_user_USD!R53)</f>
        <v>4.5409010552806892</v>
      </c>
      <c r="R52" s="223">
        <f>IF(SAM_2017_user_USD!S53="","",SAM_2017_user_USD!S53)</f>
        <v>97.732743325478083</v>
      </c>
      <c r="S52" s="223">
        <f>IF(SAM_2017_user_USD!T53="","",SAM_2017_user_USD!T53)</f>
        <v>6.1754987743350691</v>
      </c>
      <c r="T52" s="223">
        <f>IF(SAM_2017_user_USD!U53="","",SAM_2017_user_USD!U53)</f>
        <v>142.80861862727417</v>
      </c>
      <c r="U52" s="223">
        <f>IF(SAM_2017_user_USD!V53="","",SAM_2017_user_USD!V53)</f>
        <v>3.5481674593900681</v>
      </c>
      <c r="V52" s="223">
        <f>IF(SAM_2017_user_USD!W53="","",SAM_2017_user_USD!W53)</f>
        <v>11.368156375907422</v>
      </c>
      <c r="W52" s="223">
        <f>IF(SAM_2017_user_USD!X53="","",SAM_2017_user_USD!X53)</f>
        <v>4.230346628188407</v>
      </c>
      <c r="X52" s="223">
        <f>IF(SAM_2017_user_USD!Y53="","",SAM_2017_user_USD!Y53)</f>
        <v>526.84949370218158</v>
      </c>
      <c r="Y52" s="223">
        <f>IF(SAM_2017_user_USD!Z53="","",SAM_2017_user_USD!Z53)</f>
        <v>23.586654863313786</v>
      </c>
      <c r="Z52" s="223">
        <f>IF(SAM_2017_user_USD!AA53="","",SAM_2017_user_USD!AA53)</f>
        <v>101.84430674870083</v>
      </c>
      <c r="AA52" s="223">
        <f>IF(SAM_2017_user_USD!AB53="","",SAM_2017_user_USD!AB53)</f>
        <v>34.505991407067221</v>
      </c>
      <c r="AB52" s="223">
        <f>IF(SAM_2017_user_USD!AC53="","",SAM_2017_user_USD!AC53)</f>
        <v>1366.4992926608938</v>
      </c>
      <c r="AC52" s="223">
        <f>IF(SAM_2017_user_USD!AD53="","",SAM_2017_user_USD!AD53)</f>
        <v>148.62576561435836</v>
      </c>
      <c r="AD52" s="223">
        <f>IF(SAM_2017_user_USD!AE53="","",SAM_2017_user_USD!AE53)</f>
        <v>16.539718560083681</v>
      </c>
      <c r="AE52" s="223">
        <f>IF(SAM_2017_user_USD!AF53="","",SAM_2017_user_USD!AF53)</f>
        <v>16.267468510850012</v>
      </c>
      <c r="AF52" s="223">
        <f>IF(SAM_2017_user_USD!AG53="","",SAM_2017_user_USD!AG53)</f>
        <v>147.70242882433422</v>
      </c>
      <c r="AG52" s="223">
        <f>IF(SAM_2017_user_USD!AH53="","",SAM_2017_user_USD!AH53)</f>
        <v>89.240111062409596</v>
      </c>
      <c r="AH52" s="223">
        <f>IF(SAM_2017_user_USD!AI53="","",SAM_2017_user_USD!AI53)</f>
        <v>60.027791651548903</v>
      </c>
      <c r="AI52" s="223">
        <f>IF(SAM_2017_user_USD!AJ53="","",SAM_2017_user_USD!AJ53)</f>
        <v>509.62099083966666</v>
      </c>
      <c r="AJ52" s="223" t="str">
        <f>IF(SAM_2017_user_USD!AK53="","",SAM_2017_user_USD!AK53)</f>
        <v/>
      </c>
      <c r="AK52" s="223" t="str">
        <f>IF(SAM_2017_user_USD!AL53="","",SAM_2017_user_USD!AL53)</f>
        <v/>
      </c>
      <c r="AL52" s="223" t="str">
        <f>IF(SAM_2017_user_USD!AM53="","",SAM_2017_user_USD!AM53)</f>
        <v/>
      </c>
      <c r="AM52" s="223" t="str">
        <f>IF(SAM_2017_user_USD!AN53="","",SAM_2017_user_USD!AN53)</f>
        <v/>
      </c>
      <c r="AN52" s="223" t="str">
        <f>IF(SAM_2017_user_USD!AO53="","",SAM_2017_user_USD!AO53)</f>
        <v/>
      </c>
      <c r="AO52" s="223" t="str">
        <f>IF(SAM_2017_user_USD!AP53="","",SAM_2017_user_USD!AP53)</f>
        <v/>
      </c>
      <c r="AP52" s="223" t="str">
        <f>IF(SAM_2017_user_USD!AQ53="","",SAM_2017_user_USD!AQ53)</f>
        <v/>
      </c>
      <c r="AQ52" s="223" t="str">
        <f>IF(SAM_2017_user_USD!AR53="","",SAM_2017_user_USD!AR53)</f>
        <v/>
      </c>
      <c r="AR52" s="223" t="str">
        <f>IF(SAM_2017_user_USD!AS53="","",SAM_2017_user_USD!AS53)</f>
        <v/>
      </c>
      <c r="AS52" s="223" t="str">
        <f>IF(SAM_2017_user_USD!AT53="","",SAM_2017_user_USD!AT53)</f>
        <v/>
      </c>
      <c r="AT52" s="223" t="str">
        <f>IF(SAM_2017_user_USD!AU53="","",SAM_2017_user_USD!AU53)</f>
        <v/>
      </c>
      <c r="AU52" s="223" t="str">
        <f>IF(SAM_2017_user_USD!AV53="","",SAM_2017_user_USD!AV53)</f>
        <v/>
      </c>
      <c r="AV52" s="223" t="str">
        <f>IF(SAM_2017_user_USD!AW53="","",SAM_2017_user_USD!AW53)</f>
        <v/>
      </c>
      <c r="AW52" s="223" t="str">
        <f>IF(SAM_2017_user_USD!AX53="","",SAM_2017_user_USD!AX53)</f>
        <v/>
      </c>
      <c r="AX52" s="223" t="str">
        <f>IF(SAM_2017_user_USD!AY53="","",SAM_2017_user_USD!AY53)</f>
        <v/>
      </c>
      <c r="AY52" s="223" t="str">
        <f>IF(SAM_2017_user_USD!AZ53="","",SAM_2017_user_USD!AZ53)</f>
        <v/>
      </c>
      <c r="AZ52" s="223" t="str">
        <f>IF(SAM_2017_user_USD!BA53="","",SAM_2017_user_USD!BA53)</f>
        <v/>
      </c>
      <c r="BA52" s="223" t="str">
        <f>IF(SAM_2017_user_USD!BB53="","",SAM_2017_user_USD!BB53)</f>
        <v/>
      </c>
      <c r="BB52" s="223" t="str">
        <f>IF(SAM_2017_user_USD!BC53="","",SAM_2017_user_USD!BC53)</f>
        <v/>
      </c>
      <c r="BC52" s="223" t="str">
        <f>IF(SAM_2017_user_USD!BD53="","",SAM_2017_user_USD!BD53)</f>
        <v/>
      </c>
      <c r="BD52" s="223" t="str">
        <f>IF(SAM_2017_user_USD!BE53="","",SAM_2017_user_USD!BE53)</f>
        <v/>
      </c>
      <c r="BE52" s="223" t="str">
        <f>IF(SAM_2017_user_USD!BF53="","",SAM_2017_user_USD!BF53)</f>
        <v/>
      </c>
      <c r="BF52" s="223" t="str">
        <f>IF(SAM_2017_user_USD!BG53="","",SAM_2017_user_USD!BG53)</f>
        <v/>
      </c>
      <c r="BG52" s="223" t="str">
        <f>IF(SAM_2017_user_USD!BH53="","",SAM_2017_user_USD!BH53)</f>
        <v/>
      </c>
      <c r="BH52" s="223" t="str">
        <f>IF(SAM_2017_user_USD!BI53="","",SAM_2017_user_USD!BI53)</f>
        <v/>
      </c>
      <c r="BI52" s="223" t="str">
        <f>IF(SAM_2017_user_USD!BJ53="","",SAM_2017_user_USD!BJ53)</f>
        <v/>
      </c>
      <c r="BJ52" s="223" t="str">
        <f>IF(SAM_2017_user_USD!BK53="","",SAM_2017_user_USD!BK53)</f>
        <v/>
      </c>
      <c r="BK52" s="223" t="str">
        <f>IF(SAM_2017_user_USD!BL53="","",SAM_2017_user_USD!BL53)</f>
        <v/>
      </c>
      <c r="BL52" s="223" t="str">
        <f>IF(SAM_2017_user_USD!BM53="","",SAM_2017_user_USD!BM53)</f>
        <v/>
      </c>
      <c r="BM52" s="223" t="str">
        <f>IF(SAM_2017_user_USD!BN53="","",SAM_2017_user_USD!BN53)</f>
        <v/>
      </c>
      <c r="BN52" s="223" t="str">
        <f>IF(SAM_2017_user_USD!BO53="","",SAM_2017_user_USD!BO53)</f>
        <v/>
      </c>
      <c r="BO52" s="223" t="str">
        <f>IF(SAM_2017_user_USD!BP53="","",SAM_2017_user_USD!BP53)</f>
        <v/>
      </c>
      <c r="BP52" s="223" t="str">
        <f>IF(SAM_2017_user_USD!BQ53="","",SAM_2017_user_USD!BQ53)</f>
        <v/>
      </c>
      <c r="BQ52" s="223" t="str">
        <f>IF(SAM_2017_user_USD!BR53="","",SAM_2017_user_USD!BR53)</f>
        <v/>
      </c>
      <c r="BR52" s="223" t="str">
        <f>IF(SAM_2017_user_USD!BS53="","",SAM_2017_user_USD!BS53)</f>
        <v/>
      </c>
      <c r="BS52" s="223" t="str">
        <f>IF(SAM_2017_user_USD!BT53="","",SAM_2017_user_USD!BT53)</f>
        <v/>
      </c>
      <c r="BT52" s="223">
        <f>IF(SAM_2017_user_USD!BU53="","",SAM_2017_user_USD!BU53)</f>
        <v>258.69596398590807</v>
      </c>
      <c r="BU52" s="223">
        <f>IF(SAM_2017_user_USD!BV53="","",SAM_2017_user_USD!BV53)</f>
        <v>948.08446296228317</v>
      </c>
      <c r="BV52" s="223">
        <f>IF(SAM_2017_user_USD!BW53="","",SAM_2017_user_USD!BW53)</f>
        <v>149.6769413835911</v>
      </c>
      <c r="BW52" s="223">
        <f>IF(SAM_2017_user_USD!BX53="","",SAM_2017_user_USD!BX53)</f>
        <v>1250.8795732488916</v>
      </c>
      <c r="BX52" s="223" t="str">
        <f>IF(SAM_2017_user_USD!BY53="","",SAM_2017_user_USD!BY53)</f>
        <v/>
      </c>
      <c r="BY52" s="223" t="str">
        <f>IF(SAM_2017_user_USD!BZ53="","",SAM_2017_user_USD!BZ53)</f>
        <v/>
      </c>
      <c r="BZ52" s="223" t="str">
        <f>IF(SAM_2017_user_USD!CA53="","",SAM_2017_user_USD!CA53)</f>
        <v/>
      </c>
      <c r="CA52" s="223" t="str">
        <f>IF(SAM_2017_user_USD!CB53="","",SAM_2017_user_USD!CB53)</f>
        <v/>
      </c>
      <c r="CB52" s="223" t="str">
        <f>IF(SAM_2017_user_USD!CC53="","",SAM_2017_user_USD!CC53)</f>
        <v/>
      </c>
      <c r="CC52" s="223">
        <f>IF(SAM_2017_user_USD!CD53="","",SAM_2017_user_USD!CD53)</f>
        <v>9885.6737590931079</v>
      </c>
      <c r="CD52" s="223" t="str">
        <f>IF(SAM_2017_user_USD!CE53="","",SAM_2017_user_USD!CE53)</f>
        <v/>
      </c>
      <c r="CE52" s="107">
        <f t="shared" si="1"/>
        <v>17189.67642363409</v>
      </c>
    </row>
    <row r="53" spans="1:83" x14ac:dyDescent="0.25">
      <c r="A53" s="225">
        <v>52</v>
      </c>
      <c r="B53" s="223">
        <f>IF(SAM_2017_user_USD!C54="","",SAM_2017_user_USD!C54)</f>
        <v>0.20026703948573824</v>
      </c>
      <c r="C53" s="223" t="str">
        <f>IF(SAM_2017_user_USD!D54="","",SAM_2017_user_USD!D54)</f>
        <v/>
      </c>
      <c r="D53" s="223">
        <f>IF(SAM_2017_user_USD!E54="","",SAM_2017_user_USD!E54)</f>
        <v>26.813713420967193</v>
      </c>
      <c r="E53" s="223" t="str">
        <f>IF(SAM_2017_user_USD!F54="","",SAM_2017_user_USD!F54)</f>
        <v/>
      </c>
      <c r="F53" s="223" t="str">
        <f>IF(SAM_2017_user_USD!G54="","",SAM_2017_user_USD!G54)</f>
        <v/>
      </c>
      <c r="G53" s="223">
        <f>IF(SAM_2017_user_USD!H54="","",SAM_2017_user_USD!H54)</f>
        <v>0.32646751747442065</v>
      </c>
      <c r="H53" s="223">
        <f>IF(SAM_2017_user_USD!I54="","",SAM_2017_user_USD!I54)</f>
        <v>2.2087339863037512</v>
      </c>
      <c r="I53" s="223">
        <f>IF(SAM_2017_user_USD!J54="","",SAM_2017_user_USD!J54)</f>
        <v>0.42987408372260566</v>
      </c>
      <c r="J53" s="223">
        <f>IF(SAM_2017_user_USD!K54="","",SAM_2017_user_USD!K54)</f>
        <v>3.1686194125056265E-2</v>
      </c>
      <c r="K53" s="223">
        <f>IF(SAM_2017_user_USD!L54="","",SAM_2017_user_USD!L54)</f>
        <v>0.64452119540129871</v>
      </c>
      <c r="L53" s="223">
        <f>IF(SAM_2017_user_USD!M54="","",SAM_2017_user_USD!M54)</f>
        <v>0.67131563015066076</v>
      </c>
      <c r="M53" s="223">
        <f>IF(SAM_2017_user_USD!N54="","",SAM_2017_user_USD!N54)</f>
        <v>5.6670516358046721E-3</v>
      </c>
      <c r="N53" s="223">
        <f>IF(SAM_2017_user_USD!O54="","",SAM_2017_user_USD!O54)</f>
        <v>1.8527498562307426E-2</v>
      </c>
      <c r="O53" s="223">
        <f>IF(SAM_2017_user_USD!P54="","",SAM_2017_user_USD!P54)</f>
        <v>0.52045088161026742</v>
      </c>
      <c r="P53" s="223">
        <f>IF(SAM_2017_user_USD!Q54="","",SAM_2017_user_USD!Q54)</f>
        <v>1.3991813054457635E-3</v>
      </c>
      <c r="Q53" s="223">
        <f>IF(SAM_2017_user_USD!R54="","",SAM_2017_user_USD!R54)</f>
        <v>0.12048312912459815</v>
      </c>
      <c r="R53" s="223">
        <f>IF(SAM_2017_user_USD!S54="","",SAM_2017_user_USD!S54)</f>
        <v>0.14435089545892141</v>
      </c>
      <c r="S53" s="223" t="str">
        <f>IF(SAM_2017_user_USD!T54="","",SAM_2017_user_USD!T54)</f>
        <v/>
      </c>
      <c r="T53" s="223">
        <f>IF(SAM_2017_user_USD!U54="","",SAM_2017_user_USD!U54)</f>
        <v>0.22681986343601201</v>
      </c>
      <c r="U53" s="223">
        <f>IF(SAM_2017_user_USD!V54="","",SAM_2017_user_USD!V54)</f>
        <v>1.1305394398335189E-5</v>
      </c>
      <c r="V53" s="223">
        <f>IF(SAM_2017_user_USD!W54="","",SAM_2017_user_USD!W54)</f>
        <v>2.2220711824402547E-2</v>
      </c>
      <c r="W53" s="223">
        <f>IF(SAM_2017_user_USD!X54="","",SAM_2017_user_USD!X54)</f>
        <v>1.4468474909542393E-2</v>
      </c>
      <c r="X53" s="223">
        <f>IF(SAM_2017_user_USD!Y54="","",SAM_2017_user_USD!Y54)</f>
        <v>3.3908391125578174</v>
      </c>
      <c r="Y53" s="223">
        <f>IF(SAM_2017_user_USD!Z54="","",SAM_2017_user_USD!Z54)</f>
        <v>2.0114191609352839E-5</v>
      </c>
      <c r="Z53" s="223">
        <f>IF(SAM_2017_user_USD!AA54="","",SAM_2017_user_USD!AA54)</f>
        <v>18.662547597307647</v>
      </c>
      <c r="AA53" s="223">
        <f>IF(SAM_2017_user_USD!AB54="","",SAM_2017_user_USD!AB54)</f>
        <v>1.0533573079221168</v>
      </c>
      <c r="AB53" s="223">
        <f>IF(SAM_2017_user_USD!AC54="","",SAM_2017_user_USD!AC54)</f>
        <v>0.6098716977778188</v>
      </c>
      <c r="AC53" s="223">
        <f>IF(SAM_2017_user_USD!AD54="","",SAM_2017_user_USD!AD54)</f>
        <v>1.7800855280861947</v>
      </c>
      <c r="AD53" s="223">
        <f>IF(SAM_2017_user_USD!AE54="","",SAM_2017_user_USD!AE54)</f>
        <v>1.5732431001376752</v>
      </c>
      <c r="AE53" s="223">
        <f>IF(SAM_2017_user_USD!AF54="","",SAM_2017_user_USD!AF54)</f>
        <v>3.1602707808404422</v>
      </c>
      <c r="AF53" s="223">
        <f>IF(SAM_2017_user_USD!AG54="","",SAM_2017_user_USD!AG54)</f>
        <v>7.3655091938834643</v>
      </c>
      <c r="AG53" s="223">
        <f>IF(SAM_2017_user_USD!AH54="","",SAM_2017_user_USD!AH54)</f>
        <v>0.6633809254638372</v>
      </c>
      <c r="AH53" s="223">
        <f>IF(SAM_2017_user_USD!AI54="","",SAM_2017_user_USD!AI54)</f>
        <v>4.5389934986870379</v>
      </c>
      <c r="AI53" s="223">
        <f>IF(SAM_2017_user_USD!AJ54="","",SAM_2017_user_USD!AJ54)</f>
        <v>18.13671181233725</v>
      </c>
      <c r="AJ53" s="223" t="str">
        <f>IF(SAM_2017_user_USD!AK54="","",SAM_2017_user_USD!AK54)</f>
        <v/>
      </c>
      <c r="AK53" s="223" t="str">
        <f>IF(SAM_2017_user_USD!AL54="","",SAM_2017_user_USD!AL54)</f>
        <v/>
      </c>
      <c r="AL53" s="223" t="str">
        <f>IF(SAM_2017_user_USD!AM54="","",SAM_2017_user_USD!AM54)</f>
        <v/>
      </c>
      <c r="AM53" s="223" t="str">
        <f>IF(SAM_2017_user_USD!AN54="","",SAM_2017_user_USD!AN54)</f>
        <v/>
      </c>
      <c r="AN53" s="223" t="str">
        <f>IF(SAM_2017_user_USD!AO54="","",SAM_2017_user_USD!AO54)</f>
        <v/>
      </c>
      <c r="AO53" s="223" t="str">
        <f>IF(SAM_2017_user_USD!AP54="","",SAM_2017_user_USD!AP54)</f>
        <v/>
      </c>
      <c r="AP53" s="223" t="str">
        <f>IF(SAM_2017_user_USD!AQ54="","",SAM_2017_user_USD!AQ54)</f>
        <v/>
      </c>
      <c r="AQ53" s="223" t="str">
        <f>IF(SAM_2017_user_USD!AR54="","",SAM_2017_user_USD!AR54)</f>
        <v/>
      </c>
      <c r="AR53" s="223" t="str">
        <f>IF(SAM_2017_user_USD!AS54="","",SAM_2017_user_USD!AS54)</f>
        <v/>
      </c>
      <c r="AS53" s="223" t="str">
        <f>IF(SAM_2017_user_USD!AT54="","",SAM_2017_user_USD!AT54)</f>
        <v/>
      </c>
      <c r="AT53" s="223" t="str">
        <f>IF(SAM_2017_user_USD!AU54="","",SAM_2017_user_USD!AU54)</f>
        <v/>
      </c>
      <c r="AU53" s="223" t="str">
        <f>IF(SAM_2017_user_USD!AV54="","",SAM_2017_user_USD!AV54)</f>
        <v/>
      </c>
      <c r="AV53" s="223" t="str">
        <f>IF(SAM_2017_user_USD!AW54="","",SAM_2017_user_USD!AW54)</f>
        <v/>
      </c>
      <c r="AW53" s="223" t="str">
        <f>IF(SAM_2017_user_USD!AX54="","",SAM_2017_user_USD!AX54)</f>
        <v/>
      </c>
      <c r="AX53" s="223" t="str">
        <f>IF(SAM_2017_user_USD!AY54="","",SAM_2017_user_USD!AY54)</f>
        <v/>
      </c>
      <c r="AY53" s="223" t="str">
        <f>IF(SAM_2017_user_USD!AZ54="","",SAM_2017_user_USD!AZ54)</f>
        <v/>
      </c>
      <c r="AZ53" s="223" t="str">
        <f>IF(SAM_2017_user_USD!BA54="","",SAM_2017_user_USD!BA54)</f>
        <v/>
      </c>
      <c r="BA53" s="223" t="str">
        <f>IF(SAM_2017_user_USD!BB54="","",SAM_2017_user_USD!BB54)</f>
        <v/>
      </c>
      <c r="BB53" s="223" t="str">
        <f>IF(SAM_2017_user_USD!BC54="","",SAM_2017_user_USD!BC54)</f>
        <v/>
      </c>
      <c r="BC53" s="223" t="str">
        <f>IF(SAM_2017_user_USD!BD54="","",SAM_2017_user_USD!BD54)</f>
        <v/>
      </c>
      <c r="BD53" s="223" t="str">
        <f>IF(SAM_2017_user_USD!BE54="","",SAM_2017_user_USD!BE54)</f>
        <v/>
      </c>
      <c r="BE53" s="223" t="str">
        <f>IF(SAM_2017_user_USD!BF54="","",SAM_2017_user_USD!BF54)</f>
        <v/>
      </c>
      <c r="BF53" s="223" t="str">
        <f>IF(SAM_2017_user_USD!BG54="","",SAM_2017_user_USD!BG54)</f>
        <v/>
      </c>
      <c r="BG53" s="223" t="str">
        <f>IF(SAM_2017_user_USD!BH54="","",SAM_2017_user_USD!BH54)</f>
        <v/>
      </c>
      <c r="BH53" s="223" t="str">
        <f>IF(SAM_2017_user_USD!BI54="","",SAM_2017_user_USD!BI54)</f>
        <v/>
      </c>
      <c r="BI53" s="223" t="str">
        <f>IF(SAM_2017_user_USD!BJ54="","",SAM_2017_user_USD!BJ54)</f>
        <v/>
      </c>
      <c r="BJ53" s="223" t="str">
        <f>IF(SAM_2017_user_USD!BK54="","",SAM_2017_user_USD!BK54)</f>
        <v/>
      </c>
      <c r="BK53" s="223" t="str">
        <f>IF(SAM_2017_user_USD!BL54="","",SAM_2017_user_USD!BL54)</f>
        <v/>
      </c>
      <c r="BL53" s="223" t="str">
        <f>IF(SAM_2017_user_USD!BM54="","",SAM_2017_user_USD!BM54)</f>
        <v/>
      </c>
      <c r="BM53" s="223" t="str">
        <f>IF(SAM_2017_user_USD!BN54="","",SAM_2017_user_USD!BN54)</f>
        <v/>
      </c>
      <c r="BN53" s="223" t="str">
        <f>IF(SAM_2017_user_USD!BO54="","",SAM_2017_user_USD!BO54)</f>
        <v/>
      </c>
      <c r="BO53" s="223" t="str">
        <f>IF(SAM_2017_user_USD!BP54="","",SAM_2017_user_USD!BP54)</f>
        <v/>
      </c>
      <c r="BP53" s="223" t="str">
        <f>IF(SAM_2017_user_USD!BQ54="","",SAM_2017_user_USD!BQ54)</f>
        <v/>
      </c>
      <c r="BQ53" s="223" t="str">
        <f>IF(SAM_2017_user_USD!BR54="","",SAM_2017_user_USD!BR54)</f>
        <v/>
      </c>
      <c r="BR53" s="223" t="str">
        <f>IF(SAM_2017_user_USD!BS54="","",SAM_2017_user_USD!BS54)</f>
        <v/>
      </c>
      <c r="BS53" s="223" t="str">
        <f>IF(SAM_2017_user_USD!BT54="","",SAM_2017_user_USD!BT54)</f>
        <v/>
      </c>
      <c r="BT53" s="223">
        <f>IF(SAM_2017_user_USD!BU54="","",SAM_2017_user_USD!BU54)</f>
        <v>32.396525815945857</v>
      </c>
      <c r="BU53" s="223">
        <f>IF(SAM_2017_user_USD!BV54="","",SAM_2017_user_USD!BV54)</f>
        <v>61.207260870857255</v>
      </c>
      <c r="BV53" s="223">
        <f>IF(SAM_2017_user_USD!BW54="","",SAM_2017_user_USD!BW54)</f>
        <v>22.723797808454044</v>
      </c>
      <c r="BW53" s="223">
        <f>IF(SAM_2017_user_USD!BX54="","",SAM_2017_user_USD!BX54)</f>
        <v>131.31488348032852</v>
      </c>
      <c r="BX53" s="223" t="str">
        <f>IF(SAM_2017_user_USD!BY54="","",SAM_2017_user_USD!BY54)</f>
        <v/>
      </c>
      <c r="BY53" s="223" t="str">
        <f>IF(SAM_2017_user_USD!BZ54="","",SAM_2017_user_USD!BZ54)</f>
        <v/>
      </c>
      <c r="BZ53" s="223" t="str">
        <f>IF(SAM_2017_user_USD!CA54="","",SAM_2017_user_USD!CA54)</f>
        <v/>
      </c>
      <c r="CA53" s="223" t="str">
        <f>IF(SAM_2017_user_USD!CB54="","",SAM_2017_user_USD!CB54)</f>
        <v/>
      </c>
      <c r="CB53" s="223" t="str">
        <f>IF(SAM_2017_user_USD!CC54="","",SAM_2017_user_USD!CC54)</f>
        <v/>
      </c>
      <c r="CC53" s="223">
        <f>IF(SAM_2017_user_USD!CD54="","",SAM_2017_user_USD!CD54)</f>
        <v>398.84733407946038</v>
      </c>
      <c r="CD53" s="223" t="str">
        <f>IF(SAM_2017_user_USD!CE54="","",SAM_2017_user_USD!CE54)</f>
        <v/>
      </c>
      <c r="CE53" s="107">
        <f t="shared" si="1"/>
        <v>739.8256107851314</v>
      </c>
    </row>
    <row r="54" spans="1:83" x14ac:dyDescent="0.25">
      <c r="A54" s="225">
        <v>53</v>
      </c>
      <c r="B54" s="223">
        <f>IF(SAM_2017_user_USD!C55="","",SAM_2017_user_USD!C55)</f>
        <v>7.709761467238593</v>
      </c>
      <c r="C54" s="223">
        <f>IF(SAM_2017_user_USD!D55="","",SAM_2017_user_USD!D55)</f>
        <v>34.663177360962401</v>
      </c>
      <c r="D54" s="223">
        <f>IF(SAM_2017_user_USD!E55="","",SAM_2017_user_USD!E55)</f>
        <v>211.5631401473658</v>
      </c>
      <c r="E54" s="223">
        <f>IF(SAM_2017_user_USD!F55="","",SAM_2017_user_USD!F55)</f>
        <v>21.466135813112061</v>
      </c>
      <c r="F54" s="223">
        <f>IF(SAM_2017_user_USD!G55="","",SAM_2017_user_USD!G55)</f>
        <v>13.898726910233147</v>
      </c>
      <c r="G54" s="223">
        <f>IF(SAM_2017_user_USD!H55="","",SAM_2017_user_USD!H55)</f>
        <v>5.4784439265177349</v>
      </c>
      <c r="H54" s="223">
        <f>IF(SAM_2017_user_USD!I55="","",SAM_2017_user_USD!I55)</f>
        <v>8.7943314264320573</v>
      </c>
      <c r="I54" s="223">
        <f>IF(SAM_2017_user_USD!J55="","",SAM_2017_user_USD!J55)</f>
        <v>21.160164065546166</v>
      </c>
      <c r="J54" s="223">
        <f>IF(SAM_2017_user_USD!K55="","",SAM_2017_user_USD!K55)</f>
        <v>9.9404760715186891E-2</v>
      </c>
      <c r="K54" s="223">
        <f>IF(SAM_2017_user_USD!L55="","",SAM_2017_user_USD!L55)</f>
        <v>0.17571424950904049</v>
      </c>
      <c r="L54" s="223">
        <f>IF(SAM_2017_user_USD!M55="","",SAM_2017_user_USD!M55)</f>
        <v>4.0649946114602553</v>
      </c>
      <c r="M54" s="223">
        <f>IF(SAM_2017_user_USD!N55="","",SAM_2017_user_USD!N55)</f>
        <v>0.14815542607092311</v>
      </c>
      <c r="N54" s="223">
        <f>IF(SAM_2017_user_USD!O55="","",SAM_2017_user_USD!O55)</f>
        <v>3.6458986939882107E-4</v>
      </c>
      <c r="O54" s="223">
        <f>IF(SAM_2017_user_USD!P55="","",SAM_2017_user_USD!P55)</f>
        <v>0.84139258486626023</v>
      </c>
      <c r="P54" s="223">
        <f>IF(SAM_2017_user_USD!Q55="","",SAM_2017_user_USD!Q55)</f>
        <v>0.10531826410801351</v>
      </c>
      <c r="Q54" s="223">
        <f>IF(SAM_2017_user_USD!R55="","",SAM_2017_user_USD!R55)</f>
        <v>1.7407184635705655</v>
      </c>
      <c r="R54" s="223">
        <f>IF(SAM_2017_user_USD!S55="","",SAM_2017_user_USD!S55)</f>
        <v>1.0162539380216316</v>
      </c>
      <c r="S54" s="223">
        <f>IF(SAM_2017_user_USD!T55="","",SAM_2017_user_USD!T55)</f>
        <v>1.2564138190876572E-4</v>
      </c>
      <c r="T54" s="223">
        <f>IF(SAM_2017_user_USD!U55="","",SAM_2017_user_USD!U55)</f>
        <v>58.571589273100685</v>
      </c>
      <c r="U54" s="223">
        <f>IF(SAM_2017_user_USD!V55="","",SAM_2017_user_USD!V55)</f>
        <v>2.0040606219096984</v>
      </c>
      <c r="V54" s="223">
        <f>IF(SAM_2017_user_USD!W55="","",SAM_2017_user_USD!W55)</f>
        <v>5.5631912751143489</v>
      </c>
      <c r="W54" s="223">
        <f>IF(SAM_2017_user_USD!X55="","",SAM_2017_user_USD!X55)</f>
        <v>22.855212377713947</v>
      </c>
      <c r="X54" s="223">
        <f>IF(SAM_2017_user_USD!Y55="","",SAM_2017_user_USD!Y55)</f>
        <v>98.590597949316248</v>
      </c>
      <c r="Y54" s="223">
        <f>IF(SAM_2017_user_USD!Z55="","",SAM_2017_user_USD!Z55)</f>
        <v>2.625681377316201E-2</v>
      </c>
      <c r="Z54" s="223">
        <f>IF(SAM_2017_user_USD!AA55="","",SAM_2017_user_USD!AA55)</f>
        <v>2.0521432183707771</v>
      </c>
      <c r="AA54" s="223">
        <f>IF(SAM_2017_user_USD!AB55="","",SAM_2017_user_USD!AB55)</f>
        <v>58.941079790164764</v>
      </c>
      <c r="AB54" s="223">
        <f>IF(SAM_2017_user_USD!AC55="","",SAM_2017_user_USD!AC55)</f>
        <v>510.88999804344337</v>
      </c>
      <c r="AC54" s="223">
        <f>IF(SAM_2017_user_USD!AD55="","",SAM_2017_user_USD!AD55)</f>
        <v>75.276435820165375</v>
      </c>
      <c r="AD54" s="223">
        <f>IF(SAM_2017_user_USD!AE55="","",SAM_2017_user_USD!AE55)</f>
        <v>19.291040109446815</v>
      </c>
      <c r="AE54" s="223">
        <f>IF(SAM_2017_user_USD!AF55="","",SAM_2017_user_USD!AF55)</f>
        <v>138.36153502845733</v>
      </c>
      <c r="AF54" s="223">
        <f>IF(SAM_2017_user_USD!AG55="","",SAM_2017_user_USD!AG55)</f>
        <v>20.757653970702975</v>
      </c>
      <c r="AG54" s="223">
        <f>IF(SAM_2017_user_USD!AH55="","",SAM_2017_user_USD!AH55)</f>
        <v>60.137166360607686</v>
      </c>
      <c r="AH54" s="223">
        <f>IF(SAM_2017_user_USD!AI55="","",SAM_2017_user_USD!AI55)</f>
        <v>124.34821323663091</v>
      </c>
      <c r="AI54" s="223">
        <f>IF(SAM_2017_user_USD!AJ55="","",SAM_2017_user_USD!AJ55)</f>
        <v>417.49331647374305</v>
      </c>
      <c r="AJ54" s="223" t="str">
        <f>IF(SAM_2017_user_USD!AK55="","",SAM_2017_user_USD!AK55)</f>
        <v/>
      </c>
      <c r="AK54" s="223" t="str">
        <f>IF(SAM_2017_user_USD!AL55="","",SAM_2017_user_USD!AL55)</f>
        <v/>
      </c>
      <c r="AL54" s="223" t="str">
        <f>IF(SAM_2017_user_USD!AM55="","",SAM_2017_user_USD!AM55)</f>
        <v/>
      </c>
      <c r="AM54" s="223" t="str">
        <f>IF(SAM_2017_user_USD!AN55="","",SAM_2017_user_USD!AN55)</f>
        <v/>
      </c>
      <c r="AN54" s="223" t="str">
        <f>IF(SAM_2017_user_USD!AO55="","",SAM_2017_user_USD!AO55)</f>
        <v/>
      </c>
      <c r="AO54" s="223" t="str">
        <f>IF(SAM_2017_user_USD!AP55="","",SAM_2017_user_USD!AP55)</f>
        <v/>
      </c>
      <c r="AP54" s="223" t="str">
        <f>IF(SAM_2017_user_USD!AQ55="","",SAM_2017_user_USD!AQ55)</f>
        <v/>
      </c>
      <c r="AQ54" s="223" t="str">
        <f>IF(SAM_2017_user_USD!AR55="","",SAM_2017_user_USD!AR55)</f>
        <v/>
      </c>
      <c r="AR54" s="223" t="str">
        <f>IF(SAM_2017_user_USD!AS55="","",SAM_2017_user_USD!AS55)</f>
        <v/>
      </c>
      <c r="AS54" s="223" t="str">
        <f>IF(SAM_2017_user_USD!AT55="","",SAM_2017_user_USD!AT55)</f>
        <v/>
      </c>
      <c r="AT54" s="223" t="str">
        <f>IF(SAM_2017_user_USD!AU55="","",SAM_2017_user_USD!AU55)</f>
        <v/>
      </c>
      <c r="AU54" s="223" t="str">
        <f>IF(SAM_2017_user_USD!AV55="","",SAM_2017_user_USD!AV55)</f>
        <v/>
      </c>
      <c r="AV54" s="223" t="str">
        <f>IF(SAM_2017_user_USD!AW55="","",SAM_2017_user_USD!AW55)</f>
        <v/>
      </c>
      <c r="AW54" s="223" t="str">
        <f>IF(SAM_2017_user_USD!AX55="","",SAM_2017_user_USD!AX55)</f>
        <v/>
      </c>
      <c r="AX54" s="223" t="str">
        <f>IF(SAM_2017_user_USD!AY55="","",SAM_2017_user_USD!AY55)</f>
        <v/>
      </c>
      <c r="AY54" s="223" t="str">
        <f>IF(SAM_2017_user_USD!AZ55="","",SAM_2017_user_USD!AZ55)</f>
        <v/>
      </c>
      <c r="AZ54" s="223" t="str">
        <f>IF(SAM_2017_user_USD!BA55="","",SAM_2017_user_USD!BA55)</f>
        <v/>
      </c>
      <c r="BA54" s="223" t="str">
        <f>IF(SAM_2017_user_USD!BB55="","",SAM_2017_user_USD!BB55)</f>
        <v/>
      </c>
      <c r="BB54" s="223" t="str">
        <f>IF(SAM_2017_user_USD!BC55="","",SAM_2017_user_USD!BC55)</f>
        <v/>
      </c>
      <c r="BC54" s="223" t="str">
        <f>IF(SAM_2017_user_USD!BD55="","",SAM_2017_user_USD!BD55)</f>
        <v/>
      </c>
      <c r="BD54" s="223" t="str">
        <f>IF(SAM_2017_user_USD!BE55="","",SAM_2017_user_USD!BE55)</f>
        <v/>
      </c>
      <c r="BE54" s="223" t="str">
        <f>IF(SAM_2017_user_USD!BF55="","",SAM_2017_user_USD!BF55)</f>
        <v/>
      </c>
      <c r="BF54" s="223" t="str">
        <f>IF(SAM_2017_user_USD!BG55="","",SAM_2017_user_USD!BG55)</f>
        <v/>
      </c>
      <c r="BG54" s="223" t="str">
        <f>IF(SAM_2017_user_USD!BH55="","",SAM_2017_user_USD!BH55)</f>
        <v/>
      </c>
      <c r="BH54" s="223" t="str">
        <f>IF(SAM_2017_user_USD!BI55="","",SAM_2017_user_USD!BI55)</f>
        <v/>
      </c>
      <c r="BI54" s="223" t="str">
        <f>IF(SAM_2017_user_USD!BJ55="","",SAM_2017_user_USD!BJ55)</f>
        <v/>
      </c>
      <c r="BJ54" s="223" t="str">
        <f>IF(SAM_2017_user_USD!BK55="","",SAM_2017_user_USD!BK55)</f>
        <v/>
      </c>
      <c r="BK54" s="223" t="str">
        <f>IF(SAM_2017_user_USD!BL55="","",SAM_2017_user_USD!BL55)</f>
        <v/>
      </c>
      <c r="BL54" s="223" t="str">
        <f>IF(SAM_2017_user_USD!BM55="","",SAM_2017_user_USD!BM55)</f>
        <v/>
      </c>
      <c r="BM54" s="223" t="str">
        <f>IF(SAM_2017_user_USD!BN55="","",SAM_2017_user_USD!BN55)</f>
        <v/>
      </c>
      <c r="BN54" s="223" t="str">
        <f>IF(SAM_2017_user_USD!BO55="","",SAM_2017_user_USD!BO55)</f>
        <v/>
      </c>
      <c r="BO54" s="223" t="str">
        <f>IF(SAM_2017_user_USD!BP55="","",SAM_2017_user_USD!BP55)</f>
        <v/>
      </c>
      <c r="BP54" s="223" t="str">
        <f>IF(SAM_2017_user_USD!BQ55="","",SAM_2017_user_USD!BQ55)</f>
        <v/>
      </c>
      <c r="BQ54" s="223" t="str">
        <f>IF(SAM_2017_user_USD!BR55="","",SAM_2017_user_USD!BR55)</f>
        <v/>
      </c>
      <c r="BR54" s="223" t="str">
        <f>IF(SAM_2017_user_USD!BS55="","",SAM_2017_user_USD!BS55)</f>
        <v/>
      </c>
      <c r="BS54" s="223" t="str">
        <f>IF(SAM_2017_user_USD!BT55="","",SAM_2017_user_USD!BT55)</f>
        <v/>
      </c>
      <c r="BT54" s="223">
        <f>IF(SAM_2017_user_USD!BU55="","",SAM_2017_user_USD!BU55)</f>
        <v>295.46486810766481</v>
      </c>
      <c r="BU54" s="223">
        <f>IF(SAM_2017_user_USD!BV55="","",SAM_2017_user_USD!BV55)</f>
        <v>366.36548684009517</v>
      </c>
      <c r="BV54" s="223">
        <f>IF(SAM_2017_user_USD!BW55="","",SAM_2017_user_USD!BW55)</f>
        <v>193.2242643180472</v>
      </c>
      <c r="BW54" s="223">
        <f>IF(SAM_2017_user_USD!BX55="","",SAM_2017_user_USD!BX55)</f>
        <v>472.92148245784949</v>
      </c>
      <c r="BX54" s="223">
        <f>IF(SAM_2017_user_USD!BY55="","",SAM_2017_user_USD!BY55)</f>
        <v>71.969325153374228</v>
      </c>
      <c r="BY54" s="223" t="str">
        <f>IF(SAM_2017_user_USD!BZ55="","",SAM_2017_user_USD!BZ55)</f>
        <v/>
      </c>
      <c r="BZ54" s="223" t="str">
        <f>IF(SAM_2017_user_USD!CA55="","",SAM_2017_user_USD!CA55)</f>
        <v/>
      </c>
      <c r="CA54" s="223" t="str">
        <f>IF(SAM_2017_user_USD!CB55="","",SAM_2017_user_USD!CB55)</f>
        <v/>
      </c>
      <c r="CB54" s="223" t="str">
        <f>IF(SAM_2017_user_USD!CC55="","",SAM_2017_user_USD!CC55)</f>
        <v/>
      </c>
      <c r="CC54" s="223" t="str">
        <f>IF(SAM_2017_user_USD!CD55="","",SAM_2017_user_USD!CD55)</f>
        <v/>
      </c>
      <c r="CD54" s="223" t="str">
        <f>IF(SAM_2017_user_USD!CE55="","",SAM_2017_user_USD!CE55)</f>
        <v/>
      </c>
      <c r="CE54" s="107">
        <f t="shared" si="1"/>
        <v>3348.0312408866725</v>
      </c>
    </row>
    <row r="55" spans="1:83" x14ac:dyDescent="0.25">
      <c r="A55" s="225">
        <v>54</v>
      </c>
      <c r="B55" s="223">
        <f>IF(SAM_2017_user_USD!C56="","",SAM_2017_user_USD!C56)</f>
        <v>2.4267789540989004</v>
      </c>
      <c r="C55" s="223" t="str">
        <f>IF(SAM_2017_user_USD!D56="","",SAM_2017_user_USD!D56)</f>
        <v/>
      </c>
      <c r="D55" s="223">
        <f>IF(SAM_2017_user_USD!E56="","",SAM_2017_user_USD!E56)</f>
        <v>20.111927786529296</v>
      </c>
      <c r="E55" s="223" t="str">
        <f>IF(SAM_2017_user_USD!F56="","",SAM_2017_user_USD!F56)</f>
        <v/>
      </c>
      <c r="F55" s="223" t="str">
        <f>IF(SAM_2017_user_USD!G56="","",SAM_2017_user_USD!G56)</f>
        <v/>
      </c>
      <c r="G55" s="223">
        <f>IF(SAM_2017_user_USD!H56="","",SAM_2017_user_USD!H56)</f>
        <v>7.9274201676783152E-4</v>
      </c>
      <c r="H55" s="223">
        <f>IF(SAM_2017_user_USD!I56="","",SAM_2017_user_USD!I56)</f>
        <v>5.7558137421944962E-3</v>
      </c>
      <c r="I55" s="223">
        <f>IF(SAM_2017_user_USD!J56="","",SAM_2017_user_USD!J56)</f>
        <v>2.0319580231415104</v>
      </c>
      <c r="J55" s="223">
        <f>IF(SAM_2017_user_USD!K56="","",SAM_2017_user_USD!K56)</f>
        <v>1.7335131041603506E-3</v>
      </c>
      <c r="K55" s="223">
        <f>IF(SAM_2017_user_USD!L56="","",SAM_2017_user_USD!L56)</f>
        <v>2.6703585993115647E-2</v>
      </c>
      <c r="L55" s="223">
        <f>IF(SAM_2017_user_USD!M56="","",SAM_2017_user_USD!M56)</f>
        <v>1.9152735884516825E-4</v>
      </c>
      <c r="M55" s="223" t="str">
        <f>IF(SAM_2017_user_USD!N56="","",SAM_2017_user_USD!N56)</f>
        <v/>
      </c>
      <c r="N55" s="223" t="str">
        <f>IF(SAM_2017_user_USD!O56="","",SAM_2017_user_USD!O56)</f>
        <v/>
      </c>
      <c r="O55" s="223">
        <f>IF(SAM_2017_user_USD!P56="","",SAM_2017_user_USD!P56)</f>
        <v>6.1191363750013423E-4</v>
      </c>
      <c r="P55" s="223">
        <f>IF(SAM_2017_user_USD!Q56="","",SAM_2017_user_USD!Q56)</f>
        <v>0.17275858323209198</v>
      </c>
      <c r="Q55" s="223">
        <f>IF(SAM_2017_user_USD!R56="","",SAM_2017_user_USD!R56)</f>
        <v>0.25828955946636251</v>
      </c>
      <c r="R55" s="223">
        <f>IF(SAM_2017_user_USD!S56="","",SAM_2017_user_USD!S56)</f>
        <v>7.1982595062601185E-2</v>
      </c>
      <c r="S55" s="223">
        <f>IF(SAM_2017_user_USD!T56="","",SAM_2017_user_USD!T56)</f>
        <v>7.7839194975019377E-5</v>
      </c>
      <c r="T55" s="223">
        <f>IF(SAM_2017_user_USD!U56="","",SAM_2017_user_USD!U56)</f>
        <v>14.435468896272351</v>
      </c>
      <c r="U55" s="223">
        <f>IF(SAM_2017_user_USD!V56="","",SAM_2017_user_USD!V56)</f>
        <v>1.1490460030091707E-3</v>
      </c>
      <c r="V55" s="223">
        <f>IF(SAM_2017_user_USD!W56="","",SAM_2017_user_USD!W56)</f>
        <v>0.54816726501041568</v>
      </c>
      <c r="W55" s="223">
        <f>IF(SAM_2017_user_USD!X56="","",SAM_2017_user_USD!X56)</f>
        <v>0.10712528426033184</v>
      </c>
      <c r="X55" s="223">
        <f>IF(SAM_2017_user_USD!Y56="","",SAM_2017_user_USD!Y56)</f>
        <v>1.1340869005304453</v>
      </c>
      <c r="Y55" s="223" t="str">
        <f>IF(SAM_2017_user_USD!Z56="","",SAM_2017_user_USD!Z56)</f>
        <v/>
      </c>
      <c r="Z55" s="223">
        <f>IF(SAM_2017_user_USD!AA56="","",SAM_2017_user_USD!AA56)</f>
        <v>1.4471085865978867E-2</v>
      </c>
      <c r="AA55" s="223">
        <f>IF(SAM_2017_user_USD!AB56="","",SAM_2017_user_USD!AB56)</f>
        <v>0.25184150301241404</v>
      </c>
      <c r="AB55" s="223">
        <f>IF(SAM_2017_user_USD!AC56="","",SAM_2017_user_USD!AC56)</f>
        <v>339.49945213623096</v>
      </c>
      <c r="AC55" s="223">
        <f>IF(SAM_2017_user_USD!AD56="","",SAM_2017_user_USD!AD56)</f>
        <v>2.6033984305445399</v>
      </c>
      <c r="AD55" s="223">
        <f>IF(SAM_2017_user_USD!AE56="","",SAM_2017_user_USD!AE56)</f>
        <v>0.60715395798266869</v>
      </c>
      <c r="AE55" s="223">
        <f>IF(SAM_2017_user_USD!AF56="","",SAM_2017_user_USD!AF56)</f>
        <v>5.0068901752006951</v>
      </c>
      <c r="AF55" s="223">
        <f>IF(SAM_2017_user_USD!AG56="","",SAM_2017_user_USD!AG56)</f>
        <v>1.6277564651426104</v>
      </c>
      <c r="AG55" s="223">
        <f>IF(SAM_2017_user_USD!AH56="","",SAM_2017_user_USD!AH56)</f>
        <v>1.2960985619788479</v>
      </c>
      <c r="AH55" s="223">
        <f>IF(SAM_2017_user_USD!AI56="","",SAM_2017_user_USD!AI56)</f>
        <v>13.616794564071286</v>
      </c>
      <c r="AI55" s="223">
        <f>IF(SAM_2017_user_USD!AJ56="","",SAM_2017_user_USD!AJ56)</f>
        <v>45.76269254270084</v>
      </c>
      <c r="AJ55" s="223" t="str">
        <f>IF(SAM_2017_user_USD!AK56="","",SAM_2017_user_USD!AK56)</f>
        <v/>
      </c>
      <c r="AK55" s="223" t="str">
        <f>IF(SAM_2017_user_USD!AL56="","",SAM_2017_user_USD!AL56)</f>
        <v/>
      </c>
      <c r="AL55" s="223" t="str">
        <f>IF(SAM_2017_user_USD!AM56="","",SAM_2017_user_USD!AM56)</f>
        <v/>
      </c>
      <c r="AM55" s="223" t="str">
        <f>IF(SAM_2017_user_USD!AN56="","",SAM_2017_user_USD!AN56)</f>
        <v/>
      </c>
      <c r="AN55" s="223" t="str">
        <f>IF(SAM_2017_user_USD!AO56="","",SAM_2017_user_USD!AO56)</f>
        <v/>
      </c>
      <c r="AO55" s="223" t="str">
        <f>IF(SAM_2017_user_USD!AP56="","",SAM_2017_user_USD!AP56)</f>
        <v/>
      </c>
      <c r="AP55" s="223" t="str">
        <f>IF(SAM_2017_user_USD!AQ56="","",SAM_2017_user_USD!AQ56)</f>
        <v/>
      </c>
      <c r="AQ55" s="223" t="str">
        <f>IF(SAM_2017_user_USD!AR56="","",SAM_2017_user_USD!AR56)</f>
        <v/>
      </c>
      <c r="AR55" s="223" t="str">
        <f>IF(SAM_2017_user_USD!AS56="","",SAM_2017_user_USD!AS56)</f>
        <v/>
      </c>
      <c r="AS55" s="223" t="str">
        <f>IF(SAM_2017_user_USD!AT56="","",SAM_2017_user_USD!AT56)</f>
        <v/>
      </c>
      <c r="AT55" s="223" t="str">
        <f>IF(SAM_2017_user_USD!AU56="","",SAM_2017_user_USD!AU56)</f>
        <v/>
      </c>
      <c r="AU55" s="223" t="str">
        <f>IF(SAM_2017_user_USD!AV56="","",SAM_2017_user_USD!AV56)</f>
        <v/>
      </c>
      <c r="AV55" s="223" t="str">
        <f>IF(SAM_2017_user_USD!AW56="","",SAM_2017_user_USD!AW56)</f>
        <v/>
      </c>
      <c r="AW55" s="223" t="str">
        <f>IF(SAM_2017_user_USD!AX56="","",SAM_2017_user_USD!AX56)</f>
        <v/>
      </c>
      <c r="AX55" s="223" t="str">
        <f>IF(SAM_2017_user_USD!AY56="","",SAM_2017_user_USD!AY56)</f>
        <v/>
      </c>
      <c r="AY55" s="223" t="str">
        <f>IF(SAM_2017_user_USD!AZ56="","",SAM_2017_user_USD!AZ56)</f>
        <v/>
      </c>
      <c r="AZ55" s="223" t="str">
        <f>IF(SAM_2017_user_USD!BA56="","",SAM_2017_user_USD!BA56)</f>
        <v/>
      </c>
      <c r="BA55" s="223" t="str">
        <f>IF(SAM_2017_user_USD!BB56="","",SAM_2017_user_USD!BB56)</f>
        <v/>
      </c>
      <c r="BB55" s="223" t="str">
        <f>IF(SAM_2017_user_USD!BC56="","",SAM_2017_user_USD!BC56)</f>
        <v/>
      </c>
      <c r="BC55" s="223" t="str">
        <f>IF(SAM_2017_user_USD!BD56="","",SAM_2017_user_USD!BD56)</f>
        <v/>
      </c>
      <c r="BD55" s="223" t="str">
        <f>IF(SAM_2017_user_USD!BE56="","",SAM_2017_user_USD!BE56)</f>
        <v/>
      </c>
      <c r="BE55" s="223" t="str">
        <f>IF(SAM_2017_user_USD!BF56="","",SAM_2017_user_USD!BF56)</f>
        <v/>
      </c>
      <c r="BF55" s="223" t="str">
        <f>IF(SAM_2017_user_USD!BG56="","",SAM_2017_user_USD!BG56)</f>
        <v/>
      </c>
      <c r="BG55" s="223" t="str">
        <f>IF(SAM_2017_user_USD!BH56="","",SAM_2017_user_USD!BH56)</f>
        <v/>
      </c>
      <c r="BH55" s="223" t="str">
        <f>IF(SAM_2017_user_USD!BI56="","",SAM_2017_user_USD!BI56)</f>
        <v/>
      </c>
      <c r="BI55" s="223" t="str">
        <f>IF(SAM_2017_user_USD!BJ56="","",SAM_2017_user_USD!BJ56)</f>
        <v/>
      </c>
      <c r="BJ55" s="223" t="str">
        <f>IF(SAM_2017_user_USD!BK56="","",SAM_2017_user_USD!BK56)</f>
        <v/>
      </c>
      <c r="BK55" s="223" t="str">
        <f>IF(SAM_2017_user_USD!BL56="","",SAM_2017_user_USD!BL56)</f>
        <v/>
      </c>
      <c r="BL55" s="223" t="str">
        <f>IF(SAM_2017_user_USD!BM56="","",SAM_2017_user_USD!BM56)</f>
        <v/>
      </c>
      <c r="BM55" s="223" t="str">
        <f>IF(SAM_2017_user_USD!BN56="","",SAM_2017_user_USD!BN56)</f>
        <v/>
      </c>
      <c r="BN55" s="223" t="str">
        <f>IF(SAM_2017_user_USD!BO56="","",SAM_2017_user_USD!BO56)</f>
        <v/>
      </c>
      <c r="BO55" s="223" t="str">
        <f>IF(SAM_2017_user_USD!BP56="","",SAM_2017_user_USD!BP56)</f>
        <v/>
      </c>
      <c r="BP55" s="223" t="str">
        <f>IF(SAM_2017_user_USD!BQ56="","",SAM_2017_user_USD!BQ56)</f>
        <v/>
      </c>
      <c r="BQ55" s="223" t="str">
        <f>IF(SAM_2017_user_USD!BR56="","",SAM_2017_user_USD!BR56)</f>
        <v/>
      </c>
      <c r="BR55" s="223" t="str">
        <f>IF(SAM_2017_user_USD!BS56="","",SAM_2017_user_USD!BS56)</f>
        <v/>
      </c>
      <c r="BS55" s="223" t="str">
        <f>IF(SAM_2017_user_USD!BT56="","",SAM_2017_user_USD!BT56)</f>
        <v/>
      </c>
      <c r="BT55" s="223">
        <f>IF(SAM_2017_user_USD!BU56="","",SAM_2017_user_USD!BU56)</f>
        <v>111.52834082182686</v>
      </c>
      <c r="BU55" s="223">
        <f>IF(SAM_2017_user_USD!BV56="","",SAM_2017_user_USD!BV56)</f>
        <v>101.42927858797304</v>
      </c>
      <c r="BV55" s="223">
        <f>IF(SAM_2017_user_USD!BW56="","",SAM_2017_user_USD!BW56)</f>
        <v>40.289890043657962</v>
      </c>
      <c r="BW55" s="223">
        <f>IF(SAM_2017_user_USD!BX56="","",SAM_2017_user_USD!BX56)</f>
        <v>86.256255842455971</v>
      </c>
      <c r="BX55" s="223">
        <f>IF(SAM_2017_user_USD!BY56="","",SAM_2017_user_USD!BY56)</f>
        <v>1.7464612375965631</v>
      </c>
      <c r="BY55" s="223" t="str">
        <f>IF(SAM_2017_user_USD!BZ56="","",SAM_2017_user_USD!BZ56)</f>
        <v/>
      </c>
      <c r="BZ55" s="223" t="str">
        <f>IF(SAM_2017_user_USD!CA56="","",SAM_2017_user_USD!CA56)</f>
        <v/>
      </c>
      <c r="CA55" s="223" t="str">
        <f>IF(SAM_2017_user_USD!CB56="","",SAM_2017_user_USD!CB56)</f>
        <v/>
      </c>
      <c r="CB55" s="223" t="str">
        <f>IF(SAM_2017_user_USD!CC56="","",SAM_2017_user_USD!CC56)</f>
        <v/>
      </c>
      <c r="CC55" s="223" t="str">
        <f>IF(SAM_2017_user_USD!CD56="","",SAM_2017_user_USD!CD56)</f>
        <v/>
      </c>
      <c r="CD55" s="223" t="str">
        <f>IF(SAM_2017_user_USD!CE56="","",SAM_2017_user_USD!CE56)</f>
        <v/>
      </c>
      <c r="CE55" s="107">
        <f t="shared" si="1"/>
        <v>792.87233578489611</v>
      </c>
    </row>
    <row r="56" spans="1:83" x14ac:dyDescent="0.25">
      <c r="A56" s="225">
        <v>55</v>
      </c>
      <c r="B56" s="223">
        <f>IF(SAM_2017_user_USD!C57="","",SAM_2017_user_USD!C57)</f>
        <v>10.09144879023119</v>
      </c>
      <c r="C56" s="223">
        <f>IF(SAM_2017_user_USD!D57="","",SAM_2017_user_USD!D57)</f>
        <v>7.8878332628068124</v>
      </c>
      <c r="D56" s="223">
        <f>IF(SAM_2017_user_USD!E57="","",SAM_2017_user_USD!E57)</f>
        <v>191.34683834638363</v>
      </c>
      <c r="E56" s="223" t="str">
        <f>IF(SAM_2017_user_USD!F57="","",SAM_2017_user_USD!F57)</f>
        <v/>
      </c>
      <c r="F56" s="223" t="str">
        <f>IF(SAM_2017_user_USD!G57="","",SAM_2017_user_USD!G57)</f>
        <v/>
      </c>
      <c r="G56" s="223">
        <f>IF(SAM_2017_user_USD!H57="","",SAM_2017_user_USD!H57)</f>
        <v>1.8295272952773491</v>
      </c>
      <c r="H56" s="223">
        <f>IF(SAM_2017_user_USD!I57="","",SAM_2017_user_USD!I57)</f>
        <v>0.81832339791505493</v>
      </c>
      <c r="I56" s="223">
        <f>IF(SAM_2017_user_USD!J57="","",SAM_2017_user_USD!J57)</f>
        <v>0.53747935161963101</v>
      </c>
      <c r="J56" s="223">
        <f>IF(SAM_2017_user_USD!K57="","",SAM_2017_user_USD!K57)</f>
        <v>0.44158429235100266</v>
      </c>
      <c r="K56" s="223">
        <f>IF(SAM_2017_user_USD!L57="","",SAM_2017_user_USD!L57)</f>
        <v>2.6611233056383729E-2</v>
      </c>
      <c r="L56" s="223">
        <f>IF(SAM_2017_user_USD!M57="","",SAM_2017_user_USD!M57)</f>
        <v>2.449220947291685E-3</v>
      </c>
      <c r="M56" s="223">
        <f>IF(SAM_2017_user_USD!N57="","",SAM_2017_user_USD!N57)</f>
        <v>8.8699616279546895E-2</v>
      </c>
      <c r="N56" s="223">
        <f>IF(SAM_2017_user_USD!O57="","",SAM_2017_user_USD!O57)</f>
        <v>2.8007860633799366E-4</v>
      </c>
      <c r="O56" s="223">
        <f>IF(SAM_2017_user_USD!P57="","",SAM_2017_user_USD!P57)</f>
        <v>0.75547154784942694</v>
      </c>
      <c r="P56" s="223">
        <f>IF(SAM_2017_user_USD!Q57="","",SAM_2017_user_USD!Q57)</f>
        <v>0.2922906445371789</v>
      </c>
      <c r="Q56" s="223">
        <f>IF(SAM_2017_user_USD!R57="","",SAM_2017_user_USD!R57)</f>
        <v>0.20180946782867573</v>
      </c>
      <c r="R56" s="223">
        <f>IF(SAM_2017_user_USD!S57="","",SAM_2017_user_USD!S57)</f>
        <v>0.20751063262516287</v>
      </c>
      <c r="S56" s="223">
        <f>IF(SAM_2017_user_USD!T57="","",SAM_2017_user_USD!T57)</f>
        <v>1.0121946241725873E-4</v>
      </c>
      <c r="T56" s="223">
        <f>IF(SAM_2017_user_USD!U57="","",SAM_2017_user_USD!U57)</f>
        <v>14.718999465231365</v>
      </c>
      <c r="U56" s="223">
        <f>IF(SAM_2017_user_USD!V57="","",SAM_2017_user_USD!V57)</f>
        <v>5.933308682317129E-3</v>
      </c>
      <c r="V56" s="223">
        <f>IF(SAM_2017_user_USD!W57="","",SAM_2017_user_USD!W57)</f>
        <v>0.6122767835019709</v>
      </c>
      <c r="W56" s="223">
        <f>IF(SAM_2017_user_USD!X57="","",SAM_2017_user_USD!X57)</f>
        <v>0.82159191157520417</v>
      </c>
      <c r="X56" s="223">
        <f>IF(SAM_2017_user_USD!Y57="","",SAM_2017_user_USD!Y57)</f>
        <v>42.977531290780867</v>
      </c>
      <c r="Y56" s="223" t="str">
        <f>IF(SAM_2017_user_USD!Z57="","",SAM_2017_user_USD!Z57)</f>
        <v/>
      </c>
      <c r="Z56" s="223">
        <f>IF(SAM_2017_user_USD!AA57="","",SAM_2017_user_USD!AA57)</f>
        <v>9.8294567126559512E-2</v>
      </c>
      <c r="AA56" s="223">
        <f>IF(SAM_2017_user_USD!AB57="","",SAM_2017_user_USD!AB57)</f>
        <v>0.4535043489598487</v>
      </c>
      <c r="AB56" s="223">
        <f>IF(SAM_2017_user_USD!AC57="","",SAM_2017_user_USD!AC57)</f>
        <v>83.497815055364242</v>
      </c>
      <c r="AC56" s="223">
        <f>IF(SAM_2017_user_USD!AD57="","",SAM_2017_user_USD!AD57)</f>
        <v>11.467474334876737</v>
      </c>
      <c r="AD56" s="223">
        <f>IF(SAM_2017_user_USD!AE57="","",SAM_2017_user_USD!AE57)</f>
        <v>3.2152412749267747E-3</v>
      </c>
      <c r="AE56" s="223">
        <f>IF(SAM_2017_user_USD!AF57="","",SAM_2017_user_USD!AF57)</f>
        <v>66.862960670136317</v>
      </c>
      <c r="AF56" s="223">
        <f>IF(SAM_2017_user_USD!AG57="","",SAM_2017_user_USD!AG57)</f>
        <v>26.738191166196227</v>
      </c>
      <c r="AG56" s="223">
        <f>IF(SAM_2017_user_USD!AH57="","",SAM_2017_user_USD!AH57)</f>
        <v>109.16146691131875</v>
      </c>
      <c r="AH56" s="223">
        <f>IF(SAM_2017_user_USD!AI57="","",SAM_2017_user_USD!AI57)</f>
        <v>27.016949429479308</v>
      </c>
      <c r="AI56" s="223">
        <f>IF(SAM_2017_user_USD!AJ57="","",SAM_2017_user_USD!AJ57)</f>
        <v>269.68275498470922</v>
      </c>
      <c r="AJ56" s="223" t="str">
        <f>IF(SAM_2017_user_USD!AK57="","",SAM_2017_user_USD!AK57)</f>
        <v/>
      </c>
      <c r="AK56" s="223" t="str">
        <f>IF(SAM_2017_user_USD!AL57="","",SAM_2017_user_USD!AL57)</f>
        <v/>
      </c>
      <c r="AL56" s="223" t="str">
        <f>IF(SAM_2017_user_USD!AM57="","",SAM_2017_user_USD!AM57)</f>
        <v/>
      </c>
      <c r="AM56" s="223" t="str">
        <f>IF(SAM_2017_user_USD!AN57="","",SAM_2017_user_USD!AN57)</f>
        <v/>
      </c>
      <c r="AN56" s="223" t="str">
        <f>IF(SAM_2017_user_USD!AO57="","",SAM_2017_user_USD!AO57)</f>
        <v/>
      </c>
      <c r="AO56" s="223" t="str">
        <f>IF(SAM_2017_user_USD!AP57="","",SAM_2017_user_USD!AP57)</f>
        <v/>
      </c>
      <c r="AP56" s="223" t="str">
        <f>IF(SAM_2017_user_USD!AQ57="","",SAM_2017_user_USD!AQ57)</f>
        <v/>
      </c>
      <c r="AQ56" s="223" t="str">
        <f>IF(SAM_2017_user_USD!AR57="","",SAM_2017_user_USD!AR57)</f>
        <v/>
      </c>
      <c r="AR56" s="223" t="str">
        <f>IF(SAM_2017_user_USD!AS57="","",SAM_2017_user_USD!AS57)</f>
        <v/>
      </c>
      <c r="AS56" s="223" t="str">
        <f>IF(SAM_2017_user_USD!AT57="","",SAM_2017_user_USD!AT57)</f>
        <v/>
      </c>
      <c r="AT56" s="223" t="str">
        <f>IF(SAM_2017_user_USD!AU57="","",SAM_2017_user_USD!AU57)</f>
        <v/>
      </c>
      <c r="AU56" s="223" t="str">
        <f>IF(SAM_2017_user_USD!AV57="","",SAM_2017_user_USD!AV57)</f>
        <v/>
      </c>
      <c r="AV56" s="223" t="str">
        <f>IF(SAM_2017_user_USD!AW57="","",SAM_2017_user_USD!AW57)</f>
        <v/>
      </c>
      <c r="AW56" s="223" t="str">
        <f>IF(SAM_2017_user_USD!AX57="","",SAM_2017_user_USD!AX57)</f>
        <v/>
      </c>
      <c r="AX56" s="223" t="str">
        <f>IF(SAM_2017_user_USD!AY57="","",SAM_2017_user_USD!AY57)</f>
        <v/>
      </c>
      <c r="AY56" s="223" t="str">
        <f>IF(SAM_2017_user_USD!AZ57="","",SAM_2017_user_USD!AZ57)</f>
        <v/>
      </c>
      <c r="AZ56" s="223" t="str">
        <f>IF(SAM_2017_user_USD!BA57="","",SAM_2017_user_USD!BA57)</f>
        <v/>
      </c>
      <c r="BA56" s="223" t="str">
        <f>IF(SAM_2017_user_USD!BB57="","",SAM_2017_user_USD!BB57)</f>
        <v/>
      </c>
      <c r="BB56" s="223" t="str">
        <f>IF(SAM_2017_user_USD!BC57="","",SAM_2017_user_USD!BC57)</f>
        <v/>
      </c>
      <c r="BC56" s="223" t="str">
        <f>IF(SAM_2017_user_USD!BD57="","",SAM_2017_user_USD!BD57)</f>
        <v/>
      </c>
      <c r="BD56" s="223" t="str">
        <f>IF(SAM_2017_user_USD!BE57="","",SAM_2017_user_USD!BE57)</f>
        <v/>
      </c>
      <c r="BE56" s="223" t="str">
        <f>IF(SAM_2017_user_USD!BF57="","",SAM_2017_user_USD!BF57)</f>
        <v/>
      </c>
      <c r="BF56" s="223" t="str">
        <f>IF(SAM_2017_user_USD!BG57="","",SAM_2017_user_USD!BG57)</f>
        <v/>
      </c>
      <c r="BG56" s="223" t="str">
        <f>IF(SAM_2017_user_USD!BH57="","",SAM_2017_user_USD!BH57)</f>
        <v/>
      </c>
      <c r="BH56" s="223" t="str">
        <f>IF(SAM_2017_user_USD!BI57="","",SAM_2017_user_USD!BI57)</f>
        <v/>
      </c>
      <c r="BI56" s="223" t="str">
        <f>IF(SAM_2017_user_USD!BJ57="","",SAM_2017_user_USD!BJ57)</f>
        <v/>
      </c>
      <c r="BJ56" s="223" t="str">
        <f>IF(SAM_2017_user_USD!BK57="","",SAM_2017_user_USD!BK57)</f>
        <v/>
      </c>
      <c r="BK56" s="223" t="str">
        <f>IF(SAM_2017_user_USD!BL57="","",SAM_2017_user_USD!BL57)</f>
        <v/>
      </c>
      <c r="BL56" s="223" t="str">
        <f>IF(SAM_2017_user_USD!BM57="","",SAM_2017_user_USD!BM57)</f>
        <v/>
      </c>
      <c r="BM56" s="223" t="str">
        <f>IF(SAM_2017_user_USD!BN57="","",SAM_2017_user_USD!BN57)</f>
        <v/>
      </c>
      <c r="BN56" s="223" t="str">
        <f>IF(SAM_2017_user_USD!BO57="","",SAM_2017_user_USD!BO57)</f>
        <v/>
      </c>
      <c r="BO56" s="223" t="str">
        <f>IF(SAM_2017_user_USD!BP57="","",SAM_2017_user_USD!BP57)</f>
        <v/>
      </c>
      <c r="BP56" s="223" t="str">
        <f>IF(SAM_2017_user_USD!BQ57="","",SAM_2017_user_USD!BQ57)</f>
        <v/>
      </c>
      <c r="BQ56" s="223" t="str">
        <f>IF(SAM_2017_user_USD!BR57="","",SAM_2017_user_USD!BR57)</f>
        <v/>
      </c>
      <c r="BR56" s="223" t="str">
        <f>IF(SAM_2017_user_USD!BS57="","",SAM_2017_user_USD!BS57)</f>
        <v/>
      </c>
      <c r="BS56" s="223" t="str">
        <f>IF(SAM_2017_user_USD!BT57="","",SAM_2017_user_USD!BT57)</f>
        <v/>
      </c>
      <c r="BT56" s="223">
        <f>IF(SAM_2017_user_USD!BU57="","",SAM_2017_user_USD!BU57)</f>
        <v>12.129219564079674</v>
      </c>
      <c r="BU56" s="223">
        <f>IF(SAM_2017_user_USD!BV57="","",SAM_2017_user_USD!BV57)</f>
        <v>19.013807846442276</v>
      </c>
      <c r="BV56" s="223">
        <f>IF(SAM_2017_user_USD!BW57="","",SAM_2017_user_USD!BW57)</f>
        <v>233.8578589535546</v>
      </c>
      <c r="BW56" s="223">
        <f>IF(SAM_2017_user_USD!BX57="","",SAM_2017_user_USD!BX57)</f>
        <v>714.36660955567311</v>
      </c>
      <c r="BX56" s="223" t="str">
        <f>IF(SAM_2017_user_USD!BY57="","",SAM_2017_user_USD!BY57)</f>
        <v/>
      </c>
      <c r="BY56" s="223" t="str">
        <f>IF(SAM_2017_user_USD!BZ57="","",SAM_2017_user_USD!BZ57)</f>
        <v/>
      </c>
      <c r="BZ56" s="223" t="str">
        <f>IF(SAM_2017_user_USD!CA57="","",SAM_2017_user_USD!CA57)</f>
        <v/>
      </c>
      <c r="CA56" s="223" t="str">
        <f>IF(SAM_2017_user_USD!CB57="","",SAM_2017_user_USD!CB57)</f>
        <v/>
      </c>
      <c r="CB56" s="223" t="str">
        <f>IF(SAM_2017_user_USD!CC57="","",SAM_2017_user_USD!CC57)</f>
        <v/>
      </c>
      <c r="CC56" s="223" t="str">
        <f>IF(SAM_2017_user_USD!CD57="","",SAM_2017_user_USD!CD57)</f>
        <v/>
      </c>
      <c r="CD56" s="223" t="str">
        <f>IF(SAM_2017_user_USD!CE57="","",SAM_2017_user_USD!CE57)</f>
        <v/>
      </c>
      <c r="CE56" s="107">
        <f t="shared" si="1"/>
        <v>1848.0147137867407</v>
      </c>
    </row>
    <row r="57" spans="1:83" x14ac:dyDescent="0.25">
      <c r="A57" s="225">
        <v>56</v>
      </c>
      <c r="B57" s="223">
        <f>IF(SAM_2017_user_USD!C58="","",SAM_2017_user_USD!C58)</f>
        <v>19.286945410524979</v>
      </c>
      <c r="C57" s="223">
        <f>IF(SAM_2017_user_USD!D58="","",SAM_2017_user_USD!D58)</f>
        <v>13.878072077124102</v>
      </c>
      <c r="D57" s="223">
        <f>IF(SAM_2017_user_USD!E58="","",SAM_2017_user_USD!E58)</f>
        <v>78.745291494810601</v>
      </c>
      <c r="E57" s="223">
        <f>IF(SAM_2017_user_USD!F58="","",SAM_2017_user_USD!F58)</f>
        <v>3.4291544989491469</v>
      </c>
      <c r="F57" s="223">
        <f>IF(SAM_2017_user_USD!G58="","",SAM_2017_user_USD!G58)</f>
        <v>1.1958085820183411E-3</v>
      </c>
      <c r="G57" s="223">
        <f>IF(SAM_2017_user_USD!H58="","",SAM_2017_user_USD!H58)</f>
        <v>0.77116732508564556</v>
      </c>
      <c r="H57" s="223">
        <f>IF(SAM_2017_user_USD!I58="","",SAM_2017_user_USD!I58)</f>
        <v>13.652195676094305</v>
      </c>
      <c r="I57" s="223">
        <f>IF(SAM_2017_user_USD!J58="","",SAM_2017_user_USD!J58)</f>
        <v>130.15331377585628</v>
      </c>
      <c r="J57" s="223">
        <f>IF(SAM_2017_user_USD!K58="","",SAM_2017_user_USD!K58)</f>
        <v>89.867538569384934</v>
      </c>
      <c r="K57" s="223">
        <f>IF(SAM_2017_user_USD!L58="","",SAM_2017_user_USD!L58)</f>
        <v>32.10374145498826</v>
      </c>
      <c r="L57" s="223">
        <f>IF(SAM_2017_user_USD!M58="","",SAM_2017_user_USD!M58)</f>
        <v>8.4916192066294052</v>
      </c>
      <c r="M57" s="223">
        <f>IF(SAM_2017_user_USD!N58="","",SAM_2017_user_USD!N58)</f>
        <v>0.34608377775352506</v>
      </c>
      <c r="N57" s="223">
        <f>IF(SAM_2017_user_USD!O58="","",SAM_2017_user_USD!O58)</f>
        <v>6.204873841771031E-2</v>
      </c>
      <c r="O57" s="223">
        <f>IF(SAM_2017_user_USD!P58="","",SAM_2017_user_USD!P58)</f>
        <v>5.9423594111399254E-2</v>
      </c>
      <c r="P57" s="223">
        <f>IF(SAM_2017_user_USD!Q58="","",SAM_2017_user_USD!Q58)</f>
        <v>1.4134582223618513</v>
      </c>
      <c r="Q57" s="223">
        <f>IF(SAM_2017_user_USD!R58="","",SAM_2017_user_USD!R58)</f>
        <v>10.20857689349493</v>
      </c>
      <c r="R57" s="223">
        <f>IF(SAM_2017_user_USD!S58="","",SAM_2017_user_USD!S58)</f>
        <v>0.91565655267491619</v>
      </c>
      <c r="S57" s="223">
        <f>IF(SAM_2017_user_USD!T58="","",SAM_2017_user_USD!T58)</f>
        <v>5.8901484163986408E-3</v>
      </c>
      <c r="T57" s="223">
        <f>IF(SAM_2017_user_USD!U58="","",SAM_2017_user_USD!U58)</f>
        <v>20.062451466570607</v>
      </c>
      <c r="U57" s="223">
        <f>IF(SAM_2017_user_USD!V58="","",SAM_2017_user_USD!V58)</f>
        <v>3.3232504998802703E-2</v>
      </c>
      <c r="V57" s="223">
        <f>IF(SAM_2017_user_USD!W58="","",SAM_2017_user_USD!W58)</f>
        <v>5.9925529811583704</v>
      </c>
      <c r="W57" s="223">
        <f>IF(SAM_2017_user_USD!X58="","",SAM_2017_user_USD!X58)</f>
        <v>4.8534526485317091</v>
      </c>
      <c r="X57" s="223">
        <f>IF(SAM_2017_user_USD!Y58="","",SAM_2017_user_USD!Y58)</f>
        <v>21.761062402500915</v>
      </c>
      <c r="Y57" s="223">
        <f>IF(SAM_2017_user_USD!Z58="","",SAM_2017_user_USD!Z58)</f>
        <v>0.46109771264965016</v>
      </c>
      <c r="Z57" s="223">
        <f>IF(SAM_2017_user_USD!AA58="","",SAM_2017_user_USD!AA58)</f>
        <v>5.2025650165309453E-2</v>
      </c>
      <c r="AA57" s="223">
        <f>IF(SAM_2017_user_USD!AB58="","",SAM_2017_user_USD!AB58)</f>
        <v>8.7332652470962948</v>
      </c>
      <c r="AB57" s="223">
        <f>IF(SAM_2017_user_USD!AC58="","",SAM_2017_user_USD!AC58)</f>
        <v>26.360480558749394</v>
      </c>
      <c r="AC57" s="223">
        <f>IF(SAM_2017_user_USD!AD58="","",SAM_2017_user_USD!AD58)</f>
        <v>6.6486145430225703</v>
      </c>
      <c r="AD57" s="223">
        <f>IF(SAM_2017_user_USD!AE58="","",SAM_2017_user_USD!AE58)</f>
        <v>1.3225841282534239</v>
      </c>
      <c r="AE57" s="223">
        <f>IF(SAM_2017_user_USD!AF58="","",SAM_2017_user_USD!AF58)</f>
        <v>22.989058374091492</v>
      </c>
      <c r="AF57" s="223">
        <f>IF(SAM_2017_user_USD!AG58="","",SAM_2017_user_USD!AG58)</f>
        <v>53.767729648724618</v>
      </c>
      <c r="AG57" s="223">
        <f>IF(SAM_2017_user_USD!AH58="","",SAM_2017_user_USD!AH58)</f>
        <v>105.68418967511181</v>
      </c>
      <c r="AH57" s="223">
        <f>IF(SAM_2017_user_USD!AI58="","",SAM_2017_user_USD!AI58)</f>
        <v>7.3762879317830423</v>
      </c>
      <c r="AI57" s="223">
        <f>IF(SAM_2017_user_USD!AJ58="","",SAM_2017_user_USD!AJ58)</f>
        <v>91.161714272661015</v>
      </c>
      <c r="AJ57" s="223" t="str">
        <f>IF(SAM_2017_user_USD!AK58="","",SAM_2017_user_USD!AK58)</f>
        <v/>
      </c>
      <c r="AK57" s="223" t="str">
        <f>IF(SAM_2017_user_USD!AL58="","",SAM_2017_user_USD!AL58)</f>
        <v/>
      </c>
      <c r="AL57" s="223" t="str">
        <f>IF(SAM_2017_user_USD!AM58="","",SAM_2017_user_USD!AM58)</f>
        <v/>
      </c>
      <c r="AM57" s="223" t="str">
        <f>IF(SAM_2017_user_USD!AN58="","",SAM_2017_user_USD!AN58)</f>
        <v/>
      </c>
      <c r="AN57" s="223" t="str">
        <f>IF(SAM_2017_user_USD!AO58="","",SAM_2017_user_USD!AO58)</f>
        <v/>
      </c>
      <c r="AO57" s="223" t="str">
        <f>IF(SAM_2017_user_USD!AP58="","",SAM_2017_user_USD!AP58)</f>
        <v/>
      </c>
      <c r="AP57" s="223" t="str">
        <f>IF(SAM_2017_user_USD!AQ58="","",SAM_2017_user_USD!AQ58)</f>
        <v/>
      </c>
      <c r="AQ57" s="223" t="str">
        <f>IF(SAM_2017_user_USD!AR58="","",SAM_2017_user_USD!AR58)</f>
        <v/>
      </c>
      <c r="AR57" s="223" t="str">
        <f>IF(SAM_2017_user_USD!AS58="","",SAM_2017_user_USD!AS58)</f>
        <v/>
      </c>
      <c r="AS57" s="223" t="str">
        <f>IF(SAM_2017_user_USD!AT58="","",SAM_2017_user_USD!AT58)</f>
        <v/>
      </c>
      <c r="AT57" s="223" t="str">
        <f>IF(SAM_2017_user_USD!AU58="","",SAM_2017_user_USD!AU58)</f>
        <v/>
      </c>
      <c r="AU57" s="223" t="str">
        <f>IF(SAM_2017_user_USD!AV58="","",SAM_2017_user_USD!AV58)</f>
        <v/>
      </c>
      <c r="AV57" s="223" t="str">
        <f>IF(SAM_2017_user_USD!AW58="","",SAM_2017_user_USD!AW58)</f>
        <v/>
      </c>
      <c r="AW57" s="223" t="str">
        <f>IF(SAM_2017_user_USD!AX58="","",SAM_2017_user_USD!AX58)</f>
        <v/>
      </c>
      <c r="AX57" s="223" t="str">
        <f>IF(SAM_2017_user_USD!AY58="","",SAM_2017_user_USD!AY58)</f>
        <v/>
      </c>
      <c r="AY57" s="223" t="str">
        <f>IF(SAM_2017_user_USD!AZ58="","",SAM_2017_user_USD!AZ58)</f>
        <v/>
      </c>
      <c r="AZ57" s="223" t="str">
        <f>IF(SAM_2017_user_USD!BA58="","",SAM_2017_user_USD!BA58)</f>
        <v/>
      </c>
      <c r="BA57" s="223" t="str">
        <f>IF(SAM_2017_user_USD!BB58="","",SAM_2017_user_USD!BB58)</f>
        <v/>
      </c>
      <c r="BB57" s="223" t="str">
        <f>IF(SAM_2017_user_USD!BC58="","",SAM_2017_user_USD!BC58)</f>
        <v/>
      </c>
      <c r="BC57" s="223" t="str">
        <f>IF(SAM_2017_user_USD!BD58="","",SAM_2017_user_USD!BD58)</f>
        <v/>
      </c>
      <c r="BD57" s="223" t="str">
        <f>IF(SAM_2017_user_USD!BE58="","",SAM_2017_user_USD!BE58)</f>
        <v/>
      </c>
      <c r="BE57" s="223" t="str">
        <f>IF(SAM_2017_user_USD!BF58="","",SAM_2017_user_USD!BF58)</f>
        <v/>
      </c>
      <c r="BF57" s="223" t="str">
        <f>IF(SAM_2017_user_USD!BG58="","",SAM_2017_user_USD!BG58)</f>
        <v/>
      </c>
      <c r="BG57" s="223" t="str">
        <f>IF(SAM_2017_user_USD!BH58="","",SAM_2017_user_USD!BH58)</f>
        <v/>
      </c>
      <c r="BH57" s="223" t="str">
        <f>IF(SAM_2017_user_USD!BI58="","",SAM_2017_user_USD!BI58)</f>
        <v/>
      </c>
      <c r="BI57" s="223" t="str">
        <f>IF(SAM_2017_user_USD!BJ58="","",SAM_2017_user_USD!BJ58)</f>
        <v/>
      </c>
      <c r="BJ57" s="223" t="str">
        <f>IF(SAM_2017_user_USD!BK58="","",SAM_2017_user_USD!BK58)</f>
        <v/>
      </c>
      <c r="BK57" s="223" t="str">
        <f>IF(SAM_2017_user_USD!BL58="","",SAM_2017_user_USD!BL58)</f>
        <v/>
      </c>
      <c r="BL57" s="223" t="str">
        <f>IF(SAM_2017_user_USD!BM58="","",SAM_2017_user_USD!BM58)</f>
        <v/>
      </c>
      <c r="BM57" s="223" t="str">
        <f>IF(SAM_2017_user_USD!BN58="","",SAM_2017_user_USD!BN58)</f>
        <v/>
      </c>
      <c r="BN57" s="223" t="str">
        <f>IF(SAM_2017_user_USD!BO58="","",SAM_2017_user_USD!BO58)</f>
        <v/>
      </c>
      <c r="BO57" s="223" t="str">
        <f>IF(SAM_2017_user_USD!BP58="","",SAM_2017_user_USD!BP58)</f>
        <v/>
      </c>
      <c r="BP57" s="223" t="str">
        <f>IF(SAM_2017_user_USD!BQ58="","",SAM_2017_user_USD!BQ58)</f>
        <v/>
      </c>
      <c r="BQ57" s="223" t="str">
        <f>IF(SAM_2017_user_USD!BR58="","",SAM_2017_user_USD!BR58)</f>
        <v/>
      </c>
      <c r="BR57" s="223" t="str">
        <f>IF(SAM_2017_user_USD!BS58="","",SAM_2017_user_USD!BS58)</f>
        <v/>
      </c>
      <c r="BS57" s="223" t="str">
        <f>IF(SAM_2017_user_USD!BT58="","",SAM_2017_user_USD!BT58)</f>
        <v/>
      </c>
      <c r="BT57" s="223">
        <f>IF(SAM_2017_user_USD!BU58="","",SAM_2017_user_USD!BU58)</f>
        <v>39.784498210838485</v>
      </c>
      <c r="BU57" s="223">
        <f>IF(SAM_2017_user_USD!BV58="","",SAM_2017_user_USD!BV58)</f>
        <v>42.730532209663373</v>
      </c>
      <c r="BV57" s="223">
        <f>IF(SAM_2017_user_USD!BW58="","",SAM_2017_user_USD!BW58)</f>
        <v>59.480241879854745</v>
      </c>
      <c r="BW57" s="223">
        <f>IF(SAM_2017_user_USD!BX58="","",SAM_2017_user_USD!BX58)</f>
        <v>165.34864618500063</v>
      </c>
      <c r="BX57" s="223">
        <f>IF(SAM_2017_user_USD!BY58="","",SAM_2017_user_USD!BY58)</f>
        <v>5.3386503694078522</v>
      </c>
      <c r="BY57" s="223" t="str">
        <f>IF(SAM_2017_user_USD!BZ58="","",SAM_2017_user_USD!BZ58)</f>
        <v/>
      </c>
      <c r="BZ57" s="223" t="str">
        <f>IF(SAM_2017_user_USD!CA58="","",SAM_2017_user_USD!CA58)</f>
        <v/>
      </c>
      <c r="CA57" s="223" t="str">
        <f>IF(SAM_2017_user_USD!CB58="","",SAM_2017_user_USD!CB58)</f>
        <v/>
      </c>
      <c r="CB57" s="223" t="str">
        <f>IF(SAM_2017_user_USD!CC58="","",SAM_2017_user_USD!CC58)</f>
        <v/>
      </c>
      <c r="CC57" s="223">
        <f>IF(SAM_2017_user_USD!CD58="","",SAM_2017_user_USD!CD58)</f>
        <v>-0.21172643465118754</v>
      </c>
      <c r="CD57" s="223" t="str">
        <f>IF(SAM_2017_user_USD!CE58="","",SAM_2017_user_USD!CE58)</f>
        <v/>
      </c>
      <c r="CE57" s="107">
        <f t="shared" si="1"/>
        <v>1093.1220153914433</v>
      </c>
    </row>
    <row r="58" spans="1:83" x14ac:dyDescent="0.25">
      <c r="A58" s="225">
        <v>57</v>
      </c>
      <c r="B58" s="223">
        <f>IF(SAM_2017_user_USD!C59="","",SAM_2017_user_USD!C59)</f>
        <v>324.73729724885794</v>
      </c>
      <c r="C58" s="223">
        <f>IF(SAM_2017_user_USD!D59="","",SAM_2017_user_USD!D59)</f>
        <v>88.50107471809865</v>
      </c>
      <c r="D58" s="223">
        <f>IF(SAM_2017_user_USD!E59="","",SAM_2017_user_USD!E59)</f>
        <v>2346.3715761166941</v>
      </c>
      <c r="E58" s="223">
        <f>IF(SAM_2017_user_USD!F59="","",SAM_2017_user_USD!F59)</f>
        <v>1.0355981899275326</v>
      </c>
      <c r="F58" s="223">
        <f>IF(SAM_2017_user_USD!G59="","",SAM_2017_user_USD!G59)</f>
        <v>29.195840658106732</v>
      </c>
      <c r="G58" s="223">
        <f>IF(SAM_2017_user_USD!H59="","",SAM_2017_user_USD!H59)</f>
        <v>146.91027184816983</v>
      </c>
      <c r="H58" s="223">
        <f>IF(SAM_2017_user_USD!I59="","",SAM_2017_user_USD!I59)</f>
        <v>58.013399174526739</v>
      </c>
      <c r="I58" s="223">
        <f>IF(SAM_2017_user_USD!J59="","",SAM_2017_user_USD!J59)</f>
        <v>109.07691351945388</v>
      </c>
      <c r="J58" s="223">
        <f>IF(SAM_2017_user_USD!K59="","",SAM_2017_user_USD!K59)</f>
        <v>3.6994977745725479</v>
      </c>
      <c r="K58" s="223">
        <f>IF(SAM_2017_user_USD!L59="","",SAM_2017_user_USD!L59)</f>
        <v>22.607706237763754</v>
      </c>
      <c r="L58" s="223">
        <f>IF(SAM_2017_user_USD!M59="","",SAM_2017_user_USD!M59)</f>
        <v>185.71939958078272</v>
      </c>
      <c r="M58" s="223">
        <f>IF(SAM_2017_user_USD!N59="","",SAM_2017_user_USD!N59)</f>
        <v>251.36746921400504</v>
      </c>
      <c r="N58" s="223">
        <f>IF(SAM_2017_user_USD!O59="","",SAM_2017_user_USD!O59)</f>
        <v>15.864107333122931</v>
      </c>
      <c r="O58" s="223">
        <f>IF(SAM_2017_user_USD!P59="","",SAM_2017_user_USD!P59)</f>
        <v>93.304894663388268</v>
      </c>
      <c r="P58" s="223">
        <f>IF(SAM_2017_user_USD!Q59="","",SAM_2017_user_USD!Q59)</f>
        <v>32.348055198916178</v>
      </c>
      <c r="Q58" s="223">
        <f>IF(SAM_2017_user_USD!R59="","",SAM_2017_user_USD!R59)</f>
        <v>37.472183174120438</v>
      </c>
      <c r="R58" s="223">
        <f>IF(SAM_2017_user_USD!S59="","",SAM_2017_user_USD!S59)</f>
        <v>58.799103705297121</v>
      </c>
      <c r="S58" s="223">
        <f>IF(SAM_2017_user_USD!T59="","",SAM_2017_user_USD!T59)</f>
        <v>0.60826962145996288</v>
      </c>
      <c r="T58" s="223">
        <f>IF(SAM_2017_user_USD!U59="","",SAM_2017_user_USD!U59)</f>
        <v>66.504677793143287</v>
      </c>
      <c r="U58" s="223">
        <f>IF(SAM_2017_user_USD!V59="","",SAM_2017_user_USD!V59)</f>
        <v>13.564337188574944</v>
      </c>
      <c r="V58" s="223">
        <f>IF(SAM_2017_user_USD!W59="","",SAM_2017_user_USD!W59)</f>
        <v>9.8655192086703174</v>
      </c>
      <c r="W58" s="223">
        <f>IF(SAM_2017_user_USD!X59="","",SAM_2017_user_USD!X59)</f>
        <v>21.903933864287012</v>
      </c>
      <c r="X58" s="223">
        <f>IF(SAM_2017_user_USD!Y59="","",SAM_2017_user_USD!Y59)</f>
        <v>250.57911987581133</v>
      </c>
      <c r="Y58" s="223">
        <f>IF(SAM_2017_user_USD!Z59="","",SAM_2017_user_USD!Z59)</f>
        <v>3.0650193208761634</v>
      </c>
      <c r="Z58" s="223">
        <f>IF(SAM_2017_user_USD!AA59="","",SAM_2017_user_USD!AA59)</f>
        <v>9.4447047931054655</v>
      </c>
      <c r="AA58" s="223">
        <f>IF(SAM_2017_user_USD!AB59="","",SAM_2017_user_USD!AB59)</f>
        <v>310.90187089693546</v>
      </c>
      <c r="AB58" s="223">
        <f>IF(SAM_2017_user_USD!AC59="","",SAM_2017_user_USD!AC59)</f>
        <v>3676.0282782689974</v>
      </c>
      <c r="AC58" s="223">
        <f>IF(SAM_2017_user_USD!AD59="","",SAM_2017_user_USD!AD59)</f>
        <v>84.491091953718353</v>
      </c>
      <c r="AD58" s="223">
        <f>IF(SAM_2017_user_USD!AE59="","",SAM_2017_user_USD!AE59)</f>
        <v>398.33353905883348</v>
      </c>
      <c r="AE58" s="223">
        <f>IF(SAM_2017_user_USD!AF59="","",SAM_2017_user_USD!AF59)</f>
        <v>850.92629635911987</v>
      </c>
      <c r="AF58" s="223">
        <f>IF(SAM_2017_user_USD!AG59="","",SAM_2017_user_USD!AG59)</f>
        <v>125.50092060498116</v>
      </c>
      <c r="AG58" s="223">
        <f>IF(SAM_2017_user_USD!AH59="","",SAM_2017_user_USD!AH59)</f>
        <v>125.50066668192866</v>
      </c>
      <c r="AH58" s="223">
        <f>IF(SAM_2017_user_USD!AI59="","",SAM_2017_user_USD!AI59)</f>
        <v>84.259334922271975</v>
      </c>
      <c r="AI58" s="223">
        <f>IF(SAM_2017_user_USD!AJ59="","",SAM_2017_user_USD!AJ59)</f>
        <v>872.09363160613714</v>
      </c>
      <c r="AJ58" s="223" t="str">
        <f>IF(SAM_2017_user_USD!AK59="","",SAM_2017_user_USD!AK59)</f>
        <v/>
      </c>
      <c r="AK58" s="223" t="str">
        <f>IF(SAM_2017_user_USD!AL59="","",SAM_2017_user_USD!AL59)</f>
        <v/>
      </c>
      <c r="AL58" s="223" t="str">
        <f>IF(SAM_2017_user_USD!AM59="","",SAM_2017_user_USD!AM59)</f>
        <v/>
      </c>
      <c r="AM58" s="223" t="str">
        <f>IF(SAM_2017_user_USD!AN59="","",SAM_2017_user_USD!AN59)</f>
        <v/>
      </c>
      <c r="AN58" s="223" t="str">
        <f>IF(SAM_2017_user_USD!AO59="","",SAM_2017_user_USD!AO59)</f>
        <v/>
      </c>
      <c r="AO58" s="223" t="str">
        <f>IF(SAM_2017_user_USD!AP59="","",SAM_2017_user_USD!AP59)</f>
        <v/>
      </c>
      <c r="AP58" s="223" t="str">
        <f>IF(SAM_2017_user_USD!AQ59="","",SAM_2017_user_USD!AQ59)</f>
        <v/>
      </c>
      <c r="AQ58" s="223" t="str">
        <f>IF(SAM_2017_user_USD!AR59="","",SAM_2017_user_USD!AR59)</f>
        <v/>
      </c>
      <c r="AR58" s="223" t="str">
        <f>IF(SAM_2017_user_USD!AS59="","",SAM_2017_user_USD!AS59)</f>
        <v/>
      </c>
      <c r="AS58" s="223" t="str">
        <f>IF(SAM_2017_user_USD!AT59="","",SAM_2017_user_USD!AT59)</f>
        <v/>
      </c>
      <c r="AT58" s="223" t="str">
        <f>IF(SAM_2017_user_USD!AU59="","",SAM_2017_user_USD!AU59)</f>
        <v/>
      </c>
      <c r="AU58" s="223" t="str">
        <f>IF(SAM_2017_user_USD!AV59="","",SAM_2017_user_USD!AV59)</f>
        <v/>
      </c>
      <c r="AV58" s="223" t="str">
        <f>IF(SAM_2017_user_USD!AW59="","",SAM_2017_user_USD!AW59)</f>
        <v/>
      </c>
      <c r="AW58" s="223" t="str">
        <f>IF(SAM_2017_user_USD!AX59="","",SAM_2017_user_USD!AX59)</f>
        <v/>
      </c>
      <c r="AX58" s="223" t="str">
        <f>IF(SAM_2017_user_USD!AY59="","",SAM_2017_user_USD!AY59)</f>
        <v/>
      </c>
      <c r="AY58" s="223" t="str">
        <f>IF(SAM_2017_user_USD!AZ59="","",SAM_2017_user_USD!AZ59)</f>
        <v/>
      </c>
      <c r="AZ58" s="223" t="str">
        <f>IF(SAM_2017_user_USD!BA59="","",SAM_2017_user_USD!BA59)</f>
        <v/>
      </c>
      <c r="BA58" s="223" t="str">
        <f>IF(SAM_2017_user_USD!BB59="","",SAM_2017_user_USD!BB59)</f>
        <v/>
      </c>
      <c r="BB58" s="223" t="str">
        <f>IF(SAM_2017_user_USD!BC59="","",SAM_2017_user_USD!BC59)</f>
        <v/>
      </c>
      <c r="BC58" s="223" t="str">
        <f>IF(SAM_2017_user_USD!BD59="","",SAM_2017_user_USD!BD59)</f>
        <v/>
      </c>
      <c r="BD58" s="223" t="str">
        <f>IF(SAM_2017_user_USD!BE59="","",SAM_2017_user_USD!BE59)</f>
        <v/>
      </c>
      <c r="BE58" s="223" t="str">
        <f>IF(SAM_2017_user_USD!BF59="","",SAM_2017_user_USD!BF59)</f>
        <v/>
      </c>
      <c r="BF58" s="223" t="str">
        <f>IF(SAM_2017_user_USD!BG59="","",SAM_2017_user_USD!BG59)</f>
        <v/>
      </c>
      <c r="BG58" s="223" t="str">
        <f>IF(SAM_2017_user_USD!BH59="","",SAM_2017_user_USD!BH59)</f>
        <v/>
      </c>
      <c r="BH58" s="223" t="str">
        <f>IF(SAM_2017_user_USD!BI59="","",SAM_2017_user_USD!BI59)</f>
        <v/>
      </c>
      <c r="BI58" s="223" t="str">
        <f>IF(SAM_2017_user_USD!BJ59="","",SAM_2017_user_USD!BJ59)</f>
        <v/>
      </c>
      <c r="BJ58" s="223" t="str">
        <f>IF(SAM_2017_user_USD!BK59="","",SAM_2017_user_USD!BK59)</f>
        <v/>
      </c>
      <c r="BK58" s="223" t="str">
        <f>IF(SAM_2017_user_USD!BL59="","",SAM_2017_user_USD!BL59)</f>
        <v/>
      </c>
      <c r="BL58" s="223" t="str">
        <f>IF(SAM_2017_user_USD!BM59="","",SAM_2017_user_USD!BM59)</f>
        <v/>
      </c>
      <c r="BM58" s="223" t="str">
        <f>IF(SAM_2017_user_USD!BN59="","",SAM_2017_user_USD!BN59)</f>
        <v/>
      </c>
      <c r="BN58" s="223" t="str">
        <f>IF(SAM_2017_user_USD!BO59="","",SAM_2017_user_USD!BO59)</f>
        <v/>
      </c>
      <c r="BO58" s="223" t="str">
        <f>IF(SAM_2017_user_USD!BP59="","",SAM_2017_user_USD!BP59)</f>
        <v/>
      </c>
      <c r="BP58" s="223" t="str">
        <f>IF(SAM_2017_user_USD!BQ59="","",SAM_2017_user_USD!BQ59)</f>
        <v/>
      </c>
      <c r="BQ58" s="223" t="str">
        <f>IF(SAM_2017_user_USD!BR59="","",SAM_2017_user_USD!BR59)</f>
        <v/>
      </c>
      <c r="BR58" s="223" t="str">
        <f>IF(SAM_2017_user_USD!BS59="","",SAM_2017_user_USD!BS59)</f>
        <v/>
      </c>
      <c r="BS58" s="223" t="str">
        <f>IF(SAM_2017_user_USD!BT59="","",SAM_2017_user_USD!BT59)</f>
        <v/>
      </c>
      <c r="BT58" s="223">
        <f>IF(SAM_2017_user_USD!BU59="","",SAM_2017_user_USD!BU59)</f>
        <v>889.75615071236075</v>
      </c>
      <c r="BU58" s="223">
        <f>IF(SAM_2017_user_USD!BV59="","",SAM_2017_user_USD!BV59)</f>
        <v>1175.9411763159105</v>
      </c>
      <c r="BV58" s="223">
        <f>IF(SAM_2017_user_USD!BW59="","",SAM_2017_user_USD!BW59)</f>
        <v>736.31015959204001</v>
      </c>
      <c r="BW58" s="223">
        <f>IF(SAM_2017_user_USD!BX59="","",SAM_2017_user_USD!BX59)</f>
        <v>2568.1254240422036</v>
      </c>
      <c r="BX58" s="223">
        <f>IF(SAM_2017_user_USD!BY59="","",SAM_2017_user_USD!BY59)</f>
        <v>1432.9987172615893</v>
      </c>
      <c r="BY58" s="223" t="str">
        <f>IF(SAM_2017_user_USD!BZ59="","",SAM_2017_user_USD!BZ59)</f>
        <v/>
      </c>
      <c r="BZ58" s="223" t="str">
        <f>IF(SAM_2017_user_USD!CA59="","",SAM_2017_user_USD!CA59)</f>
        <v/>
      </c>
      <c r="CA58" s="223" t="str">
        <f>IF(SAM_2017_user_USD!CB59="","",SAM_2017_user_USD!CB59)</f>
        <v/>
      </c>
      <c r="CB58" s="223" t="str">
        <f>IF(SAM_2017_user_USD!CC59="","",SAM_2017_user_USD!CC59)</f>
        <v/>
      </c>
      <c r="CC58" s="223">
        <f>IF(SAM_2017_user_USD!CD59="","",SAM_2017_user_USD!CD59)</f>
        <v>258.81343328614412</v>
      </c>
      <c r="CD58" s="223" t="str">
        <f>IF(SAM_2017_user_USD!CE59="","",SAM_2017_user_USD!CE59)</f>
        <v/>
      </c>
      <c r="CE58" s="107">
        <f t="shared" si="1"/>
        <v>17770.540661584906</v>
      </c>
    </row>
    <row r="59" spans="1:83" x14ac:dyDescent="0.25">
      <c r="A59" s="225">
        <v>58</v>
      </c>
      <c r="B59" s="223">
        <f>IF(SAM_2017_user_USD!C60="","",SAM_2017_user_USD!C60)</f>
        <v>1.4095187222362715</v>
      </c>
      <c r="C59" s="223">
        <f>IF(SAM_2017_user_USD!D60="","",SAM_2017_user_USD!D60)</f>
        <v>0.20390838833591379</v>
      </c>
      <c r="D59" s="223">
        <f>IF(SAM_2017_user_USD!E60="","",SAM_2017_user_USD!E60)</f>
        <v>2.9695988958246793</v>
      </c>
      <c r="E59" s="223">
        <f>IF(SAM_2017_user_USD!F60="","",SAM_2017_user_USD!F60)</f>
        <v>8.2519824349129543E-3</v>
      </c>
      <c r="F59" s="223">
        <f>IF(SAM_2017_user_USD!G60="","",SAM_2017_user_USD!G60)</f>
        <v>0.26320905904887176</v>
      </c>
      <c r="G59" s="223">
        <f>IF(SAM_2017_user_USD!H60="","",SAM_2017_user_USD!H60)</f>
        <v>1.409074994258922</v>
      </c>
      <c r="H59" s="223">
        <f>IF(SAM_2017_user_USD!I60="","",SAM_2017_user_USD!I60)</f>
        <v>0.38932764260833436</v>
      </c>
      <c r="I59" s="223">
        <f>IF(SAM_2017_user_USD!J60="","",SAM_2017_user_USD!J60)</f>
        <v>1.4161174855380168</v>
      </c>
      <c r="J59" s="223">
        <f>IF(SAM_2017_user_USD!K60="","",SAM_2017_user_USD!K60)</f>
        <v>3.43059772364556E-2</v>
      </c>
      <c r="K59" s="223">
        <f>IF(SAM_2017_user_USD!L60="","",SAM_2017_user_USD!L60)</f>
        <v>0.22079314335075295</v>
      </c>
      <c r="L59" s="223">
        <f>IF(SAM_2017_user_USD!M60="","",SAM_2017_user_USD!M60)</f>
        <v>1.8112241897997825</v>
      </c>
      <c r="M59" s="223">
        <f>IF(SAM_2017_user_USD!N60="","",SAM_2017_user_USD!N60)</f>
        <v>2.4541312599118346</v>
      </c>
      <c r="N59" s="223">
        <f>IF(SAM_2017_user_USD!O60="","",SAM_2017_user_USD!O60)</f>
        <v>0.15477862541377191</v>
      </c>
      <c r="O59" s="223">
        <f>IF(SAM_2017_user_USD!P60="","",SAM_2017_user_USD!P60)</f>
        <v>0.90197079701143468</v>
      </c>
      <c r="P59" s="223">
        <f>IF(SAM_2017_user_USD!Q60="","",SAM_2017_user_USD!Q60)</f>
        <v>0.31625188920308189</v>
      </c>
      <c r="Q59" s="223">
        <f>IF(SAM_2017_user_USD!R60="","",SAM_2017_user_USD!R60)</f>
        <v>0.34585912101971678</v>
      </c>
      <c r="R59" s="223">
        <f>IF(SAM_2017_user_USD!S60="","",SAM_2017_user_USD!S60)</f>
        <v>0.57675017164484499</v>
      </c>
      <c r="S59" s="223">
        <f>IF(SAM_2017_user_USD!T60="","",SAM_2017_user_USD!T60)</f>
        <v>5.922746713291167E-3</v>
      </c>
      <c r="T59" s="223">
        <f>IF(SAM_2017_user_USD!U60="","",SAM_2017_user_USD!U60)</f>
        <v>0.64507435819374692</v>
      </c>
      <c r="U59" s="223">
        <f>IF(SAM_2017_user_USD!V60="","",SAM_2017_user_USD!V60)</f>
        <v>0.12493999468327097</v>
      </c>
      <c r="V59" s="223">
        <f>IF(SAM_2017_user_USD!W60="","",SAM_2017_user_USD!W60)</f>
        <v>8.3600581757783732E-2</v>
      </c>
      <c r="W59" s="223">
        <f>IF(SAM_2017_user_USD!X60="","",SAM_2017_user_USD!X60)</f>
        <v>0.21014578061907163</v>
      </c>
      <c r="X59" s="223">
        <f>IF(SAM_2017_user_USD!Y60="","",SAM_2017_user_USD!Y60)</f>
        <v>5.6199061899528511</v>
      </c>
      <c r="Y59" s="223">
        <f>IF(SAM_2017_user_USD!Z60="","",SAM_2017_user_USD!Z60)</f>
        <v>0.14330084646956259</v>
      </c>
      <c r="Z59" s="223">
        <f>IF(SAM_2017_user_USD!AA60="","",SAM_2017_user_USD!AA60)</f>
        <v>4.4218027065877241E-2</v>
      </c>
      <c r="AA59" s="223">
        <f>IF(SAM_2017_user_USD!AB60="","",SAM_2017_user_USD!AB60)</f>
        <v>2.3581459094577344</v>
      </c>
      <c r="AB59" s="223">
        <f>IF(SAM_2017_user_USD!AC60="","",SAM_2017_user_USD!AC60)</f>
        <v>145.59145896152003</v>
      </c>
      <c r="AC59" s="223">
        <f>IF(SAM_2017_user_USD!AD60="","",SAM_2017_user_USD!AD60)</f>
        <v>0.32346677060291618</v>
      </c>
      <c r="AD59" s="223">
        <f>IF(SAM_2017_user_USD!AE60="","",SAM_2017_user_USD!AE60)</f>
        <v>0.39968137952509447</v>
      </c>
      <c r="AE59" s="223">
        <f>IF(SAM_2017_user_USD!AF60="","",SAM_2017_user_USD!AF60)</f>
        <v>1.0772075523048983</v>
      </c>
      <c r="AF59" s="223">
        <f>IF(SAM_2017_user_USD!AG60="","",SAM_2017_user_USD!AG60)</f>
        <v>44.402585194023999</v>
      </c>
      <c r="AG59" s="223">
        <f>IF(SAM_2017_user_USD!AH60="","",SAM_2017_user_USD!AH60)</f>
        <v>0.22312611248889749</v>
      </c>
      <c r="AH59" s="223">
        <f>IF(SAM_2017_user_USD!AI60="","",SAM_2017_user_USD!AI60)</f>
        <v>0.31684616684033051</v>
      </c>
      <c r="AI59" s="223">
        <f>IF(SAM_2017_user_USD!AJ60="","",SAM_2017_user_USD!AJ60)</f>
        <v>1.1603570264654588</v>
      </c>
      <c r="AJ59" s="223" t="str">
        <f>IF(SAM_2017_user_USD!AK60="","",SAM_2017_user_USD!AK60)</f>
        <v/>
      </c>
      <c r="AK59" s="223" t="str">
        <f>IF(SAM_2017_user_USD!AL60="","",SAM_2017_user_USD!AL60)</f>
        <v/>
      </c>
      <c r="AL59" s="223" t="str">
        <f>IF(SAM_2017_user_USD!AM60="","",SAM_2017_user_USD!AM60)</f>
        <v/>
      </c>
      <c r="AM59" s="223" t="str">
        <f>IF(SAM_2017_user_USD!AN60="","",SAM_2017_user_USD!AN60)</f>
        <v/>
      </c>
      <c r="AN59" s="223" t="str">
        <f>IF(SAM_2017_user_USD!AO60="","",SAM_2017_user_USD!AO60)</f>
        <v/>
      </c>
      <c r="AO59" s="223" t="str">
        <f>IF(SAM_2017_user_USD!AP60="","",SAM_2017_user_USD!AP60)</f>
        <v/>
      </c>
      <c r="AP59" s="223" t="str">
        <f>IF(SAM_2017_user_USD!AQ60="","",SAM_2017_user_USD!AQ60)</f>
        <v/>
      </c>
      <c r="AQ59" s="223" t="str">
        <f>IF(SAM_2017_user_USD!AR60="","",SAM_2017_user_USD!AR60)</f>
        <v/>
      </c>
      <c r="AR59" s="223" t="str">
        <f>IF(SAM_2017_user_USD!AS60="","",SAM_2017_user_USD!AS60)</f>
        <v/>
      </c>
      <c r="AS59" s="223" t="str">
        <f>IF(SAM_2017_user_USD!AT60="","",SAM_2017_user_USD!AT60)</f>
        <v/>
      </c>
      <c r="AT59" s="223" t="str">
        <f>IF(SAM_2017_user_USD!AU60="","",SAM_2017_user_USD!AU60)</f>
        <v/>
      </c>
      <c r="AU59" s="223" t="str">
        <f>IF(SAM_2017_user_USD!AV60="","",SAM_2017_user_USD!AV60)</f>
        <v/>
      </c>
      <c r="AV59" s="223" t="str">
        <f>IF(SAM_2017_user_USD!AW60="","",SAM_2017_user_USD!AW60)</f>
        <v/>
      </c>
      <c r="AW59" s="223" t="str">
        <f>IF(SAM_2017_user_USD!AX60="","",SAM_2017_user_USD!AX60)</f>
        <v/>
      </c>
      <c r="AX59" s="223" t="str">
        <f>IF(SAM_2017_user_USD!AY60="","",SAM_2017_user_USD!AY60)</f>
        <v/>
      </c>
      <c r="AY59" s="223" t="str">
        <f>IF(SAM_2017_user_USD!AZ60="","",SAM_2017_user_USD!AZ60)</f>
        <v/>
      </c>
      <c r="AZ59" s="223" t="str">
        <f>IF(SAM_2017_user_USD!BA60="","",SAM_2017_user_USD!BA60)</f>
        <v/>
      </c>
      <c r="BA59" s="223" t="str">
        <f>IF(SAM_2017_user_USD!BB60="","",SAM_2017_user_USD!BB60)</f>
        <v/>
      </c>
      <c r="BB59" s="223" t="str">
        <f>IF(SAM_2017_user_USD!BC60="","",SAM_2017_user_USD!BC60)</f>
        <v/>
      </c>
      <c r="BC59" s="223" t="str">
        <f>IF(SAM_2017_user_USD!BD60="","",SAM_2017_user_USD!BD60)</f>
        <v/>
      </c>
      <c r="BD59" s="223" t="str">
        <f>IF(SAM_2017_user_USD!BE60="","",SAM_2017_user_USD!BE60)</f>
        <v/>
      </c>
      <c r="BE59" s="223" t="str">
        <f>IF(SAM_2017_user_USD!BF60="","",SAM_2017_user_USD!BF60)</f>
        <v/>
      </c>
      <c r="BF59" s="223" t="str">
        <f>IF(SAM_2017_user_USD!BG60="","",SAM_2017_user_USD!BG60)</f>
        <v/>
      </c>
      <c r="BG59" s="223" t="str">
        <f>IF(SAM_2017_user_USD!BH60="","",SAM_2017_user_USD!BH60)</f>
        <v/>
      </c>
      <c r="BH59" s="223" t="str">
        <f>IF(SAM_2017_user_USD!BI60="","",SAM_2017_user_USD!BI60)</f>
        <v/>
      </c>
      <c r="BI59" s="223" t="str">
        <f>IF(SAM_2017_user_USD!BJ60="","",SAM_2017_user_USD!BJ60)</f>
        <v/>
      </c>
      <c r="BJ59" s="223" t="str">
        <f>IF(SAM_2017_user_USD!BK60="","",SAM_2017_user_USD!BK60)</f>
        <v/>
      </c>
      <c r="BK59" s="223" t="str">
        <f>IF(SAM_2017_user_USD!BL60="","",SAM_2017_user_USD!BL60)</f>
        <v/>
      </c>
      <c r="BL59" s="223" t="str">
        <f>IF(SAM_2017_user_USD!BM60="","",SAM_2017_user_USD!BM60)</f>
        <v/>
      </c>
      <c r="BM59" s="223" t="str">
        <f>IF(SAM_2017_user_USD!BN60="","",SAM_2017_user_USD!BN60)</f>
        <v/>
      </c>
      <c r="BN59" s="223" t="str">
        <f>IF(SAM_2017_user_USD!BO60="","",SAM_2017_user_USD!BO60)</f>
        <v/>
      </c>
      <c r="BO59" s="223" t="str">
        <f>IF(SAM_2017_user_USD!BP60="","",SAM_2017_user_USD!BP60)</f>
        <v/>
      </c>
      <c r="BP59" s="223" t="str">
        <f>IF(SAM_2017_user_USD!BQ60="","",SAM_2017_user_USD!BQ60)</f>
        <v/>
      </c>
      <c r="BQ59" s="223" t="str">
        <f>IF(SAM_2017_user_USD!BR60="","",SAM_2017_user_USD!BR60)</f>
        <v/>
      </c>
      <c r="BR59" s="223" t="str">
        <f>IF(SAM_2017_user_USD!BS60="","",SAM_2017_user_USD!BS60)</f>
        <v/>
      </c>
      <c r="BS59" s="223" t="str">
        <f>IF(SAM_2017_user_USD!BT60="","",SAM_2017_user_USD!BT60)</f>
        <v/>
      </c>
      <c r="BT59" s="223">
        <f>IF(SAM_2017_user_USD!BU60="","",SAM_2017_user_USD!BU60)</f>
        <v>0</v>
      </c>
      <c r="BU59" s="223">
        <f>IF(SAM_2017_user_USD!BV60="","",SAM_2017_user_USD!BV60)</f>
        <v>0</v>
      </c>
      <c r="BV59" s="223">
        <f>IF(SAM_2017_user_USD!BW60="","",SAM_2017_user_USD!BW60)</f>
        <v>0</v>
      </c>
      <c r="BW59" s="223">
        <f>IF(SAM_2017_user_USD!BX60="","",SAM_2017_user_USD!BX60)</f>
        <v>7.9260923281942546</v>
      </c>
      <c r="BX59" s="223">
        <f>IF(SAM_2017_user_USD!BY60="","",SAM_2017_user_USD!BY60)</f>
        <v>16.849462345078908</v>
      </c>
      <c r="BY59" s="223" t="str">
        <f>IF(SAM_2017_user_USD!BZ60="","",SAM_2017_user_USD!BZ60)</f>
        <v/>
      </c>
      <c r="BZ59" s="223" t="str">
        <f>IF(SAM_2017_user_USD!CA60="","",SAM_2017_user_USD!CA60)</f>
        <v/>
      </c>
      <c r="CA59" s="223" t="str">
        <f>IF(SAM_2017_user_USD!CB60="","",SAM_2017_user_USD!CB60)</f>
        <v/>
      </c>
      <c r="CB59" s="223" t="str">
        <f>IF(SAM_2017_user_USD!CC60="","",SAM_2017_user_USD!CC60)</f>
        <v/>
      </c>
      <c r="CC59" s="223">
        <f>IF(SAM_2017_user_USD!CD60="","",SAM_2017_user_USD!CD60)</f>
        <v>2.5006469825951987</v>
      </c>
      <c r="CD59" s="223" t="str">
        <f>IF(SAM_2017_user_USD!CE60="","",SAM_2017_user_USD!CE60)</f>
        <v/>
      </c>
      <c r="CE59" s="107">
        <f t="shared" si="1"/>
        <v>244.89125759943076</v>
      </c>
    </row>
    <row r="60" spans="1:83" x14ac:dyDescent="0.25">
      <c r="A60" s="225">
        <v>59</v>
      </c>
      <c r="B60" s="223">
        <f>IF(SAM_2017_user_USD!C61="","",SAM_2017_user_USD!C61)</f>
        <v>0.37153052704461925</v>
      </c>
      <c r="C60" s="223">
        <f>IF(SAM_2017_user_USD!D61="","",SAM_2017_user_USD!D61)</f>
        <v>1.5635609187319103E-3</v>
      </c>
      <c r="D60" s="223">
        <f>IF(SAM_2017_user_USD!E61="","",SAM_2017_user_USD!E61)</f>
        <v>3.7784020896831763</v>
      </c>
      <c r="E60" s="223">
        <f>IF(SAM_2017_user_USD!F61="","",SAM_2017_user_USD!F61)</f>
        <v>2.0419164833232535</v>
      </c>
      <c r="F60" s="223">
        <f>IF(SAM_2017_user_USD!G61="","",SAM_2017_user_USD!G61)</f>
        <v>2.0218195222234123E-3</v>
      </c>
      <c r="G60" s="223">
        <f>IF(SAM_2017_user_USD!H61="","",SAM_2017_user_USD!H61)</f>
        <v>1.1754835571189471E-2</v>
      </c>
      <c r="H60" s="223">
        <f>IF(SAM_2017_user_USD!I61="","",SAM_2017_user_USD!I61)</f>
        <v>0.17909418579247202</v>
      </c>
      <c r="I60" s="223">
        <f>IF(SAM_2017_user_USD!J61="","",SAM_2017_user_USD!J61)</f>
        <v>4.8173657726052331E-2</v>
      </c>
      <c r="J60" s="223">
        <f>IF(SAM_2017_user_USD!K61="","",SAM_2017_user_USD!K61)</f>
        <v>2.6076154754605389E-4</v>
      </c>
      <c r="K60" s="223">
        <f>IF(SAM_2017_user_USD!L61="","",SAM_2017_user_USD!L61)</f>
        <v>1.7103757602707147E-3</v>
      </c>
      <c r="L60" s="223">
        <f>IF(SAM_2017_user_USD!M61="","",SAM_2017_user_USD!M61)</f>
        <v>1.3868728208966962E-2</v>
      </c>
      <c r="M60" s="223">
        <f>IF(SAM_2017_user_USD!N61="","",SAM_2017_user_USD!N61)</f>
        <v>1.8816597800190599E-2</v>
      </c>
      <c r="N60" s="223">
        <f>IF(SAM_2017_user_USD!O61="","",SAM_2017_user_USD!O61)</f>
        <v>1.1777843776817202E-3</v>
      </c>
      <c r="O60" s="223">
        <f>IF(SAM_2017_user_USD!P61="","",SAM_2017_user_USD!P61)</f>
        <v>6.9688989023951008E-3</v>
      </c>
      <c r="P60" s="223">
        <f>IF(SAM_2017_user_USD!Q61="","",SAM_2017_user_USD!Q61)</f>
        <v>2.4207339933497362E-3</v>
      </c>
      <c r="Q60" s="223">
        <f>IF(SAM_2017_user_USD!R61="","",SAM_2017_user_USD!R61)</f>
        <v>2.6224412245750587E-3</v>
      </c>
      <c r="R60" s="223">
        <f>IF(SAM_2017_user_USD!S61="","",SAM_2017_user_USD!S61)</f>
        <v>5.7037333949930304E-3</v>
      </c>
      <c r="S60" s="223">
        <f>IF(SAM_2017_user_USD!T61="","",SAM_2017_user_USD!T61)</f>
        <v>4.4544319794611439E-5</v>
      </c>
      <c r="T60" s="223">
        <f>IF(SAM_2017_user_USD!U61="","",SAM_2017_user_USD!U61)</f>
        <v>1.334543633239009E-2</v>
      </c>
      <c r="U60" s="223">
        <f>IF(SAM_2017_user_USD!V61="","",SAM_2017_user_USD!V61)</f>
        <v>9.4189337443923837E-4</v>
      </c>
      <c r="V60" s="223">
        <f>IF(SAM_2017_user_USD!W61="","",SAM_2017_user_USD!W61)</f>
        <v>6.9847787363921845E-4</v>
      </c>
      <c r="W60" s="223">
        <f>IF(SAM_2017_user_USD!X61="","",SAM_2017_user_USD!X61)</f>
        <v>4.4486454488559318E-3</v>
      </c>
      <c r="X60" s="223">
        <f>IF(SAM_2017_user_USD!Y61="","",SAM_2017_user_USD!Y61)</f>
        <v>13.668226343313943</v>
      </c>
      <c r="Y60" s="223">
        <f>IF(SAM_2017_user_USD!Z61="","",SAM_2017_user_USD!Z61)</f>
        <v>4.6361473665802507E-3</v>
      </c>
      <c r="Z60" s="223">
        <f>IF(SAM_2017_user_USD!AA61="","",SAM_2017_user_USD!AA61)</f>
        <v>1.7435794555178463</v>
      </c>
      <c r="AA60" s="223">
        <f>IF(SAM_2017_user_USD!AB61="","",SAM_2017_user_USD!AB61)</f>
        <v>6.0566382599326618E-2</v>
      </c>
      <c r="AB60" s="223">
        <f>IF(SAM_2017_user_USD!AC61="","",SAM_2017_user_USD!AC61)</f>
        <v>437.85693005095322</v>
      </c>
      <c r="AC60" s="223">
        <f>IF(SAM_2017_user_USD!AD61="","",SAM_2017_user_USD!AD61)</f>
        <v>6.4364904304281882</v>
      </c>
      <c r="AD60" s="223">
        <f>IF(SAM_2017_user_USD!AE61="","",SAM_2017_user_USD!AE61)</f>
        <v>2.5812222528961821</v>
      </c>
      <c r="AE60" s="223">
        <f>IF(SAM_2017_user_USD!AF61="","",SAM_2017_user_USD!AF61)</f>
        <v>7.2311349444683364</v>
      </c>
      <c r="AF60" s="223">
        <f>IF(SAM_2017_user_USD!AG61="","",SAM_2017_user_USD!AG61)</f>
        <v>135.0088503245901</v>
      </c>
      <c r="AG60" s="223">
        <f>IF(SAM_2017_user_USD!AH61="","",SAM_2017_user_USD!AH61)</f>
        <v>24.146198868091773</v>
      </c>
      <c r="AH60" s="223">
        <f>IF(SAM_2017_user_USD!AI61="","",SAM_2017_user_USD!AI61)</f>
        <v>24.72412345856668</v>
      </c>
      <c r="AI60" s="223">
        <f>IF(SAM_2017_user_USD!AJ61="","",SAM_2017_user_USD!AJ61)</f>
        <v>130.93363498279032</v>
      </c>
      <c r="AJ60" s="223" t="str">
        <f>IF(SAM_2017_user_USD!AK61="","",SAM_2017_user_USD!AK61)</f>
        <v/>
      </c>
      <c r="AK60" s="223" t="str">
        <f>IF(SAM_2017_user_USD!AL61="","",SAM_2017_user_USD!AL61)</f>
        <v/>
      </c>
      <c r="AL60" s="223" t="str">
        <f>IF(SAM_2017_user_USD!AM61="","",SAM_2017_user_USD!AM61)</f>
        <v/>
      </c>
      <c r="AM60" s="223" t="str">
        <f>IF(SAM_2017_user_USD!AN61="","",SAM_2017_user_USD!AN61)</f>
        <v/>
      </c>
      <c r="AN60" s="223" t="str">
        <f>IF(SAM_2017_user_USD!AO61="","",SAM_2017_user_USD!AO61)</f>
        <v/>
      </c>
      <c r="AO60" s="223" t="str">
        <f>IF(SAM_2017_user_USD!AP61="","",SAM_2017_user_USD!AP61)</f>
        <v/>
      </c>
      <c r="AP60" s="223" t="str">
        <f>IF(SAM_2017_user_USD!AQ61="","",SAM_2017_user_USD!AQ61)</f>
        <v/>
      </c>
      <c r="AQ60" s="223" t="str">
        <f>IF(SAM_2017_user_USD!AR61="","",SAM_2017_user_USD!AR61)</f>
        <v/>
      </c>
      <c r="AR60" s="223" t="str">
        <f>IF(SAM_2017_user_USD!AS61="","",SAM_2017_user_USD!AS61)</f>
        <v/>
      </c>
      <c r="AS60" s="223" t="str">
        <f>IF(SAM_2017_user_USD!AT61="","",SAM_2017_user_USD!AT61)</f>
        <v/>
      </c>
      <c r="AT60" s="223" t="str">
        <f>IF(SAM_2017_user_USD!AU61="","",SAM_2017_user_USD!AU61)</f>
        <v/>
      </c>
      <c r="AU60" s="223" t="str">
        <f>IF(SAM_2017_user_USD!AV61="","",SAM_2017_user_USD!AV61)</f>
        <v/>
      </c>
      <c r="AV60" s="223" t="str">
        <f>IF(SAM_2017_user_USD!AW61="","",SAM_2017_user_USD!AW61)</f>
        <v/>
      </c>
      <c r="AW60" s="223" t="str">
        <f>IF(SAM_2017_user_USD!AX61="","",SAM_2017_user_USD!AX61)</f>
        <v/>
      </c>
      <c r="AX60" s="223" t="str">
        <f>IF(SAM_2017_user_USD!AY61="","",SAM_2017_user_USD!AY61)</f>
        <v/>
      </c>
      <c r="AY60" s="223" t="str">
        <f>IF(SAM_2017_user_USD!AZ61="","",SAM_2017_user_USD!AZ61)</f>
        <v/>
      </c>
      <c r="AZ60" s="223" t="str">
        <f>IF(SAM_2017_user_USD!BA61="","",SAM_2017_user_USD!BA61)</f>
        <v/>
      </c>
      <c r="BA60" s="223" t="str">
        <f>IF(SAM_2017_user_USD!BB61="","",SAM_2017_user_USD!BB61)</f>
        <v/>
      </c>
      <c r="BB60" s="223" t="str">
        <f>IF(SAM_2017_user_USD!BC61="","",SAM_2017_user_USD!BC61)</f>
        <v/>
      </c>
      <c r="BC60" s="223" t="str">
        <f>IF(SAM_2017_user_USD!BD61="","",SAM_2017_user_USD!BD61)</f>
        <v/>
      </c>
      <c r="BD60" s="223" t="str">
        <f>IF(SAM_2017_user_USD!BE61="","",SAM_2017_user_USD!BE61)</f>
        <v/>
      </c>
      <c r="BE60" s="223" t="str">
        <f>IF(SAM_2017_user_USD!BF61="","",SAM_2017_user_USD!BF61)</f>
        <v/>
      </c>
      <c r="BF60" s="223" t="str">
        <f>IF(SAM_2017_user_USD!BG61="","",SAM_2017_user_USD!BG61)</f>
        <v/>
      </c>
      <c r="BG60" s="223" t="str">
        <f>IF(SAM_2017_user_USD!BH61="","",SAM_2017_user_USD!BH61)</f>
        <v/>
      </c>
      <c r="BH60" s="223" t="str">
        <f>IF(SAM_2017_user_USD!BI61="","",SAM_2017_user_USD!BI61)</f>
        <v/>
      </c>
      <c r="BI60" s="223" t="str">
        <f>IF(SAM_2017_user_USD!BJ61="","",SAM_2017_user_USD!BJ61)</f>
        <v/>
      </c>
      <c r="BJ60" s="223" t="str">
        <f>IF(SAM_2017_user_USD!BK61="","",SAM_2017_user_USD!BK61)</f>
        <v/>
      </c>
      <c r="BK60" s="223" t="str">
        <f>IF(SAM_2017_user_USD!BL61="","",SAM_2017_user_USD!BL61)</f>
        <v/>
      </c>
      <c r="BL60" s="223" t="str">
        <f>IF(SAM_2017_user_USD!BM61="","",SAM_2017_user_USD!BM61)</f>
        <v/>
      </c>
      <c r="BM60" s="223" t="str">
        <f>IF(SAM_2017_user_USD!BN61="","",SAM_2017_user_USD!BN61)</f>
        <v/>
      </c>
      <c r="BN60" s="223" t="str">
        <f>IF(SAM_2017_user_USD!BO61="","",SAM_2017_user_USD!BO61)</f>
        <v/>
      </c>
      <c r="BO60" s="223" t="str">
        <f>IF(SAM_2017_user_USD!BP61="","",SAM_2017_user_USD!BP61)</f>
        <v/>
      </c>
      <c r="BP60" s="223" t="str">
        <f>IF(SAM_2017_user_USD!BQ61="","",SAM_2017_user_USD!BQ61)</f>
        <v/>
      </c>
      <c r="BQ60" s="223" t="str">
        <f>IF(SAM_2017_user_USD!BR61="","",SAM_2017_user_USD!BR61)</f>
        <v/>
      </c>
      <c r="BR60" s="223" t="str">
        <f>IF(SAM_2017_user_USD!BS61="","",SAM_2017_user_USD!BS61)</f>
        <v/>
      </c>
      <c r="BS60" s="223" t="str">
        <f>IF(SAM_2017_user_USD!BT61="","",SAM_2017_user_USD!BT61)</f>
        <v/>
      </c>
      <c r="BT60" s="223">
        <f>IF(SAM_2017_user_USD!BU61="","",SAM_2017_user_USD!BU61)</f>
        <v>6.136733203541799</v>
      </c>
      <c r="BU60" s="223">
        <f>IF(SAM_2017_user_USD!BV61="","",SAM_2017_user_USD!BV61)</f>
        <v>74.45982548095094</v>
      </c>
      <c r="BV60" s="223">
        <f>IF(SAM_2017_user_USD!BW61="","",SAM_2017_user_USD!BW61)</f>
        <v>9.0904837766084157</v>
      </c>
      <c r="BW60" s="223">
        <f>IF(SAM_2017_user_USD!BX61="","",SAM_2017_user_USD!BX61)</f>
        <v>451.41648266463113</v>
      </c>
      <c r="BX60" s="223">
        <f>IF(SAM_2017_user_USD!BY61="","",SAM_2017_user_USD!BY61)</f>
        <v>0.13796598511260411</v>
      </c>
      <c r="BY60" s="223" t="str">
        <f>IF(SAM_2017_user_USD!BZ61="","",SAM_2017_user_USD!BZ61)</f>
        <v/>
      </c>
      <c r="BZ60" s="223" t="str">
        <f>IF(SAM_2017_user_USD!CA61="","",SAM_2017_user_USD!CA61)</f>
        <v/>
      </c>
      <c r="CA60" s="223" t="str">
        <f>IF(SAM_2017_user_USD!CB61="","",SAM_2017_user_USD!CB61)</f>
        <v/>
      </c>
      <c r="CB60" s="223" t="str">
        <f>IF(SAM_2017_user_USD!CC61="","",SAM_2017_user_USD!CC61)</f>
        <v/>
      </c>
      <c r="CC60" s="223">
        <f>IF(SAM_2017_user_USD!CD61="","",SAM_2017_user_USD!CD61)</f>
        <v>1.9391397522838801E-2</v>
      </c>
      <c r="CD60" s="223" t="str">
        <f>IF(SAM_2017_user_USD!CE61="","",SAM_2017_user_USD!CE61)</f>
        <v/>
      </c>
      <c r="CE60" s="107">
        <f t="shared" si="1"/>
        <v>1332.1639623620913</v>
      </c>
    </row>
    <row r="61" spans="1:83" x14ac:dyDescent="0.25">
      <c r="A61" s="225">
        <v>60</v>
      </c>
      <c r="B61" s="223">
        <f>IF(SAM_2017_user_USD!C62="","",SAM_2017_user_USD!C62)</f>
        <v>51.01123329214888</v>
      </c>
      <c r="C61" s="223">
        <f>IF(SAM_2017_user_USD!D62="","",SAM_2017_user_USD!D62)</f>
        <v>0.31737383783048151</v>
      </c>
      <c r="D61" s="223">
        <f>IF(SAM_2017_user_USD!E62="","",SAM_2017_user_USD!E62)</f>
        <v>67.07227049896855</v>
      </c>
      <c r="E61" s="223">
        <f>IF(SAM_2017_user_USD!F62="","",SAM_2017_user_USD!F62)</f>
        <v>1.7968024636734101E-4</v>
      </c>
      <c r="F61" s="223">
        <f>IF(SAM_2017_user_USD!G62="","",SAM_2017_user_USD!G62)</f>
        <v>8.8744065920789144</v>
      </c>
      <c r="G61" s="223">
        <f>IF(SAM_2017_user_USD!H62="","",SAM_2017_user_USD!H62)</f>
        <v>0.83912303306733171</v>
      </c>
      <c r="H61" s="223">
        <f>IF(SAM_2017_user_USD!I62="","",SAM_2017_user_USD!I62)</f>
        <v>84.975124823383254</v>
      </c>
      <c r="I61" s="223">
        <f>IF(SAM_2017_user_USD!J62="","",SAM_2017_user_USD!J62)</f>
        <v>1.8367498524935456E-2</v>
      </c>
      <c r="J61" s="223">
        <f>IF(SAM_2017_user_USD!K62="","",SAM_2017_user_USD!K62)</f>
        <v>1.2956021564349159E-4</v>
      </c>
      <c r="K61" s="223">
        <f>IF(SAM_2017_user_USD!L62="","",SAM_2017_user_USD!L62)</f>
        <v>0.52645975040352266</v>
      </c>
      <c r="L61" s="223">
        <f>IF(SAM_2017_user_USD!M62="","",SAM_2017_user_USD!M62)</f>
        <v>1.9755502460591769E-3</v>
      </c>
      <c r="M61" s="223" t="str">
        <f>IF(SAM_2017_user_USD!N62="","",SAM_2017_user_USD!N62)</f>
        <v/>
      </c>
      <c r="N61" s="223">
        <f>IF(SAM_2017_user_USD!O62="","",SAM_2017_user_USD!O62)</f>
        <v>0.49062928636371905</v>
      </c>
      <c r="O61" s="223">
        <f>IF(SAM_2017_user_USD!P62="","",SAM_2017_user_USD!P62)</f>
        <v>1.3902805230142936</v>
      </c>
      <c r="P61" s="223" t="str">
        <f>IF(SAM_2017_user_USD!Q62="","",SAM_2017_user_USD!Q62)</f>
        <v/>
      </c>
      <c r="Q61" s="223">
        <f>IF(SAM_2017_user_USD!R62="","",SAM_2017_user_USD!R62)</f>
        <v>4.3897812785958896</v>
      </c>
      <c r="R61" s="223">
        <f>IF(SAM_2017_user_USD!S62="","",SAM_2017_user_USD!S62)</f>
        <v>3.4271394706065696</v>
      </c>
      <c r="S61" s="223">
        <f>IF(SAM_2017_user_USD!T62="","",SAM_2017_user_USD!T62)</f>
        <v>1.1190181649636828E-4</v>
      </c>
      <c r="T61" s="223">
        <f>IF(SAM_2017_user_USD!U62="","",SAM_2017_user_USD!U62)</f>
        <v>16.613357818357599</v>
      </c>
      <c r="U61" s="223">
        <f>IF(SAM_2017_user_USD!V62="","",SAM_2017_user_USD!V62)</f>
        <v>0.2074051543864836</v>
      </c>
      <c r="V61" s="223">
        <f>IF(SAM_2017_user_USD!W62="","",SAM_2017_user_USD!W62)</f>
        <v>32.577589435453902</v>
      </c>
      <c r="W61" s="223">
        <f>IF(SAM_2017_user_USD!X62="","",SAM_2017_user_USD!X62)</f>
        <v>8.1221663094941459</v>
      </c>
      <c r="X61" s="223">
        <f>IF(SAM_2017_user_USD!Y62="","",SAM_2017_user_USD!Y62)</f>
        <v>95.898513284610019</v>
      </c>
      <c r="Y61" s="223">
        <f>IF(SAM_2017_user_USD!Z62="","",SAM_2017_user_USD!Z62)</f>
        <v>0.29109780740660074</v>
      </c>
      <c r="Z61" s="223">
        <f>IF(SAM_2017_user_USD!AA62="","",SAM_2017_user_USD!AA62)</f>
        <v>3.699363302898323E-2</v>
      </c>
      <c r="AA61" s="223">
        <f>IF(SAM_2017_user_USD!AB62="","",SAM_2017_user_USD!AB62)</f>
        <v>585.47732909843012</v>
      </c>
      <c r="AB61" s="223">
        <f>IF(SAM_2017_user_USD!AC62="","",SAM_2017_user_USD!AC62)</f>
        <v>826.1580845477821</v>
      </c>
      <c r="AC61" s="223">
        <f>IF(SAM_2017_user_USD!AD62="","",SAM_2017_user_USD!AD62)</f>
        <v>24.273879466110056</v>
      </c>
      <c r="AD61" s="223">
        <f>IF(SAM_2017_user_USD!AE62="","",SAM_2017_user_USD!AE62)</f>
        <v>42.261897177510107</v>
      </c>
      <c r="AE61" s="223">
        <f>IF(SAM_2017_user_USD!AF62="","",SAM_2017_user_USD!AF62)</f>
        <v>1482.4122706668941</v>
      </c>
      <c r="AF61" s="223">
        <f>IF(SAM_2017_user_USD!AG62="","",SAM_2017_user_USD!AG62)</f>
        <v>431.01710337508172</v>
      </c>
      <c r="AG61" s="223">
        <f>IF(SAM_2017_user_USD!AH62="","",SAM_2017_user_USD!AH62)</f>
        <v>958.65722364332134</v>
      </c>
      <c r="AH61" s="223">
        <f>IF(SAM_2017_user_USD!AI62="","",SAM_2017_user_USD!AI62)</f>
        <v>134.82203211752588</v>
      </c>
      <c r="AI61" s="223">
        <f>IF(SAM_2017_user_USD!AJ62="","",SAM_2017_user_USD!AJ62)</f>
        <v>335.54207705678033</v>
      </c>
      <c r="AJ61" s="223" t="str">
        <f>IF(SAM_2017_user_USD!AK62="","",SAM_2017_user_USD!AK62)</f>
        <v/>
      </c>
      <c r="AK61" s="223" t="str">
        <f>IF(SAM_2017_user_USD!AL62="","",SAM_2017_user_USD!AL62)</f>
        <v/>
      </c>
      <c r="AL61" s="223" t="str">
        <f>IF(SAM_2017_user_USD!AM62="","",SAM_2017_user_USD!AM62)</f>
        <v/>
      </c>
      <c r="AM61" s="223" t="str">
        <f>IF(SAM_2017_user_USD!AN62="","",SAM_2017_user_USD!AN62)</f>
        <v/>
      </c>
      <c r="AN61" s="223" t="str">
        <f>IF(SAM_2017_user_USD!AO62="","",SAM_2017_user_USD!AO62)</f>
        <v/>
      </c>
      <c r="AO61" s="223" t="str">
        <f>IF(SAM_2017_user_USD!AP62="","",SAM_2017_user_USD!AP62)</f>
        <v/>
      </c>
      <c r="AP61" s="223" t="str">
        <f>IF(SAM_2017_user_USD!AQ62="","",SAM_2017_user_USD!AQ62)</f>
        <v/>
      </c>
      <c r="AQ61" s="223" t="str">
        <f>IF(SAM_2017_user_USD!AR62="","",SAM_2017_user_USD!AR62)</f>
        <v/>
      </c>
      <c r="AR61" s="223" t="str">
        <f>IF(SAM_2017_user_USD!AS62="","",SAM_2017_user_USD!AS62)</f>
        <v/>
      </c>
      <c r="AS61" s="223" t="str">
        <f>IF(SAM_2017_user_USD!AT62="","",SAM_2017_user_USD!AT62)</f>
        <v/>
      </c>
      <c r="AT61" s="223" t="str">
        <f>IF(SAM_2017_user_USD!AU62="","",SAM_2017_user_USD!AU62)</f>
        <v/>
      </c>
      <c r="AU61" s="223" t="str">
        <f>IF(SAM_2017_user_USD!AV62="","",SAM_2017_user_USD!AV62)</f>
        <v/>
      </c>
      <c r="AV61" s="223" t="str">
        <f>IF(SAM_2017_user_USD!AW62="","",SAM_2017_user_USD!AW62)</f>
        <v/>
      </c>
      <c r="AW61" s="223" t="str">
        <f>IF(SAM_2017_user_USD!AX62="","",SAM_2017_user_USD!AX62)</f>
        <v/>
      </c>
      <c r="AX61" s="223" t="str">
        <f>IF(SAM_2017_user_USD!AY62="","",SAM_2017_user_USD!AY62)</f>
        <v/>
      </c>
      <c r="AY61" s="223" t="str">
        <f>IF(SAM_2017_user_USD!AZ62="","",SAM_2017_user_USD!AZ62)</f>
        <v/>
      </c>
      <c r="AZ61" s="223" t="str">
        <f>IF(SAM_2017_user_USD!BA62="","",SAM_2017_user_USD!BA62)</f>
        <v/>
      </c>
      <c r="BA61" s="223" t="str">
        <f>IF(SAM_2017_user_USD!BB62="","",SAM_2017_user_USD!BB62)</f>
        <v/>
      </c>
      <c r="BB61" s="223" t="str">
        <f>IF(SAM_2017_user_USD!BC62="","",SAM_2017_user_USD!BC62)</f>
        <v/>
      </c>
      <c r="BC61" s="223" t="str">
        <f>IF(SAM_2017_user_USD!BD62="","",SAM_2017_user_USD!BD62)</f>
        <v/>
      </c>
      <c r="BD61" s="223" t="str">
        <f>IF(SAM_2017_user_USD!BE62="","",SAM_2017_user_USD!BE62)</f>
        <v/>
      </c>
      <c r="BE61" s="223" t="str">
        <f>IF(SAM_2017_user_USD!BF62="","",SAM_2017_user_USD!BF62)</f>
        <v/>
      </c>
      <c r="BF61" s="223" t="str">
        <f>IF(SAM_2017_user_USD!BG62="","",SAM_2017_user_USD!BG62)</f>
        <v/>
      </c>
      <c r="BG61" s="223" t="str">
        <f>IF(SAM_2017_user_USD!BH62="","",SAM_2017_user_USD!BH62)</f>
        <v/>
      </c>
      <c r="BH61" s="223" t="str">
        <f>IF(SAM_2017_user_USD!BI62="","",SAM_2017_user_USD!BI62)</f>
        <v/>
      </c>
      <c r="BI61" s="223" t="str">
        <f>IF(SAM_2017_user_USD!BJ62="","",SAM_2017_user_USD!BJ62)</f>
        <v/>
      </c>
      <c r="BJ61" s="223" t="str">
        <f>IF(SAM_2017_user_USD!BK62="","",SAM_2017_user_USD!BK62)</f>
        <v/>
      </c>
      <c r="BK61" s="223" t="str">
        <f>IF(SAM_2017_user_USD!BL62="","",SAM_2017_user_USD!BL62)</f>
        <v/>
      </c>
      <c r="BL61" s="223" t="str">
        <f>IF(SAM_2017_user_USD!BM62="","",SAM_2017_user_USD!BM62)</f>
        <v/>
      </c>
      <c r="BM61" s="223" t="str">
        <f>IF(SAM_2017_user_USD!BN62="","",SAM_2017_user_USD!BN62)</f>
        <v/>
      </c>
      <c r="BN61" s="223" t="str">
        <f>IF(SAM_2017_user_USD!BO62="","",SAM_2017_user_USD!BO62)</f>
        <v/>
      </c>
      <c r="BO61" s="223" t="str">
        <f>IF(SAM_2017_user_USD!BP62="","",SAM_2017_user_USD!BP62)</f>
        <v/>
      </c>
      <c r="BP61" s="223" t="str">
        <f>IF(SAM_2017_user_USD!BQ62="","",SAM_2017_user_USD!BQ62)</f>
        <v/>
      </c>
      <c r="BQ61" s="223" t="str">
        <f>IF(SAM_2017_user_USD!BR62="","",SAM_2017_user_USD!BR62)</f>
        <v/>
      </c>
      <c r="BR61" s="223" t="str">
        <f>IF(SAM_2017_user_USD!BS62="","",SAM_2017_user_USD!BS62)</f>
        <v/>
      </c>
      <c r="BS61" s="223" t="str">
        <f>IF(SAM_2017_user_USD!BT62="","",SAM_2017_user_USD!BT62)</f>
        <v/>
      </c>
      <c r="BT61" s="223">
        <f>IF(SAM_2017_user_USD!BU62="","",SAM_2017_user_USD!BU62)</f>
        <v>51.919361225766018</v>
      </c>
      <c r="BU61" s="223">
        <f>IF(SAM_2017_user_USD!BV62="","",SAM_2017_user_USD!BV62)</f>
        <v>197.66863464062166</v>
      </c>
      <c r="BV61" s="223">
        <f>IF(SAM_2017_user_USD!BW62="","",SAM_2017_user_USD!BW62)</f>
        <v>20.379381251602386</v>
      </c>
      <c r="BW61" s="223">
        <f>IF(SAM_2017_user_USD!BX62="","",SAM_2017_user_USD!BX62)</f>
        <v>184.4060789023487</v>
      </c>
      <c r="BX61" s="223">
        <f>IF(SAM_2017_user_USD!BY62="","",SAM_2017_user_USD!BY62)</f>
        <v>386.6710823205309</v>
      </c>
      <c r="BY61" s="223" t="str">
        <f>IF(SAM_2017_user_USD!BZ62="","",SAM_2017_user_USD!BZ62)</f>
        <v/>
      </c>
      <c r="BZ61" s="223" t="str">
        <f>IF(SAM_2017_user_USD!CA62="","",SAM_2017_user_USD!CA62)</f>
        <v/>
      </c>
      <c r="CA61" s="223" t="str">
        <f>IF(SAM_2017_user_USD!CB62="","",SAM_2017_user_USD!CB62)</f>
        <v/>
      </c>
      <c r="CB61" s="223" t="str">
        <f>IF(SAM_2017_user_USD!CC62="","",SAM_2017_user_USD!CC62)</f>
        <v/>
      </c>
      <c r="CC61" s="223">
        <f>IF(SAM_2017_user_USD!CD62="","",SAM_2017_user_USD!CD62)</f>
        <v>14949.433290365083</v>
      </c>
      <c r="CD61" s="223" t="str">
        <f>IF(SAM_2017_user_USD!CE62="","",SAM_2017_user_USD!CE62)</f>
        <v/>
      </c>
      <c r="CE61" s="107">
        <f t="shared" si="1"/>
        <v>20988.181435875638</v>
      </c>
    </row>
    <row r="62" spans="1:83" x14ac:dyDescent="0.25">
      <c r="A62" s="225">
        <v>61</v>
      </c>
      <c r="B62" s="223">
        <f>IF(SAM_2017_user_USD!C63="","",SAM_2017_user_USD!C63)</f>
        <v>1952.7935256870758</v>
      </c>
      <c r="C62" s="223">
        <f>IF(SAM_2017_user_USD!D63="","",SAM_2017_user_USD!D63)</f>
        <v>270.82958290397005</v>
      </c>
      <c r="D62" s="223">
        <f>IF(SAM_2017_user_USD!E63="","",SAM_2017_user_USD!E63)</f>
        <v>2982.8448021075819</v>
      </c>
      <c r="E62" s="223">
        <f>IF(SAM_2017_user_USD!F63="","",SAM_2017_user_USD!F63)</f>
        <v>48.756218321290014</v>
      </c>
      <c r="F62" s="223">
        <f>IF(SAM_2017_user_USD!G63="","",SAM_2017_user_USD!G63)</f>
        <v>356.70475983675317</v>
      </c>
      <c r="G62" s="223">
        <f>IF(SAM_2017_user_USD!H63="","",SAM_2017_user_USD!H63)</f>
        <v>1344.5226692521974</v>
      </c>
      <c r="H62" s="223">
        <f>IF(SAM_2017_user_USD!I63="","",SAM_2017_user_USD!I63)</f>
        <v>527.25857209885419</v>
      </c>
      <c r="I62" s="223">
        <f>IF(SAM_2017_user_USD!J63="","",SAM_2017_user_USD!J63)</f>
        <v>985.0824248621808</v>
      </c>
      <c r="J62" s="223">
        <f>IF(SAM_2017_user_USD!K63="","",SAM_2017_user_USD!K63)</f>
        <v>44.935863727233418</v>
      </c>
      <c r="K62" s="223">
        <f>IF(SAM_2017_user_USD!L63="","",SAM_2017_user_USD!L63)</f>
        <v>281.02105994399108</v>
      </c>
      <c r="L62" s="223">
        <f>IF(SAM_2017_user_USD!M63="","",SAM_2017_user_USD!M63)</f>
        <v>1133.3014946669362</v>
      </c>
      <c r="M62" s="223">
        <f>IF(SAM_2017_user_USD!N63="","",SAM_2017_user_USD!N63)</f>
        <v>1302.615095077794</v>
      </c>
      <c r="N62" s="223">
        <f>IF(SAM_2017_user_USD!O63="","",SAM_2017_user_USD!O63)</f>
        <v>217.22318203066914</v>
      </c>
      <c r="O62" s="223">
        <f>IF(SAM_2017_user_USD!P63="","",SAM_2017_user_USD!P63)</f>
        <v>757.65450994710216</v>
      </c>
      <c r="P62" s="223">
        <f>IF(SAM_2017_user_USD!Q63="","",SAM_2017_user_USD!Q63)</f>
        <v>340.17019442150342</v>
      </c>
      <c r="Q62" s="223">
        <f>IF(SAM_2017_user_USD!R63="","",SAM_2017_user_USD!R63)</f>
        <v>401.78396642961138</v>
      </c>
      <c r="R62" s="223">
        <f>IF(SAM_2017_user_USD!S63="","",SAM_2017_user_USD!S63)</f>
        <v>751.41225698752532</v>
      </c>
      <c r="S62" s="223">
        <f>IF(SAM_2017_user_USD!T63="","",SAM_2017_user_USD!T63)</f>
        <v>9.4330623452881444</v>
      </c>
      <c r="T62" s="223">
        <f>IF(SAM_2017_user_USD!U63="","",SAM_2017_user_USD!U63)</f>
        <v>787.53553432583465</v>
      </c>
      <c r="U62" s="223">
        <f>IF(SAM_2017_user_USD!V63="","",SAM_2017_user_USD!V63)</f>
        <v>178.95940697666461</v>
      </c>
      <c r="V62" s="223">
        <f>IF(SAM_2017_user_USD!W63="","",SAM_2017_user_USD!W63)</f>
        <v>127.87537489436535</v>
      </c>
      <c r="W62" s="223">
        <f>IF(SAM_2017_user_USD!X63="","",SAM_2017_user_USD!X63)</f>
        <v>324.51122773147063</v>
      </c>
      <c r="X62" s="223">
        <f>IF(SAM_2017_user_USD!Y63="","",SAM_2017_user_USD!Y63)</f>
        <v>3406.3399614265591</v>
      </c>
      <c r="Y62" s="223">
        <f>IF(SAM_2017_user_USD!Z63="","",SAM_2017_user_USD!Z63)</f>
        <v>44.309765826590279</v>
      </c>
      <c r="Z62" s="223">
        <f>IF(SAM_2017_user_USD!AA63="","",SAM_2017_user_USD!AA63)</f>
        <v>97.828708959743253</v>
      </c>
      <c r="AA62" s="223">
        <f>IF(SAM_2017_user_USD!AB63="","",SAM_2017_user_USD!AB63)</f>
        <v>3568.1529436473561</v>
      </c>
      <c r="AB62" s="223">
        <f>IF(SAM_2017_user_USD!AC63="","",SAM_2017_user_USD!AC63)</f>
        <v>1655.6100373045056</v>
      </c>
      <c r="AC62" s="223">
        <f>IF(SAM_2017_user_USD!AD63="","",SAM_2017_user_USD!AD63)</f>
        <v>414.73598107273563</v>
      </c>
      <c r="AD62" s="223">
        <f>IF(SAM_2017_user_USD!AE63="","",SAM_2017_user_USD!AE63)</f>
        <v>317.53071171967485</v>
      </c>
      <c r="AE62" s="223">
        <f>IF(SAM_2017_user_USD!AF63="","",SAM_2017_user_USD!AF63)</f>
        <v>1011.4123439709151</v>
      </c>
      <c r="AF62" s="223">
        <f>IF(SAM_2017_user_USD!AG63="","",SAM_2017_user_USD!AG63)</f>
        <v>866.65275870859239</v>
      </c>
      <c r="AG62" s="223">
        <f>IF(SAM_2017_user_USD!AH63="","",SAM_2017_user_USD!AH63)</f>
        <v>292.52218714819384</v>
      </c>
      <c r="AH62" s="223">
        <f>IF(SAM_2017_user_USD!AI63="","",SAM_2017_user_USD!AI63)</f>
        <v>649.59698193225609</v>
      </c>
      <c r="AI62" s="223">
        <f>IF(SAM_2017_user_USD!AJ63="","",SAM_2017_user_USD!AJ63)</f>
        <v>1420.0766969275101</v>
      </c>
      <c r="AJ62" s="223" t="str">
        <f>IF(SAM_2017_user_USD!AK63="","",SAM_2017_user_USD!AK63)</f>
        <v/>
      </c>
      <c r="AK62" s="223" t="str">
        <f>IF(SAM_2017_user_USD!AL63="","",SAM_2017_user_USD!AL63)</f>
        <v/>
      </c>
      <c r="AL62" s="223" t="str">
        <f>IF(SAM_2017_user_USD!AM63="","",SAM_2017_user_USD!AM63)</f>
        <v/>
      </c>
      <c r="AM62" s="223" t="str">
        <f>IF(SAM_2017_user_USD!AN63="","",SAM_2017_user_USD!AN63)</f>
        <v/>
      </c>
      <c r="AN62" s="223" t="str">
        <f>IF(SAM_2017_user_USD!AO63="","",SAM_2017_user_USD!AO63)</f>
        <v/>
      </c>
      <c r="AO62" s="223" t="str">
        <f>IF(SAM_2017_user_USD!AP63="","",SAM_2017_user_USD!AP63)</f>
        <v/>
      </c>
      <c r="AP62" s="223" t="str">
        <f>IF(SAM_2017_user_USD!AQ63="","",SAM_2017_user_USD!AQ63)</f>
        <v/>
      </c>
      <c r="AQ62" s="223" t="str">
        <f>IF(SAM_2017_user_USD!AR63="","",SAM_2017_user_USD!AR63)</f>
        <v/>
      </c>
      <c r="AR62" s="223" t="str">
        <f>IF(SAM_2017_user_USD!AS63="","",SAM_2017_user_USD!AS63)</f>
        <v/>
      </c>
      <c r="AS62" s="223" t="str">
        <f>IF(SAM_2017_user_USD!AT63="","",SAM_2017_user_USD!AT63)</f>
        <v/>
      </c>
      <c r="AT62" s="223" t="str">
        <f>IF(SAM_2017_user_USD!AU63="","",SAM_2017_user_USD!AU63)</f>
        <v/>
      </c>
      <c r="AU62" s="223" t="str">
        <f>IF(SAM_2017_user_USD!AV63="","",SAM_2017_user_USD!AV63)</f>
        <v/>
      </c>
      <c r="AV62" s="223" t="str">
        <f>IF(SAM_2017_user_USD!AW63="","",SAM_2017_user_USD!AW63)</f>
        <v/>
      </c>
      <c r="AW62" s="223" t="str">
        <f>IF(SAM_2017_user_USD!AX63="","",SAM_2017_user_USD!AX63)</f>
        <v/>
      </c>
      <c r="AX62" s="223" t="str">
        <f>IF(SAM_2017_user_USD!AY63="","",SAM_2017_user_USD!AY63)</f>
        <v/>
      </c>
      <c r="AY62" s="223" t="str">
        <f>IF(SAM_2017_user_USD!AZ63="","",SAM_2017_user_USD!AZ63)</f>
        <v/>
      </c>
      <c r="AZ62" s="223" t="str">
        <f>IF(SAM_2017_user_USD!BA63="","",SAM_2017_user_USD!BA63)</f>
        <v/>
      </c>
      <c r="BA62" s="223" t="str">
        <f>IF(SAM_2017_user_USD!BB63="","",SAM_2017_user_USD!BB63)</f>
        <v/>
      </c>
      <c r="BB62" s="223" t="str">
        <f>IF(SAM_2017_user_USD!BC63="","",SAM_2017_user_USD!BC63)</f>
        <v/>
      </c>
      <c r="BC62" s="223" t="str">
        <f>IF(SAM_2017_user_USD!BD63="","",SAM_2017_user_USD!BD63)</f>
        <v/>
      </c>
      <c r="BD62" s="223" t="str">
        <f>IF(SAM_2017_user_USD!BE63="","",SAM_2017_user_USD!BE63)</f>
        <v/>
      </c>
      <c r="BE62" s="223" t="str">
        <f>IF(SAM_2017_user_USD!BF63="","",SAM_2017_user_USD!BF63)</f>
        <v/>
      </c>
      <c r="BF62" s="223" t="str">
        <f>IF(SAM_2017_user_USD!BG63="","",SAM_2017_user_USD!BG63)</f>
        <v/>
      </c>
      <c r="BG62" s="223" t="str">
        <f>IF(SAM_2017_user_USD!BH63="","",SAM_2017_user_USD!BH63)</f>
        <v/>
      </c>
      <c r="BH62" s="223" t="str">
        <f>IF(SAM_2017_user_USD!BI63="","",SAM_2017_user_USD!BI63)</f>
        <v/>
      </c>
      <c r="BI62" s="223" t="str">
        <f>IF(SAM_2017_user_USD!BJ63="","",SAM_2017_user_USD!BJ63)</f>
        <v/>
      </c>
      <c r="BJ62" s="223" t="str">
        <f>IF(SAM_2017_user_USD!BK63="","",SAM_2017_user_USD!BK63)</f>
        <v/>
      </c>
      <c r="BK62" s="223" t="str">
        <f>IF(SAM_2017_user_USD!BL63="","",SAM_2017_user_USD!BL63)</f>
        <v/>
      </c>
      <c r="BL62" s="223" t="str">
        <f>IF(SAM_2017_user_USD!BM63="","",SAM_2017_user_USD!BM63)</f>
        <v/>
      </c>
      <c r="BM62" s="223" t="str">
        <f>IF(SAM_2017_user_USD!BN63="","",SAM_2017_user_USD!BN63)</f>
        <v/>
      </c>
      <c r="BN62" s="223" t="str">
        <f>IF(SAM_2017_user_USD!BO63="","",SAM_2017_user_USD!BO63)</f>
        <v/>
      </c>
      <c r="BO62" s="223" t="str">
        <f>IF(SAM_2017_user_USD!BP63="","",SAM_2017_user_USD!BP63)</f>
        <v/>
      </c>
      <c r="BP62" s="223" t="str">
        <f>IF(SAM_2017_user_USD!BQ63="","",SAM_2017_user_USD!BQ63)</f>
        <v/>
      </c>
      <c r="BQ62" s="223" t="str">
        <f>IF(SAM_2017_user_USD!BR63="","",SAM_2017_user_USD!BR63)</f>
        <v/>
      </c>
      <c r="BR62" s="223" t="str">
        <f>IF(SAM_2017_user_USD!BS63="","",SAM_2017_user_USD!BS63)</f>
        <v/>
      </c>
      <c r="BS62" s="223" t="str">
        <f>IF(SAM_2017_user_USD!BT63="","",SAM_2017_user_USD!BT63)</f>
        <v/>
      </c>
      <c r="BT62" s="223">
        <f>IF(SAM_2017_user_USD!BU63="","",SAM_2017_user_USD!BU63)</f>
        <v>1129.7377145315684</v>
      </c>
      <c r="BU62" s="223">
        <f>IF(SAM_2017_user_USD!BV63="","",SAM_2017_user_USD!BV63)</f>
        <v>3613.6212319982919</v>
      </c>
      <c r="BV62" s="223">
        <f>IF(SAM_2017_user_USD!BW63="","",SAM_2017_user_USD!BW63)</f>
        <v>499.25225760393602</v>
      </c>
      <c r="BW62" s="223">
        <f>IF(SAM_2017_user_USD!BX63="","",SAM_2017_user_USD!BX63)</f>
        <v>6161.7145479484661</v>
      </c>
      <c r="BX62" s="223" t="str">
        <f>IF(SAM_2017_user_USD!BY63="","",SAM_2017_user_USD!BY63)</f>
        <v/>
      </c>
      <c r="BY62" s="223" t="str">
        <f>IF(SAM_2017_user_USD!BZ63="","",SAM_2017_user_USD!BZ63)</f>
        <v/>
      </c>
      <c r="BZ62" s="223" t="str">
        <f>IF(SAM_2017_user_USD!CA63="","",SAM_2017_user_USD!CA63)</f>
        <v/>
      </c>
      <c r="CA62" s="223" t="str">
        <f>IF(SAM_2017_user_USD!CB63="","",SAM_2017_user_USD!CB63)</f>
        <v/>
      </c>
      <c r="CB62" s="223" t="str">
        <f>IF(SAM_2017_user_USD!CC63="","",SAM_2017_user_USD!CC63)</f>
        <v/>
      </c>
      <c r="CC62" s="223">
        <f>IF(SAM_2017_user_USD!CD63="","",SAM_2017_user_USD!CD63)</f>
        <v>7585.3689507212521</v>
      </c>
      <c r="CD62" s="223" t="str">
        <f>IF(SAM_2017_user_USD!CE63="","",SAM_2017_user_USD!CE63)</f>
        <v/>
      </c>
      <c r="CE62" s="107">
        <f t="shared" si="1"/>
        <v>47861.688566024044</v>
      </c>
    </row>
    <row r="63" spans="1:83" x14ac:dyDescent="0.25">
      <c r="A63" s="225">
        <v>62</v>
      </c>
      <c r="B63" s="223">
        <f>IF(SAM_2017_user_USD!C64="","",SAM_2017_user_USD!C64)</f>
        <v>3.8040688842540025</v>
      </c>
      <c r="C63" s="223">
        <f>IF(SAM_2017_user_USD!D64="","",SAM_2017_user_USD!D64)</f>
        <v>0.24264777909869598</v>
      </c>
      <c r="D63" s="223">
        <f>IF(SAM_2017_user_USD!E64="","",SAM_2017_user_USD!E64)</f>
        <v>62.592112829416351</v>
      </c>
      <c r="E63" s="223">
        <f>IF(SAM_2017_user_USD!F64="","",SAM_2017_user_USD!F64)</f>
        <v>0.12206190044428004</v>
      </c>
      <c r="F63" s="223">
        <f>IF(SAM_2017_user_USD!G64="","",SAM_2017_user_USD!G64)</f>
        <v>2.1003559761384474</v>
      </c>
      <c r="G63" s="223">
        <f>IF(SAM_2017_user_USD!H64="","",SAM_2017_user_USD!H64)</f>
        <v>9.4220337135683856</v>
      </c>
      <c r="H63" s="223">
        <f>IF(SAM_2017_user_USD!I64="","",SAM_2017_user_USD!I64)</f>
        <v>0.31538127830238</v>
      </c>
      <c r="I63" s="223">
        <f>IF(SAM_2017_user_USD!J64="","",SAM_2017_user_USD!J64)</f>
        <v>0.36780843148814263</v>
      </c>
      <c r="J63" s="223">
        <f>IF(SAM_2017_user_USD!K64="","",SAM_2017_user_USD!K64)</f>
        <v>0.26198506563171858</v>
      </c>
      <c r="K63" s="223">
        <f>IF(SAM_2017_user_USD!L64="","",SAM_2017_user_USD!L64)</f>
        <v>3.6133672642371717E-2</v>
      </c>
      <c r="L63" s="223">
        <f>IF(SAM_2017_user_USD!M64="","",SAM_2017_user_USD!M64)</f>
        <v>3.8534360276560703E-4</v>
      </c>
      <c r="M63" s="223">
        <f>IF(SAM_2017_user_USD!N64="","",SAM_2017_user_USD!N64)</f>
        <v>3.8339028803175405E-4</v>
      </c>
      <c r="N63" s="223">
        <f>IF(SAM_2017_user_USD!O64="","",SAM_2017_user_USD!O64)</f>
        <v>8.4197063412272226E-4</v>
      </c>
      <c r="O63" s="223">
        <f>IF(SAM_2017_user_USD!P64="","",SAM_2017_user_USD!P64)</f>
        <v>0.3232605981751081</v>
      </c>
      <c r="P63" s="223">
        <f>IF(SAM_2017_user_USD!Q64="","",SAM_2017_user_USD!Q64)</f>
        <v>2.3322966260872009E-2</v>
      </c>
      <c r="Q63" s="223">
        <f>IF(SAM_2017_user_USD!R64="","",SAM_2017_user_USD!R64)</f>
        <v>0.11596724195501122</v>
      </c>
      <c r="R63" s="223">
        <f>IF(SAM_2017_user_USD!S64="","",SAM_2017_user_USD!S64)</f>
        <v>0.18813326063619723</v>
      </c>
      <c r="S63" s="223" t="str">
        <f>IF(SAM_2017_user_USD!T64="","",SAM_2017_user_USD!T64)</f>
        <v/>
      </c>
      <c r="T63" s="223">
        <f>IF(SAM_2017_user_USD!U64="","",SAM_2017_user_USD!U64)</f>
        <v>36.585218202788347</v>
      </c>
      <c r="U63" s="223">
        <f>IF(SAM_2017_user_USD!V64="","",SAM_2017_user_USD!V64)</f>
        <v>6.2127923652972615E-2</v>
      </c>
      <c r="V63" s="223">
        <f>IF(SAM_2017_user_USD!W64="","",SAM_2017_user_USD!W64)</f>
        <v>9.4797556769420487E-3</v>
      </c>
      <c r="W63" s="223">
        <f>IF(SAM_2017_user_USD!X64="","",SAM_2017_user_USD!X64)</f>
        <v>1.3970398535116271</v>
      </c>
      <c r="X63" s="223">
        <f>IF(SAM_2017_user_USD!Y64="","",SAM_2017_user_USD!Y64)</f>
        <v>221.25879655614457</v>
      </c>
      <c r="Y63" s="223">
        <f>IF(SAM_2017_user_USD!Z64="","",SAM_2017_user_USD!Z64)</f>
        <v>2.9432528152429243E-3</v>
      </c>
      <c r="Z63" s="223">
        <f>IF(SAM_2017_user_USD!AA64="","",SAM_2017_user_USD!AA64)</f>
        <v>6.2082986741896011</v>
      </c>
      <c r="AA63" s="223">
        <f>IF(SAM_2017_user_USD!AB64="","",SAM_2017_user_USD!AB64)</f>
        <v>0.62871259306160532</v>
      </c>
      <c r="AB63" s="223">
        <f>IF(SAM_2017_user_USD!AC64="","",SAM_2017_user_USD!AC64)</f>
        <v>918.46950690983522</v>
      </c>
      <c r="AC63" s="223">
        <f>IF(SAM_2017_user_USD!AD64="","",SAM_2017_user_USD!AD64)</f>
        <v>339.78088670193159</v>
      </c>
      <c r="AD63" s="223">
        <f>IF(SAM_2017_user_USD!AE64="","",SAM_2017_user_USD!AE64)</f>
        <v>84.905813835514039</v>
      </c>
      <c r="AE63" s="223">
        <f>IF(SAM_2017_user_USD!AF64="","",SAM_2017_user_USD!AF64)</f>
        <v>12.123563116889969</v>
      </c>
      <c r="AF63" s="223">
        <f>IF(SAM_2017_user_USD!AG64="","",SAM_2017_user_USD!AG64)</f>
        <v>60.842985401737778</v>
      </c>
      <c r="AG63" s="223">
        <f>IF(SAM_2017_user_USD!AH64="","",SAM_2017_user_USD!AH64)</f>
        <v>140.19060258936341</v>
      </c>
      <c r="AH63" s="223">
        <f>IF(SAM_2017_user_USD!AI64="","",SAM_2017_user_USD!AI64)</f>
        <v>13.24375121563437</v>
      </c>
      <c r="AI63" s="223">
        <f>IF(SAM_2017_user_USD!AJ64="","",SAM_2017_user_USD!AJ64)</f>
        <v>338.46828805556515</v>
      </c>
      <c r="AJ63" s="223" t="str">
        <f>IF(SAM_2017_user_USD!AK64="","",SAM_2017_user_USD!AK64)</f>
        <v/>
      </c>
      <c r="AK63" s="223" t="str">
        <f>IF(SAM_2017_user_USD!AL64="","",SAM_2017_user_USD!AL64)</f>
        <v/>
      </c>
      <c r="AL63" s="223" t="str">
        <f>IF(SAM_2017_user_USD!AM64="","",SAM_2017_user_USD!AM64)</f>
        <v/>
      </c>
      <c r="AM63" s="223" t="str">
        <f>IF(SAM_2017_user_USD!AN64="","",SAM_2017_user_USD!AN64)</f>
        <v/>
      </c>
      <c r="AN63" s="223" t="str">
        <f>IF(SAM_2017_user_USD!AO64="","",SAM_2017_user_USD!AO64)</f>
        <v/>
      </c>
      <c r="AO63" s="223" t="str">
        <f>IF(SAM_2017_user_USD!AP64="","",SAM_2017_user_USD!AP64)</f>
        <v/>
      </c>
      <c r="AP63" s="223" t="str">
        <f>IF(SAM_2017_user_USD!AQ64="","",SAM_2017_user_USD!AQ64)</f>
        <v/>
      </c>
      <c r="AQ63" s="223" t="str">
        <f>IF(SAM_2017_user_USD!AR64="","",SAM_2017_user_USD!AR64)</f>
        <v/>
      </c>
      <c r="AR63" s="223" t="str">
        <f>IF(SAM_2017_user_USD!AS64="","",SAM_2017_user_USD!AS64)</f>
        <v/>
      </c>
      <c r="AS63" s="223" t="str">
        <f>IF(SAM_2017_user_USD!AT64="","",SAM_2017_user_USD!AT64)</f>
        <v/>
      </c>
      <c r="AT63" s="223" t="str">
        <f>IF(SAM_2017_user_USD!AU64="","",SAM_2017_user_USD!AU64)</f>
        <v/>
      </c>
      <c r="AU63" s="223" t="str">
        <f>IF(SAM_2017_user_USD!AV64="","",SAM_2017_user_USD!AV64)</f>
        <v/>
      </c>
      <c r="AV63" s="223" t="str">
        <f>IF(SAM_2017_user_USD!AW64="","",SAM_2017_user_USD!AW64)</f>
        <v/>
      </c>
      <c r="AW63" s="223" t="str">
        <f>IF(SAM_2017_user_USD!AX64="","",SAM_2017_user_USD!AX64)</f>
        <v/>
      </c>
      <c r="AX63" s="223" t="str">
        <f>IF(SAM_2017_user_USD!AY64="","",SAM_2017_user_USD!AY64)</f>
        <v/>
      </c>
      <c r="AY63" s="223" t="str">
        <f>IF(SAM_2017_user_USD!AZ64="","",SAM_2017_user_USD!AZ64)</f>
        <v/>
      </c>
      <c r="AZ63" s="223" t="str">
        <f>IF(SAM_2017_user_USD!BA64="","",SAM_2017_user_USD!BA64)</f>
        <v/>
      </c>
      <c r="BA63" s="223" t="str">
        <f>IF(SAM_2017_user_USD!BB64="","",SAM_2017_user_USD!BB64)</f>
        <v/>
      </c>
      <c r="BB63" s="223" t="str">
        <f>IF(SAM_2017_user_USD!BC64="","",SAM_2017_user_USD!BC64)</f>
        <v/>
      </c>
      <c r="BC63" s="223" t="str">
        <f>IF(SAM_2017_user_USD!BD64="","",SAM_2017_user_USD!BD64)</f>
        <v/>
      </c>
      <c r="BD63" s="223" t="str">
        <f>IF(SAM_2017_user_USD!BE64="","",SAM_2017_user_USD!BE64)</f>
        <v/>
      </c>
      <c r="BE63" s="223" t="str">
        <f>IF(SAM_2017_user_USD!BF64="","",SAM_2017_user_USD!BF64)</f>
        <v/>
      </c>
      <c r="BF63" s="223" t="str">
        <f>IF(SAM_2017_user_USD!BG64="","",SAM_2017_user_USD!BG64)</f>
        <v/>
      </c>
      <c r="BG63" s="223" t="str">
        <f>IF(SAM_2017_user_USD!BH64="","",SAM_2017_user_USD!BH64)</f>
        <v/>
      </c>
      <c r="BH63" s="223" t="str">
        <f>IF(SAM_2017_user_USD!BI64="","",SAM_2017_user_USD!BI64)</f>
        <v/>
      </c>
      <c r="BI63" s="223" t="str">
        <f>IF(SAM_2017_user_USD!BJ64="","",SAM_2017_user_USD!BJ64)</f>
        <v/>
      </c>
      <c r="BJ63" s="223" t="str">
        <f>IF(SAM_2017_user_USD!BK64="","",SAM_2017_user_USD!BK64)</f>
        <v/>
      </c>
      <c r="BK63" s="223" t="str">
        <f>IF(SAM_2017_user_USD!BL64="","",SAM_2017_user_USD!BL64)</f>
        <v/>
      </c>
      <c r="BL63" s="223" t="str">
        <f>IF(SAM_2017_user_USD!BM64="","",SAM_2017_user_USD!BM64)</f>
        <v/>
      </c>
      <c r="BM63" s="223" t="str">
        <f>IF(SAM_2017_user_USD!BN64="","",SAM_2017_user_USD!BN64)</f>
        <v/>
      </c>
      <c r="BN63" s="223" t="str">
        <f>IF(SAM_2017_user_USD!BO64="","",SAM_2017_user_USD!BO64)</f>
        <v/>
      </c>
      <c r="BO63" s="223" t="str">
        <f>IF(SAM_2017_user_USD!BP64="","",SAM_2017_user_USD!BP64)</f>
        <v/>
      </c>
      <c r="BP63" s="223" t="str">
        <f>IF(SAM_2017_user_USD!BQ64="","",SAM_2017_user_USD!BQ64)</f>
        <v/>
      </c>
      <c r="BQ63" s="223" t="str">
        <f>IF(SAM_2017_user_USD!BR64="","",SAM_2017_user_USD!BR64)</f>
        <v/>
      </c>
      <c r="BR63" s="223" t="str">
        <f>IF(SAM_2017_user_USD!BS64="","",SAM_2017_user_USD!BS64)</f>
        <v/>
      </c>
      <c r="BS63" s="223" t="str">
        <f>IF(SAM_2017_user_USD!BT64="","",SAM_2017_user_USD!BT64)</f>
        <v/>
      </c>
      <c r="BT63" s="223">
        <f>IF(SAM_2017_user_USD!BU64="","",SAM_2017_user_USD!BU64)</f>
        <v>377.1393297706291</v>
      </c>
      <c r="BU63" s="223">
        <f>IF(SAM_2017_user_USD!BV64="","",SAM_2017_user_USD!BV64)</f>
        <v>577.58635336313409</v>
      </c>
      <c r="BV63" s="223">
        <f>IF(SAM_2017_user_USD!BW64="","",SAM_2017_user_USD!BW64)</f>
        <v>353.55780510567001</v>
      </c>
      <c r="BW63" s="223">
        <f>IF(SAM_2017_user_USD!BX64="","",SAM_2017_user_USD!BX64)</f>
        <v>1158.4674550806494</v>
      </c>
      <c r="BX63" s="223" t="str">
        <f>IF(SAM_2017_user_USD!BY64="","",SAM_2017_user_USD!BY64)</f>
        <v/>
      </c>
      <c r="BY63" s="223" t="str">
        <f>IF(SAM_2017_user_USD!BZ64="","",SAM_2017_user_USD!BZ64)</f>
        <v/>
      </c>
      <c r="BZ63" s="223" t="str">
        <f>IF(SAM_2017_user_USD!CA64="","",SAM_2017_user_USD!CA64)</f>
        <v/>
      </c>
      <c r="CA63" s="223" t="str">
        <f>IF(SAM_2017_user_USD!CB64="","",SAM_2017_user_USD!CB64)</f>
        <v/>
      </c>
      <c r="CB63" s="223" t="str">
        <f>IF(SAM_2017_user_USD!CC64="","",SAM_2017_user_USD!CC64)</f>
        <v/>
      </c>
      <c r="CC63" s="223">
        <f>IF(SAM_2017_user_USD!CD64="","",SAM_2017_user_USD!CD64)</f>
        <v>988.00589640514795</v>
      </c>
      <c r="CD63" s="223" t="str">
        <f>IF(SAM_2017_user_USD!CE64="","",SAM_2017_user_USD!CE64)</f>
        <v/>
      </c>
      <c r="CE63" s="107">
        <f t="shared" si="1"/>
        <v>5708.8517386660787</v>
      </c>
    </row>
    <row r="64" spans="1:83" x14ac:dyDescent="0.25">
      <c r="A64" s="225">
        <v>63</v>
      </c>
      <c r="B64" s="223">
        <f>IF(SAM_2017_user_USD!C65="","",SAM_2017_user_USD!C65)</f>
        <v>708.31780635260361</v>
      </c>
      <c r="C64" s="223">
        <f>IF(SAM_2017_user_USD!D65="","",SAM_2017_user_USD!D65)</f>
        <v>5.1142302040439951</v>
      </c>
      <c r="D64" s="223">
        <f>IF(SAM_2017_user_USD!E65="","",SAM_2017_user_USD!E65)</f>
        <v>168.52396836141773</v>
      </c>
      <c r="E64" s="223">
        <f>IF(SAM_2017_user_USD!F65="","",SAM_2017_user_USD!F65)</f>
        <v>1.7974874322380958</v>
      </c>
      <c r="F64" s="223">
        <f>IF(SAM_2017_user_USD!G65="","",SAM_2017_user_USD!G65)</f>
        <v>5.4391025528931012</v>
      </c>
      <c r="G64" s="223">
        <f>IF(SAM_2017_user_USD!H65="","",SAM_2017_user_USD!H65)</f>
        <v>18.049687747917943</v>
      </c>
      <c r="H64" s="223">
        <f>IF(SAM_2017_user_USD!I65="","",SAM_2017_user_USD!I65)</f>
        <v>4.7866283562519465</v>
      </c>
      <c r="I64" s="223">
        <f>IF(SAM_2017_user_USD!J65="","",SAM_2017_user_USD!J65)</f>
        <v>81.444088093529061</v>
      </c>
      <c r="J64" s="223">
        <f>IF(SAM_2017_user_USD!K65="","",SAM_2017_user_USD!K65)</f>
        <v>5.8120023203245994</v>
      </c>
      <c r="K64" s="223">
        <f>IF(SAM_2017_user_USD!L65="","",SAM_2017_user_USD!L65)</f>
        <v>11.735091910882806</v>
      </c>
      <c r="L64" s="223">
        <f>IF(SAM_2017_user_USD!M65="","",SAM_2017_user_USD!M65)</f>
        <v>18.817387668220455</v>
      </c>
      <c r="M64" s="223">
        <f>IF(SAM_2017_user_USD!N65="","",SAM_2017_user_USD!N65)</f>
        <v>18.798463092060071</v>
      </c>
      <c r="N64" s="223">
        <f>IF(SAM_2017_user_USD!O65="","",SAM_2017_user_USD!O65)</f>
        <v>0.73732593404273061</v>
      </c>
      <c r="O64" s="223">
        <f>IF(SAM_2017_user_USD!P65="","",SAM_2017_user_USD!P65)</f>
        <v>4.7884430232763249</v>
      </c>
      <c r="P64" s="223">
        <f>IF(SAM_2017_user_USD!Q65="","",SAM_2017_user_USD!Q65)</f>
        <v>9.2169940499310492</v>
      </c>
      <c r="Q64" s="223">
        <f>IF(SAM_2017_user_USD!R65="","",SAM_2017_user_USD!R65)</f>
        <v>30.460429347028299</v>
      </c>
      <c r="R64" s="223">
        <f>IF(SAM_2017_user_USD!S65="","",SAM_2017_user_USD!S65)</f>
        <v>38.004299453341787</v>
      </c>
      <c r="S64" s="223">
        <f>IF(SAM_2017_user_USD!T65="","",SAM_2017_user_USD!T65)</f>
        <v>0.60512697836843221</v>
      </c>
      <c r="T64" s="223">
        <f>IF(SAM_2017_user_USD!U65="","",SAM_2017_user_USD!U65)</f>
        <v>34.577826359986716</v>
      </c>
      <c r="U64" s="223">
        <f>IF(SAM_2017_user_USD!V65="","",SAM_2017_user_USD!V65)</f>
        <v>4.756122979303437</v>
      </c>
      <c r="V64" s="223">
        <f>IF(SAM_2017_user_USD!W65="","",SAM_2017_user_USD!W65)</f>
        <v>5.4023402936454126</v>
      </c>
      <c r="W64" s="223">
        <f>IF(SAM_2017_user_USD!X65="","",SAM_2017_user_USD!X65)</f>
        <v>12.639214368893155</v>
      </c>
      <c r="X64" s="223">
        <f>IF(SAM_2017_user_USD!Y65="","",SAM_2017_user_USD!Y65)</f>
        <v>495.53260208378538</v>
      </c>
      <c r="Y64" s="223">
        <f>IF(SAM_2017_user_USD!Z65="","",SAM_2017_user_USD!Z65)</f>
        <v>9.8438925483643249</v>
      </c>
      <c r="Z64" s="223">
        <f>IF(SAM_2017_user_USD!AA65="","",SAM_2017_user_USD!AA65)</f>
        <v>11.633896142648599</v>
      </c>
      <c r="AA64" s="223">
        <f>IF(SAM_2017_user_USD!AB65="","",SAM_2017_user_USD!AB65)</f>
        <v>170.86456977175769</v>
      </c>
      <c r="AB64" s="223">
        <f>IF(SAM_2017_user_USD!AC65="","",SAM_2017_user_USD!AC65)</f>
        <v>2571.3092974134684</v>
      </c>
      <c r="AC64" s="223">
        <f>IF(SAM_2017_user_USD!AD65="","",SAM_2017_user_USD!AD65)</f>
        <v>34.426385032535556</v>
      </c>
      <c r="AD64" s="223">
        <f>IF(SAM_2017_user_USD!AE65="","",SAM_2017_user_USD!AE65)</f>
        <v>1177.2408894729026</v>
      </c>
      <c r="AE64" s="223">
        <f>IF(SAM_2017_user_USD!AF65="","",SAM_2017_user_USD!AF65)</f>
        <v>527.78639659006205</v>
      </c>
      <c r="AF64" s="223">
        <f>IF(SAM_2017_user_USD!AG65="","",SAM_2017_user_USD!AG65)</f>
        <v>82.867870047225807</v>
      </c>
      <c r="AG64" s="223">
        <f>IF(SAM_2017_user_USD!AH65="","",SAM_2017_user_USD!AH65)</f>
        <v>423.01765488648095</v>
      </c>
      <c r="AH64" s="223">
        <f>IF(SAM_2017_user_USD!AI65="","",SAM_2017_user_USD!AI65)</f>
        <v>472.99866143098791</v>
      </c>
      <c r="AI64" s="223">
        <f>IF(SAM_2017_user_USD!AJ65="","",SAM_2017_user_USD!AJ65)</f>
        <v>845.57297076081534</v>
      </c>
      <c r="AJ64" s="223" t="str">
        <f>IF(SAM_2017_user_USD!AK65="","",SAM_2017_user_USD!AK65)</f>
        <v/>
      </c>
      <c r="AK64" s="223" t="str">
        <f>IF(SAM_2017_user_USD!AL65="","",SAM_2017_user_USD!AL65)</f>
        <v/>
      </c>
      <c r="AL64" s="223" t="str">
        <f>IF(SAM_2017_user_USD!AM65="","",SAM_2017_user_USD!AM65)</f>
        <v/>
      </c>
      <c r="AM64" s="223" t="str">
        <f>IF(SAM_2017_user_USD!AN65="","",SAM_2017_user_USD!AN65)</f>
        <v/>
      </c>
      <c r="AN64" s="223" t="str">
        <f>IF(SAM_2017_user_USD!AO65="","",SAM_2017_user_USD!AO65)</f>
        <v/>
      </c>
      <c r="AO64" s="223" t="str">
        <f>IF(SAM_2017_user_USD!AP65="","",SAM_2017_user_USD!AP65)</f>
        <v/>
      </c>
      <c r="AP64" s="223" t="str">
        <f>IF(SAM_2017_user_USD!AQ65="","",SAM_2017_user_USD!AQ65)</f>
        <v/>
      </c>
      <c r="AQ64" s="223" t="str">
        <f>IF(SAM_2017_user_USD!AR65="","",SAM_2017_user_USD!AR65)</f>
        <v/>
      </c>
      <c r="AR64" s="223" t="str">
        <f>IF(SAM_2017_user_USD!AS65="","",SAM_2017_user_USD!AS65)</f>
        <v/>
      </c>
      <c r="AS64" s="223" t="str">
        <f>IF(SAM_2017_user_USD!AT65="","",SAM_2017_user_USD!AT65)</f>
        <v/>
      </c>
      <c r="AT64" s="223" t="str">
        <f>IF(SAM_2017_user_USD!AU65="","",SAM_2017_user_USD!AU65)</f>
        <v/>
      </c>
      <c r="AU64" s="223" t="str">
        <f>IF(SAM_2017_user_USD!AV65="","",SAM_2017_user_USD!AV65)</f>
        <v/>
      </c>
      <c r="AV64" s="223" t="str">
        <f>IF(SAM_2017_user_USD!AW65="","",SAM_2017_user_USD!AW65)</f>
        <v/>
      </c>
      <c r="AW64" s="223" t="str">
        <f>IF(SAM_2017_user_USD!AX65="","",SAM_2017_user_USD!AX65)</f>
        <v/>
      </c>
      <c r="AX64" s="223" t="str">
        <f>IF(SAM_2017_user_USD!AY65="","",SAM_2017_user_USD!AY65)</f>
        <v/>
      </c>
      <c r="AY64" s="223" t="str">
        <f>IF(SAM_2017_user_USD!AZ65="","",SAM_2017_user_USD!AZ65)</f>
        <v/>
      </c>
      <c r="AZ64" s="223" t="str">
        <f>IF(SAM_2017_user_USD!BA65="","",SAM_2017_user_USD!BA65)</f>
        <v/>
      </c>
      <c r="BA64" s="223" t="str">
        <f>IF(SAM_2017_user_USD!BB65="","",SAM_2017_user_USD!BB65)</f>
        <v/>
      </c>
      <c r="BB64" s="223" t="str">
        <f>IF(SAM_2017_user_USD!BC65="","",SAM_2017_user_USD!BC65)</f>
        <v/>
      </c>
      <c r="BC64" s="223" t="str">
        <f>IF(SAM_2017_user_USD!BD65="","",SAM_2017_user_USD!BD65)</f>
        <v/>
      </c>
      <c r="BD64" s="223" t="str">
        <f>IF(SAM_2017_user_USD!BE65="","",SAM_2017_user_USD!BE65)</f>
        <v/>
      </c>
      <c r="BE64" s="223" t="str">
        <f>IF(SAM_2017_user_USD!BF65="","",SAM_2017_user_USD!BF65)</f>
        <v/>
      </c>
      <c r="BF64" s="223" t="str">
        <f>IF(SAM_2017_user_USD!BG65="","",SAM_2017_user_USD!BG65)</f>
        <v/>
      </c>
      <c r="BG64" s="223" t="str">
        <f>IF(SAM_2017_user_USD!BH65="","",SAM_2017_user_USD!BH65)</f>
        <v/>
      </c>
      <c r="BH64" s="223" t="str">
        <f>IF(SAM_2017_user_USD!BI65="","",SAM_2017_user_USD!BI65)</f>
        <v/>
      </c>
      <c r="BI64" s="223" t="str">
        <f>IF(SAM_2017_user_USD!BJ65="","",SAM_2017_user_USD!BJ65)</f>
        <v/>
      </c>
      <c r="BJ64" s="223" t="str">
        <f>IF(SAM_2017_user_USD!BK65="","",SAM_2017_user_USD!BK65)</f>
        <v/>
      </c>
      <c r="BK64" s="223" t="str">
        <f>IF(SAM_2017_user_USD!BL65="","",SAM_2017_user_USD!BL65)</f>
        <v/>
      </c>
      <c r="BL64" s="223" t="str">
        <f>IF(SAM_2017_user_USD!BM65="","",SAM_2017_user_USD!BM65)</f>
        <v/>
      </c>
      <c r="BM64" s="223" t="str">
        <f>IF(SAM_2017_user_USD!BN65="","",SAM_2017_user_USD!BN65)</f>
        <v/>
      </c>
      <c r="BN64" s="223" t="str">
        <f>IF(SAM_2017_user_USD!BO65="","",SAM_2017_user_USD!BO65)</f>
        <v/>
      </c>
      <c r="BO64" s="223" t="str">
        <f>IF(SAM_2017_user_USD!BP65="","",SAM_2017_user_USD!BP65)</f>
        <v/>
      </c>
      <c r="BP64" s="223" t="str">
        <f>IF(SAM_2017_user_USD!BQ65="","",SAM_2017_user_USD!BQ65)</f>
        <v/>
      </c>
      <c r="BQ64" s="223" t="str">
        <f>IF(SAM_2017_user_USD!BR65="","",SAM_2017_user_USD!BR65)</f>
        <v/>
      </c>
      <c r="BR64" s="223" t="str">
        <f>IF(SAM_2017_user_USD!BS65="","",SAM_2017_user_USD!BS65)</f>
        <v/>
      </c>
      <c r="BS64" s="223" t="str">
        <f>IF(SAM_2017_user_USD!BT65="","",SAM_2017_user_USD!BT65)</f>
        <v/>
      </c>
      <c r="BT64" s="223">
        <f>IF(SAM_2017_user_USD!BU65="","",SAM_2017_user_USD!BU65)</f>
        <v>135.88376017179382</v>
      </c>
      <c r="BU64" s="223">
        <f>IF(SAM_2017_user_USD!BV65="","",SAM_2017_user_USD!BV65)</f>
        <v>528.77461400934158</v>
      </c>
      <c r="BV64" s="223">
        <f>IF(SAM_2017_user_USD!BW65="","",SAM_2017_user_USD!BW65)</f>
        <v>146.68817749885588</v>
      </c>
      <c r="BW64" s="223">
        <f>IF(SAM_2017_user_USD!BX65="","",SAM_2017_user_USD!BX65)</f>
        <v>1213.9624816863582</v>
      </c>
      <c r="BX64" s="223">
        <f>IF(SAM_2017_user_USD!BY65="","",SAM_2017_user_USD!BY65)</f>
        <v>54.501562766387508</v>
      </c>
      <c r="BY64" s="223" t="str">
        <f>IF(SAM_2017_user_USD!BZ65="","",SAM_2017_user_USD!BZ65)</f>
        <v/>
      </c>
      <c r="BZ64" s="223" t="str">
        <f>IF(SAM_2017_user_USD!CA65="","",SAM_2017_user_USD!CA65)</f>
        <v/>
      </c>
      <c r="CA64" s="223" t="str">
        <f>IF(SAM_2017_user_USD!CB65="","",SAM_2017_user_USD!CB65)</f>
        <v/>
      </c>
      <c r="CB64" s="223" t="str">
        <f>IF(SAM_2017_user_USD!CC65="","",SAM_2017_user_USD!CC65)</f>
        <v/>
      </c>
      <c r="CC64" s="223" t="str">
        <f>IF(SAM_2017_user_USD!CD65="","",SAM_2017_user_USD!CD65)</f>
        <v/>
      </c>
      <c r="CD64" s="223" t="str">
        <f>IF(SAM_2017_user_USD!CE65="","",SAM_2017_user_USD!CE65)</f>
        <v/>
      </c>
      <c r="CE64" s="107">
        <f t="shared" si="1"/>
        <v>10092.729749193972</v>
      </c>
    </row>
    <row r="65" spans="1:83" x14ac:dyDescent="0.25">
      <c r="A65" s="225">
        <v>64</v>
      </c>
      <c r="B65" s="223">
        <f>IF(SAM_2017_user_USD!C66="","",SAM_2017_user_USD!C66)</f>
        <v>3.6431595732604189</v>
      </c>
      <c r="C65" s="223">
        <f>IF(SAM_2017_user_USD!D66="","",SAM_2017_user_USD!D66)</f>
        <v>1.4656716903140081E-4</v>
      </c>
      <c r="D65" s="223">
        <f>IF(SAM_2017_user_USD!E66="","",SAM_2017_user_USD!E66)</f>
        <v>31.046044376101527</v>
      </c>
      <c r="E65" s="223">
        <f>IF(SAM_2017_user_USD!F66="","",SAM_2017_user_USD!F66)</f>
        <v>1.7926604230213281E-2</v>
      </c>
      <c r="F65" s="223">
        <f>IF(SAM_2017_user_USD!G66="","",SAM_2017_user_USD!G66)</f>
        <v>4.006938720612737E-2</v>
      </c>
      <c r="G65" s="223">
        <f>IF(SAM_2017_user_USD!H66="","",SAM_2017_user_USD!H66)</f>
        <v>0.25478611938061513</v>
      </c>
      <c r="H65" s="223">
        <f>IF(SAM_2017_user_USD!I66="","",SAM_2017_user_USD!I66)</f>
        <v>0.29081186826529509</v>
      </c>
      <c r="I65" s="223">
        <f>IF(SAM_2017_user_USD!J66="","",SAM_2017_user_USD!J66)</f>
        <v>2.2139433490842646</v>
      </c>
      <c r="J65" s="223">
        <f>IF(SAM_2017_user_USD!K66="","",SAM_2017_user_USD!K66)</f>
        <v>3.3466135448816958E-3</v>
      </c>
      <c r="K65" s="223">
        <f>IF(SAM_2017_user_USD!L66="","",SAM_2017_user_USD!L66)</f>
        <v>2.3087255012193535E-2</v>
      </c>
      <c r="L65" s="223">
        <f>IF(SAM_2017_user_USD!M66="","",SAM_2017_user_USD!M66)</f>
        <v>8.3448145112094529E-2</v>
      </c>
      <c r="M65" s="223">
        <f>IF(SAM_2017_user_USD!N66="","",SAM_2017_user_USD!N66)</f>
        <v>6.3985159412847329E-4</v>
      </c>
      <c r="N65" s="223">
        <f>IF(SAM_2017_user_USD!O66="","",SAM_2017_user_USD!O66)</f>
        <v>2.0487726439131619E-5</v>
      </c>
      <c r="O65" s="223">
        <f>IF(SAM_2017_user_USD!P66="","",SAM_2017_user_USD!P66)</f>
        <v>9.5141326710421828E-6</v>
      </c>
      <c r="P65" s="223">
        <f>IF(SAM_2017_user_USD!Q66="","",SAM_2017_user_USD!Q66)</f>
        <v>3.3760253796016937E-2</v>
      </c>
      <c r="Q65" s="223">
        <f>IF(SAM_2017_user_USD!R66="","",SAM_2017_user_USD!R66)</f>
        <v>4.218409907022503E-2</v>
      </c>
      <c r="R65" s="223">
        <f>IF(SAM_2017_user_USD!S66="","",SAM_2017_user_USD!S66)</f>
        <v>3.228344489265951E-2</v>
      </c>
      <c r="S65" s="223" t="str">
        <f>IF(SAM_2017_user_USD!T66="","",SAM_2017_user_USD!T66)</f>
        <v/>
      </c>
      <c r="T65" s="223">
        <f>IF(SAM_2017_user_USD!U66="","",SAM_2017_user_USD!U66)</f>
        <v>0.26210893876529368</v>
      </c>
      <c r="U65" s="223">
        <f>IF(SAM_2017_user_USD!V66="","",SAM_2017_user_USD!V66)</f>
        <v>2.3310226794970378E-2</v>
      </c>
      <c r="V65" s="223">
        <f>IF(SAM_2017_user_USD!W66="","",SAM_2017_user_USD!W66)</f>
        <v>1.5962824619027361E-2</v>
      </c>
      <c r="W65" s="223">
        <f>IF(SAM_2017_user_USD!X66="","",SAM_2017_user_USD!X66)</f>
        <v>6.41056678318581E-3</v>
      </c>
      <c r="X65" s="223">
        <f>IF(SAM_2017_user_USD!Y66="","",SAM_2017_user_USD!Y66)</f>
        <v>48.032729851814153</v>
      </c>
      <c r="Y65" s="223">
        <f>IF(SAM_2017_user_USD!Z66="","",SAM_2017_user_USD!Z66)</f>
        <v>0.18433303227228481</v>
      </c>
      <c r="Z65" s="223">
        <f>IF(SAM_2017_user_USD!AA66="","",SAM_2017_user_USD!AA66)</f>
        <v>60.769306662196662</v>
      </c>
      <c r="AA65" s="223">
        <f>IF(SAM_2017_user_USD!AB66="","",SAM_2017_user_USD!AB66)</f>
        <v>2.6878421975459679</v>
      </c>
      <c r="AB65" s="223">
        <f>IF(SAM_2017_user_USD!AC66="","",SAM_2017_user_USD!AC66)</f>
        <v>797.69362156991622</v>
      </c>
      <c r="AC65" s="223">
        <f>IF(SAM_2017_user_USD!AD66="","",SAM_2017_user_USD!AD66)</f>
        <v>82.721819410413218</v>
      </c>
      <c r="AD65" s="223">
        <f>IF(SAM_2017_user_USD!AE66="","",SAM_2017_user_USD!AE66)</f>
        <v>467.09382185483162</v>
      </c>
      <c r="AE65" s="223">
        <f>IF(SAM_2017_user_USD!AF66="","",SAM_2017_user_USD!AF66)</f>
        <v>49.749020430395454</v>
      </c>
      <c r="AF65" s="223">
        <f>IF(SAM_2017_user_USD!AG66="","",SAM_2017_user_USD!AG66)</f>
        <v>141.87225239710307</v>
      </c>
      <c r="AG65" s="223">
        <f>IF(SAM_2017_user_USD!AH66="","",SAM_2017_user_USD!AH66)</f>
        <v>43.089274975830868</v>
      </c>
      <c r="AH65" s="223">
        <f>IF(SAM_2017_user_USD!AI66="","",SAM_2017_user_USD!AI66)</f>
        <v>13.065916400707046</v>
      </c>
      <c r="AI65" s="223">
        <f>IF(SAM_2017_user_USD!AJ66="","",SAM_2017_user_USD!AJ66)</f>
        <v>587.79510468709157</v>
      </c>
      <c r="AJ65" s="223" t="str">
        <f>IF(SAM_2017_user_USD!AK66="","",SAM_2017_user_USD!AK66)</f>
        <v/>
      </c>
      <c r="AK65" s="223" t="str">
        <f>IF(SAM_2017_user_USD!AL66="","",SAM_2017_user_USD!AL66)</f>
        <v/>
      </c>
      <c r="AL65" s="223" t="str">
        <f>IF(SAM_2017_user_USD!AM66="","",SAM_2017_user_USD!AM66)</f>
        <v/>
      </c>
      <c r="AM65" s="223" t="str">
        <f>IF(SAM_2017_user_USD!AN66="","",SAM_2017_user_USD!AN66)</f>
        <v/>
      </c>
      <c r="AN65" s="223" t="str">
        <f>IF(SAM_2017_user_USD!AO66="","",SAM_2017_user_USD!AO66)</f>
        <v/>
      </c>
      <c r="AO65" s="223" t="str">
        <f>IF(SAM_2017_user_USD!AP66="","",SAM_2017_user_USD!AP66)</f>
        <v/>
      </c>
      <c r="AP65" s="223" t="str">
        <f>IF(SAM_2017_user_USD!AQ66="","",SAM_2017_user_USD!AQ66)</f>
        <v/>
      </c>
      <c r="AQ65" s="223" t="str">
        <f>IF(SAM_2017_user_USD!AR66="","",SAM_2017_user_USD!AR66)</f>
        <v/>
      </c>
      <c r="AR65" s="223" t="str">
        <f>IF(SAM_2017_user_USD!AS66="","",SAM_2017_user_USD!AS66)</f>
        <v/>
      </c>
      <c r="AS65" s="223" t="str">
        <f>IF(SAM_2017_user_USD!AT66="","",SAM_2017_user_USD!AT66)</f>
        <v/>
      </c>
      <c r="AT65" s="223" t="str">
        <f>IF(SAM_2017_user_USD!AU66="","",SAM_2017_user_USD!AU66)</f>
        <v/>
      </c>
      <c r="AU65" s="223" t="str">
        <f>IF(SAM_2017_user_USD!AV66="","",SAM_2017_user_USD!AV66)</f>
        <v/>
      </c>
      <c r="AV65" s="223" t="str">
        <f>IF(SAM_2017_user_USD!AW66="","",SAM_2017_user_USD!AW66)</f>
        <v/>
      </c>
      <c r="AW65" s="223" t="str">
        <f>IF(SAM_2017_user_USD!AX66="","",SAM_2017_user_USD!AX66)</f>
        <v/>
      </c>
      <c r="AX65" s="223" t="str">
        <f>IF(SAM_2017_user_USD!AY66="","",SAM_2017_user_USD!AY66)</f>
        <v/>
      </c>
      <c r="AY65" s="223" t="str">
        <f>IF(SAM_2017_user_USD!AZ66="","",SAM_2017_user_USD!AZ66)</f>
        <v/>
      </c>
      <c r="AZ65" s="223" t="str">
        <f>IF(SAM_2017_user_USD!BA66="","",SAM_2017_user_USD!BA66)</f>
        <v/>
      </c>
      <c r="BA65" s="223" t="str">
        <f>IF(SAM_2017_user_USD!BB66="","",SAM_2017_user_USD!BB66)</f>
        <v/>
      </c>
      <c r="BB65" s="223" t="str">
        <f>IF(SAM_2017_user_USD!BC66="","",SAM_2017_user_USD!BC66)</f>
        <v/>
      </c>
      <c r="BC65" s="223" t="str">
        <f>IF(SAM_2017_user_USD!BD66="","",SAM_2017_user_USD!BD66)</f>
        <v/>
      </c>
      <c r="BD65" s="223" t="str">
        <f>IF(SAM_2017_user_USD!BE66="","",SAM_2017_user_USD!BE66)</f>
        <v/>
      </c>
      <c r="BE65" s="223" t="str">
        <f>IF(SAM_2017_user_USD!BF66="","",SAM_2017_user_USD!BF66)</f>
        <v/>
      </c>
      <c r="BF65" s="223" t="str">
        <f>IF(SAM_2017_user_USD!BG66="","",SAM_2017_user_USD!BG66)</f>
        <v/>
      </c>
      <c r="BG65" s="223" t="str">
        <f>IF(SAM_2017_user_USD!BH66="","",SAM_2017_user_USD!BH66)</f>
        <v/>
      </c>
      <c r="BH65" s="223" t="str">
        <f>IF(SAM_2017_user_USD!BI66="","",SAM_2017_user_USD!BI66)</f>
        <v/>
      </c>
      <c r="BI65" s="223" t="str">
        <f>IF(SAM_2017_user_USD!BJ66="","",SAM_2017_user_USD!BJ66)</f>
        <v/>
      </c>
      <c r="BJ65" s="223" t="str">
        <f>IF(SAM_2017_user_USD!BK66="","",SAM_2017_user_USD!BK66)</f>
        <v/>
      </c>
      <c r="BK65" s="223" t="str">
        <f>IF(SAM_2017_user_USD!BL66="","",SAM_2017_user_USD!BL66)</f>
        <v/>
      </c>
      <c r="BL65" s="223" t="str">
        <f>IF(SAM_2017_user_USD!BM66="","",SAM_2017_user_USD!BM66)</f>
        <v/>
      </c>
      <c r="BM65" s="223" t="str">
        <f>IF(SAM_2017_user_USD!BN66="","",SAM_2017_user_USD!BN66)</f>
        <v/>
      </c>
      <c r="BN65" s="223" t="str">
        <f>IF(SAM_2017_user_USD!BO66="","",SAM_2017_user_USD!BO66)</f>
        <v/>
      </c>
      <c r="BO65" s="223" t="str">
        <f>IF(SAM_2017_user_USD!BP66="","",SAM_2017_user_USD!BP66)</f>
        <v/>
      </c>
      <c r="BP65" s="223" t="str">
        <f>IF(SAM_2017_user_USD!BQ66="","",SAM_2017_user_USD!BQ66)</f>
        <v/>
      </c>
      <c r="BQ65" s="223" t="str">
        <f>IF(SAM_2017_user_USD!BR66="","",SAM_2017_user_USD!BR66)</f>
        <v/>
      </c>
      <c r="BR65" s="223" t="str">
        <f>IF(SAM_2017_user_USD!BS66="","",SAM_2017_user_USD!BS66)</f>
        <v/>
      </c>
      <c r="BS65" s="223" t="str">
        <f>IF(SAM_2017_user_USD!BT66="","",SAM_2017_user_USD!BT66)</f>
        <v/>
      </c>
      <c r="BT65" s="223">
        <f>IF(SAM_2017_user_USD!BU66="","",SAM_2017_user_USD!BU66)</f>
        <v>1324.6251466375154</v>
      </c>
      <c r="BU65" s="223">
        <f>IF(SAM_2017_user_USD!BV66="","",SAM_2017_user_USD!BV66)</f>
        <v>2963.9828580916378</v>
      </c>
      <c r="BV65" s="223">
        <f>IF(SAM_2017_user_USD!BW66="","",SAM_2017_user_USD!BW66)</f>
        <v>1483.8193274288087</v>
      </c>
      <c r="BW65" s="223">
        <f>IF(SAM_2017_user_USD!BX66="","",SAM_2017_user_USD!BX66)</f>
        <v>11992.441401926217</v>
      </c>
      <c r="BX65" s="223" t="str">
        <f>IF(SAM_2017_user_USD!BY66="","",SAM_2017_user_USD!BY66)</f>
        <v/>
      </c>
      <c r="BY65" s="223" t="str">
        <f>IF(SAM_2017_user_USD!BZ66="","",SAM_2017_user_USD!BZ66)</f>
        <v/>
      </c>
      <c r="BZ65" s="223" t="str">
        <f>IF(SAM_2017_user_USD!CA66="","",SAM_2017_user_USD!CA66)</f>
        <v/>
      </c>
      <c r="CA65" s="223" t="str">
        <f>IF(SAM_2017_user_USD!CB66="","",SAM_2017_user_USD!CB66)</f>
        <v/>
      </c>
      <c r="CB65" s="223" t="str">
        <f>IF(SAM_2017_user_USD!CC66="","",SAM_2017_user_USD!CC66)</f>
        <v/>
      </c>
      <c r="CC65" s="223" t="str">
        <f>IF(SAM_2017_user_USD!CD66="","",SAM_2017_user_USD!CD66)</f>
        <v/>
      </c>
      <c r="CD65" s="223" t="str">
        <f>IF(SAM_2017_user_USD!CE66="","",SAM_2017_user_USD!CE66)</f>
        <v/>
      </c>
      <c r="CE65" s="107">
        <f t="shared" si="1"/>
        <v>20097.657237620839</v>
      </c>
    </row>
    <row r="66" spans="1:83" x14ac:dyDescent="0.25">
      <c r="A66" s="225">
        <v>65</v>
      </c>
      <c r="B66" s="223">
        <f>IF(SAM_2017_user_USD!C67="","",SAM_2017_user_USD!C67)</f>
        <v>250.27081971726744</v>
      </c>
      <c r="C66" s="223">
        <f>IF(SAM_2017_user_USD!D67="","",SAM_2017_user_USD!D67)</f>
        <v>2.2757785520182399</v>
      </c>
      <c r="D66" s="223">
        <f>IF(SAM_2017_user_USD!E67="","",SAM_2017_user_USD!E67)</f>
        <v>1372.092825199459</v>
      </c>
      <c r="E66" s="223">
        <f>IF(SAM_2017_user_USD!F67="","",SAM_2017_user_USD!F67)</f>
        <v>299.47592366597843</v>
      </c>
      <c r="F66" s="223">
        <f>IF(SAM_2017_user_USD!G67="","",SAM_2017_user_USD!G67)</f>
        <v>1.1753969027175624</v>
      </c>
      <c r="G66" s="223">
        <f>IF(SAM_2017_user_USD!H67="","",SAM_2017_user_USD!H67)</f>
        <v>16.049621933494443</v>
      </c>
      <c r="H66" s="223">
        <f>IF(SAM_2017_user_USD!I67="","",SAM_2017_user_USD!I67)</f>
        <v>75.588592431776064</v>
      </c>
      <c r="I66" s="223">
        <f>IF(SAM_2017_user_USD!J67="","",SAM_2017_user_USD!J67)</f>
        <v>12.835521553674091</v>
      </c>
      <c r="J66" s="223">
        <f>IF(SAM_2017_user_USD!K67="","",SAM_2017_user_USD!K67)</f>
        <v>0.94769275986855139</v>
      </c>
      <c r="K66" s="223">
        <f>IF(SAM_2017_user_USD!L67="","",SAM_2017_user_USD!L67)</f>
        <v>0.24608915553268551</v>
      </c>
      <c r="L66" s="223">
        <f>IF(SAM_2017_user_USD!M67="","",SAM_2017_user_USD!M67)</f>
        <v>4.7440067399479122E-3</v>
      </c>
      <c r="M66" s="223">
        <f>IF(SAM_2017_user_USD!N67="","",SAM_2017_user_USD!N67)</f>
        <v>0.11054375763921168</v>
      </c>
      <c r="N66" s="223">
        <f>IF(SAM_2017_user_USD!O67="","",SAM_2017_user_USD!O67)</f>
        <v>1.0774167620704619E-2</v>
      </c>
      <c r="O66" s="223">
        <f>IF(SAM_2017_user_USD!P67="","",SAM_2017_user_USD!P67)</f>
        <v>16.786767769321553</v>
      </c>
      <c r="P66" s="223">
        <f>IF(SAM_2017_user_USD!Q67="","",SAM_2017_user_USD!Q67)</f>
        <v>0.74503559297601396</v>
      </c>
      <c r="Q66" s="223">
        <f>IF(SAM_2017_user_USD!R67="","",SAM_2017_user_USD!R67)</f>
        <v>1.0043691118567464</v>
      </c>
      <c r="R66" s="223">
        <f>IF(SAM_2017_user_USD!S67="","",SAM_2017_user_USD!S67)</f>
        <v>0.82498001523073927</v>
      </c>
      <c r="S66" s="223">
        <f>IF(SAM_2017_user_USD!T67="","",SAM_2017_user_USD!T67)</f>
        <v>9.8584389400441386E-6</v>
      </c>
      <c r="T66" s="223">
        <f>IF(SAM_2017_user_USD!U67="","",SAM_2017_user_USD!U67)</f>
        <v>13.054363465131944</v>
      </c>
      <c r="U66" s="223">
        <f>IF(SAM_2017_user_USD!V67="","",SAM_2017_user_USD!V67)</f>
        <v>1.0966099577803536</v>
      </c>
      <c r="V66" s="223">
        <f>IF(SAM_2017_user_USD!W67="","",SAM_2017_user_USD!W67)</f>
        <v>35.977336950097097</v>
      </c>
      <c r="W66" s="223">
        <f>IF(SAM_2017_user_USD!X67="","",SAM_2017_user_USD!X67)</f>
        <v>0.8766573896470774</v>
      </c>
      <c r="X66" s="223">
        <f>IF(SAM_2017_user_USD!Y67="","",SAM_2017_user_USD!Y67)</f>
        <v>80.985525946470545</v>
      </c>
      <c r="Y66" s="223">
        <f>IF(SAM_2017_user_USD!Z67="","",SAM_2017_user_USD!Z67)</f>
        <v>6.3257843306991676E-2</v>
      </c>
      <c r="Z66" s="223">
        <f>IF(SAM_2017_user_USD!AA67="","",SAM_2017_user_USD!AA67)</f>
        <v>21.535552474607076</v>
      </c>
      <c r="AA66" s="223">
        <f>IF(SAM_2017_user_USD!AB67="","",SAM_2017_user_USD!AB67)</f>
        <v>606.65946103473027</v>
      </c>
      <c r="AB66" s="223">
        <f>IF(SAM_2017_user_USD!AC67="","",SAM_2017_user_USD!AC67)</f>
        <v>4551.1291556415663</v>
      </c>
      <c r="AC66" s="223">
        <f>IF(SAM_2017_user_USD!AD67="","",SAM_2017_user_USD!AD67)</f>
        <v>81.675964634218204</v>
      </c>
      <c r="AD66" s="223">
        <f>IF(SAM_2017_user_USD!AE67="","",SAM_2017_user_USD!AE67)</f>
        <v>70.876626592815086</v>
      </c>
      <c r="AE66" s="223">
        <f>IF(SAM_2017_user_USD!AF67="","",SAM_2017_user_USD!AF67)</f>
        <v>384.82505175688982</v>
      </c>
      <c r="AF66" s="223">
        <f>IF(SAM_2017_user_USD!AG67="","",SAM_2017_user_USD!AG67)</f>
        <v>1026.0513909190997</v>
      </c>
      <c r="AG66" s="223">
        <f>IF(SAM_2017_user_USD!AH67="","",SAM_2017_user_USD!AH67)</f>
        <v>74.162956412275534</v>
      </c>
      <c r="AH66" s="223">
        <f>IF(SAM_2017_user_USD!AI67="","",SAM_2017_user_USD!AI67)</f>
        <v>43.19472650756439</v>
      </c>
      <c r="AI66" s="223">
        <f>IF(SAM_2017_user_USD!AJ67="","",SAM_2017_user_USD!AJ67)</f>
        <v>1924.0552890252145</v>
      </c>
      <c r="AJ66" s="223" t="str">
        <f>IF(SAM_2017_user_USD!AK67="","",SAM_2017_user_USD!AK67)</f>
        <v/>
      </c>
      <c r="AK66" s="223" t="str">
        <f>IF(SAM_2017_user_USD!AL67="","",SAM_2017_user_USD!AL67)</f>
        <v/>
      </c>
      <c r="AL66" s="223" t="str">
        <f>IF(SAM_2017_user_USD!AM67="","",SAM_2017_user_USD!AM67)</f>
        <v/>
      </c>
      <c r="AM66" s="223" t="str">
        <f>IF(SAM_2017_user_USD!AN67="","",SAM_2017_user_USD!AN67)</f>
        <v/>
      </c>
      <c r="AN66" s="223" t="str">
        <f>IF(SAM_2017_user_USD!AO67="","",SAM_2017_user_USD!AO67)</f>
        <v/>
      </c>
      <c r="AO66" s="223" t="str">
        <f>IF(SAM_2017_user_USD!AP67="","",SAM_2017_user_USD!AP67)</f>
        <v/>
      </c>
      <c r="AP66" s="223" t="str">
        <f>IF(SAM_2017_user_USD!AQ67="","",SAM_2017_user_USD!AQ67)</f>
        <v/>
      </c>
      <c r="AQ66" s="223" t="str">
        <f>IF(SAM_2017_user_USD!AR67="","",SAM_2017_user_USD!AR67)</f>
        <v/>
      </c>
      <c r="AR66" s="223" t="str">
        <f>IF(SAM_2017_user_USD!AS67="","",SAM_2017_user_USD!AS67)</f>
        <v/>
      </c>
      <c r="AS66" s="223" t="str">
        <f>IF(SAM_2017_user_USD!AT67="","",SAM_2017_user_USD!AT67)</f>
        <v/>
      </c>
      <c r="AT66" s="223" t="str">
        <f>IF(SAM_2017_user_USD!AU67="","",SAM_2017_user_USD!AU67)</f>
        <v/>
      </c>
      <c r="AU66" s="223" t="str">
        <f>IF(SAM_2017_user_USD!AV67="","",SAM_2017_user_USD!AV67)</f>
        <v/>
      </c>
      <c r="AV66" s="223" t="str">
        <f>IF(SAM_2017_user_USD!AW67="","",SAM_2017_user_USD!AW67)</f>
        <v/>
      </c>
      <c r="AW66" s="223" t="str">
        <f>IF(SAM_2017_user_USD!AX67="","",SAM_2017_user_USD!AX67)</f>
        <v/>
      </c>
      <c r="AX66" s="223" t="str">
        <f>IF(SAM_2017_user_USD!AY67="","",SAM_2017_user_USD!AY67)</f>
        <v/>
      </c>
      <c r="AY66" s="223" t="str">
        <f>IF(SAM_2017_user_USD!AZ67="","",SAM_2017_user_USD!AZ67)</f>
        <v/>
      </c>
      <c r="AZ66" s="223" t="str">
        <f>IF(SAM_2017_user_USD!BA67="","",SAM_2017_user_USD!BA67)</f>
        <v/>
      </c>
      <c r="BA66" s="223" t="str">
        <f>IF(SAM_2017_user_USD!BB67="","",SAM_2017_user_USD!BB67)</f>
        <v/>
      </c>
      <c r="BB66" s="223" t="str">
        <f>IF(SAM_2017_user_USD!BC67="","",SAM_2017_user_USD!BC67)</f>
        <v/>
      </c>
      <c r="BC66" s="223" t="str">
        <f>IF(SAM_2017_user_USD!BD67="","",SAM_2017_user_USD!BD67)</f>
        <v/>
      </c>
      <c r="BD66" s="223" t="str">
        <f>IF(SAM_2017_user_USD!BE67="","",SAM_2017_user_USD!BE67)</f>
        <v/>
      </c>
      <c r="BE66" s="223" t="str">
        <f>IF(SAM_2017_user_USD!BF67="","",SAM_2017_user_USD!BF67)</f>
        <v/>
      </c>
      <c r="BF66" s="223" t="str">
        <f>IF(SAM_2017_user_USD!BG67="","",SAM_2017_user_USD!BG67)</f>
        <v/>
      </c>
      <c r="BG66" s="223" t="str">
        <f>IF(SAM_2017_user_USD!BH67="","",SAM_2017_user_USD!BH67)</f>
        <v/>
      </c>
      <c r="BH66" s="223" t="str">
        <f>IF(SAM_2017_user_USD!BI67="","",SAM_2017_user_USD!BI67)</f>
        <v/>
      </c>
      <c r="BI66" s="223" t="str">
        <f>IF(SAM_2017_user_USD!BJ67="","",SAM_2017_user_USD!BJ67)</f>
        <v/>
      </c>
      <c r="BJ66" s="223" t="str">
        <f>IF(SAM_2017_user_USD!BK67="","",SAM_2017_user_USD!BK67)</f>
        <v/>
      </c>
      <c r="BK66" s="223" t="str">
        <f>IF(SAM_2017_user_USD!BL67="","",SAM_2017_user_USD!BL67)</f>
        <v/>
      </c>
      <c r="BL66" s="223" t="str">
        <f>IF(SAM_2017_user_USD!BM67="","",SAM_2017_user_USD!BM67)</f>
        <v/>
      </c>
      <c r="BM66" s="223" t="str">
        <f>IF(SAM_2017_user_USD!BN67="","",SAM_2017_user_USD!BN67)</f>
        <v/>
      </c>
      <c r="BN66" s="223" t="str">
        <f>IF(SAM_2017_user_USD!BO67="","",SAM_2017_user_USD!BO67)</f>
        <v/>
      </c>
      <c r="BO66" s="223" t="str">
        <f>IF(SAM_2017_user_USD!BP67="","",SAM_2017_user_USD!BP67)</f>
        <v/>
      </c>
      <c r="BP66" s="223" t="str">
        <f>IF(SAM_2017_user_USD!BQ67="","",SAM_2017_user_USD!BQ67)</f>
        <v/>
      </c>
      <c r="BQ66" s="223" t="str">
        <f>IF(SAM_2017_user_USD!BR67="","",SAM_2017_user_USD!BR67)</f>
        <v/>
      </c>
      <c r="BR66" s="223" t="str">
        <f>IF(SAM_2017_user_USD!BS67="","",SAM_2017_user_USD!BS67)</f>
        <v/>
      </c>
      <c r="BS66" s="223" t="str">
        <f>IF(SAM_2017_user_USD!BT67="","",SAM_2017_user_USD!BT67)</f>
        <v/>
      </c>
      <c r="BT66" s="223">
        <f>IF(SAM_2017_user_USD!BU67="","",SAM_2017_user_USD!BU67)</f>
        <v>229.47428070397368</v>
      </c>
      <c r="BU66" s="223">
        <f>IF(SAM_2017_user_USD!BV67="","",SAM_2017_user_USD!BV67)</f>
        <v>302.25989467366503</v>
      </c>
      <c r="BV66" s="223">
        <f>IF(SAM_2017_user_USD!BW67="","",SAM_2017_user_USD!BW67)</f>
        <v>0.15578278981152832</v>
      </c>
      <c r="BW66" s="223">
        <f>IF(SAM_2017_user_USD!BX67="","",SAM_2017_user_USD!BX67)</f>
        <v>32.40282028079789</v>
      </c>
      <c r="BX66" s="223">
        <f>IF(SAM_2017_user_USD!BY67="","",SAM_2017_user_USD!BY67)</f>
        <v>109.21175128552501</v>
      </c>
      <c r="BY66" s="223" t="str">
        <f>IF(SAM_2017_user_USD!BZ67="","",SAM_2017_user_USD!BZ67)</f>
        <v/>
      </c>
      <c r="BZ66" s="223" t="str">
        <f>IF(SAM_2017_user_USD!CA67="","",SAM_2017_user_USD!CA67)</f>
        <v/>
      </c>
      <c r="CA66" s="223" t="str">
        <f>IF(SAM_2017_user_USD!CB67="","",SAM_2017_user_USD!CB67)</f>
        <v/>
      </c>
      <c r="CB66" s="223" t="str">
        <f>IF(SAM_2017_user_USD!CC67="","",SAM_2017_user_USD!CC67)</f>
        <v/>
      </c>
      <c r="CC66" s="223">
        <f>IF(SAM_2017_user_USD!CD67="","",SAM_2017_user_USD!CD67)</f>
        <v>4375.7432206247795</v>
      </c>
      <c r="CD66" s="223" t="str">
        <f>IF(SAM_2017_user_USD!CE67="","",SAM_2017_user_USD!CE67)</f>
        <v/>
      </c>
      <c r="CE66" s="107">
        <f t="shared" ref="CE66:CE82" si="2">SUM(B66:CD66)</f>
        <v>16015.913163061579</v>
      </c>
    </row>
    <row r="67" spans="1:83" x14ac:dyDescent="0.25">
      <c r="A67" s="225">
        <v>66</v>
      </c>
      <c r="B67" s="223">
        <f>IF(SAM_2017_user_USD!C68="","",SAM_2017_user_USD!C68)</f>
        <v>3.8221727119737013E-3</v>
      </c>
      <c r="C67" s="223">
        <f>IF(SAM_2017_user_USD!D68="","",SAM_2017_user_USD!D68)</f>
        <v>1.7762649962608359E-2</v>
      </c>
      <c r="D67" s="223">
        <f>IF(SAM_2017_user_USD!E68="","",SAM_2017_user_USD!E68)</f>
        <v>5.7905467182134069</v>
      </c>
      <c r="E67" s="223">
        <f>IF(SAM_2017_user_USD!F68="","",SAM_2017_user_USD!F68)</f>
        <v>1.3675160355597807E-2</v>
      </c>
      <c r="F67" s="223">
        <f>IF(SAM_2017_user_USD!G68="","",SAM_2017_user_USD!G68)</f>
        <v>0.25764031749593047</v>
      </c>
      <c r="G67" s="223">
        <f>IF(SAM_2017_user_USD!H68="","",SAM_2017_user_USD!H68)</f>
        <v>1.3461415087148116E-2</v>
      </c>
      <c r="H67" s="223">
        <f>IF(SAM_2017_user_USD!I68="","",SAM_2017_user_USD!I68)</f>
        <v>2.3853902603545293E-2</v>
      </c>
      <c r="I67" s="223">
        <f>IF(SAM_2017_user_USD!J68="","",SAM_2017_user_USD!J68)</f>
        <v>1.9859682178335072E-3</v>
      </c>
      <c r="J67" s="223">
        <f>IF(SAM_2017_user_USD!K68="","",SAM_2017_user_USD!K68)</f>
        <v>1.7161713943978588E-4</v>
      </c>
      <c r="K67" s="223">
        <f>IF(SAM_2017_user_USD!L68="","",SAM_2017_user_USD!L68)</f>
        <v>1.4574768928952359E-5</v>
      </c>
      <c r="L67" s="223" t="str">
        <f>IF(SAM_2017_user_USD!M68="","",SAM_2017_user_USD!M68)</f>
        <v/>
      </c>
      <c r="M67" s="223" t="str">
        <f>IF(SAM_2017_user_USD!N68="","",SAM_2017_user_USD!N68)</f>
        <v/>
      </c>
      <c r="N67" s="223">
        <f>IF(SAM_2017_user_USD!O68="","",SAM_2017_user_USD!O68)</f>
        <v>3.7766187994096558E-4</v>
      </c>
      <c r="O67" s="223">
        <f>IF(SAM_2017_user_USD!P68="","",SAM_2017_user_USD!P68)</f>
        <v>6.8467533548541279E-6</v>
      </c>
      <c r="P67" s="223">
        <f>IF(SAM_2017_user_USD!Q68="","",SAM_2017_user_USD!Q68)</f>
        <v>2.4957808404880975E-5</v>
      </c>
      <c r="Q67" s="223">
        <f>IF(SAM_2017_user_USD!R68="","",SAM_2017_user_USD!R68)</f>
        <v>6.3336165893020273E-5</v>
      </c>
      <c r="R67" s="223">
        <f>IF(SAM_2017_user_USD!S68="","",SAM_2017_user_USD!S68)</f>
        <v>1.2660591430390187E-3</v>
      </c>
      <c r="S67" s="223" t="str">
        <f>IF(SAM_2017_user_USD!T68="","",SAM_2017_user_USD!T68)</f>
        <v/>
      </c>
      <c r="T67" s="223">
        <f>IF(SAM_2017_user_USD!U68="","",SAM_2017_user_USD!U68)</f>
        <v>5.0268119578394256E-2</v>
      </c>
      <c r="U67" s="223">
        <f>IF(SAM_2017_user_USD!V68="","",SAM_2017_user_USD!V68)</f>
        <v>5.1449672748234265E-3</v>
      </c>
      <c r="V67" s="223">
        <f>IF(SAM_2017_user_USD!W68="","",SAM_2017_user_USD!W68)</f>
        <v>2.3205519417431473E-4</v>
      </c>
      <c r="W67" s="223">
        <f>IF(SAM_2017_user_USD!X68="","",SAM_2017_user_USD!X68)</f>
        <v>7.7246648185016825E-4</v>
      </c>
      <c r="X67" s="223">
        <f>IF(SAM_2017_user_USD!Y68="","",SAM_2017_user_USD!Y68)</f>
        <v>0.96781310976203105</v>
      </c>
      <c r="Y67" s="223">
        <f>IF(SAM_2017_user_USD!Z68="","",SAM_2017_user_USD!Z68)</f>
        <v>9.8360535423638092E-4</v>
      </c>
      <c r="Z67" s="223">
        <f>IF(SAM_2017_user_USD!AA68="","",SAM_2017_user_USD!AA68)</f>
        <v>3.6742504970846765E-4</v>
      </c>
      <c r="AA67" s="223">
        <f>IF(SAM_2017_user_USD!AB68="","",SAM_2017_user_USD!AB68)</f>
        <v>7.8646891603138831E-3</v>
      </c>
      <c r="AB67" s="223">
        <f>IF(SAM_2017_user_USD!AC68="","",SAM_2017_user_USD!AC68)</f>
        <v>6.8967275948293078E-2</v>
      </c>
      <c r="AC67" s="223">
        <f>IF(SAM_2017_user_USD!AD68="","",SAM_2017_user_USD!AD68)</f>
        <v>0.55149154664826583</v>
      </c>
      <c r="AD67" s="223">
        <f>IF(SAM_2017_user_USD!AE68="","",SAM_2017_user_USD!AE68)</f>
        <v>5.1168048659161158</v>
      </c>
      <c r="AE67" s="223">
        <f>IF(SAM_2017_user_USD!AF68="","",SAM_2017_user_USD!AF68)</f>
        <v>6.3425046201597904E-2</v>
      </c>
      <c r="AF67" s="223">
        <f>IF(SAM_2017_user_USD!AG68="","",SAM_2017_user_USD!AG68)</f>
        <v>0.38508365971686831</v>
      </c>
      <c r="AG67" s="223">
        <f>IF(SAM_2017_user_USD!AH68="","",SAM_2017_user_USD!AH68)</f>
        <v>8.9993705200135696E-4</v>
      </c>
      <c r="AH67" s="223">
        <f>IF(SAM_2017_user_USD!AI68="","",SAM_2017_user_USD!AI68)</f>
        <v>1.7269703659988891E-2</v>
      </c>
      <c r="AI67" s="223">
        <f>IF(SAM_2017_user_USD!AJ68="","",SAM_2017_user_USD!AJ68)</f>
        <v>7.3813214817176611</v>
      </c>
      <c r="AJ67" s="223" t="str">
        <f>IF(SAM_2017_user_USD!AK68="","",SAM_2017_user_USD!AK68)</f>
        <v/>
      </c>
      <c r="AK67" s="223" t="str">
        <f>IF(SAM_2017_user_USD!AL68="","",SAM_2017_user_USD!AL68)</f>
        <v/>
      </c>
      <c r="AL67" s="223" t="str">
        <f>IF(SAM_2017_user_USD!AM68="","",SAM_2017_user_USD!AM68)</f>
        <v/>
      </c>
      <c r="AM67" s="223" t="str">
        <f>IF(SAM_2017_user_USD!AN68="","",SAM_2017_user_USD!AN68)</f>
        <v/>
      </c>
      <c r="AN67" s="223" t="str">
        <f>IF(SAM_2017_user_USD!AO68="","",SAM_2017_user_USD!AO68)</f>
        <v/>
      </c>
      <c r="AO67" s="223" t="str">
        <f>IF(SAM_2017_user_USD!AP68="","",SAM_2017_user_USD!AP68)</f>
        <v/>
      </c>
      <c r="AP67" s="223" t="str">
        <f>IF(SAM_2017_user_USD!AQ68="","",SAM_2017_user_USD!AQ68)</f>
        <v/>
      </c>
      <c r="AQ67" s="223" t="str">
        <f>IF(SAM_2017_user_USD!AR68="","",SAM_2017_user_USD!AR68)</f>
        <v/>
      </c>
      <c r="AR67" s="223" t="str">
        <f>IF(SAM_2017_user_USD!AS68="","",SAM_2017_user_USD!AS68)</f>
        <v/>
      </c>
      <c r="AS67" s="223" t="str">
        <f>IF(SAM_2017_user_USD!AT68="","",SAM_2017_user_USD!AT68)</f>
        <v/>
      </c>
      <c r="AT67" s="223" t="str">
        <f>IF(SAM_2017_user_USD!AU68="","",SAM_2017_user_USD!AU68)</f>
        <v/>
      </c>
      <c r="AU67" s="223" t="str">
        <f>IF(SAM_2017_user_USD!AV68="","",SAM_2017_user_USD!AV68)</f>
        <v/>
      </c>
      <c r="AV67" s="223" t="str">
        <f>IF(SAM_2017_user_USD!AW68="","",SAM_2017_user_USD!AW68)</f>
        <v/>
      </c>
      <c r="AW67" s="223" t="str">
        <f>IF(SAM_2017_user_USD!AX68="","",SAM_2017_user_USD!AX68)</f>
        <v/>
      </c>
      <c r="AX67" s="223" t="str">
        <f>IF(SAM_2017_user_USD!AY68="","",SAM_2017_user_USD!AY68)</f>
        <v/>
      </c>
      <c r="AY67" s="223" t="str">
        <f>IF(SAM_2017_user_USD!AZ68="","",SAM_2017_user_USD!AZ68)</f>
        <v/>
      </c>
      <c r="AZ67" s="223" t="str">
        <f>IF(SAM_2017_user_USD!BA68="","",SAM_2017_user_USD!BA68)</f>
        <v/>
      </c>
      <c r="BA67" s="223" t="str">
        <f>IF(SAM_2017_user_USD!BB68="","",SAM_2017_user_USD!BB68)</f>
        <v/>
      </c>
      <c r="BB67" s="223" t="str">
        <f>IF(SAM_2017_user_USD!BC68="","",SAM_2017_user_USD!BC68)</f>
        <v/>
      </c>
      <c r="BC67" s="223" t="str">
        <f>IF(SAM_2017_user_USD!BD68="","",SAM_2017_user_USD!BD68)</f>
        <v/>
      </c>
      <c r="BD67" s="223" t="str">
        <f>IF(SAM_2017_user_USD!BE68="","",SAM_2017_user_USD!BE68)</f>
        <v/>
      </c>
      <c r="BE67" s="223" t="str">
        <f>IF(SAM_2017_user_USD!BF68="","",SAM_2017_user_USD!BF68)</f>
        <v/>
      </c>
      <c r="BF67" s="223" t="str">
        <f>IF(SAM_2017_user_USD!BG68="","",SAM_2017_user_USD!BG68)</f>
        <v/>
      </c>
      <c r="BG67" s="223" t="str">
        <f>IF(SAM_2017_user_USD!BH68="","",SAM_2017_user_USD!BH68)</f>
        <v/>
      </c>
      <c r="BH67" s="223" t="str">
        <f>IF(SAM_2017_user_USD!BI68="","",SAM_2017_user_USD!BI68)</f>
        <v/>
      </c>
      <c r="BI67" s="223" t="str">
        <f>IF(SAM_2017_user_USD!BJ68="","",SAM_2017_user_USD!BJ68)</f>
        <v/>
      </c>
      <c r="BJ67" s="223" t="str">
        <f>IF(SAM_2017_user_USD!BK68="","",SAM_2017_user_USD!BK68)</f>
        <v/>
      </c>
      <c r="BK67" s="223" t="str">
        <f>IF(SAM_2017_user_USD!BL68="","",SAM_2017_user_USD!BL68)</f>
        <v/>
      </c>
      <c r="BL67" s="223" t="str">
        <f>IF(SAM_2017_user_USD!BM68="","",SAM_2017_user_USD!BM68)</f>
        <v/>
      </c>
      <c r="BM67" s="223" t="str">
        <f>IF(SAM_2017_user_USD!BN68="","",SAM_2017_user_USD!BN68)</f>
        <v/>
      </c>
      <c r="BN67" s="223" t="str">
        <f>IF(SAM_2017_user_USD!BO68="","",SAM_2017_user_USD!BO68)</f>
        <v/>
      </c>
      <c r="BO67" s="223" t="str">
        <f>IF(SAM_2017_user_USD!BP68="","",SAM_2017_user_USD!BP68)</f>
        <v/>
      </c>
      <c r="BP67" s="223" t="str">
        <f>IF(SAM_2017_user_USD!BQ68="","",SAM_2017_user_USD!BQ68)</f>
        <v/>
      </c>
      <c r="BQ67" s="223" t="str">
        <f>IF(SAM_2017_user_USD!BR68="","",SAM_2017_user_USD!BR68)</f>
        <v/>
      </c>
      <c r="BR67" s="223" t="str">
        <f>IF(SAM_2017_user_USD!BS68="","",SAM_2017_user_USD!BS68)</f>
        <v/>
      </c>
      <c r="BS67" s="223" t="str">
        <f>IF(SAM_2017_user_USD!BT68="","",SAM_2017_user_USD!BT68)</f>
        <v/>
      </c>
      <c r="BT67" s="223">
        <f>IF(SAM_2017_user_USD!BU68="","",SAM_2017_user_USD!BU68)</f>
        <v>335.48609612945324</v>
      </c>
      <c r="BU67" s="223">
        <f>IF(SAM_2017_user_USD!BV68="","",SAM_2017_user_USD!BV68)</f>
        <v>758.11892773576358</v>
      </c>
      <c r="BV67" s="223">
        <f>IF(SAM_2017_user_USD!BW68="","",SAM_2017_user_USD!BW68)</f>
        <v>278.41237648912397</v>
      </c>
      <c r="BW67" s="223">
        <f>IF(SAM_2017_user_USD!BX68="","",SAM_2017_user_USD!BX68)</f>
        <v>1674.5106096275831</v>
      </c>
      <c r="BX67" s="223">
        <f>IF(SAM_2017_user_USD!BY68="","",SAM_2017_user_USD!BY68)</f>
        <v>4706.044605196701</v>
      </c>
      <c r="BY67" s="223" t="str">
        <f>IF(SAM_2017_user_USD!BZ68="","",SAM_2017_user_USD!BZ68)</f>
        <v/>
      </c>
      <c r="BZ67" s="223" t="str">
        <f>IF(SAM_2017_user_USD!CA68="","",SAM_2017_user_USD!CA68)</f>
        <v/>
      </c>
      <c r="CA67" s="223" t="str">
        <f>IF(SAM_2017_user_USD!CB68="","",SAM_2017_user_USD!CB68)</f>
        <v/>
      </c>
      <c r="CB67" s="223" t="str">
        <f>IF(SAM_2017_user_USD!CC68="","",SAM_2017_user_USD!CC68)</f>
        <v/>
      </c>
      <c r="CC67" s="223" t="str">
        <f>IF(SAM_2017_user_USD!CD68="","",SAM_2017_user_USD!CD68)</f>
        <v/>
      </c>
      <c r="CD67" s="223" t="str">
        <f>IF(SAM_2017_user_USD!CE68="","",SAM_2017_user_USD!CE68)</f>
        <v/>
      </c>
      <c r="CE67" s="107">
        <f t="shared" si="2"/>
        <v>7773.3159984916483</v>
      </c>
    </row>
    <row r="68" spans="1:83" x14ac:dyDescent="0.25">
      <c r="A68" s="225">
        <v>67</v>
      </c>
      <c r="B68" s="223">
        <f>IF(SAM_2017_user_USD!C69="","",SAM_2017_user_USD!C69)</f>
        <v>1.756147427724471E-2</v>
      </c>
      <c r="C68" s="223">
        <f>IF(SAM_2017_user_USD!D69="","",SAM_2017_user_USD!D69)</f>
        <v>2.7926509204069104E-2</v>
      </c>
      <c r="D68" s="223">
        <f>IF(SAM_2017_user_USD!E69="","",SAM_2017_user_USD!E69)</f>
        <v>11.573644577316431</v>
      </c>
      <c r="E68" s="223">
        <f>IF(SAM_2017_user_USD!F69="","",SAM_2017_user_USD!F69)</f>
        <v>5.8675298254605032E-2</v>
      </c>
      <c r="F68" s="223" t="str">
        <f>IF(SAM_2017_user_USD!G69="","",SAM_2017_user_USD!G69)</f>
        <v/>
      </c>
      <c r="G68" s="223">
        <f>IF(SAM_2017_user_USD!H69="","",SAM_2017_user_USD!H69)</f>
        <v>5.8605186844444979E-3</v>
      </c>
      <c r="H68" s="223">
        <f>IF(SAM_2017_user_USD!I69="","",SAM_2017_user_USD!I69)</f>
        <v>6.2199444843296127E-2</v>
      </c>
      <c r="I68" s="223">
        <f>IF(SAM_2017_user_USD!J69="","",SAM_2017_user_USD!J69)</f>
        <v>5.0445463376215263E-2</v>
      </c>
      <c r="J68" s="223">
        <f>IF(SAM_2017_user_USD!K69="","",SAM_2017_user_USD!K69)</f>
        <v>2.9539872795359451E-3</v>
      </c>
      <c r="K68" s="223">
        <f>IF(SAM_2017_user_USD!L69="","",SAM_2017_user_USD!L69)</f>
        <v>2.4106250474701369E-4</v>
      </c>
      <c r="L68" s="223">
        <f>IF(SAM_2017_user_USD!M69="","",SAM_2017_user_USD!M69)</f>
        <v>1.7916647693388153E-2</v>
      </c>
      <c r="M68" s="223">
        <f>IF(SAM_2017_user_USD!N69="","",SAM_2017_user_USD!N69)</f>
        <v>3.8473920547963719E-5</v>
      </c>
      <c r="N68" s="223">
        <f>IF(SAM_2017_user_USD!O69="","",SAM_2017_user_USD!O69)</f>
        <v>4.9425709153842035E-6</v>
      </c>
      <c r="O68" s="223">
        <f>IF(SAM_2017_user_USD!P69="","",SAM_2017_user_USD!P69)</f>
        <v>2.2462784968222183E-3</v>
      </c>
      <c r="P68" s="223">
        <f>IF(SAM_2017_user_USD!Q69="","",SAM_2017_user_USD!Q69)</f>
        <v>0.47902756596981472</v>
      </c>
      <c r="Q68" s="223">
        <f>IF(SAM_2017_user_USD!R69="","",SAM_2017_user_USD!R69)</f>
        <v>1.7505626386566791E-4</v>
      </c>
      <c r="R68" s="223">
        <f>IF(SAM_2017_user_USD!S69="","",SAM_2017_user_USD!S69)</f>
        <v>3.8167447960488085E-4</v>
      </c>
      <c r="S68" s="223" t="str">
        <f>IF(SAM_2017_user_USD!T69="","",SAM_2017_user_USD!T69)</f>
        <v/>
      </c>
      <c r="T68" s="223">
        <f>IF(SAM_2017_user_USD!U69="","",SAM_2017_user_USD!U69)</f>
        <v>0.14298209268326531</v>
      </c>
      <c r="U68" s="223">
        <f>IF(SAM_2017_user_USD!V69="","",SAM_2017_user_USD!V69)</f>
        <v>9.3146904667443867E-3</v>
      </c>
      <c r="V68" s="223">
        <f>IF(SAM_2017_user_USD!W69="","",SAM_2017_user_USD!W69)</f>
        <v>1.0055004412322901E-2</v>
      </c>
      <c r="W68" s="223">
        <f>IF(SAM_2017_user_USD!X69="","",SAM_2017_user_USD!X69)</f>
        <v>9.9621868154641992E-3</v>
      </c>
      <c r="X68" s="223">
        <f>IF(SAM_2017_user_USD!Y69="","",SAM_2017_user_USD!Y69)</f>
        <v>25.542005997425179</v>
      </c>
      <c r="Y68" s="223">
        <f>IF(SAM_2017_user_USD!Z69="","",SAM_2017_user_USD!Z69)</f>
        <v>8.0212290218969876E-4</v>
      </c>
      <c r="Z68" s="223">
        <f>IF(SAM_2017_user_USD!AA69="","",SAM_2017_user_USD!AA69)</f>
        <v>8.5519486650771401E-2</v>
      </c>
      <c r="AA68" s="223">
        <f>IF(SAM_2017_user_USD!AB69="","",SAM_2017_user_USD!AB69)</f>
        <v>2.411660189205787E-2</v>
      </c>
      <c r="AB68" s="223">
        <f>IF(SAM_2017_user_USD!AC69="","",SAM_2017_user_USD!AC69)</f>
        <v>0.55117108928739345</v>
      </c>
      <c r="AC68" s="223">
        <f>IF(SAM_2017_user_USD!AD69="","",SAM_2017_user_USD!AD69)</f>
        <v>6.2410811136609026E-2</v>
      </c>
      <c r="AD68" s="223">
        <f>IF(SAM_2017_user_USD!AE69="","",SAM_2017_user_USD!AE69)</f>
        <v>7.8552070762297595E-5</v>
      </c>
      <c r="AE68" s="223" t="str">
        <f>IF(SAM_2017_user_USD!AF69="","",SAM_2017_user_USD!AF69)</f>
        <v/>
      </c>
      <c r="AF68" s="223">
        <f>IF(SAM_2017_user_USD!AG69="","",SAM_2017_user_USD!AG69)</f>
        <v>1.0555807362748726</v>
      </c>
      <c r="AG68" s="223">
        <f>IF(SAM_2017_user_USD!AH69="","",SAM_2017_user_USD!AH69)</f>
        <v>1.4344400173485647</v>
      </c>
      <c r="AH68" s="223">
        <f>IF(SAM_2017_user_USD!AI69="","",SAM_2017_user_USD!AI69)</f>
        <v>26.763168677409787</v>
      </c>
      <c r="AI68" s="223">
        <f>IF(SAM_2017_user_USD!AJ69="","",SAM_2017_user_USD!AJ69)</f>
        <v>21.383540561124494</v>
      </c>
      <c r="AJ68" s="223" t="str">
        <f>IF(SAM_2017_user_USD!AK69="","",SAM_2017_user_USD!AK69)</f>
        <v/>
      </c>
      <c r="AK68" s="223" t="str">
        <f>IF(SAM_2017_user_USD!AL69="","",SAM_2017_user_USD!AL69)</f>
        <v/>
      </c>
      <c r="AL68" s="223" t="str">
        <f>IF(SAM_2017_user_USD!AM69="","",SAM_2017_user_USD!AM69)</f>
        <v/>
      </c>
      <c r="AM68" s="223" t="str">
        <f>IF(SAM_2017_user_USD!AN69="","",SAM_2017_user_USD!AN69)</f>
        <v/>
      </c>
      <c r="AN68" s="223" t="str">
        <f>IF(SAM_2017_user_USD!AO69="","",SAM_2017_user_USD!AO69)</f>
        <v/>
      </c>
      <c r="AO68" s="223" t="str">
        <f>IF(SAM_2017_user_USD!AP69="","",SAM_2017_user_USD!AP69)</f>
        <v/>
      </c>
      <c r="AP68" s="223" t="str">
        <f>IF(SAM_2017_user_USD!AQ69="","",SAM_2017_user_USD!AQ69)</f>
        <v/>
      </c>
      <c r="AQ68" s="223" t="str">
        <f>IF(SAM_2017_user_USD!AR69="","",SAM_2017_user_USD!AR69)</f>
        <v/>
      </c>
      <c r="AR68" s="223" t="str">
        <f>IF(SAM_2017_user_USD!AS69="","",SAM_2017_user_USD!AS69)</f>
        <v/>
      </c>
      <c r="AS68" s="223" t="str">
        <f>IF(SAM_2017_user_USD!AT69="","",SAM_2017_user_USD!AT69)</f>
        <v/>
      </c>
      <c r="AT68" s="223" t="str">
        <f>IF(SAM_2017_user_USD!AU69="","",SAM_2017_user_USD!AU69)</f>
        <v/>
      </c>
      <c r="AU68" s="223" t="str">
        <f>IF(SAM_2017_user_USD!AV69="","",SAM_2017_user_USD!AV69)</f>
        <v/>
      </c>
      <c r="AV68" s="223" t="str">
        <f>IF(SAM_2017_user_USD!AW69="","",SAM_2017_user_USD!AW69)</f>
        <v/>
      </c>
      <c r="AW68" s="223" t="str">
        <f>IF(SAM_2017_user_USD!AX69="","",SAM_2017_user_USD!AX69)</f>
        <v/>
      </c>
      <c r="AX68" s="223" t="str">
        <f>IF(SAM_2017_user_USD!AY69="","",SAM_2017_user_USD!AY69)</f>
        <v/>
      </c>
      <c r="AY68" s="223" t="str">
        <f>IF(SAM_2017_user_USD!AZ69="","",SAM_2017_user_USD!AZ69)</f>
        <v/>
      </c>
      <c r="AZ68" s="223" t="str">
        <f>IF(SAM_2017_user_USD!BA69="","",SAM_2017_user_USD!BA69)</f>
        <v/>
      </c>
      <c r="BA68" s="223" t="str">
        <f>IF(SAM_2017_user_USD!BB69="","",SAM_2017_user_USD!BB69)</f>
        <v/>
      </c>
      <c r="BB68" s="223" t="str">
        <f>IF(SAM_2017_user_USD!BC69="","",SAM_2017_user_USD!BC69)</f>
        <v/>
      </c>
      <c r="BC68" s="223" t="str">
        <f>IF(SAM_2017_user_USD!BD69="","",SAM_2017_user_USD!BD69)</f>
        <v/>
      </c>
      <c r="BD68" s="223" t="str">
        <f>IF(SAM_2017_user_USD!BE69="","",SAM_2017_user_USD!BE69)</f>
        <v/>
      </c>
      <c r="BE68" s="223" t="str">
        <f>IF(SAM_2017_user_USD!BF69="","",SAM_2017_user_USD!BF69)</f>
        <v/>
      </c>
      <c r="BF68" s="223" t="str">
        <f>IF(SAM_2017_user_USD!BG69="","",SAM_2017_user_USD!BG69)</f>
        <v/>
      </c>
      <c r="BG68" s="223" t="str">
        <f>IF(SAM_2017_user_USD!BH69="","",SAM_2017_user_USD!BH69)</f>
        <v/>
      </c>
      <c r="BH68" s="223" t="str">
        <f>IF(SAM_2017_user_USD!BI69="","",SAM_2017_user_USD!BI69)</f>
        <v/>
      </c>
      <c r="BI68" s="223" t="str">
        <f>IF(SAM_2017_user_USD!BJ69="","",SAM_2017_user_USD!BJ69)</f>
        <v/>
      </c>
      <c r="BJ68" s="223" t="str">
        <f>IF(SAM_2017_user_USD!BK69="","",SAM_2017_user_USD!BK69)</f>
        <v/>
      </c>
      <c r="BK68" s="223" t="str">
        <f>IF(SAM_2017_user_USD!BL69="","",SAM_2017_user_USD!BL69)</f>
        <v/>
      </c>
      <c r="BL68" s="223" t="str">
        <f>IF(SAM_2017_user_USD!BM69="","",SAM_2017_user_USD!BM69)</f>
        <v/>
      </c>
      <c r="BM68" s="223" t="str">
        <f>IF(SAM_2017_user_USD!BN69="","",SAM_2017_user_USD!BN69)</f>
        <v/>
      </c>
      <c r="BN68" s="223" t="str">
        <f>IF(SAM_2017_user_USD!BO69="","",SAM_2017_user_USD!BO69)</f>
        <v/>
      </c>
      <c r="BO68" s="223" t="str">
        <f>IF(SAM_2017_user_USD!BP69="","",SAM_2017_user_USD!BP69)</f>
        <v/>
      </c>
      <c r="BP68" s="223" t="str">
        <f>IF(SAM_2017_user_USD!BQ69="","",SAM_2017_user_USD!BQ69)</f>
        <v/>
      </c>
      <c r="BQ68" s="223" t="str">
        <f>IF(SAM_2017_user_USD!BR69="","",SAM_2017_user_USD!BR69)</f>
        <v/>
      </c>
      <c r="BR68" s="223" t="str">
        <f>IF(SAM_2017_user_USD!BS69="","",SAM_2017_user_USD!BS69)</f>
        <v/>
      </c>
      <c r="BS68" s="223" t="str">
        <f>IF(SAM_2017_user_USD!BT69="","",SAM_2017_user_USD!BT69)</f>
        <v/>
      </c>
      <c r="BT68" s="223">
        <f>IF(SAM_2017_user_USD!BU69="","",SAM_2017_user_USD!BU69)</f>
        <v>114.81753239030866</v>
      </c>
      <c r="BU68" s="223">
        <f>IF(SAM_2017_user_USD!BV69="","",SAM_2017_user_USD!BV69)</f>
        <v>239.11140241502679</v>
      </c>
      <c r="BV68" s="223">
        <f>IF(SAM_2017_user_USD!BW69="","",SAM_2017_user_USD!BW69)</f>
        <v>91.987773013546445</v>
      </c>
      <c r="BW68" s="223">
        <f>IF(SAM_2017_user_USD!BX69="","",SAM_2017_user_USD!BX69)</f>
        <v>675.32804235311073</v>
      </c>
      <c r="BX68" s="223">
        <f>IF(SAM_2017_user_USD!BY69="","",SAM_2017_user_USD!BY69)</f>
        <v>4831.3790527944575</v>
      </c>
      <c r="BY68" s="223" t="str">
        <f>IF(SAM_2017_user_USD!BZ69="","",SAM_2017_user_USD!BZ69)</f>
        <v/>
      </c>
      <c r="BZ68" s="223" t="str">
        <f>IF(SAM_2017_user_USD!CA69="","",SAM_2017_user_USD!CA69)</f>
        <v/>
      </c>
      <c r="CA68" s="223" t="str">
        <f>IF(SAM_2017_user_USD!CB69="","",SAM_2017_user_USD!CB69)</f>
        <v/>
      </c>
      <c r="CB68" s="223" t="str">
        <f>IF(SAM_2017_user_USD!CC69="","",SAM_2017_user_USD!CC69)</f>
        <v/>
      </c>
      <c r="CC68" s="223" t="str">
        <f>IF(SAM_2017_user_USD!CD69="","",SAM_2017_user_USD!CD69)</f>
        <v/>
      </c>
      <c r="CD68" s="223" t="str">
        <f>IF(SAM_2017_user_USD!CE69="","",SAM_2017_user_USD!CE69)</f>
        <v/>
      </c>
      <c r="CE68" s="107">
        <f t="shared" si="2"/>
        <v>6041.9982505694861</v>
      </c>
    </row>
    <row r="69" spans="1:83" x14ac:dyDescent="0.25">
      <c r="A69" s="103">
        <v>68</v>
      </c>
      <c r="B69" s="223">
        <f>IF(SAM_2017_user_USD!C70="","",SAM_2017_user_USD!C70)</f>
        <v>305.19479832341477</v>
      </c>
      <c r="C69" s="223">
        <f>IF(SAM_2017_user_USD!D70="","",SAM_2017_user_USD!D70)</f>
        <v>62.216117868768094</v>
      </c>
      <c r="D69" s="223">
        <f>IF(SAM_2017_user_USD!E70="","",SAM_2017_user_USD!E70)</f>
        <v>702.23461859280758</v>
      </c>
      <c r="E69" s="223">
        <f>IF(SAM_2017_user_USD!F70="","",SAM_2017_user_USD!F70)</f>
        <v>26.095597453705484</v>
      </c>
      <c r="F69" s="223">
        <f>IF(SAM_2017_user_USD!G70="","",SAM_2017_user_USD!G70)</f>
        <v>1.95715510348405</v>
      </c>
      <c r="G69" s="223">
        <f>IF(SAM_2017_user_USD!H70="","",SAM_2017_user_USD!H70)</f>
        <v>29.796505091283528</v>
      </c>
      <c r="H69" s="223">
        <f>IF(SAM_2017_user_USD!I70="","",SAM_2017_user_USD!I70)</f>
        <v>142.29345358451928</v>
      </c>
      <c r="I69" s="223">
        <f>IF(SAM_2017_user_USD!J70="","",SAM_2017_user_USD!J70)</f>
        <v>17.346542915496443</v>
      </c>
      <c r="J69" s="223">
        <f>IF(SAM_2017_user_USD!K70="","",SAM_2017_user_USD!K70)</f>
        <v>1.0748807423217619</v>
      </c>
      <c r="K69" s="223">
        <f>IF(SAM_2017_user_USD!L70="","",SAM_2017_user_USD!L70)</f>
        <v>1.1028372229727776</v>
      </c>
      <c r="L69" s="223">
        <f>IF(SAM_2017_user_USD!M70="","",SAM_2017_user_USD!M70)</f>
        <v>14.177963612841728</v>
      </c>
      <c r="M69" s="223">
        <f>IF(SAM_2017_user_USD!N70="","",SAM_2017_user_USD!N70)</f>
        <v>0.12059871969806331</v>
      </c>
      <c r="N69" s="223">
        <f>IF(SAM_2017_user_USD!O70="","",SAM_2017_user_USD!O70)</f>
        <v>0.71291684163702762</v>
      </c>
      <c r="O69" s="223">
        <f>IF(SAM_2017_user_USD!P70="","",SAM_2017_user_USD!P70)</f>
        <v>1.0034983052784714</v>
      </c>
      <c r="P69" s="223">
        <f>IF(SAM_2017_user_USD!Q70="","",SAM_2017_user_USD!Q70)</f>
        <v>3.2645480578108428</v>
      </c>
      <c r="Q69" s="223">
        <f>IF(SAM_2017_user_USD!R70="","",SAM_2017_user_USD!R70)</f>
        <v>4.2136677887918523</v>
      </c>
      <c r="R69" s="223">
        <f>IF(SAM_2017_user_USD!S70="","",SAM_2017_user_USD!S70)</f>
        <v>2.8182237458441777</v>
      </c>
      <c r="S69" s="223">
        <f>IF(SAM_2017_user_USD!T70="","",SAM_2017_user_USD!T70)</f>
        <v>3.5483867120608653E-5</v>
      </c>
      <c r="T69" s="223">
        <f>IF(SAM_2017_user_USD!U70="","",SAM_2017_user_USD!U70)</f>
        <v>29.238800415275637</v>
      </c>
      <c r="U69" s="223">
        <f>IF(SAM_2017_user_USD!V70="","",SAM_2017_user_USD!V70)</f>
        <v>1.0353327933800647</v>
      </c>
      <c r="V69" s="223">
        <f>IF(SAM_2017_user_USD!W70="","",SAM_2017_user_USD!W70)</f>
        <v>0.84137681994745461</v>
      </c>
      <c r="W69" s="223">
        <f>IF(SAM_2017_user_USD!X70="","",SAM_2017_user_USD!X70)</f>
        <v>10.579804976945633</v>
      </c>
      <c r="X69" s="223">
        <f>IF(SAM_2017_user_USD!Y70="","",SAM_2017_user_USD!Y70)</f>
        <v>529.76195859453492</v>
      </c>
      <c r="Y69" s="223">
        <f>IF(SAM_2017_user_USD!Z70="","",SAM_2017_user_USD!Z70)</f>
        <v>27.299034250416522</v>
      </c>
      <c r="Z69" s="223">
        <f>IF(SAM_2017_user_USD!AA70="","",SAM_2017_user_USD!AA70)</f>
        <v>396.06331508013568</v>
      </c>
      <c r="AA69" s="223">
        <f>IF(SAM_2017_user_USD!AB70="","",SAM_2017_user_USD!AB70)</f>
        <v>149.63033467180088</v>
      </c>
      <c r="AB69" s="223">
        <f>IF(SAM_2017_user_USD!AC70="","",SAM_2017_user_USD!AC70)</f>
        <v>5011.1004363932143</v>
      </c>
      <c r="AC69" s="223">
        <f>IF(SAM_2017_user_USD!AD70="","",SAM_2017_user_USD!AD70)</f>
        <v>130.50370772858187</v>
      </c>
      <c r="AD69" s="223">
        <f>IF(SAM_2017_user_USD!AE70="","",SAM_2017_user_USD!AE70)</f>
        <v>290.64619792200961</v>
      </c>
      <c r="AE69" s="223">
        <f>IF(SAM_2017_user_USD!AF70="","",SAM_2017_user_USD!AF70)</f>
        <v>632.28062245028514</v>
      </c>
      <c r="AF69" s="223">
        <f>IF(SAM_2017_user_USD!AG70="","",SAM_2017_user_USD!AG70)</f>
        <v>902.922409579994</v>
      </c>
      <c r="AG69" s="223">
        <f>IF(SAM_2017_user_USD!AH70="","",SAM_2017_user_USD!AH70)</f>
        <v>321.78136014462154</v>
      </c>
      <c r="AH69" s="223">
        <f>IF(SAM_2017_user_USD!AI70="","",SAM_2017_user_USD!AI70)</f>
        <v>349.46963333940977</v>
      </c>
      <c r="AI69" s="223">
        <f>IF(SAM_2017_user_USD!AJ70="","",SAM_2017_user_USD!AJ70)</f>
        <v>1715.5563679817633</v>
      </c>
      <c r="AJ69" s="223" t="str">
        <f>IF(SAM_2017_user_USD!AK70="","",SAM_2017_user_USD!AK70)</f>
        <v/>
      </c>
      <c r="AK69" s="223" t="str">
        <f>IF(SAM_2017_user_USD!AL70="","",SAM_2017_user_USD!AL70)</f>
        <v/>
      </c>
      <c r="AL69" s="223" t="str">
        <f>IF(SAM_2017_user_USD!AM70="","",SAM_2017_user_USD!AM70)</f>
        <v/>
      </c>
      <c r="AM69" s="223" t="str">
        <f>IF(SAM_2017_user_USD!AN70="","",SAM_2017_user_USD!AN70)</f>
        <v/>
      </c>
      <c r="AN69" s="223" t="str">
        <f>IF(SAM_2017_user_USD!AO70="","",SAM_2017_user_USD!AO70)</f>
        <v/>
      </c>
      <c r="AO69" s="223" t="str">
        <f>IF(SAM_2017_user_USD!AP70="","",SAM_2017_user_USD!AP70)</f>
        <v/>
      </c>
      <c r="AP69" s="223" t="str">
        <f>IF(SAM_2017_user_USD!AQ70="","",SAM_2017_user_USD!AQ70)</f>
        <v/>
      </c>
      <c r="AQ69" s="223" t="str">
        <f>IF(SAM_2017_user_USD!AR70="","",SAM_2017_user_USD!AR70)</f>
        <v/>
      </c>
      <c r="AR69" s="223" t="str">
        <f>IF(SAM_2017_user_USD!AS70="","",SAM_2017_user_USD!AS70)</f>
        <v/>
      </c>
      <c r="AS69" s="223" t="str">
        <f>IF(SAM_2017_user_USD!AT70="","",SAM_2017_user_USD!AT70)</f>
        <v/>
      </c>
      <c r="AT69" s="223" t="str">
        <f>IF(SAM_2017_user_USD!AU70="","",SAM_2017_user_USD!AU70)</f>
        <v/>
      </c>
      <c r="AU69" s="223" t="str">
        <f>IF(SAM_2017_user_USD!AV70="","",SAM_2017_user_USD!AV70)</f>
        <v/>
      </c>
      <c r="AV69" s="223" t="str">
        <f>IF(SAM_2017_user_USD!AW70="","",SAM_2017_user_USD!AW70)</f>
        <v/>
      </c>
      <c r="AW69" s="223" t="str">
        <f>IF(SAM_2017_user_USD!AX70="","",SAM_2017_user_USD!AX70)</f>
        <v/>
      </c>
      <c r="AX69" s="223" t="str">
        <f>IF(SAM_2017_user_USD!AY70="","",SAM_2017_user_USD!AY70)</f>
        <v/>
      </c>
      <c r="AY69" s="223" t="str">
        <f>IF(SAM_2017_user_USD!AZ70="","",SAM_2017_user_USD!AZ70)</f>
        <v/>
      </c>
      <c r="AZ69" s="223" t="str">
        <f>IF(SAM_2017_user_USD!BA70="","",SAM_2017_user_USD!BA70)</f>
        <v/>
      </c>
      <c r="BA69" s="223" t="str">
        <f>IF(SAM_2017_user_USD!BB70="","",SAM_2017_user_USD!BB70)</f>
        <v/>
      </c>
      <c r="BB69" s="223" t="str">
        <f>IF(SAM_2017_user_USD!BC70="","",SAM_2017_user_USD!BC70)</f>
        <v/>
      </c>
      <c r="BC69" s="223" t="str">
        <f>IF(SAM_2017_user_USD!BD70="","",SAM_2017_user_USD!BD70)</f>
        <v/>
      </c>
      <c r="BD69" s="223" t="str">
        <f>IF(SAM_2017_user_USD!BE70="","",SAM_2017_user_USD!BE70)</f>
        <v/>
      </c>
      <c r="BE69" s="223" t="str">
        <f>IF(SAM_2017_user_USD!BF70="","",SAM_2017_user_USD!BF70)</f>
        <v/>
      </c>
      <c r="BF69" s="223" t="str">
        <f>IF(SAM_2017_user_USD!BG70="","",SAM_2017_user_USD!BG70)</f>
        <v/>
      </c>
      <c r="BG69" s="223" t="str">
        <f>IF(SAM_2017_user_USD!BH70="","",SAM_2017_user_USD!BH70)</f>
        <v/>
      </c>
      <c r="BH69" s="223" t="str">
        <f>IF(SAM_2017_user_USD!BI70="","",SAM_2017_user_USD!BI70)</f>
        <v/>
      </c>
      <c r="BI69" s="223" t="str">
        <f>IF(SAM_2017_user_USD!BJ70="","",SAM_2017_user_USD!BJ70)</f>
        <v/>
      </c>
      <c r="BJ69" s="223" t="str">
        <f>IF(SAM_2017_user_USD!BK70="","",SAM_2017_user_USD!BK70)</f>
        <v/>
      </c>
      <c r="BK69" s="223" t="str">
        <f>IF(SAM_2017_user_USD!BL70="","",SAM_2017_user_USD!BL70)</f>
        <v/>
      </c>
      <c r="BL69" s="223" t="str">
        <f>IF(SAM_2017_user_USD!BM70="","",SAM_2017_user_USD!BM70)</f>
        <v/>
      </c>
      <c r="BM69" s="223" t="str">
        <f>IF(SAM_2017_user_USD!BN70="","",SAM_2017_user_USD!BN70)</f>
        <v/>
      </c>
      <c r="BN69" s="223" t="str">
        <f>IF(SAM_2017_user_USD!BO70="","",SAM_2017_user_USD!BO70)</f>
        <v/>
      </c>
      <c r="BO69" s="223" t="str">
        <f>IF(SAM_2017_user_USD!BP70="","",SAM_2017_user_USD!BP70)</f>
        <v/>
      </c>
      <c r="BP69" s="223" t="str">
        <f>IF(SAM_2017_user_USD!BQ70="","",SAM_2017_user_USD!BQ70)</f>
        <v/>
      </c>
      <c r="BQ69" s="223" t="str">
        <f>IF(SAM_2017_user_USD!BR70="","",SAM_2017_user_USD!BR70)</f>
        <v/>
      </c>
      <c r="BR69" s="223" t="str">
        <f>IF(SAM_2017_user_USD!BS70="","",SAM_2017_user_USD!BS70)</f>
        <v/>
      </c>
      <c r="BS69" s="223" t="str">
        <f>IF(SAM_2017_user_USD!BT70="","",SAM_2017_user_USD!BT70)</f>
        <v/>
      </c>
      <c r="BT69" s="223">
        <f>IF(SAM_2017_user_USD!BU70="","",SAM_2017_user_USD!BU70)</f>
        <v>1351.7897591616081</v>
      </c>
      <c r="BU69" s="223">
        <f>IF(SAM_2017_user_USD!BV70="","",SAM_2017_user_USD!BV70)</f>
        <v>2015.4313250426139</v>
      </c>
      <c r="BV69" s="223">
        <f>IF(SAM_2017_user_USD!BW70="","",SAM_2017_user_USD!BW70)</f>
        <v>1131.3028617854384</v>
      </c>
      <c r="BW69" s="223">
        <f>IF(SAM_2017_user_USD!BX70="","",SAM_2017_user_USD!BX70)</f>
        <v>5110.2214681029518</v>
      </c>
      <c r="BX69" s="223">
        <f>IF(SAM_2017_user_USD!BY70="","",SAM_2017_user_USD!BY70)</f>
        <v>7890.9252743353618</v>
      </c>
      <c r="BY69" s="223" t="str">
        <f>IF(SAM_2017_user_USD!BZ70="","",SAM_2017_user_USD!BZ70)</f>
        <v/>
      </c>
      <c r="BZ69" s="223" t="str">
        <f>IF(SAM_2017_user_USD!CA70="","",SAM_2017_user_USD!CA70)</f>
        <v/>
      </c>
      <c r="CA69" s="223" t="str">
        <f>IF(SAM_2017_user_USD!CB70="","",SAM_2017_user_USD!CB70)</f>
        <v/>
      </c>
      <c r="CB69" s="223" t="str">
        <f>IF(SAM_2017_user_USD!CC70="","",SAM_2017_user_USD!CC70)</f>
        <v/>
      </c>
      <c r="CC69" s="223">
        <f>IF(SAM_2017_user_USD!CD70="","",SAM_2017_user_USD!CD70)</f>
        <v>117.96819725607823</v>
      </c>
      <c r="CD69" s="223" t="str">
        <f>IF(SAM_2017_user_USD!CE70="","",SAM_2017_user_USD!CE70)</f>
        <v/>
      </c>
      <c r="CE69" s="107">
        <f t="shared" si="2"/>
        <v>29431.973538280912</v>
      </c>
    </row>
    <row r="70" spans="1:83" x14ac:dyDescent="0.25">
      <c r="A70" s="225">
        <v>69</v>
      </c>
      <c r="B70" s="223">
        <f>IF(SAM_2017_user_USD!C71="","",SAM_2017_user_USD!C71)</f>
        <v>5672.4006134969322</v>
      </c>
      <c r="C70" s="223">
        <f>IF(SAM_2017_user_USD!D71="","",SAM_2017_user_USD!D71)</f>
        <v>378.72012929880646</v>
      </c>
      <c r="D70" s="223">
        <f>IF(SAM_2017_user_USD!E71="","",SAM_2017_user_USD!E71)</f>
        <v>13251.613368281418</v>
      </c>
      <c r="E70" s="223">
        <f>IF(SAM_2017_user_USD!F71="","",SAM_2017_user_USD!F71)</f>
        <v>388.17326138731778</v>
      </c>
      <c r="F70" s="223">
        <f>IF(SAM_2017_user_USD!G71="","",SAM_2017_user_USD!G71)</f>
        <v>342.69908116672957</v>
      </c>
      <c r="G70" s="223">
        <f>IF(SAM_2017_user_USD!H71="","",SAM_2017_user_USD!H71)</f>
        <v>1745.0879162735976</v>
      </c>
      <c r="H70" s="223">
        <f>IF(SAM_2017_user_USD!I71="","",SAM_2017_user_USD!I71)</f>
        <v>679.84918837740599</v>
      </c>
      <c r="I70" s="223">
        <f>IF(SAM_2017_user_USD!J71="","",SAM_2017_user_USD!J71)</f>
        <v>3591.9497370912536</v>
      </c>
      <c r="J70" s="223">
        <f>IF(SAM_2017_user_USD!K71="","",SAM_2017_user_USD!K71)</f>
        <v>119.39599707998387</v>
      </c>
      <c r="K70" s="223">
        <f>IF(SAM_2017_user_USD!L71="","",SAM_2017_user_USD!L71)</f>
        <v>337.65742094309689</v>
      </c>
      <c r="L70" s="223">
        <f>IF(SAM_2017_user_USD!M71="","",SAM_2017_user_USD!M71)</f>
        <v>2576.2160611932268</v>
      </c>
      <c r="M70" s="223">
        <f>IF(SAM_2017_user_USD!N71="","",SAM_2017_user_USD!N71)</f>
        <v>3142.5154168511931</v>
      </c>
      <c r="N70" s="223">
        <f>IF(SAM_2017_user_USD!O71="","",SAM_2017_user_USD!O71)</f>
        <v>281.41400541648568</v>
      </c>
      <c r="O70" s="223">
        <f>IF(SAM_2017_user_USD!P71="","",SAM_2017_user_USD!P71)</f>
        <v>1205.5998498501353</v>
      </c>
      <c r="P70" s="223">
        <f>IF(SAM_2017_user_USD!Q71="","",SAM_2017_user_USD!Q71)</f>
        <v>824.74193698699241</v>
      </c>
      <c r="Q70" s="223">
        <f>IF(SAM_2017_user_USD!R71="","",SAM_2017_user_USD!R71)</f>
        <v>596.5767986672854</v>
      </c>
      <c r="R70" s="223">
        <f>IF(SAM_2017_user_USD!S71="","",SAM_2017_user_USD!S71)</f>
        <v>626.72842762554603</v>
      </c>
      <c r="S70" s="223">
        <f>IF(SAM_2017_user_USD!T71="","",SAM_2017_user_USD!T71)</f>
        <v>12.212630503388741</v>
      </c>
      <c r="T70" s="223">
        <f>IF(SAM_2017_user_USD!U71="","",SAM_2017_user_USD!U71)</f>
        <v>913.18978784592093</v>
      </c>
      <c r="U70" s="223">
        <f>IF(SAM_2017_user_USD!V71="","",SAM_2017_user_USD!V71)</f>
        <v>171.63273277478828</v>
      </c>
      <c r="V70" s="223">
        <f>IF(SAM_2017_user_USD!W71="","",SAM_2017_user_USD!W71)</f>
        <v>275.56735667990398</v>
      </c>
      <c r="W70" s="223">
        <f>IF(SAM_2017_user_USD!X71="","",SAM_2017_user_USD!X71)</f>
        <v>186.26779141104296</v>
      </c>
      <c r="X70" s="223">
        <f>IF(SAM_2017_user_USD!Y71="","",SAM_2017_user_USD!Y71)</f>
        <v>8698.830578484869</v>
      </c>
      <c r="Y70" s="223">
        <f>IF(SAM_2017_user_USD!Z71="","",SAM_2017_user_USD!Z71)</f>
        <v>37.186806425720597</v>
      </c>
      <c r="Z70" s="223">
        <f>IF(SAM_2017_user_USD!AA71="","",SAM_2017_user_USD!AA71)</f>
        <v>399.19634859919512</v>
      </c>
      <c r="AA70" s="223">
        <f>IF(SAM_2017_user_USD!AB71="","",SAM_2017_user_USD!AB71)</f>
        <v>5044.4564417177917</v>
      </c>
      <c r="AB70" s="223">
        <f>IF(SAM_2017_user_USD!AC71="","",SAM_2017_user_USD!AC71)</f>
        <v>17985.166564417177</v>
      </c>
      <c r="AC70" s="223">
        <f>IF(SAM_2017_user_USD!AD71="","",SAM_2017_user_USD!AD71)</f>
        <v>1846.4981595092024</v>
      </c>
      <c r="AD70" s="223">
        <f>IF(SAM_2017_user_USD!AE71="","",SAM_2017_user_USD!AE71)</f>
        <v>4012.5432515337425</v>
      </c>
      <c r="AE70" s="223">
        <f>IF(SAM_2017_user_USD!AF71="","",SAM_2017_user_USD!AF71)</f>
        <v>12856.582208588956</v>
      </c>
      <c r="AF70" s="223">
        <f>IF(SAM_2017_user_USD!AG71="","",SAM_2017_user_USD!AG71)</f>
        <v>4438.1938650306747</v>
      </c>
      <c r="AG70" s="223">
        <f>IF(SAM_2017_user_USD!AH71="","",SAM_2017_user_USD!AH71)</f>
        <v>1200.4236196319021</v>
      </c>
      <c r="AH70" s="223">
        <f>IF(SAM_2017_user_USD!AI71="","",SAM_2017_user_USD!AI71)</f>
        <v>1496.9371165644172</v>
      </c>
      <c r="AI70" s="223">
        <f>IF(SAM_2017_user_USD!AJ71="","",SAM_2017_user_USD!AJ71)</f>
        <v>8909.043935201873</v>
      </c>
      <c r="AJ70" s="223" t="str">
        <f>IF(SAM_2017_user_USD!AK71="","",SAM_2017_user_USD!AK71)</f>
        <v/>
      </c>
      <c r="AK70" s="223" t="str">
        <f>IF(SAM_2017_user_USD!AL71="","",SAM_2017_user_USD!AL71)</f>
        <v/>
      </c>
      <c r="AL70" s="223" t="str">
        <f>IF(SAM_2017_user_USD!AM71="","",SAM_2017_user_USD!AM71)</f>
        <v/>
      </c>
      <c r="AM70" s="223" t="str">
        <f>IF(SAM_2017_user_USD!AN71="","",SAM_2017_user_USD!AN71)</f>
        <v/>
      </c>
      <c r="AN70" s="223" t="str">
        <f>IF(SAM_2017_user_USD!AO71="","",SAM_2017_user_USD!AO71)</f>
        <v/>
      </c>
      <c r="AO70" s="223" t="str">
        <f>IF(SAM_2017_user_USD!AP71="","",SAM_2017_user_USD!AP71)</f>
        <v/>
      </c>
      <c r="AP70" s="223" t="str">
        <f>IF(SAM_2017_user_USD!AQ71="","",SAM_2017_user_USD!AQ71)</f>
        <v/>
      </c>
      <c r="AQ70" s="223" t="str">
        <f>IF(SAM_2017_user_USD!AR71="","",SAM_2017_user_USD!AR71)</f>
        <v/>
      </c>
      <c r="AR70" s="223" t="str">
        <f>IF(SAM_2017_user_USD!AS71="","",SAM_2017_user_USD!AS71)</f>
        <v/>
      </c>
      <c r="AS70" s="223" t="str">
        <f>IF(SAM_2017_user_USD!AT71="","",SAM_2017_user_USD!AT71)</f>
        <v/>
      </c>
      <c r="AT70" s="223" t="str">
        <f>IF(SAM_2017_user_USD!AU71="","",SAM_2017_user_USD!AU71)</f>
        <v/>
      </c>
      <c r="AU70" s="223" t="str">
        <f>IF(SAM_2017_user_USD!AV71="","",SAM_2017_user_USD!AV71)</f>
        <v/>
      </c>
      <c r="AV70" s="223" t="str">
        <f>IF(SAM_2017_user_USD!AW71="","",SAM_2017_user_USD!AW71)</f>
        <v/>
      </c>
      <c r="AW70" s="223" t="str">
        <f>IF(SAM_2017_user_USD!AX71="","",SAM_2017_user_USD!AX71)</f>
        <v/>
      </c>
      <c r="AX70" s="223" t="str">
        <f>IF(SAM_2017_user_USD!AY71="","",SAM_2017_user_USD!AY71)</f>
        <v/>
      </c>
      <c r="AY70" s="223" t="str">
        <f>IF(SAM_2017_user_USD!AZ71="","",SAM_2017_user_USD!AZ71)</f>
        <v/>
      </c>
      <c r="AZ70" s="223" t="str">
        <f>IF(SAM_2017_user_USD!BA71="","",SAM_2017_user_USD!BA71)</f>
        <v/>
      </c>
      <c r="BA70" s="223" t="str">
        <f>IF(SAM_2017_user_USD!BB71="","",SAM_2017_user_USD!BB71)</f>
        <v/>
      </c>
      <c r="BB70" s="223" t="str">
        <f>IF(SAM_2017_user_USD!BC71="","",SAM_2017_user_USD!BC71)</f>
        <v/>
      </c>
      <c r="BC70" s="223" t="str">
        <f>IF(SAM_2017_user_USD!BD71="","",SAM_2017_user_USD!BD71)</f>
        <v/>
      </c>
      <c r="BD70" s="223" t="str">
        <f>IF(SAM_2017_user_USD!BE71="","",SAM_2017_user_USD!BE71)</f>
        <v/>
      </c>
      <c r="BE70" s="223" t="str">
        <f>IF(SAM_2017_user_USD!BF71="","",SAM_2017_user_USD!BF71)</f>
        <v/>
      </c>
      <c r="BF70" s="223" t="str">
        <f>IF(SAM_2017_user_USD!BG71="","",SAM_2017_user_USD!BG71)</f>
        <v/>
      </c>
      <c r="BG70" s="223" t="str">
        <f>IF(SAM_2017_user_USD!BH71="","",SAM_2017_user_USD!BH71)</f>
        <v/>
      </c>
      <c r="BH70" s="223" t="str">
        <f>IF(SAM_2017_user_USD!BI71="","",SAM_2017_user_USD!BI71)</f>
        <v/>
      </c>
      <c r="BI70" s="223" t="str">
        <f>IF(SAM_2017_user_USD!BJ71="","",SAM_2017_user_USD!BJ71)</f>
        <v/>
      </c>
      <c r="BJ70" s="223" t="str">
        <f>IF(SAM_2017_user_USD!BK71="","",SAM_2017_user_USD!BK71)</f>
        <v/>
      </c>
      <c r="BK70" s="223" t="str">
        <f>IF(SAM_2017_user_USD!BL71="","",SAM_2017_user_USD!BL71)</f>
        <v/>
      </c>
      <c r="BL70" s="223" t="str">
        <f>IF(SAM_2017_user_USD!BM71="","",SAM_2017_user_USD!BM71)</f>
        <v/>
      </c>
      <c r="BM70" s="223" t="str">
        <f>IF(SAM_2017_user_USD!BN71="","",SAM_2017_user_USD!BN71)</f>
        <v/>
      </c>
      <c r="BN70" s="223" t="str">
        <f>IF(SAM_2017_user_USD!BO71="","",SAM_2017_user_USD!BO71)</f>
        <v/>
      </c>
      <c r="BO70" s="223" t="str">
        <f>IF(SAM_2017_user_USD!BP71="","",SAM_2017_user_USD!BP71)</f>
        <v/>
      </c>
      <c r="BP70" s="223" t="str">
        <f>IF(SAM_2017_user_USD!BQ71="","",SAM_2017_user_USD!BQ71)</f>
        <v/>
      </c>
      <c r="BQ70" s="223" t="str">
        <f>IF(SAM_2017_user_USD!BR71="","",SAM_2017_user_USD!BR71)</f>
        <v/>
      </c>
      <c r="BR70" s="223" t="str">
        <f>IF(SAM_2017_user_USD!BS71="","",SAM_2017_user_USD!BS71)</f>
        <v/>
      </c>
      <c r="BS70" s="223" t="str">
        <f>IF(SAM_2017_user_USD!BT71="","",SAM_2017_user_USD!BT71)</f>
        <v/>
      </c>
      <c r="BT70" s="223" t="str">
        <f>IF(SAM_2017_user_USD!BU71="","",SAM_2017_user_USD!BU71)</f>
        <v/>
      </c>
      <c r="BU70" s="223" t="str">
        <f>IF(SAM_2017_user_USD!BV71="","",SAM_2017_user_USD!BV71)</f>
        <v/>
      </c>
      <c r="BV70" s="223" t="str">
        <f>IF(SAM_2017_user_USD!BW71="","",SAM_2017_user_USD!BW71)</f>
        <v/>
      </c>
      <c r="BW70" s="223" t="str">
        <f>IF(SAM_2017_user_USD!BX71="","",SAM_2017_user_USD!BX71)</f>
        <v/>
      </c>
      <c r="BX70" s="223" t="str">
        <f>IF(SAM_2017_user_USD!BY71="","",SAM_2017_user_USD!BY71)</f>
        <v/>
      </c>
      <c r="BY70" s="223" t="str">
        <f>IF(SAM_2017_user_USD!BZ71="","",SAM_2017_user_USD!BZ71)</f>
        <v/>
      </c>
      <c r="BZ70" s="223" t="str">
        <f>IF(SAM_2017_user_USD!CA71="","",SAM_2017_user_USD!CA71)</f>
        <v/>
      </c>
      <c r="CA70" s="223" t="str">
        <f>IF(SAM_2017_user_USD!CB71="","",SAM_2017_user_USD!CB71)</f>
        <v/>
      </c>
      <c r="CB70" s="223" t="str">
        <f>IF(SAM_2017_user_USD!CC71="","",SAM_2017_user_USD!CC71)</f>
        <v/>
      </c>
      <c r="CC70" s="223" t="str">
        <f>IF(SAM_2017_user_USD!CD71="","",SAM_2017_user_USD!CD71)</f>
        <v/>
      </c>
      <c r="CD70" s="223" t="str">
        <f>IF(SAM_2017_user_USD!CE71="","",SAM_2017_user_USD!CE71)</f>
        <v/>
      </c>
      <c r="CE70" s="107">
        <f t="shared" si="2"/>
        <v>104245.26840490795</v>
      </c>
    </row>
    <row r="71" spans="1:83" x14ac:dyDescent="0.25">
      <c r="A71" s="225">
        <v>70</v>
      </c>
      <c r="B71" s="223">
        <f>IF(SAM_2017_user_USD!C72="","",SAM_2017_user_USD!C72)</f>
        <v>1855.0193251533744</v>
      </c>
      <c r="C71" s="223">
        <f>IF(SAM_2017_user_USD!D72="","",SAM_2017_user_USD!D72)</f>
        <v>324.72566705355848</v>
      </c>
      <c r="D71" s="223">
        <f>IF(SAM_2017_user_USD!E72="","",SAM_2017_user_USD!E72)</f>
        <v>1941.7782617926403</v>
      </c>
      <c r="E71" s="223">
        <f>IF(SAM_2017_user_USD!F72="","",SAM_2017_user_USD!F72)</f>
        <v>54.454575214711816</v>
      </c>
      <c r="F71" s="223">
        <f>IF(SAM_2017_user_USD!G72="","",SAM_2017_user_USD!G72)</f>
        <v>264.18083187992278</v>
      </c>
      <c r="G71" s="223">
        <f>IF(SAM_2017_user_USD!H72="","",SAM_2017_user_USD!H72)</f>
        <v>1688.0643903363555</v>
      </c>
      <c r="H71" s="223">
        <f>IF(SAM_2017_user_USD!I72="","",SAM_2017_user_USD!I72)</f>
        <v>676.52480133017298</v>
      </c>
      <c r="I71" s="223">
        <f>IF(SAM_2017_user_USD!J72="","",SAM_2017_user_USD!J72)</f>
        <v>857.26316960313977</v>
      </c>
      <c r="J71" s="223">
        <f>IF(SAM_2017_user_USD!K72="","",SAM_2017_user_USD!K72)</f>
        <v>80.305452084953515</v>
      </c>
      <c r="K71" s="223">
        <f>IF(SAM_2017_user_USD!L72="","",SAM_2017_user_USD!L72)</f>
        <v>286.38907686396834</v>
      </c>
      <c r="L71" s="223">
        <f>IF(SAM_2017_user_USD!M72="","",SAM_2017_user_USD!M72)</f>
        <v>941.74200524343325</v>
      </c>
      <c r="M71" s="223">
        <f>IF(SAM_2017_user_USD!N72="","",SAM_2017_user_USD!N72)</f>
        <v>1370.1618737246274</v>
      </c>
      <c r="N71" s="223">
        <f>IF(SAM_2017_user_USD!O72="","",SAM_2017_user_USD!O72)</f>
        <v>144.12923687657081</v>
      </c>
      <c r="O71" s="223">
        <f>IF(SAM_2017_user_USD!P72="","",SAM_2017_user_USD!P72)</f>
        <v>160.14840786070496</v>
      </c>
      <c r="P71" s="223">
        <f>IF(SAM_2017_user_USD!Q72="","",SAM_2017_user_USD!Q72)</f>
        <v>208.84208447424447</v>
      </c>
      <c r="Q71" s="223">
        <f>IF(SAM_2017_user_USD!R72="","",SAM_2017_user_USD!R72)</f>
        <v>317.01641685612299</v>
      </c>
      <c r="R71" s="223">
        <f>IF(SAM_2017_user_USD!S72="","",SAM_2017_user_USD!S72)</f>
        <v>894.58113416073013</v>
      </c>
      <c r="S71" s="223">
        <f>IF(SAM_2017_user_USD!T72="","",SAM_2017_user_USD!T72)</f>
        <v>11.964700533713346</v>
      </c>
      <c r="T71" s="223">
        <f>IF(SAM_2017_user_USD!U72="","",SAM_2017_user_USD!U72)</f>
        <v>911.23622926898827</v>
      </c>
      <c r="U71" s="223">
        <f>IF(SAM_2017_user_USD!V72="","",SAM_2017_user_USD!V72)</f>
        <v>177.08505194257876</v>
      </c>
      <c r="V71" s="223">
        <f>IF(SAM_2017_user_USD!W72="","",SAM_2017_user_USD!W72)</f>
        <v>275.26767584364768</v>
      </c>
      <c r="W71" s="223">
        <f>IF(SAM_2017_user_USD!X72="","",SAM_2017_user_USD!X72)</f>
        <v>239.03588957055214</v>
      </c>
      <c r="X71" s="223">
        <f>IF(SAM_2017_user_USD!Y72="","",SAM_2017_user_USD!Y72)</f>
        <v>2050.3089561460797</v>
      </c>
      <c r="Y71" s="223">
        <f>IF(SAM_2017_user_USD!Z72="","",SAM_2017_user_USD!Z72)</f>
        <v>49.849574688412176</v>
      </c>
      <c r="Z71" s="223">
        <f>IF(SAM_2017_user_USD!AA72="","",SAM_2017_user_USD!AA72)</f>
        <v>190.86307784202728</v>
      </c>
      <c r="AA71" s="223">
        <f>IF(SAM_2017_user_USD!AB72="","",SAM_2017_user_USD!AB72)</f>
        <v>4053.4116564417177</v>
      </c>
      <c r="AB71" s="223">
        <f>IF(SAM_2017_user_USD!AC72="","",SAM_2017_user_USD!AC72)</f>
        <v>9991.4638036809829</v>
      </c>
      <c r="AC71" s="223">
        <f>IF(SAM_2017_user_USD!AD72="","",SAM_2017_user_USD!AD72)</f>
        <v>1450.4981595092024</v>
      </c>
      <c r="AD71" s="223">
        <f>IF(SAM_2017_user_USD!AE72="","",SAM_2017_user_USD!AE72)</f>
        <v>2132.5358895705522</v>
      </c>
      <c r="AE71" s="223">
        <f>IF(SAM_2017_user_USD!AF72="","",SAM_2017_user_USD!AF72)</f>
        <v>925.37638036809824</v>
      </c>
      <c r="AF71" s="223">
        <f>IF(SAM_2017_user_USD!AG72="","",SAM_2017_user_USD!AG72)</f>
        <v>3052.7745398773004</v>
      </c>
      <c r="AG71" s="223">
        <f>IF(SAM_2017_user_USD!AH72="","",SAM_2017_user_USD!AH72)</f>
        <v>3482.9276073619631</v>
      </c>
      <c r="AH71" s="223">
        <f>IF(SAM_2017_user_USD!AI72="","",SAM_2017_user_USD!AI72)</f>
        <v>1797.3696319018404</v>
      </c>
      <c r="AI71" s="223">
        <f>IF(SAM_2017_user_USD!AJ72="","",SAM_2017_user_USD!AJ72)</f>
        <v>8094.9845262928065</v>
      </c>
      <c r="AJ71" s="223" t="str">
        <f>IF(SAM_2017_user_USD!AK72="","",SAM_2017_user_USD!AK72)</f>
        <v/>
      </c>
      <c r="AK71" s="223" t="str">
        <f>IF(SAM_2017_user_USD!AL72="","",SAM_2017_user_USD!AL72)</f>
        <v/>
      </c>
      <c r="AL71" s="223" t="str">
        <f>IF(SAM_2017_user_USD!AM72="","",SAM_2017_user_USD!AM72)</f>
        <v/>
      </c>
      <c r="AM71" s="223" t="str">
        <f>IF(SAM_2017_user_USD!AN72="","",SAM_2017_user_USD!AN72)</f>
        <v/>
      </c>
      <c r="AN71" s="223" t="str">
        <f>IF(SAM_2017_user_USD!AO72="","",SAM_2017_user_USD!AO72)</f>
        <v/>
      </c>
      <c r="AO71" s="223" t="str">
        <f>IF(SAM_2017_user_USD!AP72="","",SAM_2017_user_USD!AP72)</f>
        <v/>
      </c>
      <c r="AP71" s="223" t="str">
        <f>IF(SAM_2017_user_USD!AQ72="","",SAM_2017_user_USD!AQ72)</f>
        <v/>
      </c>
      <c r="AQ71" s="223" t="str">
        <f>IF(SAM_2017_user_USD!AR72="","",SAM_2017_user_USD!AR72)</f>
        <v/>
      </c>
      <c r="AR71" s="223" t="str">
        <f>IF(SAM_2017_user_USD!AS72="","",SAM_2017_user_USD!AS72)</f>
        <v/>
      </c>
      <c r="AS71" s="223" t="str">
        <f>IF(SAM_2017_user_USD!AT72="","",SAM_2017_user_USD!AT72)</f>
        <v/>
      </c>
      <c r="AT71" s="223" t="str">
        <f>IF(SAM_2017_user_USD!AU72="","",SAM_2017_user_USD!AU72)</f>
        <v/>
      </c>
      <c r="AU71" s="223" t="str">
        <f>IF(SAM_2017_user_USD!AV72="","",SAM_2017_user_USD!AV72)</f>
        <v/>
      </c>
      <c r="AV71" s="223" t="str">
        <f>IF(SAM_2017_user_USD!AW72="","",SAM_2017_user_USD!AW72)</f>
        <v/>
      </c>
      <c r="AW71" s="223" t="str">
        <f>IF(SAM_2017_user_USD!AX72="","",SAM_2017_user_USD!AX72)</f>
        <v/>
      </c>
      <c r="AX71" s="223" t="str">
        <f>IF(SAM_2017_user_USD!AY72="","",SAM_2017_user_USD!AY72)</f>
        <v/>
      </c>
      <c r="AY71" s="223" t="str">
        <f>IF(SAM_2017_user_USD!AZ72="","",SAM_2017_user_USD!AZ72)</f>
        <v/>
      </c>
      <c r="AZ71" s="223" t="str">
        <f>IF(SAM_2017_user_USD!BA72="","",SAM_2017_user_USD!BA72)</f>
        <v/>
      </c>
      <c r="BA71" s="223" t="str">
        <f>IF(SAM_2017_user_USD!BB72="","",SAM_2017_user_USD!BB72)</f>
        <v/>
      </c>
      <c r="BB71" s="223" t="str">
        <f>IF(SAM_2017_user_USD!BC72="","",SAM_2017_user_USD!BC72)</f>
        <v/>
      </c>
      <c r="BC71" s="223" t="str">
        <f>IF(SAM_2017_user_USD!BD72="","",SAM_2017_user_USD!BD72)</f>
        <v/>
      </c>
      <c r="BD71" s="223" t="str">
        <f>IF(SAM_2017_user_USD!BE72="","",SAM_2017_user_USD!BE72)</f>
        <v/>
      </c>
      <c r="BE71" s="223" t="str">
        <f>IF(SAM_2017_user_USD!BF72="","",SAM_2017_user_USD!BF72)</f>
        <v/>
      </c>
      <c r="BF71" s="223" t="str">
        <f>IF(SAM_2017_user_USD!BG72="","",SAM_2017_user_USD!BG72)</f>
        <v/>
      </c>
      <c r="BG71" s="223" t="str">
        <f>IF(SAM_2017_user_USD!BH72="","",SAM_2017_user_USD!BH72)</f>
        <v/>
      </c>
      <c r="BH71" s="223" t="str">
        <f>IF(SAM_2017_user_USD!BI72="","",SAM_2017_user_USD!BI72)</f>
        <v/>
      </c>
      <c r="BI71" s="223" t="str">
        <f>IF(SAM_2017_user_USD!BJ72="","",SAM_2017_user_USD!BJ72)</f>
        <v/>
      </c>
      <c r="BJ71" s="223" t="str">
        <f>IF(SAM_2017_user_USD!BK72="","",SAM_2017_user_USD!BK72)</f>
        <v/>
      </c>
      <c r="BK71" s="223" t="str">
        <f>IF(SAM_2017_user_USD!BL72="","",SAM_2017_user_USD!BL72)</f>
        <v/>
      </c>
      <c r="BL71" s="223" t="str">
        <f>IF(SAM_2017_user_USD!BM72="","",SAM_2017_user_USD!BM72)</f>
        <v/>
      </c>
      <c r="BM71" s="223" t="str">
        <f>IF(SAM_2017_user_USD!BN72="","",SAM_2017_user_USD!BN72)</f>
        <v/>
      </c>
      <c r="BN71" s="223" t="str">
        <f>IF(SAM_2017_user_USD!BO72="","",SAM_2017_user_USD!BO72)</f>
        <v/>
      </c>
      <c r="BO71" s="223" t="str">
        <f>IF(SAM_2017_user_USD!BP72="","",SAM_2017_user_USD!BP72)</f>
        <v/>
      </c>
      <c r="BP71" s="223" t="str">
        <f>IF(SAM_2017_user_USD!BQ72="","",SAM_2017_user_USD!BQ72)</f>
        <v/>
      </c>
      <c r="BQ71" s="223" t="str">
        <f>IF(SAM_2017_user_USD!BR72="","",SAM_2017_user_USD!BR72)</f>
        <v/>
      </c>
      <c r="BR71" s="223" t="str">
        <f>IF(SAM_2017_user_USD!BS72="","",SAM_2017_user_USD!BS72)</f>
        <v/>
      </c>
      <c r="BS71" s="223" t="str">
        <f>IF(SAM_2017_user_USD!BT72="","",SAM_2017_user_USD!BT72)</f>
        <v/>
      </c>
      <c r="BT71" s="223" t="str">
        <f>IF(SAM_2017_user_USD!BU72="","",SAM_2017_user_USD!BU72)</f>
        <v/>
      </c>
      <c r="BU71" s="223" t="str">
        <f>IF(SAM_2017_user_USD!BV72="","",SAM_2017_user_USD!BV72)</f>
        <v/>
      </c>
      <c r="BV71" s="223" t="str">
        <f>IF(SAM_2017_user_USD!BW72="","",SAM_2017_user_USD!BW72)</f>
        <v/>
      </c>
      <c r="BW71" s="223" t="str">
        <f>IF(SAM_2017_user_USD!BX72="","",SAM_2017_user_USD!BX72)</f>
        <v/>
      </c>
      <c r="BX71" s="223" t="str">
        <f>IF(SAM_2017_user_USD!BY72="","",SAM_2017_user_USD!BY72)</f>
        <v/>
      </c>
      <c r="BY71" s="223" t="str">
        <f>IF(SAM_2017_user_USD!BZ72="","",SAM_2017_user_USD!BZ72)</f>
        <v/>
      </c>
      <c r="BZ71" s="223" t="str">
        <f>IF(SAM_2017_user_USD!CA72="","",SAM_2017_user_USD!CA72)</f>
        <v/>
      </c>
      <c r="CA71" s="223" t="str">
        <f>IF(SAM_2017_user_USD!CB72="","",SAM_2017_user_USD!CB72)</f>
        <v/>
      </c>
      <c r="CB71" s="223" t="str">
        <f>IF(SAM_2017_user_USD!CC72="","",SAM_2017_user_USD!CC72)</f>
        <v/>
      </c>
      <c r="CC71" s="223" t="str">
        <f>IF(SAM_2017_user_USD!CD72="","",SAM_2017_user_USD!CD72)</f>
        <v/>
      </c>
      <c r="CD71" s="223" t="str">
        <f>IF(SAM_2017_user_USD!CE72="","",SAM_2017_user_USD!CE72)</f>
        <v/>
      </c>
      <c r="CE71" s="107">
        <f t="shared" si="2"/>
        <v>50952.280061349702</v>
      </c>
    </row>
    <row r="72" spans="1:83" x14ac:dyDescent="0.25">
      <c r="A72" s="99">
        <v>71</v>
      </c>
      <c r="B72" s="223" t="str">
        <f>IF(SAM_2017_user_USD!C73="","",SAM_2017_user_USD!C73)</f>
        <v/>
      </c>
      <c r="C72" s="223" t="str">
        <f>IF(SAM_2017_user_USD!D73="","",SAM_2017_user_USD!D73)</f>
        <v/>
      </c>
      <c r="D72" s="223" t="str">
        <f>IF(SAM_2017_user_USD!E73="","",SAM_2017_user_USD!E73)</f>
        <v/>
      </c>
      <c r="E72" s="223" t="str">
        <f>IF(SAM_2017_user_USD!F73="","",SAM_2017_user_USD!F73)</f>
        <v/>
      </c>
      <c r="F72" s="223" t="str">
        <f>IF(SAM_2017_user_USD!G73="","",SAM_2017_user_USD!G73)</f>
        <v/>
      </c>
      <c r="G72" s="223" t="str">
        <f>IF(SAM_2017_user_USD!H73="","",SAM_2017_user_USD!H73)</f>
        <v/>
      </c>
      <c r="H72" s="223" t="str">
        <f>IF(SAM_2017_user_USD!I73="","",SAM_2017_user_USD!I73)</f>
        <v/>
      </c>
      <c r="I72" s="223" t="str">
        <f>IF(SAM_2017_user_USD!J73="","",SAM_2017_user_USD!J73)</f>
        <v/>
      </c>
      <c r="J72" s="223" t="str">
        <f>IF(SAM_2017_user_USD!K73="","",SAM_2017_user_USD!K73)</f>
        <v/>
      </c>
      <c r="K72" s="223" t="str">
        <f>IF(SAM_2017_user_USD!L73="","",SAM_2017_user_USD!L73)</f>
        <v/>
      </c>
      <c r="L72" s="223" t="str">
        <f>IF(SAM_2017_user_USD!M73="","",SAM_2017_user_USD!M73)</f>
        <v/>
      </c>
      <c r="M72" s="223" t="str">
        <f>IF(SAM_2017_user_USD!N73="","",SAM_2017_user_USD!N73)</f>
        <v/>
      </c>
      <c r="N72" s="223" t="str">
        <f>IF(SAM_2017_user_USD!O73="","",SAM_2017_user_USD!O73)</f>
        <v/>
      </c>
      <c r="O72" s="223" t="str">
        <f>IF(SAM_2017_user_USD!P73="","",SAM_2017_user_USD!P73)</f>
        <v/>
      </c>
      <c r="P72" s="223" t="str">
        <f>IF(SAM_2017_user_USD!Q73="","",SAM_2017_user_USD!Q73)</f>
        <v/>
      </c>
      <c r="Q72" s="223" t="str">
        <f>IF(SAM_2017_user_USD!R73="","",SAM_2017_user_USD!R73)</f>
        <v/>
      </c>
      <c r="R72" s="223" t="str">
        <f>IF(SAM_2017_user_USD!S73="","",SAM_2017_user_USD!S73)</f>
        <v/>
      </c>
      <c r="S72" s="223" t="str">
        <f>IF(SAM_2017_user_USD!T73="","",SAM_2017_user_USD!T73)</f>
        <v/>
      </c>
      <c r="T72" s="223" t="str">
        <f>IF(SAM_2017_user_USD!U73="","",SAM_2017_user_USD!U73)</f>
        <v/>
      </c>
      <c r="U72" s="223" t="str">
        <f>IF(SAM_2017_user_USD!V73="","",SAM_2017_user_USD!V73)</f>
        <v/>
      </c>
      <c r="V72" s="223" t="str">
        <f>IF(SAM_2017_user_USD!W73="","",SAM_2017_user_USD!W73)</f>
        <v/>
      </c>
      <c r="W72" s="223" t="str">
        <f>IF(SAM_2017_user_USD!X73="","",SAM_2017_user_USD!X73)</f>
        <v/>
      </c>
      <c r="X72" s="223" t="str">
        <f>IF(SAM_2017_user_USD!Y73="","",SAM_2017_user_USD!Y73)</f>
        <v/>
      </c>
      <c r="Y72" s="223" t="str">
        <f>IF(SAM_2017_user_USD!Z73="","",SAM_2017_user_USD!Z73)</f>
        <v/>
      </c>
      <c r="Z72" s="223" t="str">
        <f>IF(SAM_2017_user_USD!AA73="","",SAM_2017_user_USD!AA73)</f>
        <v/>
      </c>
      <c r="AA72" s="223" t="str">
        <f>IF(SAM_2017_user_USD!AB73="","",SAM_2017_user_USD!AB73)</f>
        <v/>
      </c>
      <c r="AB72" s="223" t="str">
        <f>IF(SAM_2017_user_USD!AC73="","",SAM_2017_user_USD!AC73)</f>
        <v/>
      </c>
      <c r="AC72" s="223" t="str">
        <f>IF(SAM_2017_user_USD!AD73="","",SAM_2017_user_USD!AD73)</f>
        <v/>
      </c>
      <c r="AD72" s="223" t="str">
        <f>IF(SAM_2017_user_USD!AE73="","",SAM_2017_user_USD!AE73)</f>
        <v/>
      </c>
      <c r="AE72" s="223" t="str">
        <f>IF(SAM_2017_user_USD!AF73="","",SAM_2017_user_USD!AF73)</f>
        <v/>
      </c>
      <c r="AF72" s="223" t="str">
        <f>IF(SAM_2017_user_USD!AG73="","",SAM_2017_user_USD!AG73)</f>
        <v/>
      </c>
      <c r="AG72" s="223" t="str">
        <f>IF(SAM_2017_user_USD!AH73="","",SAM_2017_user_USD!AH73)</f>
        <v/>
      </c>
      <c r="AH72" s="223" t="str">
        <f>IF(SAM_2017_user_USD!AI73="","",SAM_2017_user_USD!AI73)</f>
        <v/>
      </c>
      <c r="AI72" s="223" t="str">
        <f>IF(SAM_2017_user_USD!AJ73="","",SAM_2017_user_USD!AJ73)</f>
        <v/>
      </c>
      <c r="AJ72" s="223" t="str">
        <f>IF(SAM_2017_user_USD!AK73="","",SAM_2017_user_USD!AK73)</f>
        <v/>
      </c>
      <c r="AK72" s="223" t="str">
        <f>IF(SAM_2017_user_USD!AL73="","",SAM_2017_user_USD!AL73)</f>
        <v/>
      </c>
      <c r="AL72" s="223" t="str">
        <f>IF(SAM_2017_user_USD!AM73="","",SAM_2017_user_USD!AM73)</f>
        <v/>
      </c>
      <c r="AM72" s="223" t="str">
        <f>IF(SAM_2017_user_USD!AN73="","",SAM_2017_user_USD!AN73)</f>
        <v/>
      </c>
      <c r="AN72" s="223" t="str">
        <f>IF(SAM_2017_user_USD!AO73="","",SAM_2017_user_USD!AO73)</f>
        <v/>
      </c>
      <c r="AO72" s="223" t="str">
        <f>IF(SAM_2017_user_USD!AP73="","",SAM_2017_user_USD!AP73)</f>
        <v/>
      </c>
      <c r="AP72" s="223" t="str">
        <f>IF(SAM_2017_user_USD!AQ73="","",SAM_2017_user_USD!AQ73)</f>
        <v/>
      </c>
      <c r="AQ72" s="223" t="str">
        <f>IF(SAM_2017_user_USD!AR73="","",SAM_2017_user_USD!AR73)</f>
        <v/>
      </c>
      <c r="AR72" s="223" t="str">
        <f>IF(SAM_2017_user_USD!AS73="","",SAM_2017_user_USD!AS73)</f>
        <v/>
      </c>
      <c r="AS72" s="223" t="str">
        <f>IF(SAM_2017_user_USD!AT73="","",SAM_2017_user_USD!AT73)</f>
        <v/>
      </c>
      <c r="AT72" s="223" t="str">
        <f>IF(SAM_2017_user_USD!AU73="","",SAM_2017_user_USD!AU73)</f>
        <v/>
      </c>
      <c r="AU72" s="223" t="str">
        <f>IF(SAM_2017_user_USD!AV73="","",SAM_2017_user_USD!AV73)</f>
        <v/>
      </c>
      <c r="AV72" s="223" t="str">
        <f>IF(SAM_2017_user_USD!AW73="","",SAM_2017_user_USD!AW73)</f>
        <v/>
      </c>
      <c r="AW72" s="223" t="str">
        <f>IF(SAM_2017_user_USD!AX73="","",SAM_2017_user_USD!AX73)</f>
        <v/>
      </c>
      <c r="AX72" s="223" t="str">
        <f>IF(SAM_2017_user_USD!AY73="","",SAM_2017_user_USD!AY73)</f>
        <v/>
      </c>
      <c r="AY72" s="223" t="str">
        <f>IF(SAM_2017_user_USD!AZ73="","",SAM_2017_user_USD!AZ73)</f>
        <v/>
      </c>
      <c r="AZ72" s="223" t="str">
        <f>IF(SAM_2017_user_USD!BA73="","",SAM_2017_user_USD!BA73)</f>
        <v/>
      </c>
      <c r="BA72" s="223" t="str">
        <f>IF(SAM_2017_user_USD!BB73="","",SAM_2017_user_USD!BB73)</f>
        <v/>
      </c>
      <c r="BB72" s="223" t="str">
        <f>IF(SAM_2017_user_USD!BC73="","",SAM_2017_user_USD!BC73)</f>
        <v/>
      </c>
      <c r="BC72" s="223" t="str">
        <f>IF(SAM_2017_user_USD!BD73="","",SAM_2017_user_USD!BD73)</f>
        <v/>
      </c>
      <c r="BD72" s="223" t="str">
        <f>IF(SAM_2017_user_USD!BE73="","",SAM_2017_user_USD!BE73)</f>
        <v/>
      </c>
      <c r="BE72" s="223" t="str">
        <f>IF(SAM_2017_user_USD!BF73="","",SAM_2017_user_USD!BF73)</f>
        <v/>
      </c>
      <c r="BF72" s="223" t="str">
        <f>IF(SAM_2017_user_USD!BG73="","",SAM_2017_user_USD!BG73)</f>
        <v/>
      </c>
      <c r="BG72" s="223" t="str">
        <f>IF(SAM_2017_user_USD!BH73="","",SAM_2017_user_USD!BH73)</f>
        <v/>
      </c>
      <c r="BH72" s="223" t="str">
        <f>IF(SAM_2017_user_USD!BI73="","",SAM_2017_user_USD!BI73)</f>
        <v/>
      </c>
      <c r="BI72" s="223" t="str">
        <f>IF(SAM_2017_user_USD!BJ73="","",SAM_2017_user_USD!BJ73)</f>
        <v/>
      </c>
      <c r="BJ72" s="223" t="str">
        <f>IF(SAM_2017_user_USD!BK73="","",SAM_2017_user_USD!BK73)</f>
        <v/>
      </c>
      <c r="BK72" s="223" t="str">
        <f>IF(SAM_2017_user_USD!BL73="","",SAM_2017_user_USD!BL73)</f>
        <v/>
      </c>
      <c r="BL72" s="223" t="str">
        <f>IF(SAM_2017_user_USD!BM73="","",SAM_2017_user_USD!BM73)</f>
        <v/>
      </c>
      <c r="BM72" s="223" t="str">
        <f>IF(SAM_2017_user_USD!BN73="","",SAM_2017_user_USD!BN73)</f>
        <v/>
      </c>
      <c r="BN72" s="223" t="str">
        <f>IF(SAM_2017_user_USD!BO73="","",SAM_2017_user_USD!BO73)</f>
        <v/>
      </c>
      <c r="BO72" s="223" t="str">
        <f>IF(SAM_2017_user_USD!BP73="","",SAM_2017_user_USD!BP73)</f>
        <v/>
      </c>
      <c r="BP72" s="223" t="str">
        <f>IF(SAM_2017_user_USD!BQ73="","",SAM_2017_user_USD!BQ73)</f>
        <v/>
      </c>
      <c r="BQ72" s="223" t="str">
        <f>IF(SAM_2017_user_USD!BR73="","",SAM_2017_user_USD!BR73)</f>
        <v/>
      </c>
      <c r="BR72" s="94" t="str">
        <f>IF(SAM_2017_user_USD!BS73="","",SAM_2017_user_USD!BS73)</f>
        <v/>
      </c>
      <c r="BS72" s="223">
        <f>IF(SAM_2017_user_USD!BT73="","",SAM_2017_user_USD!BT73)</f>
        <v>5711.1154502678564</v>
      </c>
      <c r="BT72" s="223" t="str">
        <f>IF(SAM_2017_user_USD!BU73="","",SAM_2017_user_USD!BU73)</f>
        <v/>
      </c>
      <c r="BU72" s="223" t="str">
        <f>IF(SAM_2017_user_USD!BV73="","",SAM_2017_user_USD!BV73)</f>
        <v/>
      </c>
      <c r="BV72" s="223" t="str">
        <f>IF(SAM_2017_user_USD!BW73="","",SAM_2017_user_USD!BW73)</f>
        <v/>
      </c>
      <c r="BW72" s="223" t="str">
        <f>IF(SAM_2017_user_USD!BX73="","",SAM_2017_user_USD!BX73)</f>
        <v/>
      </c>
      <c r="BX72" s="223">
        <f>IF(SAM_2017_user_USD!BY73="","",SAM_2017_user_USD!BY73)</f>
        <v>6462.475385985771</v>
      </c>
      <c r="BY72" s="223" t="str">
        <f>IF(SAM_2017_user_USD!BZ73="","",SAM_2017_user_USD!BZ73)</f>
        <v/>
      </c>
      <c r="BZ72" s="223" t="str">
        <f>IF(SAM_2017_user_USD!CA73="","",SAM_2017_user_USD!CA73)</f>
        <v/>
      </c>
      <c r="CA72" s="223" t="str">
        <f>IF(SAM_2017_user_USD!CB73="","",SAM_2017_user_USD!CB73)</f>
        <v/>
      </c>
      <c r="CB72" s="223" t="str">
        <f>IF(SAM_2017_user_USD!CC73="","",SAM_2017_user_USD!CC73)</f>
        <v/>
      </c>
      <c r="CC72" s="223" t="str">
        <f>IF(SAM_2017_user_USD!CD73="","",SAM_2017_user_USD!CD73)</f>
        <v/>
      </c>
      <c r="CD72" s="223">
        <f>IF(SAM_2017_user_USD!CE73="","",SAM_2017_user_USD!CE73)</f>
        <v>79.96980929612964</v>
      </c>
      <c r="CE72" s="107">
        <f t="shared" si="2"/>
        <v>12253.560645549758</v>
      </c>
    </row>
    <row r="73" spans="1:83" x14ac:dyDescent="0.25">
      <c r="A73" s="99">
        <v>72</v>
      </c>
      <c r="B73" s="223" t="str">
        <f>IF(SAM_2017_user_USD!C74="","",SAM_2017_user_USD!C74)</f>
        <v/>
      </c>
      <c r="C73" s="223" t="str">
        <f>IF(SAM_2017_user_USD!D74="","",SAM_2017_user_USD!D74)</f>
        <v/>
      </c>
      <c r="D73" s="223" t="str">
        <f>IF(SAM_2017_user_USD!E74="","",SAM_2017_user_USD!E74)</f>
        <v/>
      </c>
      <c r="E73" s="223" t="str">
        <f>IF(SAM_2017_user_USD!F74="","",SAM_2017_user_USD!F74)</f>
        <v/>
      </c>
      <c r="F73" s="223" t="str">
        <f>IF(SAM_2017_user_USD!G74="","",SAM_2017_user_USD!G74)</f>
        <v/>
      </c>
      <c r="G73" s="223" t="str">
        <f>IF(SAM_2017_user_USD!H74="","",SAM_2017_user_USD!H74)</f>
        <v/>
      </c>
      <c r="H73" s="223" t="str">
        <f>IF(SAM_2017_user_USD!I74="","",SAM_2017_user_USD!I74)</f>
        <v/>
      </c>
      <c r="I73" s="223" t="str">
        <f>IF(SAM_2017_user_USD!J74="","",SAM_2017_user_USD!J74)</f>
        <v/>
      </c>
      <c r="J73" s="223" t="str">
        <f>IF(SAM_2017_user_USD!K74="","",SAM_2017_user_USD!K74)</f>
        <v/>
      </c>
      <c r="K73" s="223" t="str">
        <f>IF(SAM_2017_user_USD!L74="","",SAM_2017_user_USD!L74)</f>
        <v/>
      </c>
      <c r="L73" s="223" t="str">
        <f>IF(SAM_2017_user_USD!M74="","",SAM_2017_user_USD!M74)</f>
        <v/>
      </c>
      <c r="M73" s="223" t="str">
        <f>IF(SAM_2017_user_USD!N74="","",SAM_2017_user_USD!N74)</f>
        <v/>
      </c>
      <c r="N73" s="223" t="str">
        <f>IF(SAM_2017_user_USD!O74="","",SAM_2017_user_USD!O74)</f>
        <v/>
      </c>
      <c r="O73" s="223" t="str">
        <f>IF(SAM_2017_user_USD!P74="","",SAM_2017_user_USD!P74)</f>
        <v/>
      </c>
      <c r="P73" s="223" t="str">
        <f>IF(SAM_2017_user_USD!Q74="","",SAM_2017_user_USD!Q74)</f>
        <v/>
      </c>
      <c r="Q73" s="223" t="str">
        <f>IF(SAM_2017_user_USD!R74="","",SAM_2017_user_USD!R74)</f>
        <v/>
      </c>
      <c r="R73" s="223" t="str">
        <f>IF(SAM_2017_user_USD!S74="","",SAM_2017_user_USD!S74)</f>
        <v/>
      </c>
      <c r="S73" s="223" t="str">
        <f>IF(SAM_2017_user_USD!T74="","",SAM_2017_user_USD!T74)</f>
        <v/>
      </c>
      <c r="T73" s="223" t="str">
        <f>IF(SAM_2017_user_USD!U74="","",SAM_2017_user_USD!U74)</f>
        <v/>
      </c>
      <c r="U73" s="223" t="str">
        <f>IF(SAM_2017_user_USD!V74="","",SAM_2017_user_USD!V74)</f>
        <v/>
      </c>
      <c r="V73" s="223" t="str">
        <f>IF(SAM_2017_user_USD!W74="","",SAM_2017_user_USD!W74)</f>
        <v/>
      </c>
      <c r="W73" s="223" t="str">
        <f>IF(SAM_2017_user_USD!X74="","",SAM_2017_user_USD!X74)</f>
        <v/>
      </c>
      <c r="X73" s="223" t="str">
        <f>IF(SAM_2017_user_USD!Y74="","",SAM_2017_user_USD!Y74)</f>
        <v/>
      </c>
      <c r="Y73" s="223" t="str">
        <f>IF(SAM_2017_user_USD!Z74="","",SAM_2017_user_USD!Z74)</f>
        <v/>
      </c>
      <c r="Z73" s="223" t="str">
        <f>IF(SAM_2017_user_USD!AA74="","",SAM_2017_user_USD!AA74)</f>
        <v/>
      </c>
      <c r="AA73" s="223" t="str">
        <f>IF(SAM_2017_user_USD!AB74="","",SAM_2017_user_USD!AB74)</f>
        <v/>
      </c>
      <c r="AB73" s="223" t="str">
        <f>IF(SAM_2017_user_USD!AC74="","",SAM_2017_user_USD!AC74)</f>
        <v/>
      </c>
      <c r="AC73" s="223" t="str">
        <f>IF(SAM_2017_user_USD!AD74="","",SAM_2017_user_USD!AD74)</f>
        <v/>
      </c>
      <c r="AD73" s="223" t="str">
        <f>IF(SAM_2017_user_USD!AE74="","",SAM_2017_user_USD!AE74)</f>
        <v/>
      </c>
      <c r="AE73" s="223" t="str">
        <f>IF(SAM_2017_user_USD!AF74="","",SAM_2017_user_USD!AF74)</f>
        <v/>
      </c>
      <c r="AF73" s="223" t="str">
        <f>IF(SAM_2017_user_USD!AG74="","",SAM_2017_user_USD!AG74)</f>
        <v/>
      </c>
      <c r="AG73" s="223" t="str">
        <f>IF(SAM_2017_user_USD!AH74="","",SAM_2017_user_USD!AH74)</f>
        <v/>
      </c>
      <c r="AH73" s="223" t="str">
        <f>IF(SAM_2017_user_USD!AI74="","",SAM_2017_user_USD!AI74)</f>
        <v/>
      </c>
      <c r="AI73" s="223" t="str">
        <f>IF(SAM_2017_user_USD!AJ74="","",SAM_2017_user_USD!AJ74)</f>
        <v/>
      </c>
      <c r="AJ73" s="223" t="str">
        <f>IF(SAM_2017_user_USD!AK74="","",SAM_2017_user_USD!AK74)</f>
        <v/>
      </c>
      <c r="AK73" s="223" t="str">
        <f>IF(SAM_2017_user_USD!AL74="","",SAM_2017_user_USD!AL74)</f>
        <v/>
      </c>
      <c r="AL73" s="223" t="str">
        <f>IF(SAM_2017_user_USD!AM74="","",SAM_2017_user_USD!AM74)</f>
        <v/>
      </c>
      <c r="AM73" s="223" t="str">
        <f>IF(SAM_2017_user_USD!AN74="","",SAM_2017_user_USD!AN74)</f>
        <v/>
      </c>
      <c r="AN73" s="223" t="str">
        <f>IF(SAM_2017_user_USD!AO74="","",SAM_2017_user_USD!AO74)</f>
        <v/>
      </c>
      <c r="AO73" s="223" t="str">
        <f>IF(SAM_2017_user_USD!AP74="","",SAM_2017_user_USD!AP74)</f>
        <v/>
      </c>
      <c r="AP73" s="223" t="str">
        <f>IF(SAM_2017_user_USD!AQ74="","",SAM_2017_user_USD!AQ74)</f>
        <v/>
      </c>
      <c r="AQ73" s="223" t="str">
        <f>IF(SAM_2017_user_USD!AR74="","",SAM_2017_user_USD!AR74)</f>
        <v/>
      </c>
      <c r="AR73" s="223" t="str">
        <f>IF(SAM_2017_user_USD!AS74="","",SAM_2017_user_USD!AS74)</f>
        <v/>
      </c>
      <c r="AS73" s="223" t="str">
        <f>IF(SAM_2017_user_USD!AT74="","",SAM_2017_user_USD!AT74)</f>
        <v/>
      </c>
      <c r="AT73" s="223" t="str">
        <f>IF(SAM_2017_user_USD!AU74="","",SAM_2017_user_USD!AU74)</f>
        <v/>
      </c>
      <c r="AU73" s="223" t="str">
        <f>IF(SAM_2017_user_USD!AV74="","",SAM_2017_user_USD!AV74)</f>
        <v/>
      </c>
      <c r="AV73" s="223" t="str">
        <f>IF(SAM_2017_user_USD!AW74="","",SAM_2017_user_USD!AW74)</f>
        <v/>
      </c>
      <c r="AW73" s="223" t="str">
        <f>IF(SAM_2017_user_USD!AX74="","",SAM_2017_user_USD!AX74)</f>
        <v/>
      </c>
      <c r="AX73" s="223" t="str">
        <f>IF(SAM_2017_user_USD!AY74="","",SAM_2017_user_USD!AY74)</f>
        <v/>
      </c>
      <c r="AY73" s="223" t="str">
        <f>IF(SAM_2017_user_USD!AZ74="","",SAM_2017_user_USD!AZ74)</f>
        <v/>
      </c>
      <c r="AZ73" s="223" t="str">
        <f>IF(SAM_2017_user_USD!BA74="","",SAM_2017_user_USD!BA74)</f>
        <v/>
      </c>
      <c r="BA73" s="223" t="str">
        <f>IF(SAM_2017_user_USD!BB74="","",SAM_2017_user_USD!BB74)</f>
        <v/>
      </c>
      <c r="BB73" s="223" t="str">
        <f>IF(SAM_2017_user_USD!BC74="","",SAM_2017_user_USD!BC74)</f>
        <v/>
      </c>
      <c r="BC73" s="223" t="str">
        <f>IF(SAM_2017_user_USD!BD74="","",SAM_2017_user_USD!BD74)</f>
        <v/>
      </c>
      <c r="BD73" s="223" t="str">
        <f>IF(SAM_2017_user_USD!BE74="","",SAM_2017_user_USD!BE74)</f>
        <v/>
      </c>
      <c r="BE73" s="223" t="str">
        <f>IF(SAM_2017_user_USD!BF74="","",SAM_2017_user_USD!BF74)</f>
        <v/>
      </c>
      <c r="BF73" s="223" t="str">
        <f>IF(SAM_2017_user_USD!BG74="","",SAM_2017_user_USD!BG74)</f>
        <v/>
      </c>
      <c r="BG73" s="223" t="str">
        <f>IF(SAM_2017_user_USD!BH74="","",SAM_2017_user_USD!BH74)</f>
        <v/>
      </c>
      <c r="BH73" s="223" t="str">
        <f>IF(SAM_2017_user_USD!BI74="","",SAM_2017_user_USD!BI74)</f>
        <v/>
      </c>
      <c r="BI73" s="223" t="str">
        <f>IF(SAM_2017_user_USD!BJ74="","",SAM_2017_user_USD!BJ74)</f>
        <v/>
      </c>
      <c r="BJ73" s="223" t="str">
        <f>IF(SAM_2017_user_USD!BK74="","",SAM_2017_user_USD!BK74)</f>
        <v/>
      </c>
      <c r="BK73" s="223" t="str">
        <f>IF(SAM_2017_user_USD!BL74="","",SAM_2017_user_USD!BL74)</f>
        <v/>
      </c>
      <c r="BL73" s="223" t="str">
        <f>IF(SAM_2017_user_USD!BM74="","",SAM_2017_user_USD!BM74)</f>
        <v/>
      </c>
      <c r="BM73" s="223" t="str">
        <f>IF(SAM_2017_user_USD!BN74="","",SAM_2017_user_USD!BN74)</f>
        <v/>
      </c>
      <c r="BN73" s="223" t="str">
        <f>IF(SAM_2017_user_USD!BO74="","",SAM_2017_user_USD!BO74)</f>
        <v/>
      </c>
      <c r="BO73" s="223" t="str">
        <f>IF(SAM_2017_user_USD!BP74="","",SAM_2017_user_USD!BP74)</f>
        <v/>
      </c>
      <c r="BP73" s="223" t="str">
        <f>IF(SAM_2017_user_USD!BQ74="","",SAM_2017_user_USD!BQ74)</f>
        <v/>
      </c>
      <c r="BQ73" s="223" t="str">
        <f>IF(SAM_2017_user_USD!BR74="","",SAM_2017_user_USD!BR74)</f>
        <v/>
      </c>
      <c r="BR73" s="223">
        <f>IF(SAM_2017_user_USD!BS74="","",SAM_2017_user_USD!BS74)</f>
        <v>37875.303759425333</v>
      </c>
      <c r="BS73" s="223">
        <f>IF(SAM_2017_user_USD!BT74="","",SAM_2017_user_USD!BT74)</f>
        <v>15248.351464179936</v>
      </c>
      <c r="BT73" s="223" t="str">
        <f>IF(SAM_2017_user_USD!BU74="","",SAM_2017_user_USD!BU74)</f>
        <v/>
      </c>
      <c r="BU73" s="223" t="str">
        <f>IF(SAM_2017_user_USD!BV74="","",SAM_2017_user_USD!BV74)</f>
        <v/>
      </c>
      <c r="BV73" s="223" t="str">
        <f>IF(SAM_2017_user_USD!BW74="","",SAM_2017_user_USD!BW74)</f>
        <v/>
      </c>
      <c r="BW73" s="223" t="str">
        <f>IF(SAM_2017_user_USD!BX74="","",SAM_2017_user_USD!BX74)</f>
        <v/>
      </c>
      <c r="BX73" s="223">
        <f>IF(SAM_2017_user_USD!BY74="","",SAM_2017_user_USD!BY74)</f>
        <v>3416.97086242266</v>
      </c>
      <c r="BY73" s="223" t="str">
        <f>IF(SAM_2017_user_USD!BZ74="","",SAM_2017_user_USD!BZ74)</f>
        <v/>
      </c>
      <c r="BZ73" s="223" t="str">
        <f>IF(SAM_2017_user_USD!CA74="","",SAM_2017_user_USD!CA74)</f>
        <v/>
      </c>
      <c r="CA73" s="223" t="str">
        <f>IF(SAM_2017_user_USD!CB74="","",SAM_2017_user_USD!CB74)</f>
        <v/>
      </c>
      <c r="CB73" s="223" t="str">
        <f>IF(SAM_2017_user_USD!CC74="","",SAM_2017_user_USD!CC74)</f>
        <v/>
      </c>
      <c r="CC73" s="223" t="str">
        <f>IF(SAM_2017_user_USD!CD74="","",SAM_2017_user_USD!CD74)</f>
        <v/>
      </c>
      <c r="CD73" s="223">
        <f>IF(SAM_2017_user_USD!CE74="","",SAM_2017_user_USD!CE74)</f>
        <v>1077.5063229776442</v>
      </c>
      <c r="CE73" s="107">
        <f t="shared" si="2"/>
        <v>57618.132409005571</v>
      </c>
    </row>
    <row r="74" spans="1:83" x14ac:dyDescent="0.25">
      <c r="A74" s="99">
        <v>73</v>
      </c>
      <c r="B74" s="223" t="str">
        <f>IF(SAM_2017_user_USD!C75="","",SAM_2017_user_USD!C75)</f>
        <v/>
      </c>
      <c r="C74" s="223" t="str">
        <f>IF(SAM_2017_user_USD!D75="","",SAM_2017_user_USD!D75)</f>
        <v/>
      </c>
      <c r="D74" s="223" t="str">
        <f>IF(SAM_2017_user_USD!E75="","",SAM_2017_user_USD!E75)</f>
        <v/>
      </c>
      <c r="E74" s="223" t="str">
        <f>IF(SAM_2017_user_USD!F75="","",SAM_2017_user_USD!F75)</f>
        <v/>
      </c>
      <c r="F74" s="223" t="str">
        <f>IF(SAM_2017_user_USD!G75="","",SAM_2017_user_USD!G75)</f>
        <v/>
      </c>
      <c r="G74" s="223" t="str">
        <f>IF(SAM_2017_user_USD!H75="","",SAM_2017_user_USD!H75)</f>
        <v/>
      </c>
      <c r="H74" s="223" t="str">
        <f>IF(SAM_2017_user_USD!I75="","",SAM_2017_user_USD!I75)</f>
        <v/>
      </c>
      <c r="I74" s="223" t="str">
        <f>IF(SAM_2017_user_USD!J75="","",SAM_2017_user_USD!J75)</f>
        <v/>
      </c>
      <c r="J74" s="223" t="str">
        <f>IF(SAM_2017_user_USD!K75="","",SAM_2017_user_USD!K75)</f>
        <v/>
      </c>
      <c r="K74" s="223" t="str">
        <f>IF(SAM_2017_user_USD!L75="","",SAM_2017_user_USD!L75)</f>
        <v/>
      </c>
      <c r="L74" s="223" t="str">
        <f>IF(SAM_2017_user_USD!M75="","",SAM_2017_user_USD!M75)</f>
        <v/>
      </c>
      <c r="M74" s="223" t="str">
        <f>IF(SAM_2017_user_USD!N75="","",SAM_2017_user_USD!N75)</f>
        <v/>
      </c>
      <c r="N74" s="223" t="str">
        <f>IF(SAM_2017_user_USD!O75="","",SAM_2017_user_USD!O75)</f>
        <v/>
      </c>
      <c r="O74" s="223" t="str">
        <f>IF(SAM_2017_user_USD!P75="","",SAM_2017_user_USD!P75)</f>
        <v/>
      </c>
      <c r="P74" s="223" t="str">
        <f>IF(SAM_2017_user_USD!Q75="","",SAM_2017_user_USD!Q75)</f>
        <v/>
      </c>
      <c r="Q74" s="223" t="str">
        <f>IF(SAM_2017_user_USD!R75="","",SAM_2017_user_USD!R75)</f>
        <v/>
      </c>
      <c r="R74" s="223" t="str">
        <f>IF(SAM_2017_user_USD!S75="","",SAM_2017_user_USD!S75)</f>
        <v/>
      </c>
      <c r="S74" s="223" t="str">
        <f>IF(SAM_2017_user_USD!T75="","",SAM_2017_user_USD!T75)</f>
        <v/>
      </c>
      <c r="T74" s="223" t="str">
        <f>IF(SAM_2017_user_USD!U75="","",SAM_2017_user_USD!U75)</f>
        <v/>
      </c>
      <c r="U74" s="223" t="str">
        <f>IF(SAM_2017_user_USD!V75="","",SAM_2017_user_USD!V75)</f>
        <v/>
      </c>
      <c r="V74" s="223" t="str">
        <f>IF(SAM_2017_user_USD!W75="","",SAM_2017_user_USD!W75)</f>
        <v/>
      </c>
      <c r="W74" s="223" t="str">
        <f>IF(SAM_2017_user_USD!X75="","",SAM_2017_user_USD!X75)</f>
        <v/>
      </c>
      <c r="X74" s="223" t="str">
        <f>IF(SAM_2017_user_USD!Y75="","",SAM_2017_user_USD!Y75)</f>
        <v/>
      </c>
      <c r="Y74" s="223" t="str">
        <f>IF(SAM_2017_user_USD!Z75="","",SAM_2017_user_USD!Z75)</f>
        <v/>
      </c>
      <c r="Z74" s="223" t="str">
        <f>IF(SAM_2017_user_USD!AA75="","",SAM_2017_user_USD!AA75)</f>
        <v/>
      </c>
      <c r="AA74" s="223" t="str">
        <f>IF(SAM_2017_user_USD!AB75="","",SAM_2017_user_USD!AB75)</f>
        <v/>
      </c>
      <c r="AB74" s="223" t="str">
        <f>IF(SAM_2017_user_USD!AC75="","",SAM_2017_user_USD!AC75)</f>
        <v/>
      </c>
      <c r="AC74" s="223" t="str">
        <f>IF(SAM_2017_user_USD!AD75="","",SAM_2017_user_USD!AD75)</f>
        <v/>
      </c>
      <c r="AD74" s="223" t="str">
        <f>IF(SAM_2017_user_USD!AE75="","",SAM_2017_user_USD!AE75)</f>
        <v/>
      </c>
      <c r="AE74" s="223" t="str">
        <f>IF(SAM_2017_user_USD!AF75="","",SAM_2017_user_USD!AF75)</f>
        <v/>
      </c>
      <c r="AF74" s="223" t="str">
        <f>IF(SAM_2017_user_USD!AG75="","",SAM_2017_user_USD!AG75)</f>
        <v/>
      </c>
      <c r="AG74" s="223" t="str">
        <f>IF(SAM_2017_user_USD!AH75="","",SAM_2017_user_USD!AH75)</f>
        <v/>
      </c>
      <c r="AH74" s="223" t="str">
        <f>IF(SAM_2017_user_USD!AI75="","",SAM_2017_user_USD!AI75)</f>
        <v/>
      </c>
      <c r="AI74" s="223" t="str">
        <f>IF(SAM_2017_user_USD!AJ75="","",SAM_2017_user_USD!AJ75)</f>
        <v/>
      </c>
      <c r="AJ74" s="223" t="str">
        <f>IF(SAM_2017_user_USD!AK75="","",SAM_2017_user_USD!AK75)</f>
        <v/>
      </c>
      <c r="AK74" s="223" t="str">
        <f>IF(SAM_2017_user_USD!AL75="","",SAM_2017_user_USD!AL75)</f>
        <v/>
      </c>
      <c r="AL74" s="223" t="str">
        <f>IF(SAM_2017_user_USD!AM75="","",SAM_2017_user_USD!AM75)</f>
        <v/>
      </c>
      <c r="AM74" s="223" t="str">
        <f>IF(SAM_2017_user_USD!AN75="","",SAM_2017_user_USD!AN75)</f>
        <v/>
      </c>
      <c r="AN74" s="223" t="str">
        <f>IF(SAM_2017_user_USD!AO75="","",SAM_2017_user_USD!AO75)</f>
        <v/>
      </c>
      <c r="AO74" s="223" t="str">
        <f>IF(SAM_2017_user_USD!AP75="","",SAM_2017_user_USD!AP75)</f>
        <v/>
      </c>
      <c r="AP74" s="223" t="str">
        <f>IF(SAM_2017_user_USD!AQ75="","",SAM_2017_user_USD!AQ75)</f>
        <v/>
      </c>
      <c r="AQ74" s="223" t="str">
        <f>IF(SAM_2017_user_USD!AR75="","",SAM_2017_user_USD!AR75)</f>
        <v/>
      </c>
      <c r="AR74" s="223" t="str">
        <f>IF(SAM_2017_user_USD!AS75="","",SAM_2017_user_USD!AS75)</f>
        <v/>
      </c>
      <c r="AS74" s="223" t="str">
        <f>IF(SAM_2017_user_USD!AT75="","",SAM_2017_user_USD!AT75)</f>
        <v/>
      </c>
      <c r="AT74" s="223" t="str">
        <f>IF(SAM_2017_user_USD!AU75="","",SAM_2017_user_USD!AU75)</f>
        <v/>
      </c>
      <c r="AU74" s="223" t="str">
        <f>IF(SAM_2017_user_USD!AV75="","",SAM_2017_user_USD!AV75)</f>
        <v/>
      </c>
      <c r="AV74" s="223" t="str">
        <f>IF(SAM_2017_user_USD!AW75="","",SAM_2017_user_USD!AW75)</f>
        <v/>
      </c>
      <c r="AW74" s="223" t="str">
        <f>IF(SAM_2017_user_USD!AX75="","",SAM_2017_user_USD!AX75)</f>
        <v/>
      </c>
      <c r="AX74" s="223" t="str">
        <f>IF(SAM_2017_user_USD!AY75="","",SAM_2017_user_USD!AY75)</f>
        <v/>
      </c>
      <c r="AY74" s="223" t="str">
        <f>IF(SAM_2017_user_USD!AZ75="","",SAM_2017_user_USD!AZ75)</f>
        <v/>
      </c>
      <c r="AZ74" s="223" t="str">
        <f>IF(SAM_2017_user_USD!BA75="","",SAM_2017_user_USD!BA75)</f>
        <v/>
      </c>
      <c r="BA74" s="223" t="str">
        <f>IF(SAM_2017_user_USD!BB75="","",SAM_2017_user_USD!BB75)</f>
        <v/>
      </c>
      <c r="BB74" s="223" t="str">
        <f>IF(SAM_2017_user_USD!BC75="","",SAM_2017_user_USD!BC75)</f>
        <v/>
      </c>
      <c r="BC74" s="223" t="str">
        <f>IF(SAM_2017_user_USD!BD75="","",SAM_2017_user_USD!BD75)</f>
        <v/>
      </c>
      <c r="BD74" s="223" t="str">
        <f>IF(SAM_2017_user_USD!BE75="","",SAM_2017_user_USD!BE75)</f>
        <v/>
      </c>
      <c r="BE74" s="223" t="str">
        <f>IF(SAM_2017_user_USD!BF75="","",SAM_2017_user_USD!BF75)</f>
        <v/>
      </c>
      <c r="BF74" s="223" t="str">
        <f>IF(SAM_2017_user_USD!BG75="","",SAM_2017_user_USD!BG75)</f>
        <v/>
      </c>
      <c r="BG74" s="223" t="str">
        <f>IF(SAM_2017_user_USD!BH75="","",SAM_2017_user_USD!BH75)</f>
        <v/>
      </c>
      <c r="BH74" s="223" t="str">
        <f>IF(SAM_2017_user_USD!BI75="","",SAM_2017_user_USD!BI75)</f>
        <v/>
      </c>
      <c r="BI74" s="223" t="str">
        <f>IF(SAM_2017_user_USD!BJ75="","",SAM_2017_user_USD!BJ75)</f>
        <v/>
      </c>
      <c r="BJ74" s="223" t="str">
        <f>IF(SAM_2017_user_USD!BK75="","",SAM_2017_user_USD!BK75)</f>
        <v/>
      </c>
      <c r="BK74" s="223" t="str">
        <f>IF(SAM_2017_user_USD!BL75="","",SAM_2017_user_USD!BL75)</f>
        <v/>
      </c>
      <c r="BL74" s="223" t="str">
        <f>IF(SAM_2017_user_USD!BM75="","",SAM_2017_user_USD!BM75)</f>
        <v/>
      </c>
      <c r="BM74" s="223" t="str">
        <f>IF(SAM_2017_user_USD!BN75="","",SAM_2017_user_USD!BN75)</f>
        <v/>
      </c>
      <c r="BN74" s="223" t="str">
        <f>IF(SAM_2017_user_USD!BO75="","",SAM_2017_user_USD!BO75)</f>
        <v/>
      </c>
      <c r="BO74" s="223" t="str">
        <f>IF(SAM_2017_user_USD!BP75="","",SAM_2017_user_USD!BP75)</f>
        <v/>
      </c>
      <c r="BP74" s="223" t="str">
        <f>IF(SAM_2017_user_USD!BQ75="","",SAM_2017_user_USD!BQ75)</f>
        <v/>
      </c>
      <c r="BQ74" s="223" t="str">
        <f>IF(SAM_2017_user_USD!BR75="","",SAM_2017_user_USD!BR75)</f>
        <v/>
      </c>
      <c r="BR74" s="94" t="str">
        <f>IF(SAM_2017_user_USD!BS75="","",SAM_2017_user_USD!BS75)</f>
        <v/>
      </c>
      <c r="BS74" s="223">
        <f>IF(SAM_2017_user_USD!BT75="","",SAM_2017_user_USD!BT75)</f>
        <v>3811.058712119288</v>
      </c>
      <c r="BT74" s="223" t="str">
        <f>IF(SAM_2017_user_USD!BU75="","",SAM_2017_user_USD!BU75)</f>
        <v/>
      </c>
      <c r="BU74" s="223" t="str">
        <f>IF(SAM_2017_user_USD!BV75="","",SAM_2017_user_USD!BV75)</f>
        <v/>
      </c>
      <c r="BV74" s="223" t="str">
        <f>IF(SAM_2017_user_USD!BW75="","",SAM_2017_user_USD!BW75)</f>
        <v/>
      </c>
      <c r="BW74" s="223" t="str">
        <f>IF(SAM_2017_user_USD!BX75="","",SAM_2017_user_USD!BX75)</f>
        <v/>
      </c>
      <c r="BX74" s="223">
        <f>IF(SAM_2017_user_USD!BY75="","",SAM_2017_user_USD!BY75)</f>
        <v>4312.4453245753257</v>
      </c>
      <c r="BY74" s="223" t="str">
        <f>IF(SAM_2017_user_USD!BZ75="","",SAM_2017_user_USD!BZ75)</f>
        <v/>
      </c>
      <c r="BZ74" s="223" t="str">
        <f>IF(SAM_2017_user_USD!CA75="","",SAM_2017_user_USD!CA75)</f>
        <v/>
      </c>
      <c r="CA74" s="223" t="str">
        <f>IF(SAM_2017_user_USD!CB75="","",SAM_2017_user_USD!CB75)</f>
        <v/>
      </c>
      <c r="CB74" s="223" t="str">
        <f>IF(SAM_2017_user_USD!CC75="","",SAM_2017_user_USD!CC75)</f>
        <v/>
      </c>
      <c r="CC74" s="223" t="str">
        <f>IF(SAM_2017_user_USD!CD75="","",SAM_2017_user_USD!CD75)</f>
        <v/>
      </c>
      <c r="CD74" s="223">
        <f>IF(SAM_2017_user_USD!CE75="","",SAM_2017_user_USD!CE75)</f>
        <v>53.364293031449563</v>
      </c>
      <c r="CE74" s="107">
        <f t="shared" si="2"/>
        <v>8176.8683297260641</v>
      </c>
    </row>
    <row r="75" spans="1:83" x14ac:dyDescent="0.25">
      <c r="A75" s="99">
        <v>74</v>
      </c>
      <c r="B75" s="223" t="str">
        <f>IF(SAM_2017_user_USD!C76="","",SAM_2017_user_USD!C76)</f>
        <v/>
      </c>
      <c r="C75" s="223" t="str">
        <f>IF(SAM_2017_user_USD!D76="","",SAM_2017_user_USD!D76)</f>
        <v/>
      </c>
      <c r="D75" s="223" t="str">
        <f>IF(SAM_2017_user_USD!E76="","",SAM_2017_user_USD!E76)</f>
        <v/>
      </c>
      <c r="E75" s="223" t="str">
        <f>IF(SAM_2017_user_USD!F76="","",SAM_2017_user_USD!F76)</f>
        <v/>
      </c>
      <c r="F75" s="223" t="str">
        <f>IF(SAM_2017_user_USD!G76="","",SAM_2017_user_USD!G76)</f>
        <v/>
      </c>
      <c r="G75" s="223" t="str">
        <f>IF(SAM_2017_user_USD!H76="","",SAM_2017_user_USD!H76)</f>
        <v/>
      </c>
      <c r="H75" s="223" t="str">
        <f>IF(SAM_2017_user_USD!I76="","",SAM_2017_user_USD!I76)</f>
        <v/>
      </c>
      <c r="I75" s="223" t="str">
        <f>IF(SAM_2017_user_USD!J76="","",SAM_2017_user_USD!J76)</f>
        <v/>
      </c>
      <c r="J75" s="223" t="str">
        <f>IF(SAM_2017_user_USD!K76="","",SAM_2017_user_USD!K76)</f>
        <v/>
      </c>
      <c r="K75" s="223" t="str">
        <f>IF(SAM_2017_user_USD!L76="","",SAM_2017_user_USD!L76)</f>
        <v/>
      </c>
      <c r="L75" s="223" t="str">
        <f>IF(SAM_2017_user_USD!M76="","",SAM_2017_user_USD!M76)</f>
        <v/>
      </c>
      <c r="M75" s="223" t="str">
        <f>IF(SAM_2017_user_USD!N76="","",SAM_2017_user_USD!N76)</f>
        <v/>
      </c>
      <c r="N75" s="223" t="str">
        <f>IF(SAM_2017_user_USD!O76="","",SAM_2017_user_USD!O76)</f>
        <v/>
      </c>
      <c r="O75" s="223" t="str">
        <f>IF(SAM_2017_user_USD!P76="","",SAM_2017_user_USD!P76)</f>
        <v/>
      </c>
      <c r="P75" s="223" t="str">
        <f>IF(SAM_2017_user_USD!Q76="","",SAM_2017_user_USD!Q76)</f>
        <v/>
      </c>
      <c r="Q75" s="223" t="str">
        <f>IF(SAM_2017_user_USD!R76="","",SAM_2017_user_USD!R76)</f>
        <v/>
      </c>
      <c r="R75" s="223" t="str">
        <f>IF(SAM_2017_user_USD!S76="","",SAM_2017_user_USD!S76)</f>
        <v/>
      </c>
      <c r="S75" s="223" t="str">
        <f>IF(SAM_2017_user_USD!T76="","",SAM_2017_user_USD!T76)</f>
        <v/>
      </c>
      <c r="T75" s="223" t="str">
        <f>IF(SAM_2017_user_USD!U76="","",SAM_2017_user_USD!U76)</f>
        <v/>
      </c>
      <c r="U75" s="223" t="str">
        <f>IF(SAM_2017_user_USD!V76="","",SAM_2017_user_USD!V76)</f>
        <v/>
      </c>
      <c r="V75" s="223" t="str">
        <f>IF(SAM_2017_user_USD!W76="","",SAM_2017_user_USD!W76)</f>
        <v/>
      </c>
      <c r="W75" s="223" t="str">
        <f>IF(SAM_2017_user_USD!X76="","",SAM_2017_user_USD!X76)</f>
        <v/>
      </c>
      <c r="X75" s="223" t="str">
        <f>IF(SAM_2017_user_USD!Y76="","",SAM_2017_user_USD!Y76)</f>
        <v/>
      </c>
      <c r="Y75" s="223" t="str">
        <f>IF(SAM_2017_user_USD!Z76="","",SAM_2017_user_USD!Z76)</f>
        <v/>
      </c>
      <c r="Z75" s="223" t="str">
        <f>IF(SAM_2017_user_USD!AA76="","",SAM_2017_user_USD!AA76)</f>
        <v/>
      </c>
      <c r="AA75" s="223" t="str">
        <f>IF(SAM_2017_user_USD!AB76="","",SAM_2017_user_USD!AB76)</f>
        <v/>
      </c>
      <c r="AB75" s="223" t="str">
        <f>IF(SAM_2017_user_USD!AC76="","",SAM_2017_user_USD!AC76)</f>
        <v/>
      </c>
      <c r="AC75" s="223" t="str">
        <f>IF(SAM_2017_user_USD!AD76="","",SAM_2017_user_USD!AD76)</f>
        <v/>
      </c>
      <c r="AD75" s="223" t="str">
        <f>IF(SAM_2017_user_USD!AE76="","",SAM_2017_user_USD!AE76)</f>
        <v/>
      </c>
      <c r="AE75" s="223" t="str">
        <f>IF(SAM_2017_user_USD!AF76="","",SAM_2017_user_USD!AF76)</f>
        <v/>
      </c>
      <c r="AF75" s="223" t="str">
        <f>IF(SAM_2017_user_USD!AG76="","",SAM_2017_user_USD!AG76)</f>
        <v/>
      </c>
      <c r="AG75" s="223" t="str">
        <f>IF(SAM_2017_user_USD!AH76="","",SAM_2017_user_USD!AH76)</f>
        <v/>
      </c>
      <c r="AH75" s="223" t="str">
        <f>IF(SAM_2017_user_USD!AI76="","",SAM_2017_user_USD!AI76)</f>
        <v/>
      </c>
      <c r="AI75" s="223" t="str">
        <f>IF(SAM_2017_user_USD!AJ76="","",SAM_2017_user_USD!AJ76)</f>
        <v/>
      </c>
      <c r="AJ75" s="223" t="str">
        <f>IF(SAM_2017_user_USD!AK76="","",SAM_2017_user_USD!AK76)</f>
        <v/>
      </c>
      <c r="AK75" s="223" t="str">
        <f>IF(SAM_2017_user_USD!AL76="","",SAM_2017_user_USD!AL76)</f>
        <v/>
      </c>
      <c r="AL75" s="223" t="str">
        <f>IF(SAM_2017_user_USD!AM76="","",SAM_2017_user_USD!AM76)</f>
        <v/>
      </c>
      <c r="AM75" s="223" t="str">
        <f>IF(SAM_2017_user_USD!AN76="","",SAM_2017_user_USD!AN76)</f>
        <v/>
      </c>
      <c r="AN75" s="223" t="str">
        <f>IF(SAM_2017_user_USD!AO76="","",SAM_2017_user_USD!AO76)</f>
        <v/>
      </c>
      <c r="AO75" s="223" t="str">
        <f>IF(SAM_2017_user_USD!AP76="","",SAM_2017_user_USD!AP76)</f>
        <v/>
      </c>
      <c r="AP75" s="223" t="str">
        <f>IF(SAM_2017_user_USD!AQ76="","",SAM_2017_user_USD!AQ76)</f>
        <v/>
      </c>
      <c r="AQ75" s="223" t="str">
        <f>IF(SAM_2017_user_USD!AR76="","",SAM_2017_user_USD!AR76)</f>
        <v/>
      </c>
      <c r="AR75" s="223" t="str">
        <f>IF(SAM_2017_user_USD!AS76="","",SAM_2017_user_USD!AS76)</f>
        <v/>
      </c>
      <c r="AS75" s="223" t="str">
        <f>IF(SAM_2017_user_USD!AT76="","",SAM_2017_user_USD!AT76)</f>
        <v/>
      </c>
      <c r="AT75" s="223" t="str">
        <f>IF(SAM_2017_user_USD!AU76="","",SAM_2017_user_USD!AU76)</f>
        <v/>
      </c>
      <c r="AU75" s="223" t="str">
        <f>IF(SAM_2017_user_USD!AV76="","",SAM_2017_user_USD!AV76)</f>
        <v/>
      </c>
      <c r="AV75" s="223" t="str">
        <f>IF(SAM_2017_user_USD!AW76="","",SAM_2017_user_USD!AW76)</f>
        <v/>
      </c>
      <c r="AW75" s="223" t="str">
        <f>IF(SAM_2017_user_USD!AX76="","",SAM_2017_user_USD!AX76)</f>
        <v/>
      </c>
      <c r="AX75" s="223" t="str">
        <f>IF(SAM_2017_user_USD!AY76="","",SAM_2017_user_USD!AY76)</f>
        <v/>
      </c>
      <c r="AY75" s="223" t="str">
        <f>IF(SAM_2017_user_USD!AZ76="","",SAM_2017_user_USD!AZ76)</f>
        <v/>
      </c>
      <c r="AZ75" s="223" t="str">
        <f>IF(SAM_2017_user_USD!BA76="","",SAM_2017_user_USD!BA76)</f>
        <v/>
      </c>
      <c r="BA75" s="223" t="str">
        <f>IF(SAM_2017_user_USD!BB76="","",SAM_2017_user_USD!BB76)</f>
        <v/>
      </c>
      <c r="BB75" s="223" t="str">
        <f>IF(SAM_2017_user_USD!BC76="","",SAM_2017_user_USD!BC76)</f>
        <v/>
      </c>
      <c r="BC75" s="223" t="str">
        <f>IF(SAM_2017_user_USD!BD76="","",SAM_2017_user_USD!BD76)</f>
        <v/>
      </c>
      <c r="BD75" s="223" t="str">
        <f>IF(SAM_2017_user_USD!BE76="","",SAM_2017_user_USD!BE76)</f>
        <v/>
      </c>
      <c r="BE75" s="223" t="str">
        <f>IF(SAM_2017_user_USD!BF76="","",SAM_2017_user_USD!BF76)</f>
        <v/>
      </c>
      <c r="BF75" s="223" t="str">
        <f>IF(SAM_2017_user_USD!BG76="","",SAM_2017_user_USD!BG76)</f>
        <v/>
      </c>
      <c r="BG75" s="223" t="str">
        <f>IF(SAM_2017_user_USD!BH76="","",SAM_2017_user_USD!BH76)</f>
        <v/>
      </c>
      <c r="BH75" s="223" t="str">
        <f>IF(SAM_2017_user_USD!BI76="","",SAM_2017_user_USD!BI76)</f>
        <v/>
      </c>
      <c r="BI75" s="223" t="str">
        <f>IF(SAM_2017_user_USD!BJ76="","",SAM_2017_user_USD!BJ76)</f>
        <v/>
      </c>
      <c r="BJ75" s="223" t="str">
        <f>IF(SAM_2017_user_USD!BK76="","",SAM_2017_user_USD!BK76)</f>
        <v/>
      </c>
      <c r="BK75" s="223" t="str">
        <f>IF(SAM_2017_user_USD!BL76="","",SAM_2017_user_USD!BL76)</f>
        <v/>
      </c>
      <c r="BL75" s="223" t="str">
        <f>IF(SAM_2017_user_USD!BM76="","",SAM_2017_user_USD!BM76)</f>
        <v/>
      </c>
      <c r="BM75" s="223" t="str">
        <f>IF(SAM_2017_user_USD!BN76="","",SAM_2017_user_USD!BN76)</f>
        <v/>
      </c>
      <c r="BN75" s="223" t="str">
        <f>IF(SAM_2017_user_USD!BO76="","",SAM_2017_user_USD!BO76)</f>
        <v/>
      </c>
      <c r="BO75" s="223" t="str">
        <f>IF(SAM_2017_user_USD!BP76="","",SAM_2017_user_USD!BP76)</f>
        <v/>
      </c>
      <c r="BP75" s="223" t="str">
        <f>IF(SAM_2017_user_USD!BQ76="","",SAM_2017_user_USD!BQ76)</f>
        <v/>
      </c>
      <c r="BQ75" s="223" t="str">
        <f>IF(SAM_2017_user_USD!BR76="","",SAM_2017_user_USD!BR76)</f>
        <v/>
      </c>
      <c r="BR75" s="223">
        <f>IF(SAM_2017_user_USD!BS76="","",SAM_2017_user_USD!BS76)</f>
        <v>65032.728587188525</v>
      </c>
      <c r="BS75" s="223">
        <f>IF(SAM_2017_user_USD!BT76="","",SAM_2017_user_USD!BT76)</f>
        <v>26181.754434782604</v>
      </c>
      <c r="BT75" s="223" t="str">
        <f>IF(SAM_2017_user_USD!BU76="","",SAM_2017_user_USD!BU76)</f>
        <v/>
      </c>
      <c r="BU75" s="223" t="str">
        <f>IF(SAM_2017_user_USD!BV76="","",SAM_2017_user_USD!BV76)</f>
        <v/>
      </c>
      <c r="BV75" s="223" t="str">
        <f>IF(SAM_2017_user_USD!BW76="","",SAM_2017_user_USD!BW76)</f>
        <v/>
      </c>
      <c r="BW75" s="223" t="str">
        <f>IF(SAM_2017_user_USD!BX76="","",SAM_2017_user_USD!BX76)</f>
        <v/>
      </c>
      <c r="BX75" s="223">
        <f>IF(SAM_2017_user_USD!BY76="","",SAM_2017_user_USD!BY76)</f>
        <v>8349.8641311641259</v>
      </c>
      <c r="BY75" s="223" t="str">
        <f>IF(SAM_2017_user_USD!BZ76="","",SAM_2017_user_USD!BZ76)</f>
        <v/>
      </c>
      <c r="BZ75" s="223" t="str">
        <f>IF(SAM_2017_user_USD!CA76="","",SAM_2017_user_USD!CA76)</f>
        <v/>
      </c>
      <c r="CA75" s="223" t="str">
        <f>IF(SAM_2017_user_USD!CB76="","",SAM_2017_user_USD!CB76)</f>
        <v/>
      </c>
      <c r="CB75" s="223" t="str">
        <f>IF(SAM_2017_user_USD!CC76="","",SAM_2017_user_USD!CC76)</f>
        <v/>
      </c>
      <c r="CC75" s="223" t="str">
        <f>IF(SAM_2017_user_USD!CD76="","",SAM_2017_user_USD!CD76)</f>
        <v/>
      </c>
      <c r="CD75" s="223">
        <f>IF(SAM_2017_user_USD!CE76="","",SAM_2017_user_USD!CE76)</f>
        <v>1850.1020268582481</v>
      </c>
      <c r="CE75" s="107">
        <f t="shared" si="2"/>
        <v>101414.44917999351</v>
      </c>
    </row>
    <row r="76" spans="1:83" x14ac:dyDescent="0.25">
      <c r="A76" s="225">
        <v>75</v>
      </c>
      <c r="B76" s="223" t="str">
        <f>IF(SAM_2017_user_USD!C77="","",SAM_2017_user_USD!C77)</f>
        <v/>
      </c>
      <c r="C76" s="223" t="str">
        <f>IF(SAM_2017_user_USD!D77="","",SAM_2017_user_USD!D77)</f>
        <v/>
      </c>
      <c r="D76" s="223" t="str">
        <f>IF(SAM_2017_user_USD!E77="","",SAM_2017_user_USD!E77)</f>
        <v/>
      </c>
      <c r="E76" s="223" t="str">
        <f>IF(SAM_2017_user_USD!F77="","",SAM_2017_user_USD!F77)</f>
        <v/>
      </c>
      <c r="F76" s="223" t="str">
        <f>IF(SAM_2017_user_USD!G77="","",SAM_2017_user_USD!G77)</f>
        <v/>
      </c>
      <c r="G76" s="223" t="str">
        <f>IF(SAM_2017_user_USD!H77="","",SAM_2017_user_USD!H77)</f>
        <v/>
      </c>
      <c r="H76" s="223" t="str">
        <f>IF(SAM_2017_user_USD!I77="","",SAM_2017_user_USD!I77)</f>
        <v/>
      </c>
      <c r="I76" s="223" t="str">
        <f>IF(SAM_2017_user_USD!J77="","",SAM_2017_user_USD!J77)</f>
        <v/>
      </c>
      <c r="J76" s="223" t="str">
        <f>IF(SAM_2017_user_USD!K77="","",SAM_2017_user_USD!K77)</f>
        <v/>
      </c>
      <c r="K76" s="223" t="str">
        <f>IF(SAM_2017_user_USD!L77="","",SAM_2017_user_USD!L77)</f>
        <v/>
      </c>
      <c r="L76" s="223" t="str">
        <f>IF(SAM_2017_user_USD!M77="","",SAM_2017_user_USD!M77)</f>
        <v/>
      </c>
      <c r="M76" s="223" t="str">
        <f>IF(SAM_2017_user_USD!N77="","",SAM_2017_user_USD!N77)</f>
        <v/>
      </c>
      <c r="N76" s="223" t="str">
        <f>IF(SAM_2017_user_USD!O77="","",SAM_2017_user_USD!O77)</f>
        <v/>
      </c>
      <c r="O76" s="223" t="str">
        <f>IF(SAM_2017_user_USD!P77="","",SAM_2017_user_USD!P77)</f>
        <v/>
      </c>
      <c r="P76" s="223" t="str">
        <f>IF(SAM_2017_user_USD!Q77="","",SAM_2017_user_USD!Q77)</f>
        <v/>
      </c>
      <c r="Q76" s="223" t="str">
        <f>IF(SAM_2017_user_USD!R77="","",SAM_2017_user_USD!R77)</f>
        <v/>
      </c>
      <c r="R76" s="223" t="str">
        <f>IF(SAM_2017_user_USD!S77="","",SAM_2017_user_USD!S77)</f>
        <v/>
      </c>
      <c r="S76" s="223" t="str">
        <f>IF(SAM_2017_user_USD!T77="","",SAM_2017_user_USD!T77)</f>
        <v/>
      </c>
      <c r="T76" s="223" t="str">
        <f>IF(SAM_2017_user_USD!U77="","",SAM_2017_user_USD!U77)</f>
        <v/>
      </c>
      <c r="U76" s="223" t="str">
        <f>IF(SAM_2017_user_USD!V77="","",SAM_2017_user_USD!V77)</f>
        <v/>
      </c>
      <c r="V76" s="223" t="str">
        <f>IF(SAM_2017_user_USD!W77="","",SAM_2017_user_USD!W77)</f>
        <v/>
      </c>
      <c r="W76" s="223" t="str">
        <f>IF(SAM_2017_user_USD!X77="","",SAM_2017_user_USD!X77)</f>
        <v/>
      </c>
      <c r="X76" s="223" t="str">
        <f>IF(SAM_2017_user_USD!Y77="","",SAM_2017_user_USD!Y77)</f>
        <v/>
      </c>
      <c r="Y76" s="223" t="str">
        <f>IF(SAM_2017_user_USD!Z77="","",SAM_2017_user_USD!Z77)</f>
        <v/>
      </c>
      <c r="Z76" s="223" t="str">
        <f>IF(SAM_2017_user_USD!AA77="","",SAM_2017_user_USD!AA77)</f>
        <v/>
      </c>
      <c r="AA76" s="223" t="str">
        <f>IF(SAM_2017_user_USD!AB77="","",SAM_2017_user_USD!AB77)</f>
        <v/>
      </c>
      <c r="AB76" s="223" t="str">
        <f>IF(SAM_2017_user_USD!AC77="","",SAM_2017_user_USD!AC77)</f>
        <v/>
      </c>
      <c r="AC76" s="223" t="str">
        <f>IF(SAM_2017_user_USD!AD77="","",SAM_2017_user_USD!AD77)</f>
        <v/>
      </c>
      <c r="AD76" s="223" t="str">
        <f>IF(SAM_2017_user_USD!AE77="","",SAM_2017_user_USD!AE77)</f>
        <v/>
      </c>
      <c r="AE76" s="223" t="str">
        <f>IF(SAM_2017_user_USD!AF77="","",SAM_2017_user_USD!AF77)</f>
        <v/>
      </c>
      <c r="AF76" s="223" t="str">
        <f>IF(SAM_2017_user_USD!AG77="","",SAM_2017_user_USD!AG77)</f>
        <v/>
      </c>
      <c r="AG76" s="223" t="str">
        <f>IF(SAM_2017_user_USD!AH77="","",SAM_2017_user_USD!AH77)</f>
        <v/>
      </c>
      <c r="AH76" s="223" t="str">
        <f>IF(SAM_2017_user_USD!AI77="","",SAM_2017_user_USD!AI77)</f>
        <v/>
      </c>
      <c r="AI76" s="223" t="str">
        <f>IF(SAM_2017_user_USD!AJ77="","",SAM_2017_user_USD!AJ77)</f>
        <v/>
      </c>
      <c r="AJ76" s="223" t="str">
        <f>IF(SAM_2017_user_USD!AK77="","",SAM_2017_user_USD!AK77)</f>
        <v/>
      </c>
      <c r="AK76" s="223" t="str">
        <f>IF(SAM_2017_user_USD!AL77="","",SAM_2017_user_USD!AL77)</f>
        <v/>
      </c>
      <c r="AL76" s="223" t="str">
        <f>IF(SAM_2017_user_USD!AM77="","",SAM_2017_user_USD!AM77)</f>
        <v/>
      </c>
      <c r="AM76" s="223" t="str">
        <f>IF(SAM_2017_user_USD!AN77="","",SAM_2017_user_USD!AN77)</f>
        <v/>
      </c>
      <c r="AN76" s="223" t="str">
        <f>IF(SAM_2017_user_USD!AO77="","",SAM_2017_user_USD!AO77)</f>
        <v/>
      </c>
      <c r="AO76" s="223" t="str">
        <f>IF(SAM_2017_user_USD!AP77="","",SAM_2017_user_USD!AP77)</f>
        <v/>
      </c>
      <c r="AP76" s="223" t="str">
        <f>IF(SAM_2017_user_USD!AQ77="","",SAM_2017_user_USD!AQ77)</f>
        <v/>
      </c>
      <c r="AQ76" s="223" t="str">
        <f>IF(SAM_2017_user_USD!AR77="","",SAM_2017_user_USD!AR77)</f>
        <v/>
      </c>
      <c r="AR76" s="223" t="str">
        <f>IF(SAM_2017_user_USD!AS77="","",SAM_2017_user_USD!AS77)</f>
        <v/>
      </c>
      <c r="AS76" s="223" t="str">
        <f>IF(SAM_2017_user_USD!AT77="","",SAM_2017_user_USD!AT77)</f>
        <v/>
      </c>
      <c r="AT76" s="223" t="str">
        <f>IF(SAM_2017_user_USD!AU77="","",SAM_2017_user_USD!AU77)</f>
        <v/>
      </c>
      <c r="AU76" s="223" t="str">
        <f>IF(SAM_2017_user_USD!AV77="","",SAM_2017_user_USD!AV77)</f>
        <v/>
      </c>
      <c r="AV76" s="223" t="str">
        <f>IF(SAM_2017_user_USD!AW77="","",SAM_2017_user_USD!AW77)</f>
        <v/>
      </c>
      <c r="AW76" s="223" t="str">
        <f>IF(SAM_2017_user_USD!AX77="","",SAM_2017_user_USD!AX77)</f>
        <v/>
      </c>
      <c r="AX76" s="223" t="str">
        <f>IF(SAM_2017_user_USD!AY77="","",SAM_2017_user_USD!AY77)</f>
        <v/>
      </c>
      <c r="AY76" s="223" t="str">
        <f>IF(SAM_2017_user_USD!AZ77="","",SAM_2017_user_USD!AZ77)</f>
        <v/>
      </c>
      <c r="AZ76" s="223" t="str">
        <f>IF(SAM_2017_user_USD!BA77="","",SAM_2017_user_USD!BA77)</f>
        <v/>
      </c>
      <c r="BA76" s="223" t="str">
        <f>IF(SAM_2017_user_USD!BB77="","",SAM_2017_user_USD!BB77)</f>
        <v/>
      </c>
      <c r="BB76" s="223" t="str">
        <f>IF(SAM_2017_user_USD!BC77="","",SAM_2017_user_USD!BC77)</f>
        <v/>
      </c>
      <c r="BC76" s="223" t="str">
        <f>IF(SAM_2017_user_USD!BD77="","",SAM_2017_user_USD!BD77)</f>
        <v/>
      </c>
      <c r="BD76" s="223" t="str">
        <f>IF(SAM_2017_user_USD!BE77="","",SAM_2017_user_USD!BE77)</f>
        <v/>
      </c>
      <c r="BE76" s="223" t="str">
        <f>IF(SAM_2017_user_USD!BF77="","",SAM_2017_user_USD!BF77)</f>
        <v/>
      </c>
      <c r="BF76" s="223" t="str">
        <f>IF(SAM_2017_user_USD!BG77="","",SAM_2017_user_USD!BG77)</f>
        <v/>
      </c>
      <c r="BG76" s="223" t="str">
        <f>IF(SAM_2017_user_USD!BH77="","",SAM_2017_user_USD!BH77)</f>
        <v/>
      </c>
      <c r="BH76" s="223" t="str">
        <f>IF(SAM_2017_user_USD!BI77="","",SAM_2017_user_USD!BI77)</f>
        <v/>
      </c>
      <c r="BI76" s="223" t="str">
        <f>IF(SAM_2017_user_USD!BJ77="","",SAM_2017_user_USD!BJ77)</f>
        <v/>
      </c>
      <c r="BJ76" s="223" t="str">
        <f>IF(SAM_2017_user_USD!BK77="","",SAM_2017_user_USD!BK77)</f>
        <v/>
      </c>
      <c r="BK76" s="223" t="str">
        <f>IF(SAM_2017_user_USD!BL77="","",SAM_2017_user_USD!BL77)</f>
        <v/>
      </c>
      <c r="BL76" s="223" t="str">
        <f>IF(SAM_2017_user_USD!BM77="","",SAM_2017_user_USD!BM77)</f>
        <v/>
      </c>
      <c r="BM76" s="223" t="str">
        <f>IF(SAM_2017_user_USD!BN77="","",SAM_2017_user_USD!BN77)</f>
        <v/>
      </c>
      <c r="BN76" s="223" t="str">
        <f>IF(SAM_2017_user_USD!BO77="","",SAM_2017_user_USD!BO77)</f>
        <v/>
      </c>
      <c r="BO76" s="223" t="str">
        <f>IF(SAM_2017_user_USD!BP77="","",SAM_2017_user_USD!BP77)</f>
        <v/>
      </c>
      <c r="BP76" s="223" t="str">
        <f>IF(SAM_2017_user_USD!BQ77="","",SAM_2017_user_USD!BQ77)</f>
        <v/>
      </c>
      <c r="BQ76" s="223" t="str">
        <f>IF(SAM_2017_user_USD!BR77="","",SAM_2017_user_USD!BR77)</f>
        <v/>
      </c>
      <c r="BR76" s="223">
        <f>IF(SAM_2017_user_USD!BS77="","",SAM_2017_user_USD!BS77)</f>
        <v>1337.2360582941226</v>
      </c>
      <c r="BS76" s="223" t="str">
        <f>IF(SAM_2017_user_USD!BT77="","",SAM_2017_user_USD!BT77)</f>
        <v/>
      </c>
      <c r="BT76" s="94" t="str">
        <f>IF(SAM_2017_user_USD!BU77="","",SAM_2017_user_USD!BU77)</f>
        <v/>
      </c>
      <c r="BU76" s="223">
        <f>IF(SAM_2017_user_USD!BV77="","",SAM_2017_user_USD!BV77)</f>
        <v>8166.728478621063</v>
      </c>
      <c r="BV76" s="94" t="str">
        <f>IF(SAM_2017_user_USD!BW77="","",SAM_2017_user_USD!BW77)</f>
        <v/>
      </c>
      <c r="BW76" s="223">
        <f>IF(SAM_2017_user_USD!BX77="","",SAM_2017_user_USD!BX77)</f>
        <v>14022.452201806049</v>
      </c>
      <c r="BX76" s="223" t="str">
        <f>IF(SAM_2017_user_USD!BY77="","",SAM_2017_user_USD!BY77)</f>
        <v/>
      </c>
      <c r="BY76" s="223">
        <f>IF(SAM_2017_user_USD!BZ77="","",SAM_2017_user_USD!BZ77)</f>
        <v>6493.8098619505035</v>
      </c>
      <c r="BZ76" s="223">
        <f>IF(SAM_2017_user_USD!CA77="","",SAM_2017_user_USD!CA77)</f>
        <v>3686.9705990993489</v>
      </c>
      <c r="CA76" s="223">
        <f>IF(SAM_2017_user_USD!CB77="","",SAM_2017_user_USD!CB77)</f>
        <v>1844.96472392638</v>
      </c>
      <c r="CB76" s="223">
        <f>IF(SAM_2017_user_USD!CC77="","",SAM_2017_user_USD!CC77)</f>
        <v>9786.7840869108222</v>
      </c>
      <c r="CC76" s="223" t="str">
        <f>IF(SAM_2017_user_USD!CD77="","",SAM_2017_user_USD!CD77)</f>
        <v/>
      </c>
      <c r="CD76" s="223">
        <f>IF(SAM_2017_user_USD!CE77="","",SAM_2017_user_USD!CE77)</f>
        <v>1151.9023564844899</v>
      </c>
      <c r="CE76" s="107">
        <f t="shared" si="2"/>
        <v>46490.848367092774</v>
      </c>
    </row>
    <row r="77" spans="1:83" x14ac:dyDescent="0.25">
      <c r="A77" s="225">
        <v>76</v>
      </c>
      <c r="B77" s="223" t="str">
        <f>IF(SAM_2017_user_USD!C78="","",SAM_2017_user_USD!C78)</f>
        <v/>
      </c>
      <c r="C77" s="223" t="str">
        <f>IF(SAM_2017_user_USD!D78="","",SAM_2017_user_USD!D78)</f>
        <v/>
      </c>
      <c r="D77" s="223" t="str">
        <f>IF(SAM_2017_user_USD!E78="","",SAM_2017_user_USD!E78)</f>
        <v/>
      </c>
      <c r="E77" s="223" t="str">
        <f>IF(SAM_2017_user_USD!F78="","",SAM_2017_user_USD!F78)</f>
        <v/>
      </c>
      <c r="F77" s="223" t="str">
        <f>IF(SAM_2017_user_USD!G78="","",SAM_2017_user_USD!G78)</f>
        <v/>
      </c>
      <c r="G77" s="223" t="str">
        <f>IF(SAM_2017_user_USD!H78="","",SAM_2017_user_USD!H78)</f>
        <v/>
      </c>
      <c r="H77" s="223" t="str">
        <f>IF(SAM_2017_user_USD!I78="","",SAM_2017_user_USD!I78)</f>
        <v/>
      </c>
      <c r="I77" s="223" t="str">
        <f>IF(SAM_2017_user_USD!J78="","",SAM_2017_user_USD!J78)</f>
        <v/>
      </c>
      <c r="J77" s="223" t="str">
        <f>IF(SAM_2017_user_USD!K78="","",SAM_2017_user_USD!K78)</f>
        <v/>
      </c>
      <c r="K77" s="223" t="str">
        <f>IF(SAM_2017_user_USD!L78="","",SAM_2017_user_USD!L78)</f>
        <v/>
      </c>
      <c r="L77" s="223" t="str">
        <f>IF(SAM_2017_user_USD!M78="","",SAM_2017_user_USD!M78)</f>
        <v/>
      </c>
      <c r="M77" s="223" t="str">
        <f>IF(SAM_2017_user_USD!N78="","",SAM_2017_user_USD!N78)</f>
        <v/>
      </c>
      <c r="N77" s="223" t="str">
        <f>IF(SAM_2017_user_USD!O78="","",SAM_2017_user_USD!O78)</f>
        <v/>
      </c>
      <c r="O77" s="223" t="str">
        <f>IF(SAM_2017_user_USD!P78="","",SAM_2017_user_USD!P78)</f>
        <v/>
      </c>
      <c r="P77" s="223" t="str">
        <f>IF(SAM_2017_user_USD!Q78="","",SAM_2017_user_USD!Q78)</f>
        <v/>
      </c>
      <c r="Q77" s="223" t="str">
        <f>IF(SAM_2017_user_USD!R78="","",SAM_2017_user_USD!R78)</f>
        <v/>
      </c>
      <c r="R77" s="223" t="str">
        <f>IF(SAM_2017_user_USD!S78="","",SAM_2017_user_USD!S78)</f>
        <v/>
      </c>
      <c r="S77" s="223" t="str">
        <f>IF(SAM_2017_user_USD!T78="","",SAM_2017_user_USD!T78)</f>
        <v/>
      </c>
      <c r="T77" s="223" t="str">
        <f>IF(SAM_2017_user_USD!U78="","",SAM_2017_user_USD!U78)</f>
        <v/>
      </c>
      <c r="U77" s="223" t="str">
        <f>IF(SAM_2017_user_USD!V78="","",SAM_2017_user_USD!V78)</f>
        <v/>
      </c>
      <c r="V77" s="223" t="str">
        <f>IF(SAM_2017_user_USD!W78="","",SAM_2017_user_USD!W78)</f>
        <v/>
      </c>
      <c r="W77" s="223" t="str">
        <f>IF(SAM_2017_user_USD!X78="","",SAM_2017_user_USD!X78)</f>
        <v/>
      </c>
      <c r="X77" s="223" t="str">
        <f>IF(SAM_2017_user_USD!Y78="","",SAM_2017_user_USD!Y78)</f>
        <v/>
      </c>
      <c r="Y77" s="223" t="str">
        <f>IF(SAM_2017_user_USD!Z78="","",SAM_2017_user_USD!Z78)</f>
        <v/>
      </c>
      <c r="Z77" s="223" t="str">
        <f>IF(SAM_2017_user_USD!AA78="","",SAM_2017_user_USD!AA78)</f>
        <v/>
      </c>
      <c r="AA77" s="223" t="str">
        <f>IF(SAM_2017_user_USD!AB78="","",SAM_2017_user_USD!AB78)</f>
        <v/>
      </c>
      <c r="AB77" s="223" t="str">
        <f>IF(SAM_2017_user_USD!AC78="","",SAM_2017_user_USD!AC78)</f>
        <v/>
      </c>
      <c r="AC77" s="223" t="str">
        <f>IF(SAM_2017_user_USD!AD78="","",SAM_2017_user_USD!AD78)</f>
        <v/>
      </c>
      <c r="AD77" s="223" t="str">
        <f>IF(SAM_2017_user_USD!AE78="","",SAM_2017_user_USD!AE78)</f>
        <v/>
      </c>
      <c r="AE77" s="223" t="str">
        <f>IF(SAM_2017_user_USD!AF78="","",SAM_2017_user_USD!AF78)</f>
        <v/>
      </c>
      <c r="AF77" s="223" t="str">
        <f>IF(SAM_2017_user_USD!AG78="","",SAM_2017_user_USD!AG78)</f>
        <v/>
      </c>
      <c r="AG77" s="223" t="str">
        <f>IF(SAM_2017_user_USD!AH78="","",SAM_2017_user_USD!AH78)</f>
        <v/>
      </c>
      <c r="AH77" s="223" t="str">
        <f>IF(SAM_2017_user_USD!AI78="","",SAM_2017_user_USD!AI78)</f>
        <v/>
      </c>
      <c r="AI77" s="223" t="str">
        <f>IF(SAM_2017_user_USD!AJ78="","",SAM_2017_user_USD!AJ78)</f>
        <v/>
      </c>
      <c r="AJ77" s="223">
        <f>IF(SAM_2017_user_USD!AK78="","",SAM_2017_user_USD!AK78)</f>
        <v>189.24604251292962</v>
      </c>
      <c r="AK77" s="223">
        <f>IF(SAM_2017_user_USD!AL78="","",SAM_2017_user_USD!AL78)</f>
        <v>75.67076057864773</v>
      </c>
      <c r="AL77" s="223">
        <f>IF(SAM_2017_user_USD!AM78="","",SAM_2017_user_USD!AM78)</f>
        <v>171.96444327691444</v>
      </c>
      <c r="AM77" s="223">
        <f>IF(SAM_2017_user_USD!AN78="","",SAM_2017_user_USD!AN78)</f>
        <v>10.361506168935222</v>
      </c>
      <c r="AN77" s="223">
        <f>IF(SAM_2017_user_USD!AO78="","",SAM_2017_user_USD!AO78)</f>
        <v>4.7773044203047084</v>
      </c>
      <c r="AO77" s="223">
        <f>IF(SAM_2017_user_USD!AP78="","",SAM_2017_user_USD!AP78)</f>
        <v>42.313029939934282</v>
      </c>
      <c r="AP77" s="223">
        <f>IF(SAM_2017_user_USD!AQ78="","",SAM_2017_user_USD!AQ78)</f>
        <v>13.830748829007403</v>
      </c>
      <c r="AQ77" s="223">
        <f>IF(SAM_2017_user_USD!AR78="","",SAM_2017_user_USD!AR78)</f>
        <v>1281.5673615944577</v>
      </c>
      <c r="AR77" s="223">
        <f>IF(SAM_2017_user_USD!AS78="","",SAM_2017_user_USD!AS78)</f>
        <v>33.035887338162318</v>
      </c>
      <c r="AS77" s="223">
        <f>IF(SAM_2017_user_USD!AT78="","",SAM_2017_user_USD!AT78)</f>
        <v>282.9152203315698</v>
      </c>
      <c r="AT77" s="223">
        <f>IF(SAM_2017_user_USD!AU78="","",SAM_2017_user_USD!AU78)</f>
        <v>22.488254393346455</v>
      </c>
      <c r="AU77" s="223">
        <f>IF(SAM_2017_user_USD!AV78="","",SAM_2017_user_USD!AV78)</f>
        <v>22.849768738168923</v>
      </c>
      <c r="AV77" s="223">
        <f>IF(SAM_2017_user_USD!AW78="","",SAM_2017_user_USD!AW78)</f>
        <v>116.75037557911132</v>
      </c>
      <c r="AW77" s="223">
        <f>IF(SAM_2017_user_USD!AX78="","",SAM_2017_user_USD!AX78)</f>
        <v>246.8021534922857</v>
      </c>
      <c r="AX77" s="223">
        <f>IF(SAM_2017_user_USD!AY78="","",SAM_2017_user_USD!AY78)</f>
        <v>198.05408231367781</v>
      </c>
      <c r="AY77" s="223">
        <f>IF(SAM_2017_user_USD!AZ78="","",SAM_2017_user_USD!AZ78)</f>
        <v>42.975764767368013</v>
      </c>
      <c r="AZ77" s="223">
        <f>IF(SAM_2017_user_USD!BA78="","",SAM_2017_user_USD!BA78)</f>
        <v>1126.5608168410477</v>
      </c>
      <c r="BA77" s="223">
        <f>IF(SAM_2017_user_USD!BB78="","",SAM_2017_user_USD!BB78)</f>
        <v>58.589225400343537</v>
      </c>
      <c r="BB77" s="223">
        <f>IF(SAM_2017_user_USD!BC78="","",SAM_2017_user_USD!BC78)</f>
        <v>157.02413816474998</v>
      </c>
      <c r="BC77" s="223">
        <f>IF(SAM_2017_user_USD!BD78="","",SAM_2017_user_USD!BD78)</f>
        <v>33.255843713210055</v>
      </c>
      <c r="BD77" s="223">
        <f>IF(SAM_2017_user_USD!BE78="","",SAM_2017_user_USD!BE78)</f>
        <v>22.276416580235001</v>
      </c>
      <c r="BE77" s="223">
        <f>IF(SAM_2017_user_USD!BF78="","",SAM_2017_user_USD!BF78)</f>
        <v>22.721515869112537</v>
      </c>
      <c r="BF77" s="223">
        <f>IF(SAM_2017_user_USD!BG78="","",SAM_2017_user_USD!BG78)</f>
        <v>456.43254736488342</v>
      </c>
      <c r="BG77" s="223">
        <f>IF(SAM_2017_user_USD!BH78="","",SAM_2017_user_USD!BH78)</f>
        <v>1.6318311776699381</v>
      </c>
      <c r="BH77" s="223">
        <f>IF(SAM_2017_user_USD!BI78="","",SAM_2017_user_USD!BI78)</f>
        <v>36.408064279839699</v>
      </c>
      <c r="BI77" s="223">
        <f>IF(SAM_2017_user_USD!BJ78="","",SAM_2017_user_USD!BJ78)</f>
        <v>626.05945454023424</v>
      </c>
      <c r="BJ77" s="223">
        <f>IF(SAM_2017_user_USD!BK78="","",SAM_2017_user_USD!BK78)</f>
        <v>69.55911572801071</v>
      </c>
      <c r="BK77" s="223">
        <f>IF(SAM_2017_user_USD!BL78="","",SAM_2017_user_USD!BL78)</f>
        <v>174.06248936002925</v>
      </c>
      <c r="BL77" s="223">
        <f>IF(SAM_2017_user_USD!BM78="","",SAM_2017_user_USD!BM78)</f>
        <v>215.77881922598675</v>
      </c>
      <c r="BM77" s="223">
        <f>IF(SAM_2017_user_USD!BN78="","",SAM_2017_user_USD!BN78)</f>
        <v>55.138475591218715</v>
      </c>
      <c r="BN77" s="223">
        <f>IF(SAM_2017_user_USD!BO78="","",SAM_2017_user_USD!BO78)</f>
        <v>197.30962301892075</v>
      </c>
      <c r="BO77" s="223">
        <f>IF(SAM_2017_user_USD!BP78="","",SAM_2017_user_USD!BP78)</f>
        <v>26.22245235309726</v>
      </c>
      <c r="BP77" s="223">
        <f>IF(SAM_2017_user_USD!BQ78="","",SAM_2017_user_USD!BQ78)</f>
        <v>20.711630723346772</v>
      </c>
      <c r="BQ77" s="223">
        <f>IF(SAM_2017_user_USD!BR78="","",SAM_2017_user_USD!BR78)</f>
        <v>438.46469774374066</v>
      </c>
      <c r="BR77" s="223" t="str">
        <f>IF(SAM_2017_user_USD!BS78="","",SAM_2017_user_USD!BS78)</f>
        <v/>
      </c>
      <c r="BS77" s="223" t="str">
        <f>IF(SAM_2017_user_USD!BT78="","",SAM_2017_user_USD!BT78)</f>
        <v/>
      </c>
      <c r="BT77" s="223" t="str">
        <f>IF(SAM_2017_user_USD!BU78="","",SAM_2017_user_USD!BU78)</f>
        <v/>
      </c>
      <c r="BU77" s="223" t="str">
        <f>IF(SAM_2017_user_USD!BV78="","",SAM_2017_user_USD!BV78)</f>
        <v/>
      </c>
      <c r="BV77" s="223" t="str">
        <f>IF(SAM_2017_user_USD!BW78="","",SAM_2017_user_USD!BW78)</f>
        <v/>
      </c>
      <c r="BW77" s="223" t="str">
        <f>IF(SAM_2017_user_USD!BX78="","",SAM_2017_user_USD!BX78)</f>
        <v/>
      </c>
      <c r="BX77" s="223" t="str">
        <f>IF(SAM_2017_user_USD!BY78="","",SAM_2017_user_USD!BY78)</f>
        <v/>
      </c>
      <c r="BY77" s="223" t="str">
        <f>IF(SAM_2017_user_USD!BZ78="","",SAM_2017_user_USD!BZ78)</f>
        <v/>
      </c>
      <c r="BZ77" s="223" t="str">
        <f>IF(SAM_2017_user_USD!CA78="","",SAM_2017_user_USD!CA78)</f>
        <v/>
      </c>
      <c r="CA77" s="223" t="str">
        <f>IF(SAM_2017_user_USD!CB78="","",SAM_2017_user_USD!CB78)</f>
        <v/>
      </c>
      <c r="CB77" s="223" t="str">
        <f>IF(SAM_2017_user_USD!CC78="","",SAM_2017_user_USD!CC78)</f>
        <v/>
      </c>
      <c r="CC77" s="223" t="str">
        <f>IF(SAM_2017_user_USD!CD78="","",SAM_2017_user_USD!CD78)</f>
        <v/>
      </c>
      <c r="CD77" s="223" t="str">
        <f>IF(SAM_2017_user_USD!CE78="","",SAM_2017_user_USD!CE78)</f>
        <v/>
      </c>
      <c r="CE77" s="107">
        <f t="shared" si="2"/>
        <v>6493.8098619504981</v>
      </c>
    </row>
    <row r="78" spans="1:83" x14ac:dyDescent="0.25">
      <c r="A78" s="225">
        <v>77</v>
      </c>
      <c r="B78" s="223" t="str">
        <f>IF(SAM_2017_user_USD!C79="","",SAM_2017_user_USD!C79)</f>
        <v/>
      </c>
      <c r="C78" s="223" t="str">
        <f>IF(SAM_2017_user_USD!D79="","",SAM_2017_user_USD!D79)</f>
        <v/>
      </c>
      <c r="D78" s="223" t="str">
        <f>IF(SAM_2017_user_USD!E79="","",SAM_2017_user_USD!E79)</f>
        <v/>
      </c>
      <c r="E78" s="223" t="str">
        <f>IF(SAM_2017_user_USD!F79="","",SAM_2017_user_USD!F79)</f>
        <v/>
      </c>
      <c r="F78" s="223" t="str">
        <f>IF(SAM_2017_user_USD!G79="","",SAM_2017_user_USD!G79)</f>
        <v/>
      </c>
      <c r="G78" s="223" t="str">
        <f>IF(SAM_2017_user_USD!H79="","",SAM_2017_user_USD!H79)</f>
        <v/>
      </c>
      <c r="H78" s="223" t="str">
        <f>IF(SAM_2017_user_USD!I79="","",SAM_2017_user_USD!I79)</f>
        <v/>
      </c>
      <c r="I78" s="223" t="str">
        <f>IF(SAM_2017_user_USD!J79="","",SAM_2017_user_USD!J79)</f>
        <v/>
      </c>
      <c r="J78" s="223" t="str">
        <f>IF(SAM_2017_user_USD!K79="","",SAM_2017_user_USD!K79)</f>
        <v/>
      </c>
      <c r="K78" s="223" t="str">
        <f>IF(SAM_2017_user_USD!L79="","",SAM_2017_user_USD!L79)</f>
        <v/>
      </c>
      <c r="L78" s="223" t="str">
        <f>IF(SAM_2017_user_USD!M79="","",SAM_2017_user_USD!M79)</f>
        <v/>
      </c>
      <c r="M78" s="223" t="str">
        <f>IF(SAM_2017_user_USD!N79="","",SAM_2017_user_USD!N79)</f>
        <v/>
      </c>
      <c r="N78" s="223" t="str">
        <f>IF(SAM_2017_user_USD!O79="","",SAM_2017_user_USD!O79)</f>
        <v/>
      </c>
      <c r="O78" s="223" t="str">
        <f>IF(SAM_2017_user_USD!P79="","",SAM_2017_user_USD!P79)</f>
        <v/>
      </c>
      <c r="P78" s="223" t="str">
        <f>IF(SAM_2017_user_USD!Q79="","",SAM_2017_user_USD!Q79)</f>
        <v/>
      </c>
      <c r="Q78" s="223" t="str">
        <f>IF(SAM_2017_user_USD!R79="","",SAM_2017_user_USD!R79)</f>
        <v/>
      </c>
      <c r="R78" s="223" t="str">
        <f>IF(SAM_2017_user_USD!S79="","",SAM_2017_user_USD!S79)</f>
        <v/>
      </c>
      <c r="S78" s="223" t="str">
        <f>IF(SAM_2017_user_USD!T79="","",SAM_2017_user_USD!T79)</f>
        <v/>
      </c>
      <c r="T78" s="223" t="str">
        <f>IF(SAM_2017_user_USD!U79="","",SAM_2017_user_USD!U79)</f>
        <v/>
      </c>
      <c r="U78" s="223" t="str">
        <f>IF(SAM_2017_user_USD!V79="","",SAM_2017_user_USD!V79)</f>
        <v/>
      </c>
      <c r="V78" s="223" t="str">
        <f>IF(SAM_2017_user_USD!W79="","",SAM_2017_user_USD!W79)</f>
        <v/>
      </c>
      <c r="W78" s="223" t="str">
        <f>IF(SAM_2017_user_USD!X79="","",SAM_2017_user_USD!X79)</f>
        <v/>
      </c>
      <c r="X78" s="223" t="str">
        <f>IF(SAM_2017_user_USD!Y79="","",SAM_2017_user_USD!Y79)</f>
        <v/>
      </c>
      <c r="Y78" s="223" t="str">
        <f>IF(SAM_2017_user_USD!Z79="","",SAM_2017_user_USD!Z79)</f>
        <v/>
      </c>
      <c r="Z78" s="223" t="str">
        <f>IF(SAM_2017_user_USD!AA79="","",SAM_2017_user_USD!AA79)</f>
        <v/>
      </c>
      <c r="AA78" s="223" t="str">
        <f>IF(SAM_2017_user_USD!AB79="","",SAM_2017_user_USD!AB79)</f>
        <v/>
      </c>
      <c r="AB78" s="223" t="str">
        <f>IF(SAM_2017_user_USD!AC79="","",SAM_2017_user_USD!AC79)</f>
        <v/>
      </c>
      <c r="AC78" s="223" t="str">
        <f>IF(SAM_2017_user_USD!AD79="","",SAM_2017_user_USD!AD79)</f>
        <v/>
      </c>
      <c r="AD78" s="223" t="str">
        <f>IF(SAM_2017_user_USD!AE79="","",SAM_2017_user_USD!AE79)</f>
        <v/>
      </c>
      <c r="AE78" s="223" t="str">
        <f>IF(SAM_2017_user_USD!AF79="","",SAM_2017_user_USD!AF79)</f>
        <v/>
      </c>
      <c r="AF78" s="223" t="str">
        <f>IF(SAM_2017_user_USD!AG79="","",SAM_2017_user_USD!AG79)</f>
        <v/>
      </c>
      <c r="AG78" s="223" t="str">
        <f>IF(SAM_2017_user_USD!AH79="","",SAM_2017_user_USD!AH79)</f>
        <v/>
      </c>
      <c r="AH78" s="223" t="str">
        <f>IF(SAM_2017_user_USD!AI79="","",SAM_2017_user_USD!AI79)</f>
        <v/>
      </c>
      <c r="AI78" s="223" t="str">
        <f>IF(SAM_2017_user_USD!AJ79="","",SAM_2017_user_USD!AJ79)</f>
        <v/>
      </c>
      <c r="AJ78" s="223" t="str">
        <f>IF(SAM_2017_user_USD!AK79="","",SAM_2017_user_USD!AK79)</f>
        <v/>
      </c>
      <c r="AK78" s="223" t="str">
        <f>IF(SAM_2017_user_USD!AL79="","",SAM_2017_user_USD!AL79)</f>
        <v/>
      </c>
      <c r="AL78" s="223" t="str">
        <f>IF(SAM_2017_user_USD!AM79="","",SAM_2017_user_USD!AM79)</f>
        <v/>
      </c>
      <c r="AM78" s="223" t="str">
        <f>IF(SAM_2017_user_USD!AN79="","",SAM_2017_user_USD!AN79)</f>
        <v/>
      </c>
      <c r="AN78" s="223" t="str">
        <f>IF(SAM_2017_user_USD!AO79="","",SAM_2017_user_USD!AO79)</f>
        <v/>
      </c>
      <c r="AO78" s="223" t="str">
        <f>IF(SAM_2017_user_USD!AP79="","",SAM_2017_user_USD!AP79)</f>
        <v/>
      </c>
      <c r="AP78" s="223" t="str">
        <f>IF(SAM_2017_user_USD!AQ79="","",SAM_2017_user_USD!AQ79)</f>
        <v/>
      </c>
      <c r="AQ78" s="223" t="str">
        <f>IF(SAM_2017_user_USD!AR79="","",SAM_2017_user_USD!AR79)</f>
        <v/>
      </c>
      <c r="AR78" s="223" t="str">
        <f>IF(SAM_2017_user_USD!AS79="","",SAM_2017_user_USD!AS79)</f>
        <v/>
      </c>
      <c r="AS78" s="223" t="str">
        <f>IF(SAM_2017_user_USD!AT79="","",SAM_2017_user_USD!AT79)</f>
        <v/>
      </c>
      <c r="AT78" s="223" t="str">
        <f>IF(SAM_2017_user_USD!AU79="","",SAM_2017_user_USD!AU79)</f>
        <v/>
      </c>
      <c r="AU78" s="223" t="str">
        <f>IF(SAM_2017_user_USD!AV79="","",SAM_2017_user_USD!AV79)</f>
        <v/>
      </c>
      <c r="AV78" s="223" t="str">
        <f>IF(SAM_2017_user_USD!AW79="","",SAM_2017_user_USD!AW79)</f>
        <v/>
      </c>
      <c r="AW78" s="223" t="str">
        <f>IF(SAM_2017_user_USD!AX79="","",SAM_2017_user_USD!AX79)</f>
        <v/>
      </c>
      <c r="AX78" s="223" t="str">
        <f>IF(SAM_2017_user_USD!AY79="","",SAM_2017_user_USD!AY79)</f>
        <v/>
      </c>
      <c r="AY78" s="223" t="str">
        <f>IF(SAM_2017_user_USD!AZ79="","",SAM_2017_user_USD!AZ79)</f>
        <v/>
      </c>
      <c r="AZ78" s="223" t="str">
        <f>IF(SAM_2017_user_USD!BA79="","",SAM_2017_user_USD!BA79)</f>
        <v/>
      </c>
      <c r="BA78" s="223" t="str">
        <f>IF(SAM_2017_user_USD!BB79="","",SAM_2017_user_USD!BB79)</f>
        <v/>
      </c>
      <c r="BB78" s="223" t="str">
        <f>IF(SAM_2017_user_USD!BC79="","",SAM_2017_user_USD!BC79)</f>
        <v/>
      </c>
      <c r="BC78" s="223" t="str">
        <f>IF(SAM_2017_user_USD!BD79="","",SAM_2017_user_USD!BD79)</f>
        <v/>
      </c>
      <c r="BD78" s="223" t="str">
        <f>IF(SAM_2017_user_USD!BE79="","",SAM_2017_user_USD!BE79)</f>
        <v/>
      </c>
      <c r="BE78" s="223" t="str">
        <f>IF(SAM_2017_user_USD!BF79="","",SAM_2017_user_USD!BF79)</f>
        <v/>
      </c>
      <c r="BF78" s="223" t="str">
        <f>IF(SAM_2017_user_USD!BG79="","",SAM_2017_user_USD!BG79)</f>
        <v/>
      </c>
      <c r="BG78" s="223" t="str">
        <f>IF(SAM_2017_user_USD!BH79="","",SAM_2017_user_USD!BH79)</f>
        <v/>
      </c>
      <c r="BH78" s="223" t="str">
        <f>IF(SAM_2017_user_USD!BI79="","",SAM_2017_user_USD!BI79)</f>
        <v/>
      </c>
      <c r="BI78" s="223" t="str">
        <f>IF(SAM_2017_user_USD!BJ79="","",SAM_2017_user_USD!BJ79)</f>
        <v/>
      </c>
      <c r="BJ78" s="223" t="str">
        <f>IF(SAM_2017_user_USD!BK79="","",SAM_2017_user_USD!BK79)</f>
        <v/>
      </c>
      <c r="BK78" s="223" t="str">
        <f>IF(SAM_2017_user_USD!BL79="","",SAM_2017_user_USD!BL79)</f>
        <v/>
      </c>
      <c r="BL78" s="223" t="str">
        <f>IF(SAM_2017_user_USD!BM79="","",SAM_2017_user_USD!BM79)</f>
        <v/>
      </c>
      <c r="BM78" s="223" t="str">
        <f>IF(SAM_2017_user_USD!BN79="","",SAM_2017_user_USD!BN79)</f>
        <v/>
      </c>
      <c r="BN78" s="223" t="str">
        <f>IF(SAM_2017_user_USD!BO79="","",SAM_2017_user_USD!BO79)</f>
        <v/>
      </c>
      <c r="BO78" s="223" t="str">
        <f>IF(SAM_2017_user_USD!BP79="","",SAM_2017_user_USD!BP79)</f>
        <v/>
      </c>
      <c r="BP78" s="223" t="str">
        <f>IF(SAM_2017_user_USD!BQ79="","",SAM_2017_user_USD!BQ79)</f>
        <v/>
      </c>
      <c r="BQ78" s="223" t="str">
        <f>IF(SAM_2017_user_USD!BR79="","",SAM_2017_user_USD!BR79)</f>
        <v/>
      </c>
      <c r="BR78" s="223" t="str">
        <f>IF(SAM_2017_user_USD!BS79="","",SAM_2017_user_USD!BS79)</f>
        <v/>
      </c>
      <c r="BS78" s="223" t="str">
        <f>IF(SAM_2017_user_USD!BT79="","",SAM_2017_user_USD!BT79)</f>
        <v/>
      </c>
      <c r="BT78" s="223" t="str">
        <f>IF(SAM_2017_user_USD!BU79="","",SAM_2017_user_USD!BU79)</f>
        <v/>
      </c>
      <c r="BU78" s="223" t="str">
        <f>IF(SAM_2017_user_USD!BV79="","",SAM_2017_user_USD!BV79)</f>
        <v/>
      </c>
      <c r="BV78" s="223" t="str">
        <f>IF(SAM_2017_user_USD!BW79="","",SAM_2017_user_USD!BW79)</f>
        <v/>
      </c>
      <c r="BW78" s="223" t="str">
        <f>IF(SAM_2017_user_USD!BX79="","",SAM_2017_user_USD!BX79)</f>
        <v/>
      </c>
      <c r="BX78" s="223" t="str">
        <f>IF(SAM_2017_user_USD!BY79="","",SAM_2017_user_USD!BY79)</f>
        <v/>
      </c>
      <c r="BY78" s="223" t="str">
        <f>IF(SAM_2017_user_USD!BZ79="","",SAM_2017_user_USD!BZ79)</f>
        <v/>
      </c>
      <c r="BZ78" s="223" t="str">
        <f>IF(SAM_2017_user_USD!CA79="","",SAM_2017_user_USD!CA79)</f>
        <v/>
      </c>
      <c r="CA78" s="223" t="str">
        <f>IF(SAM_2017_user_USD!CB79="","",SAM_2017_user_USD!CB79)</f>
        <v/>
      </c>
      <c r="CB78" s="223" t="str">
        <f>IF(SAM_2017_user_USD!CC79="","",SAM_2017_user_USD!CC79)</f>
        <v/>
      </c>
      <c r="CC78" s="223" t="str">
        <f>IF(SAM_2017_user_USD!CD79="","",SAM_2017_user_USD!CD79)</f>
        <v/>
      </c>
      <c r="CD78" s="223">
        <f>IF(SAM_2017_user_USD!CE79="","",SAM_2017_user_USD!CE79)</f>
        <v>3686.9705990993557</v>
      </c>
      <c r="CE78" s="107">
        <f t="shared" si="2"/>
        <v>3686.9705990993557</v>
      </c>
    </row>
    <row r="79" spans="1:83" x14ac:dyDescent="0.25">
      <c r="A79" s="225">
        <v>78</v>
      </c>
      <c r="B79" s="223">
        <f>IF(SAM_2017_user_USD!C80="","",SAM_2017_user_USD!C80)</f>
        <v>7.1953987730061346</v>
      </c>
      <c r="C79" s="223">
        <f>IF(SAM_2017_user_USD!D80="","",SAM_2017_user_USD!D80)</f>
        <v>20.686421547430257</v>
      </c>
      <c r="D79" s="223">
        <f>IF(SAM_2017_user_USD!E80="","",SAM_2017_user_USD!E80)</f>
        <v>908.14446540159179</v>
      </c>
      <c r="E79" s="223">
        <f>IF(SAM_2017_user_USD!F80="","",SAM_2017_user_USD!F80)</f>
        <v>27.728661866370782</v>
      </c>
      <c r="F79" s="223">
        <f>IF(SAM_2017_user_USD!G80="","",SAM_2017_user_USD!G80)</f>
        <v>6.2605878463064739</v>
      </c>
      <c r="G79" s="223">
        <f>IF(SAM_2017_user_USD!H80="","",SAM_2017_user_USD!H80)</f>
        <v>38.64862092748038</v>
      </c>
      <c r="H79" s="223">
        <f>IF(SAM_2017_user_USD!I80="","",SAM_2017_user_USD!I80)</f>
        <v>28.593512349470458</v>
      </c>
      <c r="I79" s="223">
        <f>IF(SAM_2017_user_USD!J80="","",SAM_2017_user_USD!J80)</f>
        <v>25.420553909562987</v>
      </c>
      <c r="J79" s="223">
        <f>IF(SAM_2017_user_USD!K80="","",SAM_2017_user_USD!K80)</f>
        <v>0.97773495089271611</v>
      </c>
      <c r="K79" s="223">
        <f>IF(SAM_2017_user_USD!L80="","",SAM_2017_user_USD!L80)</f>
        <v>1.6995329060984263</v>
      </c>
      <c r="L79" s="223">
        <f>IF(SAM_2017_user_USD!M80="","",SAM_2017_user_USD!M80)</f>
        <v>66.689918127375449</v>
      </c>
      <c r="M79" s="223">
        <f>IF(SAM_2017_user_USD!N80="","",SAM_2017_user_USD!N80)</f>
        <v>99.574088031303546</v>
      </c>
      <c r="N79" s="223">
        <f>IF(SAM_2017_user_USD!O80="","",SAM_2017_user_USD!O80)</f>
        <v>1.7828790562954813</v>
      </c>
      <c r="O79" s="223">
        <f>IF(SAM_2017_user_USD!P80="","",SAM_2017_user_USD!P80)</f>
        <v>6.5853861411566328</v>
      </c>
      <c r="P79" s="223">
        <f>IF(SAM_2017_user_USD!Q80="","",SAM_2017_user_USD!Q80)</f>
        <v>1.9564298753994209</v>
      </c>
      <c r="Q79" s="223">
        <f>IF(SAM_2017_user_USD!R80="","",SAM_2017_user_USD!R80)</f>
        <v>9.4194472550394579</v>
      </c>
      <c r="R79" s="223">
        <f>IF(SAM_2017_user_USD!S80="","",SAM_2017_user_USD!S80)</f>
        <v>14.272646786862888</v>
      </c>
      <c r="S79" s="223">
        <f>IF(SAM_2017_user_USD!T80="","",SAM_2017_user_USD!T80)</f>
        <v>8.3346150197054797E-2</v>
      </c>
      <c r="T79" s="223">
        <f>IF(SAM_2017_user_USD!U80="","",SAM_2017_user_USD!U80)</f>
        <v>33.775160725603548</v>
      </c>
      <c r="U79" s="223">
        <f>IF(SAM_2017_user_USD!V80="","",SAM_2017_user_USD!V80)</f>
        <v>3.5260539477038462</v>
      </c>
      <c r="V79" s="223">
        <f>IF(SAM_2017_user_USD!W80="","",SAM_2017_user_USD!W80)</f>
        <v>10.261975510741697</v>
      </c>
      <c r="W79" s="223">
        <f>IF(SAM_2017_user_USD!X80="","",SAM_2017_user_USD!X80)</f>
        <v>9.4647239263803673</v>
      </c>
      <c r="X79" s="223">
        <f>IF(SAM_2017_user_USD!Y80="","",SAM_2017_user_USD!Y80)</f>
        <v>119.1177022869843</v>
      </c>
      <c r="Y79" s="223">
        <f>IF(SAM_2017_user_USD!Z80="","",SAM_2017_user_USD!Z80)</f>
        <v>8.4847356835504609E-2</v>
      </c>
      <c r="Z79" s="223">
        <f>IF(SAM_2017_user_USD!AA80="","",SAM_2017_user_USD!AA80)</f>
        <v>1.9309668916671159</v>
      </c>
      <c r="AA79" s="223">
        <f>IF(SAM_2017_user_USD!AB80="","",SAM_2017_user_USD!AB80)</f>
        <v>34.390184049079757</v>
      </c>
      <c r="AB79" s="223">
        <f>IF(SAM_2017_user_USD!AC80="","",SAM_2017_user_USD!AC80)</f>
        <v>63.743558282208596</v>
      </c>
      <c r="AC79" s="223">
        <f>IF(SAM_2017_user_USD!AD80="","",SAM_2017_user_USD!AD80)</f>
        <v>44.29754601226994</v>
      </c>
      <c r="AD79" s="223">
        <f>IF(SAM_2017_user_USD!AE80="","",SAM_2017_user_USD!AE80)</f>
        <v>52.839877300613495</v>
      </c>
      <c r="AE79" s="223">
        <f>IF(SAM_2017_user_USD!AF80="","",SAM_2017_user_USD!AF80)</f>
        <v>68.849693251533736</v>
      </c>
      <c r="AF79" s="223">
        <f>IF(SAM_2017_user_USD!AG80="","",SAM_2017_user_USD!AG80)</f>
        <v>47.065030674846625</v>
      </c>
      <c r="AG79" s="223">
        <f>IF(SAM_2017_user_USD!AH80="","",SAM_2017_user_USD!AH80)</f>
        <v>6.7239263803680984</v>
      </c>
      <c r="AH79" s="223">
        <f>IF(SAM_2017_user_USD!AI80="","",SAM_2017_user_USD!AI80)</f>
        <v>5.8266871165644174</v>
      </c>
      <c r="AI79" s="223">
        <f>IF(SAM_2017_user_USD!AJ80="","",SAM_2017_user_USD!AJ80)</f>
        <v>77.347158311138813</v>
      </c>
      <c r="AJ79" s="223" t="str">
        <f>IF(SAM_2017_user_USD!AK80="","",SAM_2017_user_USD!AK80)</f>
        <v/>
      </c>
      <c r="AK79" s="223" t="str">
        <f>IF(SAM_2017_user_USD!AL80="","",SAM_2017_user_USD!AL80)</f>
        <v/>
      </c>
      <c r="AL79" s="223" t="str">
        <f>IF(SAM_2017_user_USD!AM80="","",SAM_2017_user_USD!AM80)</f>
        <v/>
      </c>
      <c r="AM79" s="223" t="str">
        <f>IF(SAM_2017_user_USD!AN80="","",SAM_2017_user_USD!AN80)</f>
        <v/>
      </c>
      <c r="AN79" s="223" t="str">
        <f>IF(SAM_2017_user_USD!AO80="","",SAM_2017_user_USD!AO80)</f>
        <v/>
      </c>
      <c r="AO79" s="223" t="str">
        <f>IF(SAM_2017_user_USD!AP80="","",SAM_2017_user_USD!AP80)</f>
        <v/>
      </c>
      <c r="AP79" s="223" t="str">
        <f>IF(SAM_2017_user_USD!AQ80="","",SAM_2017_user_USD!AQ80)</f>
        <v/>
      </c>
      <c r="AQ79" s="223" t="str">
        <f>IF(SAM_2017_user_USD!AR80="","",SAM_2017_user_USD!AR80)</f>
        <v/>
      </c>
      <c r="AR79" s="223" t="str">
        <f>IF(SAM_2017_user_USD!AS80="","",SAM_2017_user_USD!AS80)</f>
        <v/>
      </c>
      <c r="AS79" s="223" t="str">
        <f>IF(SAM_2017_user_USD!AT80="","",SAM_2017_user_USD!AT80)</f>
        <v/>
      </c>
      <c r="AT79" s="223" t="str">
        <f>IF(SAM_2017_user_USD!AU80="","",SAM_2017_user_USD!AU80)</f>
        <v/>
      </c>
      <c r="AU79" s="223" t="str">
        <f>IF(SAM_2017_user_USD!AV80="","",SAM_2017_user_USD!AV80)</f>
        <v/>
      </c>
      <c r="AV79" s="223" t="str">
        <f>IF(SAM_2017_user_USD!AW80="","",SAM_2017_user_USD!AW80)</f>
        <v/>
      </c>
      <c r="AW79" s="223" t="str">
        <f>IF(SAM_2017_user_USD!AX80="","",SAM_2017_user_USD!AX80)</f>
        <v/>
      </c>
      <c r="AX79" s="223" t="str">
        <f>IF(SAM_2017_user_USD!AY80="","",SAM_2017_user_USD!AY80)</f>
        <v/>
      </c>
      <c r="AY79" s="223" t="str">
        <f>IF(SAM_2017_user_USD!AZ80="","",SAM_2017_user_USD!AZ80)</f>
        <v/>
      </c>
      <c r="AZ79" s="223" t="str">
        <f>IF(SAM_2017_user_USD!BA80="","",SAM_2017_user_USD!BA80)</f>
        <v/>
      </c>
      <c r="BA79" s="223" t="str">
        <f>IF(SAM_2017_user_USD!BB80="","",SAM_2017_user_USD!BB80)</f>
        <v/>
      </c>
      <c r="BB79" s="223" t="str">
        <f>IF(SAM_2017_user_USD!BC80="","",SAM_2017_user_USD!BC80)</f>
        <v/>
      </c>
      <c r="BC79" s="223" t="str">
        <f>IF(SAM_2017_user_USD!BD80="","",SAM_2017_user_USD!BD80)</f>
        <v/>
      </c>
      <c r="BD79" s="223" t="str">
        <f>IF(SAM_2017_user_USD!BE80="","",SAM_2017_user_USD!BE80)</f>
        <v/>
      </c>
      <c r="BE79" s="223" t="str">
        <f>IF(SAM_2017_user_USD!BF80="","",SAM_2017_user_USD!BF80)</f>
        <v/>
      </c>
      <c r="BF79" s="223" t="str">
        <f>IF(SAM_2017_user_USD!BG80="","",SAM_2017_user_USD!BG80)</f>
        <v/>
      </c>
      <c r="BG79" s="223" t="str">
        <f>IF(SAM_2017_user_USD!BH80="","",SAM_2017_user_USD!BH80)</f>
        <v/>
      </c>
      <c r="BH79" s="223" t="str">
        <f>IF(SAM_2017_user_USD!BI80="","",SAM_2017_user_USD!BI80)</f>
        <v/>
      </c>
      <c r="BI79" s="223" t="str">
        <f>IF(SAM_2017_user_USD!BJ80="","",SAM_2017_user_USD!BJ80)</f>
        <v/>
      </c>
      <c r="BJ79" s="223" t="str">
        <f>IF(SAM_2017_user_USD!BK80="","",SAM_2017_user_USD!BK80)</f>
        <v/>
      </c>
      <c r="BK79" s="223" t="str">
        <f>IF(SAM_2017_user_USD!BL80="","",SAM_2017_user_USD!BL80)</f>
        <v/>
      </c>
      <c r="BL79" s="223" t="str">
        <f>IF(SAM_2017_user_USD!BM80="","",SAM_2017_user_USD!BM80)</f>
        <v/>
      </c>
      <c r="BM79" s="223" t="str">
        <f>IF(SAM_2017_user_USD!BN80="","",SAM_2017_user_USD!BN80)</f>
        <v/>
      </c>
      <c r="BN79" s="223" t="str">
        <f>IF(SAM_2017_user_USD!BO80="","",SAM_2017_user_USD!BO80)</f>
        <v/>
      </c>
      <c r="BO79" s="223" t="str">
        <f>IF(SAM_2017_user_USD!BP80="","",SAM_2017_user_USD!BP80)</f>
        <v/>
      </c>
      <c r="BP79" s="223" t="str">
        <f>IF(SAM_2017_user_USD!BQ80="","",SAM_2017_user_USD!BQ80)</f>
        <v/>
      </c>
      <c r="BQ79" s="223" t="str">
        <f>IF(SAM_2017_user_USD!BR80="","",SAM_2017_user_USD!BR80)</f>
        <v/>
      </c>
      <c r="BR79" s="223" t="str">
        <f>IF(SAM_2017_user_USD!BS80="","",SAM_2017_user_USD!BS80)</f>
        <v/>
      </c>
      <c r="BS79" s="223" t="str">
        <f>IF(SAM_2017_user_USD!BT80="","",SAM_2017_user_USD!BT80)</f>
        <v/>
      </c>
      <c r="BT79" s="223" t="str">
        <f>IF(SAM_2017_user_USD!BU80="","",SAM_2017_user_USD!BU80)</f>
        <v/>
      </c>
      <c r="BU79" s="223" t="str">
        <f>IF(SAM_2017_user_USD!BV80="","",SAM_2017_user_USD!BV80)</f>
        <v/>
      </c>
      <c r="BV79" s="223" t="str">
        <f>IF(SAM_2017_user_USD!BW80="","",SAM_2017_user_USD!BW80)</f>
        <v/>
      </c>
      <c r="BW79" s="223" t="str">
        <f>IF(SAM_2017_user_USD!BX80="","",SAM_2017_user_USD!BX80)</f>
        <v/>
      </c>
      <c r="BX79" s="223" t="str">
        <f>IF(SAM_2017_user_USD!BY80="","",SAM_2017_user_USD!BY80)</f>
        <v/>
      </c>
      <c r="BY79" s="223" t="str">
        <f>IF(SAM_2017_user_USD!BZ80="","",SAM_2017_user_USD!BZ80)</f>
        <v/>
      </c>
      <c r="BZ79" s="223" t="str">
        <f>IF(SAM_2017_user_USD!CA80="","",SAM_2017_user_USD!CA80)</f>
        <v/>
      </c>
      <c r="CA79" s="223" t="str">
        <f>IF(SAM_2017_user_USD!CB80="","",SAM_2017_user_USD!CB80)</f>
        <v/>
      </c>
      <c r="CB79" s="223" t="str">
        <f>IF(SAM_2017_user_USD!CC80="","",SAM_2017_user_USD!CC80)</f>
        <v/>
      </c>
      <c r="CC79" s="223" t="str">
        <f>IF(SAM_2017_user_USD!CD80="","",SAM_2017_user_USD!CD80)</f>
        <v/>
      </c>
      <c r="CD79" s="223" t="str">
        <f>IF(SAM_2017_user_USD!CE80="","",SAM_2017_user_USD!CE80)</f>
        <v/>
      </c>
      <c r="CE79" s="107">
        <f t="shared" si="2"/>
        <v>1844.9647239263809</v>
      </c>
    </row>
    <row r="80" spans="1:83" x14ac:dyDescent="0.25">
      <c r="A80" s="225">
        <v>79</v>
      </c>
      <c r="B80" s="223" t="str">
        <f>IF(SAM_2017_user_USD!C81="","",SAM_2017_user_USD!C81)</f>
        <v/>
      </c>
      <c r="C80" s="223" t="str">
        <f>IF(SAM_2017_user_USD!D81="","",SAM_2017_user_USD!D81)</f>
        <v/>
      </c>
      <c r="D80" s="223" t="str">
        <f>IF(SAM_2017_user_USD!E81="","",SAM_2017_user_USD!E81)</f>
        <v/>
      </c>
      <c r="E80" s="223" t="str">
        <f>IF(SAM_2017_user_USD!F81="","",SAM_2017_user_USD!F81)</f>
        <v/>
      </c>
      <c r="F80" s="223" t="str">
        <f>IF(SAM_2017_user_USD!G81="","",SAM_2017_user_USD!G81)</f>
        <v/>
      </c>
      <c r="G80" s="223" t="str">
        <f>IF(SAM_2017_user_USD!H81="","",SAM_2017_user_USD!H81)</f>
        <v/>
      </c>
      <c r="H80" s="223" t="str">
        <f>IF(SAM_2017_user_USD!I81="","",SAM_2017_user_USD!I81)</f>
        <v/>
      </c>
      <c r="I80" s="223" t="str">
        <f>IF(SAM_2017_user_USD!J81="","",SAM_2017_user_USD!J81)</f>
        <v/>
      </c>
      <c r="J80" s="223" t="str">
        <f>IF(SAM_2017_user_USD!K81="","",SAM_2017_user_USD!K81)</f>
        <v/>
      </c>
      <c r="K80" s="223" t="str">
        <f>IF(SAM_2017_user_USD!L81="","",SAM_2017_user_USD!L81)</f>
        <v/>
      </c>
      <c r="L80" s="223" t="str">
        <f>IF(SAM_2017_user_USD!M81="","",SAM_2017_user_USD!M81)</f>
        <v/>
      </c>
      <c r="M80" s="223" t="str">
        <f>IF(SAM_2017_user_USD!N81="","",SAM_2017_user_USD!N81)</f>
        <v/>
      </c>
      <c r="N80" s="223" t="str">
        <f>IF(SAM_2017_user_USD!O81="","",SAM_2017_user_USD!O81)</f>
        <v/>
      </c>
      <c r="O80" s="223" t="str">
        <f>IF(SAM_2017_user_USD!P81="","",SAM_2017_user_USD!P81)</f>
        <v/>
      </c>
      <c r="P80" s="223" t="str">
        <f>IF(SAM_2017_user_USD!Q81="","",SAM_2017_user_USD!Q81)</f>
        <v/>
      </c>
      <c r="Q80" s="223" t="str">
        <f>IF(SAM_2017_user_USD!R81="","",SAM_2017_user_USD!R81)</f>
        <v/>
      </c>
      <c r="R80" s="223" t="str">
        <f>IF(SAM_2017_user_USD!S81="","",SAM_2017_user_USD!S81)</f>
        <v/>
      </c>
      <c r="S80" s="223" t="str">
        <f>IF(SAM_2017_user_USD!T81="","",SAM_2017_user_USD!T81)</f>
        <v/>
      </c>
      <c r="T80" s="223" t="str">
        <f>IF(SAM_2017_user_USD!U81="","",SAM_2017_user_USD!U81)</f>
        <v/>
      </c>
      <c r="U80" s="223" t="str">
        <f>IF(SAM_2017_user_USD!V81="","",SAM_2017_user_USD!V81)</f>
        <v/>
      </c>
      <c r="V80" s="223" t="str">
        <f>IF(SAM_2017_user_USD!W81="","",SAM_2017_user_USD!W81)</f>
        <v/>
      </c>
      <c r="W80" s="223" t="str">
        <f>IF(SAM_2017_user_USD!X81="","",SAM_2017_user_USD!X81)</f>
        <v/>
      </c>
      <c r="X80" s="223" t="str">
        <f>IF(SAM_2017_user_USD!Y81="","",SAM_2017_user_USD!Y81)</f>
        <v/>
      </c>
      <c r="Y80" s="223" t="str">
        <f>IF(SAM_2017_user_USD!Z81="","",SAM_2017_user_USD!Z81)</f>
        <v/>
      </c>
      <c r="Z80" s="223" t="str">
        <f>IF(SAM_2017_user_USD!AA81="","",SAM_2017_user_USD!AA81)</f>
        <v/>
      </c>
      <c r="AA80" s="223" t="str">
        <f>IF(SAM_2017_user_USD!AB81="","",SAM_2017_user_USD!AB81)</f>
        <v/>
      </c>
      <c r="AB80" s="223" t="str">
        <f>IF(SAM_2017_user_USD!AC81="","",SAM_2017_user_USD!AC81)</f>
        <v/>
      </c>
      <c r="AC80" s="223" t="str">
        <f>IF(SAM_2017_user_USD!AD81="","",SAM_2017_user_USD!AD81)</f>
        <v/>
      </c>
      <c r="AD80" s="223" t="str">
        <f>IF(SAM_2017_user_USD!AE81="","",SAM_2017_user_USD!AE81)</f>
        <v/>
      </c>
      <c r="AE80" s="223" t="str">
        <f>IF(SAM_2017_user_USD!AF81="","",SAM_2017_user_USD!AF81)</f>
        <v/>
      </c>
      <c r="AF80" s="223" t="str">
        <f>IF(SAM_2017_user_USD!AG81="","",SAM_2017_user_USD!AG81)</f>
        <v/>
      </c>
      <c r="AG80" s="223" t="str">
        <f>IF(SAM_2017_user_USD!AH81="","",SAM_2017_user_USD!AH81)</f>
        <v/>
      </c>
      <c r="AH80" s="223" t="str">
        <f>IF(SAM_2017_user_USD!AI81="","",SAM_2017_user_USD!AI81)</f>
        <v/>
      </c>
      <c r="AI80" s="223" t="str">
        <f>IF(SAM_2017_user_USD!AJ81="","",SAM_2017_user_USD!AJ81)</f>
        <v/>
      </c>
      <c r="AJ80" s="223" t="str">
        <f>IF(SAM_2017_user_USD!AK81="","",SAM_2017_user_USD!AK81)</f>
        <v/>
      </c>
      <c r="AK80" s="223" t="str">
        <f>IF(SAM_2017_user_USD!AL81="","",SAM_2017_user_USD!AL81)</f>
        <v/>
      </c>
      <c r="AL80" s="223" t="str">
        <f>IF(SAM_2017_user_USD!AM81="","",SAM_2017_user_USD!AM81)</f>
        <v/>
      </c>
      <c r="AM80" s="223" t="str">
        <f>IF(SAM_2017_user_USD!AN81="","",SAM_2017_user_USD!AN81)</f>
        <v/>
      </c>
      <c r="AN80" s="223" t="str">
        <f>IF(SAM_2017_user_USD!AO81="","",SAM_2017_user_USD!AO81)</f>
        <v/>
      </c>
      <c r="AO80" s="223" t="str">
        <f>IF(SAM_2017_user_USD!AP81="","",SAM_2017_user_USD!AP81)</f>
        <v/>
      </c>
      <c r="AP80" s="223" t="str">
        <f>IF(SAM_2017_user_USD!AQ81="","",SAM_2017_user_USD!AQ81)</f>
        <v/>
      </c>
      <c r="AQ80" s="223" t="str">
        <f>IF(SAM_2017_user_USD!AR81="","",SAM_2017_user_USD!AR81)</f>
        <v/>
      </c>
      <c r="AR80" s="223" t="str">
        <f>IF(SAM_2017_user_USD!AS81="","",SAM_2017_user_USD!AS81)</f>
        <v/>
      </c>
      <c r="AS80" s="223" t="str">
        <f>IF(SAM_2017_user_USD!AT81="","",SAM_2017_user_USD!AT81)</f>
        <v/>
      </c>
      <c r="AT80" s="223" t="str">
        <f>IF(SAM_2017_user_USD!AU81="","",SAM_2017_user_USD!AU81)</f>
        <v/>
      </c>
      <c r="AU80" s="223" t="str">
        <f>IF(SAM_2017_user_USD!AV81="","",SAM_2017_user_USD!AV81)</f>
        <v/>
      </c>
      <c r="AV80" s="223" t="str">
        <f>IF(SAM_2017_user_USD!AW81="","",SAM_2017_user_USD!AW81)</f>
        <v/>
      </c>
      <c r="AW80" s="223" t="str">
        <f>IF(SAM_2017_user_USD!AX81="","",SAM_2017_user_USD!AX81)</f>
        <v/>
      </c>
      <c r="AX80" s="223" t="str">
        <f>IF(SAM_2017_user_USD!AY81="","",SAM_2017_user_USD!AY81)</f>
        <v/>
      </c>
      <c r="AY80" s="223" t="str">
        <f>IF(SAM_2017_user_USD!AZ81="","",SAM_2017_user_USD!AZ81)</f>
        <v/>
      </c>
      <c r="AZ80" s="223" t="str">
        <f>IF(SAM_2017_user_USD!BA81="","",SAM_2017_user_USD!BA81)</f>
        <v/>
      </c>
      <c r="BA80" s="223" t="str">
        <f>IF(SAM_2017_user_USD!BB81="","",SAM_2017_user_USD!BB81)</f>
        <v/>
      </c>
      <c r="BB80" s="223" t="str">
        <f>IF(SAM_2017_user_USD!BC81="","",SAM_2017_user_USD!BC81)</f>
        <v/>
      </c>
      <c r="BC80" s="223" t="str">
        <f>IF(SAM_2017_user_USD!BD81="","",SAM_2017_user_USD!BD81)</f>
        <v/>
      </c>
      <c r="BD80" s="223" t="str">
        <f>IF(SAM_2017_user_USD!BE81="","",SAM_2017_user_USD!BE81)</f>
        <v/>
      </c>
      <c r="BE80" s="223" t="str">
        <f>IF(SAM_2017_user_USD!BF81="","",SAM_2017_user_USD!BF81)</f>
        <v/>
      </c>
      <c r="BF80" s="223" t="str">
        <f>IF(SAM_2017_user_USD!BG81="","",SAM_2017_user_USD!BG81)</f>
        <v/>
      </c>
      <c r="BG80" s="223" t="str">
        <f>IF(SAM_2017_user_USD!BH81="","",SAM_2017_user_USD!BH81)</f>
        <v/>
      </c>
      <c r="BH80" s="223" t="str">
        <f>IF(SAM_2017_user_USD!BI81="","",SAM_2017_user_USD!BI81)</f>
        <v/>
      </c>
      <c r="BI80" s="223" t="str">
        <f>IF(SAM_2017_user_USD!BJ81="","",SAM_2017_user_USD!BJ81)</f>
        <v/>
      </c>
      <c r="BJ80" s="223" t="str">
        <f>IF(SAM_2017_user_USD!BK81="","",SAM_2017_user_USD!BK81)</f>
        <v/>
      </c>
      <c r="BK80" s="223" t="str">
        <f>IF(SAM_2017_user_USD!BL81="","",SAM_2017_user_USD!BL81)</f>
        <v/>
      </c>
      <c r="BL80" s="223" t="str">
        <f>IF(SAM_2017_user_USD!BM81="","",SAM_2017_user_USD!BM81)</f>
        <v/>
      </c>
      <c r="BM80" s="223" t="str">
        <f>IF(SAM_2017_user_USD!BN81="","",SAM_2017_user_USD!BN81)</f>
        <v/>
      </c>
      <c r="BN80" s="223" t="str">
        <f>IF(SAM_2017_user_USD!BO81="","",SAM_2017_user_USD!BO81)</f>
        <v/>
      </c>
      <c r="BO80" s="223" t="str">
        <f>IF(SAM_2017_user_USD!BP81="","",SAM_2017_user_USD!BP81)</f>
        <v/>
      </c>
      <c r="BP80" s="223" t="str">
        <f>IF(SAM_2017_user_USD!BQ81="","",SAM_2017_user_USD!BQ81)</f>
        <v/>
      </c>
      <c r="BQ80" s="223" t="str">
        <f>IF(SAM_2017_user_USD!BR81="","",SAM_2017_user_USD!BR81)</f>
        <v/>
      </c>
      <c r="BR80" s="223" t="str">
        <f>IF(SAM_2017_user_USD!BS81="","",SAM_2017_user_USD!BS81)</f>
        <v/>
      </c>
      <c r="BS80" s="223" t="str">
        <f>IF(SAM_2017_user_USD!BT81="","",SAM_2017_user_USD!BT81)</f>
        <v/>
      </c>
      <c r="BT80" s="223">
        <f>IF(SAM_2017_user_USD!BU81="","",SAM_2017_user_USD!BU81)</f>
        <v>201.89188222975346</v>
      </c>
      <c r="BU80" s="223">
        <f>IF(SAM_2017_user_USD!BV81="","",SAM_2017_user_USD!BV81)</f>
        <v>3478.1347943014071</v>
      </c>
      <c r="BV80" s="223">
        <f>IF(SAM_2017_user_USD!BW81="","",SAM_2017_user_USD!BW81)</f>
        <v>134.72356203931696</v>
      </c>
      <c r="BW80" s="223">
        <f>IF(SAM_2017_user_USD!BX81="","",SAM_2017_user_USD!BX81)</f>
        <v>5972.0338483403384</v>
      </c>
      <c r="BX80" s="223" t="str">
        <f>IF(SAM_2017_user_USD!BY81="","",SAM_2017_user_USD!BY81)</f>
        <v/>
      </c>
      <c r="BY80" s="223" t="str">
        <f>IF(SAM_2017_user_USD!BZ81="","",SAM_2017_user_USD!BZ81)</f>
        <v/>
      </c>
      <c r="BZ80" s="223" t="str">
        <f>IF(SAM_2017_user_USD!CA81="","",SAM_2017_user_USD!CA81)</f>
        <v/>
      </c>
      <c r="CA80" s="223" t="str">
        <f>IF(SAM_2017_user_USD!CB81="","",SAM_2017_user_USD!CB81)</f>
        <v/>
      </c>
      <c r="CB80" s="223" t="str">
        <f>IF(SAM_2017_user_USD!CC81="","",SAM_2017_user_USD!CC81)</f>
        <v/>
      </c>
      <c r="CC80" s="223" t="str">
        <f>IF(SAM_2017_user_USD!CD81="","",SAM_2017_user_USD!CD81)</f>
        <v/>
      </c>
      <c r="CD80" s="223" t="str">
        <f>IF(SAM_2017_user_USD!CE81="","",SAM_2017_user_USD!CE81)</f>
        <v/>
      </c>
      <c r="CE80" s="107">
        <f t="shared" si="2"/>
        <v>9786.7840869108149</v>
      </c>
    </row>
    <row r="81" spans="1:83" x14ac:dyDescent="0.25">
      <c r="A81" s="225">
        <v>80</v>
      </c>
      <c r="B81" s="223" t="str">
        <f>IF(SAM_2017_user_USD!C82="","",SAM_2017_user_USD!C82)</f>
        <v/>
      </c>
      <c r="C81" s="223" t="str">
        <f>IF(SAM_2017_user_USD!D82="","",SAM_2017_user_USD!D82)</f>
        <v/>
      </c>
      <c r="D81" s="223" t="str">
        <f>IF(SAM_2017_user_USD!E82="","",SAM_2017_user_USD!E82)</f>
        <v/>
      </c>
      <c r="E81" s="223" t="str">
        <f>IF(SAM_2017_user_USD!F82="","",SAM_2017_user_USD!F82)</f>
        <v/>
      </c>
      <c r="F81" s="223" t="str">
        <f>IF(SAM_2017_user_USD!G82="","",SAM_2017_user_USD!G82)</f>
        <v/>
      </c>
      <c r="G81" s="223" t="str">
        <f>IF(SAM_2017_user_USD!H82="","",SAM_2017_user_USD!H82)</f>
        <v/>
      </c>
      <c r="H81" s="223" t="str">
        <f>IF(SAM_2017_user_USD!I82="","",SAM_2017_user_USD!I82)</f>
        <v/>
      </c>
      <c r="I81" s="223" t="str">
        <f>IF(SAM_2017_user_USD!J82="","",SAM_2017_user_USD!J82)</f>
        <v/>
      </c>
      <c r="J81" s="223" t="str">
        <f>IF(SAM_2017_user_USD!K82="","",SAM_2017_user_USD!K82)</f>
        <v/>
      </c>
      <c r="K81" s="223" t="str">
        <f>IF(SAM_2017_user_USD!L82="","",SAM_2017_user_USD!L82)</f>
        <v/>
      </c>
      <c r="L81" s="223" t="str">
        <f>IF(SAM_2017_user_USD!M82="","",SAM_2017_user_USD!M82)</f>
        <v/>
      </c>
      <c r="M81" s="223" t="str">
        <f>IF(SAM_2017_user_USD!N82="","",SAM_2017_user_USD!N82)</f>
        <v/>
      </c>
      <c r="N81" s="223" t="str">
        <f>IF(SAM_2017_user_USD!O82="","",SAM_2017_user_USD!O82)</f>
        <v/>
      </c>
      <c r="O81" s="223" t="str">
        <f>IF(SAM_2017_user_USD!P82="","",SAM_2017_user_USD!P82)</f>
        <v/>
      </c>
      <c r="P81" s="223" t="str">
        <f>IF(SAM_2017_user_USD!Q82="","",SAM_2017_user_USD!Q82)</f>
        <v/>
      </c>
      <c r="Q81" s="223" t="str">
        <f>IF(SAM_2017_user_USD!R82="","",SAM_2017_user_USD!R82)</f>
        <v/>
      </c>
      <c r="R81" s="223" t="str">
        <f>IF(SAM_2017_user_USD!S82="","",SAM_2017_user_USD!S82)</f>
        <v/>
      </c>
      <c r="S81" s="223" t="str">
        <f>IF(SAM_2017_user_USD!T82="","",SAM_2017_user_USD!T82)</f>
        <v/>
      </c>
      <c r="T81" s="223" t="str">
        <f>IF(SAM_2017_user_USD!U82="","",SAM_2017_user_USD!U82)</f>
        <v/>
      </c>
      <c r="U81" s="223" t="str">
        <f>IF(SAM_2017_user_USD!V82="","",SAM_2017_user_USD!V82)</f>
        <v/>
      </c>
      <c r="V81" s="223" t="str">
        <f>IF(SAM_2017_user_USD!W82="","",SAM_2017_user_USD!W82)</f>
        <v/>
      </c>
      <c r="W81" s="223" t="str">
        <f>IF(SAM_2017_user_USD!X82="","",SAM_2017_user_USD!X82)</f>
        <v/>
      </c>
      <c r="X81" s="223" t="str">
        <f>IF(SAM_2017_user_USD!Y82="","",SAM_2017_user_USD!Y82)</f>
        <v/>
      </c>
      <c r="Y81" s="223" t="str">
        <f>IF(SAM_2017_user_USD!Z82="","",SAM_2017_user_USD!Z82)</f>
        <v/>
      </c>
      <c r="Z81" s="223" t="str">
        <f>IF(SAM_2017_user_USD!AA82="","",SAM_2017_user_USD!AA82)</f>
        <v/>
      </c>
      <c r="AA81" s="223" t="str">
        <f>IF(SAM_2017_user_USD!AB82="","",SAM_2017_user_USD!AB82)</f>
        <v/>
      </c>
      <c r="AB81" s="223" t="str">
        <f>IF(SAM_2017_user_USD!AC82="","",SAM_2017_user_USD!AC82)</f>
        <v/>
      </c>
      <c r="AC81" s="223" t="str">
        <f>IF(SAM_2017_user_USD!AD82="","",SAM_2017_user_USD!AD82)</f>
        <v/>
      </c>
      <c r="AD81" s="223" t="str">
        <f>IF(SAM_2017_user_USD!AE82="","",SAM_2017_user_USD!AE82)</f>
        <v/>
      </c>
      <c r="AE81" s="223" t="str">
        <f>IF(SAM_2017_user_USD!AF82="","",SAM_2017_user_USD!AF82)</f>
        <v/>
      </c>
      <c r="AF81" s="223" t="str">
        <f>IF(SAM_2017_user_USD!AG82="","",SAM_2017_user_USD!AG82)</f>
        <v/>
      </c>
      <c r="AG81" s="223" t="str">
        <f>IF(SAM_2017_user_USD!AH82="","",SAM_2017_user_USD!AH82)</f>
        <v/>
      </c>
      <c r="AH81" s="223" t="str">
        <f>IF(SAM_2017_user_USD!AI82="","",SAM_2017_user_USD!AI82)</f>
        <v/>
      </c>
      <c r="AI81" s="223" t="str">
        <f>IF(SAM_2017_user_USD!AJ82="","",SAM_2017_user_USD!AJ82)</f>
        <v/>
      </c>
      <c r="AJ81" s="223" t="str">
        <f>IF(SAM_2017_user_USD!AK82="","",SAM_2017_user_USD!AK82)</f>
        <v/>
      </c>
      <c r="AK81" s="223" t="str">
        <f>IF(SAM_2017_user_USD!AL82="","",SAM_2017_user_USD!AL82)</f>
        <v/>
      </c>
      <c r="AL81" s="223" t="str">
        <f>IF(SAM_2017_user_USD!AM82="","",SAM_2017_user_USD!AM82)</f>
        <v/>
      </c>
      <c r="AM81" s="223" t="str">
        <f>IF(SAM_2017_user_USD!AN82="","",SAM_2017_user_USD!AN82)</f>
        <v/>
      </c>
      <c r="AN81" s="223" t="str">
        <f>IF(SAM_2017_user_USD!AO82="","",SAM_2017_user_USD!AO82)</f>
        <v/>
      </c>
      <c r="AO81" s="223" t="str">
        <f>IF(SAM_2017_user_USD!AP82="","",SAM_2017_user_USD!AP82)</f>
        <v/>
      </c>
      <c r="AP81" s="223" t="str">
        <f>IF(SAM_2017_user_USD!AQ82="","",SAM_2017_user_USD!AQ82)</f>
        <v/>
      </c>
      <c r="AQ81" s="223" t="str">
        <f>IF(SAM_2017_user_USD!AR82="","",SAM_2017_user_USD!AR82)</f>
        <v/>
      </c>
      <c r="AR81" s="223" t="str">
        <f>IF(SAM_2017_user_USD!AS82="","",SAM_2017_user_USD!AS82)</f>
        <v/>
      </c>
      <c r="AS81" s="223" t="str">
        <f>IF(SAM_2017_user_USD!AT82="","",SAM_2017_user_USD!AT82)</f>
        <v/>
      </c>
      <c r="AT81" s="223" t="str">
        <f>IF(SAM_2017_user_USD!AU82="","",SAM_2017_user_USD!AU82)</f>
        <v/>
      </c>
      <c r="AU81" s="223" t="str">
        <f>IF(SAM_2017_user_USD!AV82="","",SAM_2017_user_USD!AV82)</f>
        <v/>
      </c>
      <c r="AV81" s="223" t="str">
        <f>IF(SAM_2017_user_USD!AW82="","",SAM_2017_user_USD!AW82)</f>
        <v/>
      </c>
      <c r="AW81" s="223" t="str">
        <f>IF(SAM_2017_user_USD!AX82="","",SAM_2017_user_USD!AX82)</f>
        <v/>
      </c>
      <c r="AX81" s="223" t="str">
        <f>IF(SAM_2017_user_USD!AY82="","",SAM_2017_user_USD!AY82)</f>
        <v/>
      </c>
      <c r="AY81" s="223" t="str">
        <f>IF(SAM_2017_user_USD!AZ82="","",SAM_2017_user_USD!AZ82)</f>
        <v/>
      </c>
      <c r="AZ81" s="223" t="str">
        <f>IF(SAM_2017_user_USD!BA82="","",SAM_2017_user_USD!BA82)</f>
        <v/>
      </c>
      <c r="BA81" s="223" t="str">
        <f>IF(SAM_2017_user_USD!BB82="","",SAM_2017_user_USD!BB82)</f>
        <v/>
      </c>
      <c r="BB81" s="223" t="str">
        <f>IF(SAM_2017_user_USD!BC82="","",SAM_2017_user_USD!BC82)</f>
        <v/>
      </c>
      <c r="BC81" s="223" t="str">
        <f>IF(SAM_2017_user_USD!BD82="","",SAM_2017_user_USD!BD82)</f>
        <v/>
      </c>
      <c r="BD81" s="223" t="str">
        <f>IF(SAM_2017_user_USD!BE82="","",SAM_2017_user_USD!BE82)</f>
        <v/>
      </c>
      <c r="BE81" s="223" t="str">
        <f>IF(SAM_2017_user_USD!BF82="","",SAM_2017_user_USD!BF82)</f>
        <v/>
      </c>
      <c r="BF81" s="223" t="str">
        <f>IF(SAM_2017_user_USD!BG82="","",SAM_2017_user_USD!BG82)</f>
        <v/>
      </c>
      <c r="BG81" s="223" t="str">
        <f>IF(SAM_2017_user_USD!BH82="","",SAM_2017_user_USD!BH82)</f>
        <v/>
      </c>
      <c r="BH81" s="223" t="str">
        <f>IF(SAM_2017_user_USD!BI82="","",SAM_2017_user_USD!BI82)</f>
        <v/>
      </c>
      <c r="BI81" s="223" t="str">
        <f>IF(SAM_2017_user_USD!BJ82="","",SAM_2017_user_USD!BJ82)</f>
        <v/>
      </c>
      <c r="BJ81" s="223" t="str">
        <f>IF(SAM_2017_user_USD!BK82="","",SAM_2017_user_USD!BK82)</f>
        <v/>
      </c>
      <c r="BK81" s="223" t="str">
        <f>IF(SAM_2017_user_USD!BL82="","",SAM_2017_user_USD!BL82)</f>
        <v/>
      </c>
      <c r="BL81" s="223" t="str">
        <f>IF(SAM_2017_user_USD!BM82="","",SAM_2017_user_USD!BM82)</f>
        <v/>
      </c>
      <c r="BM81" s="223" t="str">
        <f>IF(SAM_2017_user_USD!BN82="","",SAM_2017_user_USD!BN82)</f>
        <v/>
      </c>
      <c r="BN81" s="223" t="str">
        <f>IF(SAM_2017_user_USD!BO82="","",SAM_2017_user_USD!BO82)</f>
        <v/>
      </c>
      <c r="BO81" s="223" t="str">
        <f>IF(SAM_2017_user_USD!BP82="","",SAM_2017_user_USD!BP82)</f>
        <v/>
      </c>
      <c r="BP81" s="223" t="str">
        <f>IF(SAM_2017_user_USD!BQ82="","",SAM_2017_user_USD!BQ82)</f>
        <v/>
      </c>
      <c r="BQ81" s="223" t="str">
        <f>IF(SAM_2017_user_USD!BR82="","",SAM_2017_user_USD!BR82)</f>
        <v/>
      </c>
      <c r="BR81" s="223" t="str">
        <f>IF(SAM_2017_user_USD!BS82="","",SAM_2017_user_USD!BS82)</f>
        <v/>
      </c>
      <c r="BS81" s="223" t="str">
        <f>IF(SAM_2017_user_USD!BT82="","",SAM_2017_user_USD!BT82)</f>
        <v/>
      </c>
      <c r="BT81" s="94" t="str">
        <f>IF(SAM_2017_user_USD!BU82="","",SAM_2017_user_USD!BU82)</f>
        <v/>
      </c>
      <c r="BU81" s="223">
        <f>IF(SAM_2017_user_USD!BV82="","",SAM_2017_user_USD!BV82)</f>
        <v>13359.089651557693</v>
      </c>
      <c r="BV81" s="94" t="str">
        <f>IF(SAM_2017_user_USD!BW82="","",SAM_2017_user_USD!BW82)</f>
        <v/>
      </c>
      <c r="BW81" s="223">
        <f>IF(SAM_2017_user_USD!BX82="","",SAM_2017_user_USD!BX82)</f>
        <v>25420.700497314912</v>
      </c>
      <c r="BX81" s="223">
        <f>IF(SAM_2017_user_USD!BY82="","",SAM_2017_user_USD!BY82)</f>
        <v>3515.2119988367544</v>
      </c>
      <c r="BY81" s="223" t="str">
        <f>IF(SAM_2017_user_USD!BZ82="","",SAM_2017_user_USD!BZ82)</f>
        <v/>
      </c>
      <c r="BZ81" s="223" t="str">
        <f>IF(SAM_2017_user_USD!CA82="","",SAM_2017_user_USD!CA82)</f>
        <v/>
      </c>
      <c r="CA81" s="223" t="str">
        <f>IF(SAM_2017_user_USD!CB82="","",SAM_2017_user_USD!CB82)</f>
        <v/>
      </c>
      <c r="CB81" s="223" t="str">
        <f>IF(SAM_2017_user_USD!CC82="","",SAM_2017_user_USD!CC82)</f>
        <v/>
      </c>
      <c r="CC81" s="223" t="str">
        <f>IF(SAM_2017_user_USD!CD82="","",SAM_2017_user_USD!CD82)</f>
        <v/>
      </c>
      <c r="CD81" s="223">
        <f>IF(SAM_2017_user_USD!CE82="","",SAM_2017_user_USD!CE82)</f>
        <v>5310.290945160541</v>
      </c>
      <c r="CE81" s="107">
        <f t="shared" si="2"/>
        <v>47605.293092869906</v>
      </c>
    </row>
    <row r="82" spans="1:83" x14ac:dyDescent="0.25">
      <c r="A82" s="225">
        <v>81</v>
      </c>
      <c r="B82" s="223" t="str">
        <f>IF(SAM_2017_user_USD!C83="","",SAM_2017_user_USD!C83)</f>
        <v/>
      </c>
      <c r="C82" s="223" t="str">
        <f>IF(SAM_2017_user_USD!D83="","",SAM_2017_user_USD!D83)</f>
        <v/>
      </c>
      <c r="D82" s="223" t="str">
        <f>IF(SAM_2017_user_USD!E83="","",SAM_2017_user_USD!E83)</f>
        <v/>
      </c>
      <c r="E82" s="223" t="str">
        <f>IF(SAM_2017_user_USD!F83="","",SAM_2017_user_USD!F83)</f>
        <v/>
      </c>
      <c r="F82" s="223" t="str">
        <f>IF(SAM_2017_user_USD!G83="","",SAM_2017_user_USD!G83)</f>
        <v/>
      </c>
      <c r="G82" s="223" t="str">
        <f>IF(SAM_2017_user_USD!H83="","",SAM_2017_user_USD!H83)</f>
        <v/>
      </c>
      <c r="H82" s="223" t="str">
        <f>IF(SAM_2017_user_USD!I83="","",SAM_2017_user_USD!I83)</f>
        <v/>
      </c>
      <c r="I82" s="223" t="str">
        <f>IF(SAM_2017_user_USD!J83="","",SAM_2017_user_USD!J83)</f>
        <v/>
      </c>
      <c r="J82" s="223" t="str">
        <f>IF(SAM_2017_user_USD!K83="","",SAM_2017_user_USD!K83)</f>
        <v/>
      </c>
      <c r="K82" s="223" t="str">
        <f>IF(SAM_2017_user_USD!L83="","",SAM_2017_user_USD!L83)</f>
        <v/>
      </c>
      <c r="L82" s="223" t="str">
        <f>IF(SAM_2017_user_USD!M83="","",SAM_2017_user_USD!M83)</f>
        <v/>
      </c>
      <c r="M82" s="223" t="str">
        <f>IF(SAM_2017_user_USD!N83="","",SAM_2017_user_USD!N83)</f>
        <v/>
      </c>
      <c r="N82" s="223" t="str">
        <f>IF(SAM_2017_user_USD!O83="","",SAM_2017_user_USD!O83)</f>
        <v/>
      </c>
      <c r="O82" s="223" t="str">
        <f>IF(SAM_2017_user_USD!P83="","",SAM_2017_user_USD!P83)</f>
        <v/>
      </c>
      <c r="P82" s="223" t="str">
        <f>IF(SAM_2017_user_USD!Q83="","",SAM_2017_user_USD!Q83)</f>
        <v/>
      </c>
      <c r="Q82" s="223" t="str">
        <f>IF(SAM_2017_user_USD!R83="","",SAM_2017_user_USD!R83)</f>
        <v/>
      </c>
      <c r="R82" s="223" t="str">
        <f>IF(SAM_2017_user_USD!S83="","",SAM_2017_user_USD!S83)</f>
        <v/>
      </c>
      <c r="S82" s="223" t="str">
        <f>IF(SAM_2017_user_USD!T83="","",SAM_2017_user_USD!T83)</f>
        <v/>
      </c>
      <c r="T82" s="223" t="str">
        <f>IF(SAM_2017_user_USD!U83="","",SAM_2017_user_USD!U83)</f>
        <v/>
      </c>
      <c r="U82" s="223" t="str">
        <f>IF(SAM_2017_user_USD!V83="","",SAM_2017_user_USD!V83)</f>
        <v/>
      </c>
      <c r="V82" s="223" t="str">
        <f>IF(SAM_2017_user_USD!W83="","",SAM_2017_user_USD!W83)</f>
        <v/>
      </c>
      <c r="W82" s="223" t="str">
        <f>IF(SAM_2017_user_USD!X83="","",SAM_2017_user_USD!X83)</f>
        <v/>
      </c>
      <c r="X82" s="223" t="str">
        <f>IF(SAM_2017_user_USD!Y83="","",SAM_2017_user_USD!Y83)</f>
        <v/>
      </c>
      <c r="Y82" s="223" t="str">
        <f>IF(SAM_2017_user_USD!Z83="","",SAM_2017_user_USD!Z83)</f>
        <v/>
      </c>
      <c r="Z82" s="223" t="str">
        <f>IF(SAM_2017_user_USD!AA83="","",SAM_2017_user_USD!AA83)</f>
        <v/>
      </c>
      <c r="AA82" s="223" t="str">
        <f>IF(SAM_2017_user_USD!AB83="","",SAM_2017_user_USD!AB83)</f>
        <v/>
      </c>
      <c r="AB82" s="223" t="str">
        <f>IF(SAM_2017_user_USD!AC83="","",SAM_2017_user_USD!AC83)</f>
        <v/>
      </c>
      <c r="AC82" s="223" t="str">
        <f>IF(SAM_2017_user_USD!AD83="","",SAM_2017_user_USD!AD83)</f>
        <v/>
      </c>
      <c r="AD82" s="223" t="str">
        <f>IF(SAM_2017_user_USD!AE83="","",SAM_2017_user_USD!AE83)</f>
        <v/>
      </c>
      <c r="AE82" s="223" t="str">
        <f>IF(SAM_2017_user_USD!AF83="","",SAM_2017_user_USD!AF83)</f>
        <v/>
      </c>
      <c r="AF82" s="223" t="str">
        <f>IF(SAM_2017_user_USD!AG83="","",SAM_2017_user_USD!AG83)</f>
        <v/>
      </c>
      <c r="AG82" s="223" t="str">
        <f>IF(SAM_2017_user_USD!AH83="","",SAM_2017_user_USD!AH83)</f>
        <v/>
      </c>
      <c r="AH82" s="223" t="str">
        <f>IF(SAM_2017_user_USD!AI83="","",SAM_2017_user_USD!AI83)</f>
        <v/>
      </c>
      <c r="AI82" s="223" t="str">
        <f>IF(SAM_2017_user_USD!AJ83="","",SAM_2017_user_USD!AJ83)</f>
        <v/>
      </c>
      <c r="AJ82" s="223">
        <f>IF(SAM_2017_user_USD!AK83="","",SAM_2017_user_USD!AK83)</f>
        <v>1159.1698679921897</v>
      </c>
      <c r="AK82" s="223">
        <f>IF(SAM_2017_user_USD!AL83="","",SAM_2017_user_USD!AL83)</f>
        <v>27.543116934233002</v>
      </c>
      <c r="AL82" s="223">
        <f>IF(SAM_2017_user_USD!AM83="","",SAM_2017_user_USD!AM83)</f>
        <v>15.487213858893497</v>
      </c>
      <c r="AM82" s="223">
        <f>IF(SAM_2017_user_USD!AN83="","",SAM_2017_user_USD!AN83)</f>
        <v>0</v>
      </c>
      <c r="AN82" s="223">
        <f>IF(SAM_2017_user_USD!AO83="","",SAM_2017_user_USD!AO83)</f>
        <v>38.031812153547619</v>
      </c>
      <c r="AO82" s="223">
        <f>IF(SAM_2017_user_USD!AP83="","",SAM_2017_user_USD!AP83)</f>
        <v>811.25257568388918</v>
      </c>
      <c r="AP82" s="223">
        <f>IF(SAM_2017_user_USD!AQ83="","",SAM_2017_user_USD!AQ83)</f>
        <v>64.379825321186772</v>
      </c>
      <c r="AQ82" s="223">
        <f>IF(SAM_2017_user_USD!AR83="","",SAM_2017_user_USD!AR83)</f>
        <v>2813.9130343432698</v>
      </c>
      <c r="AR82" s="223">
        <f>IF(SAM_2017_user_USD!AS83="","",SAM_2017_user_USD!AS83)</f>
        <v>727.07994120250351</v>
      </c>
      <c r="AS82" s="223">
        <f>IF(SAM_2017_user_USD!AT83="","",SAM_2017_user_USD!AT83)</f>
        <v>3637.1067018328204</v>
      </c>
      <c r="AT82" s="223">
        <f>IF(SAM_2017_user_USD!AU83="","",SAM_2017_user_USD!AU83)</f>
        <v>2512.8624987473572</v>
      </c>
      <c r="AU82" s="223">
        <f>IF(SAM_2017_user_USD!AV83="","",SAM_2017_user_USD!AV83)</f>
        <v>312.08134496659187</v>
      </c>
      <c r="AV82" s="223">
        <f>IF(SAM_2017_user_USD!AW83="","",SAM_2017_user_USD!AW83)</f>
        <v>1727.8190185814385</v>
      </c>
      <c r="AW82" s="223">
        <f>IF(SAM_2017_user_USD!AX83="","",SAM_2017_user_USD!AX83)</f>
        <v>1238.5735971990798</v>
      </c>
      <c r="AX82" s="223">
        <f>IF(SAM_2017_user_USD!AY83="","",SAM_2017_user_USD!AY83)</f>
        <v>4327.6933673620442</v>
      </c>
      <c r="AY82" s="223">
        <f>IF(SAM_2017_user_USD!AZ83="","",SAM_2017_user_USD!AZ83)</f>
        <v>1144.3829480623133</v>
      </c>
      <c r="AZ82" s="223">
        <f>IF(SAM_2017_user_USD!BA83="","",SAM_2017_user_USD!BA83)</f>
        <v>13348.658408707328</v>
      </c>
      <c r="BA82" s="223">
        <f>IF(SAM_2017_user_USD!BB83="","",SAM_2017_user_USD!BB83)</f>
        <v>669.41816698596585</v>
      </c>
      <c r="BB82" s="223">
        <f>IF(SAM_2017_user_USD!BC83="","",SAM_2017_user_USD!BC83)</f>
        <v>194.70837034612074</v>
      </c>
      <c r="BC82" s="223">
        <f>IF(SAM_2017_user_USD!BD83="","",SAM_2017_user_USD!BD83)</f>
        <v>22.486776597023674</v>
      </c>
      <c r="BD82" s="223">
        <f>IF(SAM_2017_user_USD!BE83="","",SAM_2017_user_USD!BE83)</f>
        <v>15.279357734638451</v>
      </c>
      <c r="BE82" s="223">
        <f>IF(SAM_2017_user_USD!BF83="","",SAM_2017_user_USD!BF83)</f>
        <v>52.722688386094092</v>
      </c>
      <c r="BF82" s="223">
        <f>IF(SAM_2017_user_USD!BG83="","",SAM_2017_user_USD!BG83)</f>
        <v>91.206549353995683</v>
      </c>
      <c r="BG82" s="223">
        <f>IF(SAM_2017_user_USD!BH83="","",SAM_2017_user_USD!BH83)</f>
        <v>12.481149578709578</v>
      </c>
      <c r="BH82" s="223">
        <f>IF(SAM_2017_user_USD!BI83="","",SAM_2017_user_USD!BI83)</f>
        <v>87.850439069015223</v>
      </c>
      <c r="BI82" s="223">
        <f>IF(SAM_2017_user_USD!BJ83="","",SAM_2017_user_USD!BJ83)</f>
        <v>1720.9450660257041</v>
      </c>
      <c r="BJ82" s="223">
        <f>IF(SAM_2017_user_USD!BK83="","",SAM_2017_user_USD!BK83)</f>
        <v>14.362888506396986</v>
      </c>
      <c r="BK82" s="223">
        <f>IF(SAM_2017_user_USD!BL83="","",SAM_2017_user_USD!BL83)</f>
        <v>474.21429620325421</v>
      </c>
      <c r="BL82" s="223">
        <f>IF(SAM_2017_user_USD!BM83="","",SAM_2017_user_USD!BM83)</f>
        <v>226.81462289363304</v>
      </c>
      <c r="BM82" s="223">
        <f>IF(SAM_2017_user_USD!BN83="","",SAM_2017_user_USD!BN83)</f>
        <v>33.446542718179501</v>
      </c>
      <c r="BN82" s="223">
        <f>IF(SAM_2017_user_USD!BO83="","",SAM_2017_user_USD!BO83)</f>
        <v>3311.1198488489981</v>
      </c>
      <c r="BO82" s="223" t="str">
        <f>IF(SAM_2017_user_USD!BP83="","",SAM_2017_user_USD!BP83)</f>
        <v/>
      </c>
      <c r="BP82" s="223" t="str">
        <f>IF(SAM_2017_user_USD!BQ83="","",SAM_2017_user_USD!BQ83)</f>
        <v/>
      </c>
      <c r="BQ82" s="223">
        <f>IF(SAM_2017_user_USD!BR83="","",SAM_2017_user_USD!BR83)</f>
        <v>598.44301736130046</v>
      </c>
      <c r="BR82" s="223" t="str">
        <f>IF(SAM_2017_user_USD!BS83="","",SAM_2017_user_USD!BS83)</f>
        <v/>
      </c>
      <c r="BS82" s="223" t="str">
        <f>IF(SAM_2017_user_USD!BT83="","",SAM_2017_user_USD!BT83)</f>
        <v/>
      </c>
      <c r="BT82" s="94" t="str">
        <f>IF(SAM_2017_user_USD!BU83="","",SAM_2017_user_USD!BU83)</f>
        <v/>
      </c>
      <c r="BU82" s="223">
        <f>IF(SAM_2017_user_USD!BV83="","",SAM_2017_user_USD!BV83)</f>
        <v>7839.0335330374801</v>
      </c>
      <c r="BV82" s="94" t="str">
        <f>IF(SAM_2017_user_USD!BW83="","",SAM_2017_user_USD!BW83)</f>
        <v/>
      </c>
      <c r="BW82" s="223">
        <f>IF(SAM_2017_user_USD!BX83="","",SAM_2017_user_USD!BX83)</f>
        <v>13459.792781543909</v>
      </c>
      <c r="BX82" s="223">
        <f>IF(SAM_2017_user_USD!BY83="","",SAM_2017_user_USD!BY83)</f>
        <v>605.94309858640418</v>
      </c>
      <c r="BY82" s="223" t="str">
        <f>IF(SAM_2017_user_USD!BZ83="","",SAM_2017_user_USD!BZ83)</f>
        <v/>
      </c>
      <c r="BZ82" s="223" t="str">
        <f>IF(SAM_2017_user_USD!CA83="","",SAM_2017_user_USD!CA83)</f>
        <v/>
      </c>
      <c r="CA82" s="223" t="str">
        <f>IF(SAM_2017_user_USD!CB83="","",SAM_2017_user_USD!CB83)</f>
        <v/>
      </c>
      <c r="CB82" s="223" t="str">
        <f>IF(SAM_2017_user_USD!CC83="","",SAM_2017_user_USD!CC83)</f>
        <v/>
      </c>
      <c r="CC82" s="223" t="str">
        <f>IF(SAM_2017_user_USD!CD83="","",SAM_2017_user_USD!CD83)</f>
        <v/>
      </c>
      <c r="CD82" s="223" t="str">
        <f>IF(SAM_2017_user_USD!CE83="","",SAM_2017_user_USD!CE83)</f>
        <v/>
      </c>
      <c r="CE82" s="107">
        <f t="shared" si="2"/>
        <v>63336.304466725502</v>
      </c>
    </row>
    <row r="83" spans="1:83" x14ac:dyDescent="0.25">
      <c r="A83" s="75"/>
      <c r="B83" s="107">
        <f t="shared" ref="B83:AI83" si="3">SUM(B36:B82)</f>
        <v>14798.074746586066</v>
      </c>
      <c r="C83" s="107">
        <f t="shared" si="3"/>
        <v>1564.9923453202732</v>
      </c>
      <c r="D83" s="107">
        <f t="shared" si="3"/>
        <v>30169.723520073421</v>
      </c>
      <c r="E83" s="107">
        <f t="shared" si="3"/>
        <v>925.9296752933908</v>
      </c>
      <c r="F83" s="107">
        <f t="shared" si="3"/>
        <v>1425.9656180074371</v>
      </c>
      <c r="G83" s="107">
        <f t="shared" si="3"/>
        <v>7952.2981549667038</v>
      </c>
      <c r="H83" s="107">
        <f t="shared" si="3"/>
        <v>2977.2850828044006</v>
      </c>
      <c r="I83" s="107">
        <f t="shared" si="3"/>
        <v>8606.0845482370278</v>
      </c>
      <c r="J83" s="107">
        <f t="shared" si="3"/>
        <v>416.92643975369367</v>
      </c>
      <c r="K83" s="107">
        <f t="shared" si="3"/>
        <v>1392.8442068686554</v>
      </c>
      <c r="L83" s="107">
        <f t="shared" si="3"/>
        <v>7758.0171543924134</v>
      </c>
      <c r="M83" s="107">
        <f t="shared" si="3"/>
        <v>9910.8424811423756</v>
      </c>
      <c r="N83" s="107">
        <f t="shared" si="3"/>
        <v>882.4000354391568</v>
      </c>
      <c r="O83" s="107">
        <f t="shared" si="3"/>
        <v>4923.2973076574881</v>
      </c>
      <c r="P83" s="107">
        <f t="shared" si="3"/>
        <v>1933.8091742477745</v>
      </c>
      <c r="Q83" s="107">
        <f t="shared" si="3"/>
        <v>1969.2390354415859</v>
      </c>
      <c r="R83" s="107">
        <f t="shared" si="3"/>
        <v>3275.6876444084119</v>
      </c>
      <c r="S83" s="107">
        <f t="shared" si="3"/>
        <v>53.846421475040188</v>
      </c>
      <c r="T83" s="107">
        <f t="shared" si="3"/>
        <v>4060.722745047442</v>
      </c>
      <c r="U83" s="107">
        <f t="shared" si="3"/>
        <v>748.19889928565749</v>
      </c>
      <c r="V83" s="107">
        <f t="shared" si="3"/>
        <v>950.97915411131214</v>
      </c>
      <c r="W83" s="107">
        <f t="shared" si="3"/>
        <v>1172.7137325923095</v>
      </c>
      <c r="X83" s="107">
        <f t="shared" si="3"/>
        <v>20171.702015171966</v>
      </c>
      <c r="Y83" s="107">
        <f t="shared" si="3"/>
        <v>242.7447308522365</v>
      </c>
      <c r="Z83" s="107">
        <f t="shared" si="3"/>
        <v>1425.9949749263221</v>
      </c>
      <c r="AA83" s="107">
        <f t="shared" si="3"/>
        <v>18902.329943349567</v>
      </c>
      <c r="AB83" s="107">
        <f t="shared" si="3"/>
        <v>53456.492617226198</v>
      </c>
      <c r="AC83" s="107">
        <f t="shared" si="3"/>
        <v>5214.5726272110378</v>
      </c>
      <c r="AD83" s="107">
        <f t="shared" si="3"/>
        <v>9739.704435574602</v>
      </c>
      <c r="AE83" s="107">
        <f t="shared" si="3"/>
        <v>20074.299972799708</v>
      </c>
      <c r="AF83" s="107">
        <f t="shared" si="3"/>
        <v>12746.054315892387</v>
      </c>
      <c r="AG83" s="107">
        <f t="shared" si="3"/>
        <v>7747.0935461385307</v>
      </c>
      <c r="AH83" s="107">
        <f t="shared" si="3"/>
        <v>6021.2866198461479</v>
      </c>
      <c r="AI83" s="107">
        <f t="shared" si="3"/>
        <v>29064.413288792417</v>
      </c>
      <c r="AJ83" s="107">
        <f t="shared" ref="AJ83:BQ83" si="4">SUM(AJ2:AJ82)</f>
        <v>15043.750285845257</v>
      </c>
      <c r="AK83" s="107">
        <f t="shared" si="4"/>
        <v>1290.6262151440044</v>
      </c>
      <c r="AL83" s="107">
        <f t="shared" si="4"/>
        <v>6726.3790691304648</v>
      </c>
      <c r="AM83" s="107">
        <f t="shared" si="4"/>
        <v>130.05790737332322</v>
      </c>
      <c r="AN83" s="107">
        <f t="shared" si="4"/>
        <v>1004.3182823536127</v>
      </c>
      <c r="AO83" s="107">
        <f t="shared" si="4"/>
        <v>7289.7231943452343</v>
      </c>
      <c r="AP83" s="107">
        <f t="shared" si="4"/>
        <v>2864.7304380140263</v>
      </c>
      <c r="AQ83" s="107">
        <f t="shared" si="4"/>
        <v>11722.056149240516</v>
      </c>
      <c r="AR83" s="107">
        <f t="shared" si="4"/>
        <v>1151.9827987267604</v>
      </c>
      <c r="AS83" s="107">
        <f t="shared" si="4"/>
        <v>5122.5214684239672</v>
      </c>
      <c r="AT83" s="107">
        <f t="shared" si="4"/>
        <v>6896.8581034069794</v>
      </c>
      <c r="AU83" s="107">
        <f t="shared" si="4"/>
        <v>6047.3648775099209</v>
      </c>
      <c r="AV83" s="107">
        <f t="shared" si="4"/>
        <v>2667.2284828775123</v>
      </c>
      <c r="AW83" s="107">
        <f t="shared" si="4"/>
        <v>5205.6505206976835</v>
      </c>
      <c r="AX83" s="107">
        <f t="shared" si="4"/>
        <v>5849.678376208808</v>
      </c>
      <c r="AY83" s="107">
        <f t="shared" si="4"/>
        <v>3091.3399437259573</v>
      </c>
      <c r="AZ83" s="107">
        <f t="shared" si="4"/>
        <v>17189.676423634097</v>
      </c>
      <c r="BA83" s="107">
        <f t="shared" si="4"/>
        <v>739.82561078513618</v>
      </c>
      <c r="BB83" s="107">
        <f t="shared" si="4"/>
        <v>3348.0312408866785</v>
      </c>
      <c r="BC83" s="107">
        <f t="shared" si="4"/>
        <v>792.87233578490088</v>
      </c>
      <c r="BD83" s="107">
        <f t="shared" si="4"/>
        <v>962.15324530144358</v>
      </c>
      <c r="BE83" s="107">
        <f t="shared" si="4"/>
        <v>1093.1220153914483</v>
      </c>
      <c r="BF83" s="107">
        <f t="shared" si="4"/>
        <v>17770.54066158491</v>
      </c>
      <c r="BG83" s="107">
        <f t="shared" si="4"/>
        <v>244.89125759943559</v>
      </c>
      <c r="BH83" s="107">
        <f t="shared" si="4"/>
        <v>1332.1639623620972</v>
      </c>
      <c r="BI83" s="107">
        <f t="shared" si="4"/>
        <v>20988.181435875642</v>
      </c>
      <c r="BJ83" s="107">
        <f t="shared" si="4"/>
        <v>47861.688566024044</v>
      </c>
      <c r="BK83" s="107">
        <f t="shared" si="4"/>
        <v>5708.8517386660842</v>
      </c>
      <c r="BL83" s="107">
        <f t="shared" si="4"/>
        <v>10092.729749193977</v>
      </c>
      <c r="BM83" s="107">
        <f t="shared" si="4"/>
        <v>20097.657237620842</v>
      </c>
      <c r="BN83" s="107">
        <f t="shared" si="4"/>
        <v>16015.913163061585</v>
      </c>
      <c r="BO83" s="107">
        <f t="shared" si="4"/>
        <v>7773.3159984916538</v>
      </c>
      <c r="BP83" s="107">
        <f t="shared" si="4"/>
        <v>6041.9982505694898</v>
      </c>
      <c r="BQ83" s="107">
        <f t="shared" si="4"/>
        <v>29431.973538280916</v>
      </c>
      <c r="BR83" s="107">
        <f t="shared" ref="BR83:CD83" si="5">SUM(BR36:BR82)</f>
        <v>104245.26840490797</v>
      </c>
      <c r="BS83" s="107">
        <f t="shared" si="5"/>
        <v>50952.28006134968</v>
      </c>
      <c r="BT83" s="107">
        <f t="shared" si="5"/>
        <v>12253.560645549756</v>
      </c>
      <c r="BU83" s="107">
        <f t="shared" si="5"/>
        <v>57618.132409005571</v>
      </c>
      <c r="BV83" s="107">
        <f t="shared" si="5"/>
        <v>8176.8683297260632</v>
      </c>
      <c r="BW83" s="107">
        <f t="shared" si="5"/>
        <v>101414.44917999349</v>
      </c>
      <c r="BX83" s="107">
        <f t="shared" si="5"/>
        <v>46490.848367092782</v>
      </c>
      <c r="BY83" s="107">
        <f t="shared" si="5"/>
        <v>6493.8098619505035</v>
      </c>
      <c r="BZ83" s="107">
        <f t="shared" si="5"/>
        <v>3686.9705990993489</v>
      </c>
      <c r="CA83" s="107">
        <f t="shared" si="5"/>
        <v>1844.96472392638</v>
      </c>
      <c r="CB83" s="107">
        <f t="shared" si="5"/>
        <v>9786.7840869108222</v>
      </c>
      <c r="CC83" s="107">
        <f t="shared" si="5"/>
        <v>47605.293092869731</v>
      </c>
      <c r="CD83" s="107">
        <f t="shared" si="5"/>
        <v>13210.106352907858</v>
      </c>
      <c r="CE83" s="222"/>
    </row>
    <row r="85" spans="1:83" x14ac:dyDescent="0.25">
      <c r="A85" s="221"/>
      <c r="B85" s="221"/>
      <c r="C85" s="221"/>
      <c r="D85" s="221"/>
      <c r="E85" s="221"/>
      <c r="F85" s="221"/>
      <c r="G85" s="221"/>
      <c r="H85" s="221"/>
      <c r="I85" s="221"/>
      <c r="J85" s="221"/>
      <c r="K85" s="221"/>
      <c r="L85" s="221"/>
      <c r="M85" s="221"/>
      <c r="N85" s="221"/>
      <c r="O85" s="221"/>
      <c r="P85" s="221"/>
      <c r="Q85" s="221"/>
      <c r="R85" s="221"/>
      <c r="S85" s="221"/>
      <c r="T85" s="221"/>
      <c r="U85" s="221"/>
      <c r="V85" s="221"/>
      <c r="W85" s="221"/>
      <c r="X85" s="221"/>
      <c r="Y85" s="221"/>
      <c r="Z85" s="221"/>
      <c r="AA85" s="221"/>
      <c r="AB85" s="221"/>
      <c r="AC85" s="221"/>
      <c r="AD85" s="221"/>
      <c r="AE85" s="221"/>
      <c r="AF85" s="221"/>
      <c r="AG85" s="221"/>
      <c r="AH85" s="221"/>
      <c r="AI85" s="221"/>
      <c r="AJ85" s="221"/>
      <c r="AK85" s="221"/>
      <c r="AL85" s="119">
        <f>AL83-CE38</f>
        <v>0</v>
      </c>
      <c r="AM85" s="221"/>
      <c r="AN85" s="221"/>
      <c r="AO85" s="221"/>
      <c r="AP85" s="221"/>
      <c r="AQ85" s="221"/>
      <c r="AR85" s="221"/>
      <c r="AS85" s="221"/>
      <c r="AT85" s="221"/>
      <c r="AU85" s="221"/>
      <c r="AV85" s="221"/>
      <c r="AW85" s="221"/>
      <c r="AX85" s="221"/>
      <c r="AY85" s="221"/>
      <c r="AZ85" s="221"/>
      <c r="BA85" s="221"/>
      <c r="BB85" s="221"/>
      <c r="BC85" s="221"/>
      <c r="BD85" s="221"/>
      <c r="BE85" s="221"/>
      <c r="BF85" s="221"/>
      <c r="BG85" s="221"/>
      <c r="BH85" s="221"/>
      <c r="BI85" s="221"/>
      <c r="BJ85" s="221"/>
      <c r="BK85" s="221"/>
      <c r="BL85" s="221"/>
      <c r="BM85" s="221"/>
      <c r="BN85" s="221"/>
      <c r="BO85" s="221"/>
      <c r="BP85" s="221"/>
      <c r="BQ85" s="221"/>
      <c r="BR85" s="221"/>
      <c r="BS85" s="221"/>
      <c r="BT85" s="221"/>
      <c r="BU85" s="221"/>
      <c r="BV85" s="221"/>
      <c r="BW85" s="221"/>
      <c r="BX85" s="221"/>
      <c r="BY85" s="221"/>
      <c r="BZ85" s="221"/>
      <c r="CA85" s="221"/>
      <c r="CB85" s="221"/>
      <c r="CC85" s="221"/>
      <c r="CD85" s="221"/>
      <c r="CE85" s="221"/>
    </row>
    <row r="92" spans="1:83" x14ac:dyDescent="0.25">
      <c r="A92" s="221"/>
      <c r="B92" s="221"/>
      <c r="C92" s="221"/>
      <c r="D92" s="221"/>
      <c r="E92" s="221"/>
      <c r="F92" s="221"/>
      <c r="G92" s="221"/>
      <c r="H92" s="221"/>
      <c r="I92" s="221"/>
      <c r="J92" s="221"/>
      <c r="K92" s="221"/>
      <c r="L92" s="221"/>
      <c r="M92" s="221"/>
      <c r="N92" s="221"/>
      <c r="O92" s="221"/>
      <c r="P92" s="221"/>
      <c r="Q92" s="221"/>
      <c r="R92" s="221"/>
      <c r="S92" s="221"/>
      <c r="T92" s="221"/>
      <c r="U92" s="221"/>
      <c r="V92" s="221"/>
      <c r="W92" s="221"/>
      <c r="X92" s="221"/>
      <c r="Y92" s="221"/>
      <c r="Z92" s="221"/>
      <c r="AA92" s="221"/>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21"/>
      <c r="AY92" s="221"/>
      <c r="AZ92" s="221"/>
      <c r="BA92" s="221"/>
      <c r="BB92" s="221"/>
      <c r="BC92" s="221"/>
      <c r="BD92" s="221"/>
      <c r="BE92" s="221"/>
      <c r="BF92" s="221"/>
      <c r="BG92" s="221"/>
      <c r="BH92" s="221"/>
      <c r="BI92" s="221"/>
      <c r="BJ92" s="221"/>
      <c r="BK92" s="221"/>
      <c r="BL92" s="221"/>
      <c r="BM92" s="221"/>
      <c r="BN92" s="221"/>
      <c r="BO92" s="221"/>
      <c r="BP92" s="221"/>
      <c r="BQ92" s="221"/>
      <c r="BR92" s="221"/>
      <c r="BS92" s="221"/>
      <c r="BT92" s="60"/>
      <c r="BU92" s="60"/>
      <c r="BV92" s="60"/>
      <c r="BW92" s="221"/>
      <c r="BX92" s="221"/>
      <c r="BY92" s="221"/>
      <c r="BZ92" s="221"/>
      <c r="CA92" s="221"/>
      <c r="CB92" s="221"/>
      <c r="CC92" s="221"/>
      <c r="CD92" s="221"/>
      <c r="CE92" s="221"/>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J108"/>
  <sheetViews>
    <sheetView zoomScale="80" zoomScaleNormal="80" workbookViewId="0">
      <pane xSplit="2" ySplit="2" topLeftCell="BO69" activePane="bottomRight" state="frozen"/>
      <selection pane="topRight" activeCell="C1" sqref="C1"/>
      <selection pane="bottomLeft" activeCell="A3" sqref="A3"/>
      <selection pane="bottomRight" activeCell="CC101" sqref="CC101"/>
    </sheetView>
  </sheetViews>
  <sheetFormatPr defaultColWidth="11.42578125" defaultRowHeight="15" x14ac:dyDescent="0.25"/>
  <cols>
    <col min="1" max="1" width="18.85546875" style="74" customWidth="1"/>
    <col min="2" max="2" width="9.85546875" style="74" bestFit="1" customWidth="1"/>
    <col min="3" max="3" width="11.5703125" style="74" bestFit="1" customWidth="1"/>
    <col min="4" max="36" width="10.5703125" style="74" customWidth="1"/>
    <col min="37" max="37" width="11.5703125" style="74" bestFit="1" customWidth="1"/>
    <col min="38" max="71" width="10.5703125" style="74" customWidth="1"/>
    <col min="72" max="72" width="13.5703125" style="74" customWidth="1"/>
    <col min="73" max="76" width="12.85546875" style="74" customWidth="1"/>
    <col min="77" max="77" width="11" style="74" customWidth="1"/>
    <col min="78" max="79" width="10.7109375" style="74" customWidth="1"/>
    <col min="80" max="81" width="9.28515625" style="74" customWidth="1"/>
    <col min="82" max="82" width="10.42578125" style="74" customWidth="1"/>
    <col min="83" max="83" width="13.5703125" style="74" customWidth="1"/>
    <col min="84" max="84" width="10.7109375" style="74" bestFit="1" customWidth="1"/>
    <col min="85" max="85" width="15.140625" style="74" customWidth="1"/>
    <col min="86" max="16384" width="11.42578125" style="74"/>
  </cols>
  <sheetData>
    <row r="1" spans="1:85" ht="30" x14ac:dyDescent="0.25">
      <c r="A1" s="191" t="s">
        <v>48</v>
      </c>
      <c r="B1" s="87"/>
      <c r="C1" s="88" t="s">
        <v>1</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98"/>
      <c r="AK1" s="227" t="s">
        <v>2</v>
      </c>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t="s">
        <v>3</v>
      </c>
      <c r="BT1" s="227" t="s">
        <v>4</v>
      </c>
      <c r="BU1" s="89" t="s">
        <v>5</v>
      </c>
      <c r="BV1" s="89" t="s">
        <v>6</v>
      </c>
      <c r="BW1" s="89" t="s">
        <v>7</v>
      </c>
      <c r="BX1" s="89" t="s">
        <v>8</v>
      </c>
      <c r="BY1" s="227" t="s">
        <v>9</v>
      </c>
      <c r="BZ1" s="227" t="s">
        <v>10</v>
      </c>
      <c r="CA1" s="227" t="s">
        <v>11</v>
      </c>
      <c r="CB1" s="227" t="s">
        <v>12</v>
      </c>
      <c r="CC1" s="227" t="s">
        <v>49</v>
      </c>
      <c r="CD1" s="227" t="s">
        <v>13</v>
      </c>
      <c r="CE1" s="89" t="s">
        <v>50</v>
      </c>
      <c r="CF1" s="90" t="s">
        <v>15</v>
      </c>
      <c r="CG1" s="75" t="s">
        <v>16</v>
      </c>
    </row>
    <row r="2" spans="1:85" x14ac:dyDescent="0.25">
      <c r="A2" s="87"/>
      <c r="B2" s="87"/>
      <c r="C2" s="225">
        <v>1</v>
      </c>
      <c r="D2" s="225">
        <v>2</v>
      </c>
      <c r="E2" s="225">
        <v>3</v>
      </c>
      <c r="F2" s="225">
        <v>4</v>
      </c>
      <c r="G2" s="225">
        <v>5</v>
      </c>
      <c r="H2" s="225">
        <v>6</v>
      </c>
      <c r="I2" s="225">
        <v>7</v>
      </c>
      <c r="J2" s="225">
        <v>8</v>
      </c>
      <c r="K2" s="225">
        <v>9</v>
      </c>
      <c r="L2" s="225">
        <v>10</v>
      </c>
      <c r="M2" s="225">
        <v>11</v>
      </c>
      <c r="N2" s="225">
        <v>12</v>
      </c>
      <c r="O2" s="225">
        <v>13</v>
      </c>
      <c r="P2" s="225">
        <v>14</v>
      </c>
      <c r="Q2" s="225">
        <v>15</v>
      </c>
      <c r="R2" s="225">
        <v>16</v>
      </c>
      <c r="S2" s="225">
        <v>17</v>
      </c>
      <c r="T2" s="225">
        <v>18</v>
      </c>
      <c r="U2" s="225">
        <v>19</v>
      </c>
      <c r="V2" s="225">
        <v>20</v>
      </c>
      <c r="W2" s="225">
        <v>21</v>
      </c>
      <c r="X2" s="225">
        <v>22</v>
      </c>
      <c r="Y2" s="225">
        <v>23</v>
      </c>
      <c r="Z2" s="225">
        <v>24</v>
      </c>
      <c r="AA2" s="225">
        <v>25</v>
      </c>
      <c r="AB2" s="225">
        <v>26</v>
      </c>
      <c r="AC2" s="225">
        <v>27</v>
      </c>
      <c r="AD2" s="225">
        <v>28</v>
      </c>
      <c r="AE2" s="225">
        <v>29</v>
      </c>
      <c r="AF2" s="225">
        <v>30</v>
      </c>
      <c r="AG2" s="225">
        <v>31</v>
      </c>
      <c r="AH2" s="225">
        <v>32</v>
      </c>
      <c r="AI2" s="225">
        <v>33</v>
      </c>
      <c r="AJ2" s="225">
        <v>34</v>
      </c>
      <c r="AK2" s="225">
        <v>35</v>
      </c>
      <c r="AL2" s="225">
        <v>36</v>
      </c>
      <c r="AM2" s="225">
        <v>37</v>
      </c>
      <c r="AN2" s="225">
        <v>38</v>
      </c>
      <c r="AO2" s="225">
        <v>39</v>
      </c>
      <c r="AP2" s="225">
        <v>40</v>
      </c>
      <c r="AQ2" s="225">
        <v>41</v>
      </c>
      <c r="AR2" s="225">
        <v>42</v>
      </c>
      <c r="AS2" s="225">
        <v>43</v>
      </c>
      <c r="AT2" s="225">
        <v>44</v>
      </c>
      <c r="AU2" s="225">
        <v>45</v>
      </c>
      <c r="AV2" s="225">
        <v>46</v>
      </c>
      <c r="AW2" s="225">
        <v>47</v>
      </c>
      <c r="AX2" s="225">
        <v>48</v>
      </c>
      <c r="AY2" s="225">
        <v>49</v>
      </c>
      <c r="AZ2" s="225">
        <v>50</v>
      </c>
      <c r="BA2" s="225">
        <v>51</v>
      </c>
      <c r="BB2" s="225">
        <v>52</v>
      </c>
      <c r="BC2" s="225">
        <v>53</v>
      </c>
      <c r="BD2" s="225">
        <v>54</v>
      </c>
      <c r="BE2" s="225">
        <v>55</v>
      </c>
      <c r="BF2" s="225">
        <v>56</v>
      </c>
      <c r="BG2" s="225">
        <v>57</v>
      </c>
      <c r="BH2" s="225">
        <v>58</v>
      </c>
      <c r="BI2" s="225">
        <v>59</v>
      </c>
      <c r="BJ2" s="225">
        <v>60</v>
      </c>
      <c r="BK2" s="225">
        <v>61</v>
      </c>
      <c r="BL2" s="225">
        <v>62</v>
      </c>
      <c r="BM2" s="225">
        <v>63</v>
      </c>
      <c r="BN2" s="225">
        <v>64</v>
      </c>
      <c r="BO2" s="225">
        <v>65</v>
      </c>
      <c r="BP2" s="225">
        <v>66</v>
      </c>
      <c r="BQ2" s="225">
        <v>67</v>
      </c>
      <c r="BR2" s="225">
        <v>68</v>
      </c>
      <c r="BS2" s="225">
        <v>69</v>
      </c>
      <c r="BT2" s="225">
        <v>70</v>
      </c>
      <c r="BU2" s="99">
        <v>71</v>
      </c>
      <c r="BV2" s="99">
        <v>72</v>
      </c>
      <c r="BW2" s="99">
        <v>73</v>
      </c>
      <c r="BX2" s="99">
        <v>74</v>
      </c>
      <c r="BY2" s="225">
        <v>75</v>
      </c>
      <c r="BZ2" s="225">
        <v>76</v>
      </c>
      <c r="CA2" s="225">
        <v>77</v>
      </c>
      <c r="CB2" s="225">
        <v>78</v>
      </c>
      <c r="CC2" s="225">
        <v>79</v>
      </c>
      <c r="CD2" s="225">
        <v>80</v>
      </c>
      <c r="CE2" s="225">
        <v>81</v>
      </c>
      <c r="CF2" s="225">
        <v>82</v>
      </c>
      <c r="CG2" s="97"/>
    </row>
    <row r="3" spans="1:85" x14ac:dyDescent="0.25">
      <c r="A3" s="227" t="str">
        <f>C1</f>
        <v>Activities</v>
      </c>
      <c r="B3" s="225">
        <v>1</v>
      </c>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92"/>
      <c r="AK3" s="223">
        <v>4464679.0063608848</v>
      </c>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77"/>
      <c r="BS3" s="223"/>
      <c r="BT3" s="223"/>
      <c r="BU3" s="223"/>
      <c r="BV3" s="223"/>
      <c r="BW3" s="223"/>
      <c r="BX3" s="223"/>
      <c r="BY3" s="223"/>
      <c r="BZ3" s="223"/>
      <c r="CA3" s="223"/>
      <c r="CB3" s="223"/>
      <c r="CC3" s="223"/>
      <c r="CD3" s="223"/>
      <c r="CE3" s="223"/>
      <c r="CF3" s="83">
        <v>359493.3610261702</v>
      </c>
      <c r="CG3" s="107">
        <f t="shared" ref="CG3:CG34" si="0">SUM(C3:CF3)</f>
        <v>4824172.3673870545</v>
      </c>
    </row>
    <row r="4" spans="1:85" x14ac:dyDescent="0.25">
      <c r="A4" s="227"/>
      <c r="B4" s="225">
        <v>2</v>
      </c>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77"/>
      <c r="AK4" s="223"/>
      <c r="AL4" s="223">
        <v>387096.42206774629</v>
      </c>
      <c r="AM4" s="223"/>
      <c r="AN4" s="223"/>
      <c r="AO4" s="223"/>
      <c r="AP4" s="223"/>
      <c r="AQ4" s="223"/>
      <c r="AR4" s="223"/>
      <c r="AS4" s="223"/>
      <c r="AT4" s="223"/>
      <c r="AU4" s="223"/>
      <c r="AV4" s="223"/>
      <c r="AW4" s="223"/>
      <c r="AX4" s="223"/>
      <c r="AY4" s="223"/>
      <c r="AZ4" s="223"/>
      <c r="BA4" s="223"/>
      <c r="BB4" s="223"/>
      <c r="BC4" s="223"/>
      <c r="BD4" s="223"/>
      <c r="BE4" s="223"/>
      <c r="BF4" s="223"/>
      <c r="BG4" s="223"/>
      <c r="BH4" s="223"/>
      <c r="BI4" s="223"/>
      <c r="BJ4" s="223"/>
      <c r="BK4" s="223"/>
      <c r="BL4" s="223"/>
      <c r="BM4" s="223"/>
      <c r="BN4" s="223"/>
      <c r="BO4" s="223"/>
      <c r="BP4" s="223"/>
      <c r="BQ4" s="223"/>
      <c r="BR4" s="77"/>
      <c r="BS4" s="223"/>
      <c r="BT4" s="223"/>
      <c r="BU4" s="223"/>
      <c r="BV4" s="223"/>
      <c r="BW4" s="223"/>
      <c r="BX4" s="223"/>
      <c r="BY4" s="223"/>
      <c r="BZ4" s="223"/>
      <c r="CA4" s="223"/>
      <c r="CB4" s="223"/>
      <c r="CC4" s="223"/>
      <c r="CD4" s="223"/>
      <c r="CE4" s="223"/>
      <c r="CF4" s="83">
        <v>123091.08250666122</v>
      </c>
      <c r="CG4" s="107">
        <f t="shared" si="0"/>
        <v>510187.50457440747</v>
      </c>
    </row>
    <row r="5" spans="1:85" x14ac:dyDescent="0.25">
      <c r="A5" s="227"/>
      <c r="B5" s="225">
        <v>3</v>
      </c>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77"/>
      <c r="AK5" s="223"/>
      <c r="AL5" s="223"/>
      <c r="AM5" s="223">
        <v>2131690.3363102581</v>
      </c>
      <c r="AN5" s="223"/>
      <c r="AO5" s="223"/>
      <c r="AP5" s="223"/>
      <c r="AQ5" s="223"/>
      <c r="AR5" s="223"/>
      <c r="AS5" s="223"/>
      <c r="AT5" s="223"/>
      <c r="AU5" s="223"/>
      <c r="AV5" s="223"/>
      <c r="AW5" s="223"/>
      <c r="AX5" s="223"/>
      <c r="AY5" s="223"/>
      <c r="AZ5" s="223"/>
      <c r="BA5" s="223"/>
      <c r="BB5" s="223"/>
      <c r="BC5" s="223"/>
      <c r="BD5" s="223"/>
      <c r="BE5" s="223"/>
      <c r="BF5" s="223"/>
      <c r="BG5" s="223"/>
      <c r="BH5" s="223"/>
      <c r="BI5" s="223"/>
      <c r="BJ5" s="223"/>
      <c r="BK5" s="223"/>
      <c r="BL5" s="223"/>
      <c r="BM5" s="223"/>
      <c r="BN5" s="223"/>
      <c r="BO5" s="223"/>
      <c r="BP5" s="223"/>
      <c r="BQ5" s="223"/>
      <c r="BR5" s="77"/>
      <c r="BS5" s="223"/>
      <c r="BT5" s="223"/>
      <c r="BU5" s="223"/>
      <c r="BV5" s="223"/>
      <c r="BW5" s="223"/>
      <c r="BX5" s="223"/>
      <c r="BY5" s="223"/>
      <c r="BZ5" s="223"/>
      <c r="CA5" s="223"/>
      <c r="CB5" s="223"/>
      <c r="CC5" s="223"/>
      <c r="CD5" s="223"/>
      <c r="CE5" s="223"/>
      <c r="CF5" s="83">
        <v>7703639.5312336776</v>
      </c>
      <c r="CG5" s="107">
        <f t="shared" si="0"/>
        <v>9835329.8675439358</v>
      </c>
    </row>
    <row r="6" spans="1:85" x14ac:dyDescent="0.25">
      <c r="A6" s="227"/>
      <c r="B6" s="225">
        <v>4</v>
      </c>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77"/>
      <c r="AK6" s="223"/>
      <c r="AL6" s="223"/>
      <c r="AM6" s="223"/>
      <c r="AN6" s="223">
        <v>-79489.977102817284</v>
      </c>
      <c r="AO6" s="223"/>
      <c r="AP6" s="223"/>
      <c r="AQ6" s="223"/>
      <c r="AR6" s="223"/>
      <c r="AS6" s="223"/>
      <c r="AT6" s="223"/>
      <c r="AU6" s="223"/>
      <c r="AV6" s="223"/>
      <c r="AW6" s="223"/>
      <c r="AX6" s="223"/>
      <c r="AY6" s="223"/>
      <c r="AZ6" s="223"/>
      <c r="BA6" s="223"/>
      <c r="BB6" s="223"/>
      <c r="BC6" s="223"/>
      <c r="BD6" s="223"/>
      <c r="BE6" s="223"/>
      <c r="BF6" s="223"/>
      <c r="BG6" s="223"/>
      <c r="BH6" s="223"/>
      <c r="BI6" s="223"/>
      <c r="BJ6" s="223"/>
      <c r="BK6" s="223"/>
      <c r="BL6" s="223"/>
      <c r="BM6" s="223"/>
      <c r="BN6" s="223"/>
      <c r="BO6" s="223"/>
      <c r="BP6" s="223"/>
      <c r="BQ6" s="223"/>
      <c r="BR6" s="77"/>
      <c r="BS6" s="223"/>
      <c r="BT6" s="223"/>
      <c r="BU6" s="223"/>
      <c r="BV6" s="223"/>
      <c r="BW6" s="223"/>
      <c r="BX6" s="223"/>
      <c r="BY6" s="223"/>
      <c r="BZ6" s="223"/>
      <c r="CA6" s="223"/>
      <c r="CB6" s="223"/>
      <c r="CC6" s="223"/>
      <c r="CD6" s="223"/>
      <c r="CE6" s="223"/>
      <c r="CF6" s="83">
        <v>381343.05124846118</v>
      </c>
      <c r="CG6" s="107">
        <f t="shared" si="0"/>
        <v>301853.07414564391</v>
      </c>
    </row>
    <row r="7" spans="1:85" x14ac:dyDescent="0.25">
      <c r="A7" s="227"/>
      <c r="B7" s="225">
        <v>5</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77"/>
      <c r="AK7" s="223"/>
      <c r="AL7" s="223"/>
      <c r="AM7" s="223"/>
      <c r="AN7" s="223"/>
      <c r="AO7" s="223">
        <v>313451.98804420186</v>
      </c>
      <c r="AP7" s="223"/>
      <c r="AQ7" s="223"/>
      <c r="AR7" s="223"/>
      <c r="AS7" s="223"/>
      <c r="AT7" s="223"/>
      <c r="AU7" s="223"/>
      <c r="AV7" s="223"/>
      <c r="AW7" s="223"/>
      <c r="AX7" s="223"/>
      <c r="AY7" s="223"/>
      <c r="AZ7" s="223"/>
      <c r="BA7" s="223"/>
      <c r="BB7" s="223"/>
      <c r="BC7" s="223"/>
      <c r="BD7" s="223"/>
      <c r="BE7" s="223"/>
      <c r="BF7" s="223"/>
      <c r="BG7" s="223"/>
      <c r="BH7" s="223"/>
      <c r="BI7" s="223"/>
      <c r="BJ7" s="223"/>
      <c r="BK7" s="223"/>
      <c r="BL7" s="223"/>
      <c r="BM7" s="223"/>
      <c r="BN7" s="223"/>
      <c r="BO7" s="223"/>
      <c r="BP7" s="223"/>
      <c r="BQ7" s="223"/>
      <c r="BR7" s="77"/>
      <c r="BS7" s="223"/>
      <c r="BT7" s="223"/>
      <c r="BU7" s="223"/>
      <c r="BV7" s="223"/>
      <c r="BW7" s="223"/>
      <c r="BX7" s="223"/>
      <c r="BY7" s="223"/>
      <c r="BZ7" s="223"/>
      <c r="CA7" s="223"/>
      <c r="CB7" s="223"/>
      <c r="CC7" s="223"/>
      <c r="CD7" s="223"/>
      <c r="CE7" s="223"/>
      <c r="CF7" s="83">
        <v>151412.80342622113</v>
      </c>
      <c r="CG7" s="107">
        <f t="shared" si="0"/>
        <v>464864.79147042299</v>
      </c>
    </row>
    <row r="8" spans="1:85" x14ac:dyDescent="0.25">
      <c r="A8" s="227"/>
      <c r="B8" s="225">
        <v>6</v>
      </c>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77"/>
      <c r="AK8" s="223"/>
      <c r="AL8" s="223"/>
      <c r="AM8" s="223"/>
      <c r="AN8" s="223"/>
      <c r="AO8" s="223"/>
      <c r="AP8" s="223">
        <v>2098187.3739231797</v>
      </c>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77"/>
      <c r="BS8" s="223"/>
      <c r="BT8" s="223"/>
      <c r="BU8" s="223"/>
      <c r="BV8" s="223"/>
      <c r="BW8" s="223"/>
      <c r="BX8" s="223"/>
      <c r="BY8" s="223"/>
      <c r="BZ8" s="223"/>
      <c r="CA8" s="223"/>
      <c r="CB8" s="223"/>
      <c r="CC8" s="223"/>
      <c r="CD8" s="223"/>
      <c r="CE8" s="223"/>
      <c r="CF8" s="83">
        <v>494261.82459596405</v>
      </c>
      <c r="CG8" s="107">
        <f t="shared" si="0"/>
        <v>2592449.1985191437</v>
      </c>
    </row>
    <row r="9" spans="1:85" x14ac:dyDescent="0.25">
      <c r="A9" s="227"/>
      <c r="B9" s="225">
        <v>7</v>
      </c>
      <c r="C9" s="223"/>
      <c r="D9" s="223"/>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77"/>
      <c r="AK9" s="223"/>
      <c r="AL9" s="223"/>
      <c r="AM9" s="223"/>
      <c r="AN9" s="223"/>
      <c r="AO9" s="223"/>
      <c r="AP9" s="223"/>
      <c r="AQ9" s="223">
        <v>908405.47561960935</v>
      </c>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77"/>
      <c r="BS9" s="223"/>
      <c r="BT9" s="223"/>
      <c r="BU9" s="223"/>
      <c r="BV9" s="223"/>
      <c r="BW9" s="223"/>
      <c r="BX9" s="223"/>
      <c r="BY9" s="223"/>
      <c r="BZ9" s="223"/>
      <c r="CA9" s="223"/>
      <c r="CB9" s="223"/>
      <c r="CC9" s="223"/>
      <c r="CD9" s="223"/>
      <c r="CE9" s="223"/>
      <c r="CF9" s="83">
        <v>62189.461374623701</v>
      </c>
      <c r="CG9" s="107">
        <f t="shared" si="0"/>
        <v>970594.93699423305</v>
      </c>
    </row>
    <row r="10" spans="1:85" x14ac:dyDescent="0.25">
      <c r="A10" s="227"/>
      <c r="B10" s="225">
        <v>8</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77"/>
      <c r="AK10" s="223"/>
      <c r="AL10" s="223"/>
      <c r="AM10" s="223"/>
      <c r="AN10" s="223"/>
      <c r="AO10" s="223"/>
      <c r="AP10" s="223"/>
      <c r="AQ10" s="223"/>
      <c r="AR10" s="223">
        <v>2486263.6955767092</v>
      </c>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77"/>
      <c r="BS10" s="223"/>
      <c r="BT10" s="223"/>
      <c r="BU10" s="223"/>
      <c r="BV10" s="223"/>
      <c r="BW10" s="223"/>
      <c r="BX10" s="223"/>
      <c r="BY10" s="223"/>
      <c r="BZ10" s="223"/>
      <c r="CA10" s="223"/>
      <c r="CB10" s="223"/>
      <c r="CC10" s="223"/>
      <c r="CD10" s="223"/>
      <c r="CE10" s="223"/>
      <c r="CF10" s="83">
        <v>319319.86714855919</v>
      </c>
      <c r="CG10" s="107">
        <f t="shared" si="0"/>
        <v>2805583.5627252683</v>
      </c>
    </row>
    <row r="11" spans="1:85" x14ac:dyDescent="0.25">
      <c r="A11" s="227"/>
      <c r="B11" s="225">
        <v>9</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77"/>
      <c r="AK11" s="223"/>
      <c r="AL11" s="223"/>
      <c r="AM11" s="223"/>
      <c r="AN11" s="223"/>
      <c r="AO11" s="223"/>
      <c r="AP11" s="223"/>
      <c r="AQ11" s="223"/>
      <c r="AR11" s="223"/>
      <c r="AS11" s="223">
        <v>127748.63228066688</v>
      </c>
      <c r="AT11" s="223"/>
      <c r="AU11" s="223"/>
      <c r="AV11" s="223"/>
      <c r="AW11" s="223"/>
      <c r="AX11" s="223"/>
      <c r="AY11" s="223"/>
      <c r="AZ11" s="223"/>
      <c r="BA11" s="223"/>
      <c r="BB11" s="223"/>
      <c r="BC11" s="223"/>
      <c r="BD11" s="223"/>
      <c r="BE11" s="223"/>
      <c r="BF11" s="223"/>
      <c r="BG11" s="223"/>
      <c r="BH11" s="223"/>
      <c r="BI11" s="223"/>
      <c r="BJ11" s="223"/>
      <c r="BK11" s="223"/>
      <c r="BL11" s="223"/>
      <c r="BM11" s="223"/>
      <c r="BN11" s="223"/>
      <c r="BO11" s="223"/>
      <c r="BP11" s="223"/>
      <c r="BQ11" s="223"/>
      <c r="BR11" s="77"/>
      <c r="BS11" s="223"/>
      <c r="BT11" s="223"/>
      <c r="BU11" s="223"/>
      <c r="BV11" s="223"/>
      <c r="BW11" s="223"/>
      <c r="BX11" s="223"/>
      <c r="BY11" s="223"/>
      <c r="BZ11" s="223"/>
      <c r="CA11" s="223"/>
      <c r="CB11" s="223"/>
      <c r="CC11" s="223"/>
      <c r="CD11" s="223"/>
      <c r="CE11" s="223"/>
      <c r="CF11" s="83">
        <v>8169.3870790357123</v>
      </c>
      <c r="CG11" s="107">
        <f t="shared" si="0"/>
        <v>135918.01935970259</v>
      </c>
    </row>
    <row r="12" spans="1:85" x14ac:dyDescent="0.25">
      <c r="A12" s="227"/>
      <c r="B12" s="225">
        <v>10</v>
      </c>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77"/>
      <c r="AK12" s="223"/>
      <c r="AL12" s="223"/>
      <c r="AM12" s="223"/>
      <c r="AN12" s="223"/>
      <c r="AO12" s="223"/>
      <c r="AP12" s="223"/>
      <c r="AQ12" s="223"/>
      <c r="AR12" s="223"/>
      <c r="AS12" s="223"/>
      <c r="AT12" s="223">
        <v>392014.85208062199</v>
      </c>
      <c r="AU12" s="223"/>
      <c r="AV12" s="223"/>
      <c r="AW12" s="223"/>
      <c r="AX12" s="223"/>
      <c r="AY12" s="223"/>
      <c r="AZ12" s="223"/>
      <c r="BA12" s="223"/>
      <c r="BB12" s="223"/>
      <c r="BC12" s="223"/>
      <c r="BD12" s="223"/>
      <c r="BE12" s="223"/>
      <c r="BF12" s="223"/>
      <c r="BG12" s="223"/>
      <c r="BH12" s="223"/>
      <c r="BI12" s="223"/>
      <c r="BJ12" s="223"/>
      <c r="BK12" s="223"/>
      <c r="BL12" s="223"/>
      <c r="BM12" s="223"/>
      <c r="BN12" s="223"/>
      <c r="BO12" s="223"/>
      <c r="BP12" s="223"/>
      <c r="BQ12" s="223"/>
      <c r="BR12" s="77"/>
      <c r="BS12" s="223"/>
      <c r="BT12" s="223"/>
      <c r="BU12" s="223"/>
      <c r="BV12" s="223"/>
      <c r="BW12" s="223"/>
      <c r="BX12" s="223"/>
      <c r="BY12" s="223"/>
      <c r="BZ12" s="223"/>
      <c r="CA12" s="223"/>
      <c r="CB12" s="223"/>
      <c r="CC12" s="223"/>
      <c r="CD12" s="223"/>
      <c r="CE12" s="223"/>
      <c r="CF12" s="83">
        <v>62052.359358558118</v>
      </c>
      <c r="CG12" s="107">
        <f t="shared" si="0"/>
        <v>454067.21143918013</v>
      </c>
    </row>
    <row r="13" spans="1:85" x14ac:dyDescent="0.25">
      <c r="A13" s="227"/>
      <c r="B13" s="225">
        <v>11</v>
      </c>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3"/>
      <c r="AJ13" s="77"/>
      <c r="AK13" s="223"/>
      <c r="AL13" s="223"/>
      <c r="AM13" s="223"/>
      <c r="AN13" s="223"/>
      <c r="AO13" s="223"/>
      <c r="AP13" s="223"/>
      <c r="AQ13" s="223"/>
      <c r="AR13" s="223"/>
      <c r="AS13" s="223"/>
      <c r="AT13" s="223"/>
      <c r="AU13" s="223">
        <v>1421851.396186806</v>
      </c>
      <c r="AV13" s="223"/>
      <c r="AW13" s="223"/>
      <c r="AX13" s="223"/>
      <c r="AY13" s="223"/>
      <c r="AZ13" s="223"/>
      <c r="BA13" s="223"/>
      <c r="BB13" s="223"/>
      <c r="BC13" s="223"/>
      <c r="BD13" s="223"/>
      <c r="BE13" s="223"/>
      <c r="BF13" s="223"/>
      <c r="BG13" s="223"/>
      <c r="BH13" s="223"/>
      <c r="BI13" s="223"/>
      <c r="BJ13" s="223"/>
      <c r="BK13" s="223"/>
      <c r="BL13" s="223"/>
      <c r="BM13" s="223"/>
      <c r="BN13" s="223"/>
      <c r="BO13" s="223"/>
      <c r="BP13" s="223"/>
      <c r="BQ13" s="223"/>
      <c r="BR13" s="77"/>
      <c r="BS13" s="223"/>
      <c r="BT13" s="223"/>
      <c r="BU13" s="223"/>
      <c r="BV13" s="223"/>
      <c r="BW13" s="223"/>
      <c r="BX13" s="223"/>
      <c r="BY13" s="223"/>
      <c r="BZ13" s="223"/>
      <c r="CA13" s="223"/>
      <c r="CB13" s="223"/>
      <c r="CC13" s="223"/>
      <c r="CD13" s="223"/>
      <c r="CE13" s="223"/>
      <c r="CF13" s="83">
        <v>1107262.1961451182</v>
      </c>
      <c r="CG13" s="107">
        <f t="shared" si="0"/>
        <v>2529113.5923319245</v>
      </c>
    </row>
    <row r="14" spans="1:85" x14ac:dyDescent="0.25">
      <c r="A14" s="227"/>
      <c r="B14" s="225">
        <v>12</v>
      </c>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77"/>
      <c r="AK14" s="223"/>
      <c r="AL14" s="223"/>
      <c r="AM14" s="223"/>
      <c r="AN14" s="223"/>
      <c r="AO14" s="223"/>
      <c r="AP14" s="223"/>
      <c r="AQ14" s="223"/>
      <c r="AR14" s="223"/>
      <c r="AS14" s="223"/>
      <c r="AT14" s="223"/>
      <c r="AU14" s="223"/>
      <c r="AV14" s="223">
        <v>1862253.4070004821</v>
      </c>
      <c r="AW14" s="223"/>
      <c r="AX14" s="223"/>
      <c r="AY14" s="223"/>
      <c r="AZ14" s="223"/>
      <c r="BA14" s="223"/>
      <c r="BB14" s="223"/>
      <c r="BC14" s="223"/>
      <c r="BD14" s="223"/>
      <c r="BE14" s="223"/>
      <c r="BF14" s="223"/>
      <c r="BG14" s="223"/>
      <c r="BH14" s="223"/>
      <c r="BI14" s="223"/>
      <c r="BJ14" s="223"/>
      <c r="BK14" s="223"/>
      <c r="BL14" s="223"/>
      <c r="BM14" s="223"/>
      <c r="BN14" s="223"/>
      <c r="BO14" s="223"/>
      <c r="BP14" s="223"/>
      <c r="BQ14" s="223"/>
      <c r="BR14" s="77"/>
      <c r="BS14" s="223"/>
      <c r="BT14" s="223"/>
      <c r="BU14" s="223"/>
      <c r="BV14" s="223"/>
      <c r="BW14" s="223"/>
      <c r="BX14" s="223"/>
      <c r="BY14" s="223"/>
      <c r="BZ14" s="223"/>
      <c r="CA14" s="223"/>
      <c r="CB14" s="223"/>
      <c r="CC14" s="223"/>
      <c r="CD14" s="223"/>
      <c r="CE14" s="223"/>
      <c r="CF14" s="83">
        <v>1368681.2418519307</v>
      </c>
      <c r="CG14" s="107">
        <f t="shared" si="0"/>
        <v>3230934.6488524126</v>
      </c>
    </row>
    <row r="15" spans="1:85" x14ac:dyDescent="0.25">
      <c r="A15" s="227"/>
      <c r="B15" s="225">
        <v>13</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77"/>
      <c r="AK15" s="223"/>
      <c r="AL15" s="223"/>
      <c r="AM15" s="223"/>
      <c r="AN15" s="223"/>
      <c r="AO15" s="223"/>
      <c r="AP15" s="223"/>
      <c r="AQ15" s="223"/>
      <c r="AR15" s="223"/>
      <c r="AS15" s="223"/>
      <c r="AT15" s="223"/>
      <c r="AU15" s="223"/>
      <c r="AV15" s="223"/>
      <c r="AW15" s="223">
        <v>268186.86292172974</v>
      </c>
      <c r="AX15" s="223"/>
      <c r="AY15" s="223"/>
      <c r="AZ15" s="223"/>
      <c r="BA15" s="223"/>
      <c r="BB15" s="223"/>
      <c r="BC15" s="223"/>
      <c r="BD15" s="223"/>
      <c r="BE15" s="223"/>
      <c r="BF15" s="223"/>
      <c r="BG15" s="223"/>
      <c r="BH15" s="223"/>
      <c r="BI15" s="223"/>
      <c r="BJ15" s="223"/>
      <c r="BK15" s="223"/>
      <c r="BL15" s="223"/>
      <c r="BM15" s="223"/>
      <c r="BN15" s="223"/>
      <c r="BO15" s="223"/>
      <c r="BP15" s="223"/>
      <c r="BQ15" s="223"/>
      <c r="BR15" s="77"/>
      <c r="BS15" s="223"/>
      <c r="BT15" s="223"/>
      <c r="BU15" s="223"/>
      <c r="BV15" s="223"/>
      <c r="BW15" s="223"/>
      <c r="BX15" s="223"/>
      <c r="BY15" s="223"/>
      <c r="BZ15" s="223"/>
      <c r="CA15" s="223"/>
      <c r="CB15" s="223"/>
      <c r="CC15" s="223"/>
      <c r="CD15" s="223"/>
      <c r="CE15" s="223"/>
      <c r="CF15" s="83">
        <v>19475.548631433812</v>
      </c>
      <c r="CG15" s="107">
        <f t="shared" si="0"/>
        <v>287662.41155316355</v>
      </c>
    </row>
    <row r="16" spans="1:85" x14ac:dyDescent="0.25">
      <c r="A16" s="227"/>
      <c r="B16" s="225">
        <v>14</v>
      </c>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77"/>
      <c r="AK16" s="223"/>
      <c r="AL16" s="223"/>
      <c r="AM16" s="223"/>
      <c r="AN16" s="223"/>
      <c r="AO16" s="223"/>
      <c r="AP16" s="223"/>
      <c r="AQ16" s="223"/>
      <c r="AR16" s="223"/>
      <c r="AS16" s="223"/>
      <c r="AT16" s="223"/>
      <c r="AU16" s="223"/>
      <c r="AV16" s="223"/>
      <c r="AW16" s="223"/>
      <c r="AX16" s="223">
        <v>1212809.5750220597</v>
      </c>
      <c r="AY16" s="223"/>
      <c r="AZ16" s="223"/>
      <c r="BA16" s="223"/>
      <c r="BB16" s="223"/>
      <c r="BC16" s="223"/>
      <c r="BD16" s="223"/>
      <c r="BE16" s="223"/>
      <c r="BF16" s="223"/>
      <c r="BG16" s="223"/>
      <c r="BH16" s="223"/>
      <c r="BI16" s="223"/>
      <c r="BJ16" s="223"/>
      <c r="BK16" s="223"/>
      <c r="BL16" s="223"/>
      <c r="BM16" s="223"/>
      <c r="BN16" s="223"/>
      <c r="BO16" s="223"/>
      <c r="BP16" s="223"/>
      <c r="BQ16" s="223"/>
      <c r="BR16" s="77"/>
      <c r="BS16" s="223"/>
      <c r="BT16" s="223"/>
      <c r="BU16" s="223"/>
      <c r="BV16" s="223"/>
      <c r="BW16" s="223"/>
      <c r="BX16" s="223"/>
      <c r="BY16" s="223"/>
      <c r="BZ16" s="223"/>
      <c r="CA16" s="223"/>
      <c r="CB16" s="223"/>
      <c r="CC16" s="223"/>
      <c r="CD16" s="223"/>
      <c r="CE16" s="223"/>
      <c r="CF16" s="83">
        <v>392185.34727427992</v>
      </c>
      <c r="CG16" s="107">
        <f t="shared" si="0"/>
        <v>1604994.9222963396</v>
      </c>
    </row>
    <row r="17" spans="1:85" x14ac:dyDescent="0.25">
      <c r="A17" s="227"/>
      <c r="B17" s="225">
        <v>15</v>
      </c>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77"/>
      <c r="AK17" s="223"/>
      <c r="AL17" s="223"/>
      <c r="AM17" s="223"/>
      <c r="AN17" s="223"/>
      <c r="AO17" s="223"/>
      <c r="AP17" s="223"/>
      <c r="AQ17" s="223"/>
      <c r="AR17" s="223"/>
      <c r="AS17" s="223"/>
      <c r="AT17" s="223"/>
      <c r="AU17" s="223"/>
      <c r="AV17" s="223"/>
      <c r="AW17" s="223"/>
      <c r="AX17" s="223"/>
      <c r="AY17" s="223">
        <v>431601.48204978602</v>
      </c>
      <c r="AZ17" s="223"/>
      <c r="BA17" s="223"/>
      <c r="BB17" s="223"/>
      <c r="BC17" s="223"/>
      <c r="BD17" s="223"/>
      <c r="BE17" s="223"/>
      <c r="BF17" s="223"/>
      <c r="BG17" s="223"/>
      <c r="BH17" s="223"/>
      <c r="BI17" s="223"/>
      <c r="BJ17" s="223"/>
      <c r="BK17" s="223"/>
      <c r="BL17" s="223"/>
      <c r="BM17" s="223"/>
      <c r="BN17" s="223"/>
      <c r="BO17" s="223"/>
      <c r="BP17" s="223"/>
      <c r="BQ17" s="223"/>
      <c r="BR17" s="77"/>
      <c r="BS17" s="223"/>
      <c r="BT17" s="223"/>
      <c r="BU17" s="223"/>
      <c r="BV17" s="223"/>
      <c r="BW17" s="223"/>
      <c r="BX17" s="223"/>
      <c r="BY17" s="223"/>
      <c r="BZ17" s="223"/>
      <c r="CA17" s="223"/>
      <c r="CB17" s="223"/>
      <c r="CC17" s="223"/>
      <c r="CD17" s="223"/>
      <c r="CE17" s="223"/>
      <c r="CF17" s="83">
        <v>198820.308754987</v>
      </c>
      <c r="CG17" s="107">
        <f t="shared" si="0"/>
        <v>630421.79080477299</v>
      </c>
    </row>
    <row r="18" spans="1:85" x14ac:dyDescent="0.25">
      <c r="A18" s="227"/>
      <c r="B18" s="225">
        <v>16</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77"/>
      <c r="AK18" s="223"/>
      <c r="AL18" s="223"/>
      <c r="AM18" s="223"/>
      <c r="AN18" s="223"/>
      <c r="AO18" s="223"/>
      <c r="AP18" s="223"/>
      <c r="AQ18" s="223"/>
      <c r="AR18" s="223"/>
      <c r="AS18" s="223"/>
      <c r="AT18" s="223"/>
      <c r="AU18" s="223"/>
      <c r="AV18" s="223"/>
      <c r="AW18" s="223"/>
      <c r="AX18" s="223"/>
      <c r="AY18" s="223"/>
      <c r="AZ18" s="223">
        <v>620697.88127218594</v>
      </c>
      <c r="BA18" s="223"/>
      <c r="BB18" s="223"/>
      <c r="BC18" s="223"/>
      <c r="BD18" s="223"/>
      <c r="BE18" s="223"/>
      <c r="BF18" s="223"/>
      <c r="BG18" s="223"/>
      <c r="BH18" s="223"/>
      <c r="BI18" s="223"/>
      <c r="BJ18" s="223"/>
      <c r="BK18" s="223"/>
      <c r="BL18" s="223"/>
      <c r="BM18" s="223"/>
      <c r="BN18" s="223"/>
      <c r="BO18" s="223"/>
      <c r="BP18" s="223"/>
      <c r="BQ18" s="223"/>
      <c r="BR18" s="77"/>
      <c r="BS18" s="223"/>
      <c r="BT18" s="223"/>
      <c r="BU18" s="223"/>
      <c r="BV18" s="223"/>
      <c r="BW18" s="223"/>
      <c r="BX18" s="223"/>
      <c r="BY18" s="223"/>
      <c r="BZ18" s="223"/>
      <c r="CA18" s="223"/>
      <c r="CB18" s="223"/>
      <c r="CC18" s="223"/>
      <c r="CD18" s="223"/>
      <c r="CE18" s="223"/>
      <c r="CF18" s="83">
        <v>21274.04428176954</v>
      </c>
      <c r="CG18" s="107">
        <f t="shared" si="0"/>
        <v>641971.92555395549</v>
      </c>
    </row>
    <row r="19" spans="1:85" x14ac:dyDescent="0.25">
      <c r="A19" s="227"/>
      <c r="B19" s="225">
        <v>17</v>
      </c>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77"/>
      <c r="AK19" s="223"/>
      <c r="AL19" s="223"/>
      <c r="AM19" s="223"/>
      <c r="AN19" s="223"/>
      <c r="AO19" s="223"/>
      <c r="AP19" s="223"/>
      <c r="AQ19" s="223"/>
      <c r="AR19" s="223"/>
      <c r="AS19" s="223"/>
      <c r="AT19" s="223"/>
      <c r="AU19" s="223"/>
      <c r="AV19" s="223"/>
      <c r="AW19" s="223"/>
      <c r="AX19" s="223"/>
      <c r="AY19" s="223"/>
      <c r="AZ19" s="223"/>
      <c r="BA19" s="223">
        <v>884913.04657594522</v>
      </c>
      <c r="BB19" s="223"/>
      <c r="BC19" s="223"/>
      <c r="BD19" s="223"/>
      <c r="BE19" s="223"/>
      <c r="BF19" s="223"/>
      <c r="BG19" s="223"/>
      <c r="BH19" s="223"/>
      <c r="BI19" s="223"/>
      <c r="BJ19" s="223"/>
      <c r="BK19" s="223"/>
      <c r="BL19" s="223"/>
      <c r="BM19" s="223"/>
      <c r="BN19" s="223"/>
      <c r="BO19" s="223"/>
      <c r="BP19" s="223"/>
      <c r="BQ19" s="223"/>
      <c r="BR19" s="77"/>
      <c r="BS19" s="223"/>
      <c r="BT19" s="223"/>
      <c r="BU19" s="223"/>
      <c r="BV19" s="223"/>
      <c r="BW19" s="223"/>
      <c r="BX19" s="223"/>
      <c r="BY19" s="223"/>
      <c r="BZ19" s="223"/>
      <c r="CA19" s="223"/>
      <c r="CB19" s="223"/>
      <c r="CC19" s="223"/>
      <c r="CD19" s="223"/>
      <c r="CE19" s="223"/>
      <c r="CF19" s="83">
        <v>182961.12550119538</v>
      </c>
      <c r="CG19" s="107">
        <f t="shared" si="0"/>
        <v>1067874.1720771405</v>
      </c>
    </row>
    <row r="20" spans="1:85" x14ac:dyDescent="0.25">
      <c r="A20" s="227"/>
      <c r="B20" s="225">
        <v>18</v>
      </c>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77"/>
      <c r="AK20" s="223"/>
      <c r="AL20" s="223"/>
      <c r="AM20" s="223"/>
      <c r="AN20" s="223"/>
      <c r="AO20" s="223"/>
      <c r="AP20" s="223"/>
      <c r="AQ20" s="223"/>
      <c r="AR20" s="223"/>
      <c r="AS20" s="223"/>
      <c r="AT20" s="223"/>
      <c r="AU20" s="223"/>
      <c r="AV20" s="223"/>
      <c r="AW20" s="223"/>
      <c r="AX20" s="223"/>
      <c r="AY20" s="223"/>
      <c r="AZ20" s="223"/>
      <c r="BA20" s="223"/>
      <c r="BB20" s="223">
        <v>3852.7391980175221</v>
      </c>
      <c r="BC20" s="223"/>
      <c r="BD20" s="223"/>
      <c r="BE20" s="223"/>
      <c r="BF20" s="223"/>
      <c r="BG20" s="223"/>
      <c r="BH20" s="223"/>
      <c r="BI20" s="223"/>
      <c r="BJ20" s="223"/>
      <c r="BK20" s="223"/>
      <c r="BL20" s="223"/>
      <c r="BM20" s="223"/>
      <c r="BN20" s="223"/>
      <c r="BO20" s="223"/>
      <c r="BP20" s="223"/>
      <c r="BQ20" s="223"/>
      <c r="BR20" s="77"/>
      <c r="BS20" s="223"/>
      <c r="BT20" s="223"/>
      <c r="BU20" s="223"/>
      <c r="BV20" s="223"/>
      <c r="BW20" s="223"/>
      <c r="BX20" s="223"/>
      <c r="BY20" s="223"/>
      <c r="BZ20" s="223"/>
      <c r="CA20" s="223"/>
      <c r="CB20" s="223"/>
      <c r="CC20" s="223"/>
      <c r="CD20" s="223"/>
      <c r="CE20" s="223"/>
      <c r="CF20" s="83">
        <v>13701.194202844013</v>
      </c>
      <c r="CG20" s="107">
        <f t="shared" si="0"/>
        <v>17553.933400861537</v>
      </c>
    </row>
    <row r="21" spans="1:85" x14ac:dyDescent="0.25">
      <c r="A21" s="227"/>
      <c r="B21" s="225">
        <v>19</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77"/>
      <c r="AK21" s="223"/>
      <c r="AL21" s="223"/>
      <c r="AM21" s="223"/>
      <c r="AN21" s="223"/>
      <c r="AO21" s="223"/>
      <c r="AP21" s="223"/>
      <c r="AQ21" s="223"/>
      <c r="AR21" s="223"/>
      <c r="AS21" s="223"/>
      <c r="AT21" s="223"/>
      <c r="AU21" s="223"/>
      <c r="AV21" s="223"/>
      <c r="AW21" s="223"/>
      <c r="AX21" s="223"/>
      <c r="AY21" s="223"/>
      <c r="AZ21" s="223"/>
      <c r="BA21" s="223"/>
      <c r="BB21" s="223"/>
      <c r="BC21" s="223">
        <v>976793.38675451325</v>
      </c>
      <c r="BD21" s="223"/>
      <c r="BE21" s="2">
        <v>288790.83872620837</v>
      </c>
      <c r="BF21" s="223"/>
      <c r="BG21" s="223"/>
      <c r="BH21" s="223"/>
      <c r="BI21" s="223"/>
      <c r="BJ21" s="223"/>
      <c r="BK21" s="223"/>
      <c r="BL21" s="223"/>
      <c r="BM21" s="223"/>
      <c r="BN21" s="223"/>
      <c r="BO21" s="223"/>
      <c r="BP21" s="223"/>
      <c r="BQ21" s="223"/>
      <c r="BR21" s="77"/>
      <c r="BS21" s="223"/>
      <c r="BT21" s="223"/>
      <c r="BU21" s="223"/>
      <c r="BV21" s="223"/>
      <c r="BW21" s="223"/>
      <c r="BX21" s="223"/>
      <c r="BY21" s="223"/>
      <c r="BZ21" s="223"/>
      <c r="CA21" s="223"/>
      <c r="CB21" s="223"/>
      <c r="CC21" s="223"/>
      <c r="CD21" s="223"/>
      <c r="CE21" s="223"/>
      <c r="CF21" s="83">
        <v>58211.38940474327</v>
      </c>
      <c r="CG21" s="107">
        <f t="shared" si="0"/>
        <v>1323795.6148854648</v>
      </c>
    </row>
    <row r="22" spans="1:85" x14ac:dyDescent="0.25">
      <c r="A22" s="227"/>
      <c r="B22" s="225">
        <v>20</v>
      </c>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77"/>
      <c r="AK22" s="223"/>
      <c r="AL22" s="223"/>
      <c r="AM22" s="223"/>
      <c r="AN22" s="223"/>
      <c r="AO22" s="223"/>
      <c r="AP22" s="223"/>
      <c r="AQ22" s="223"/>
      <c r="AR22" s="223"/>
      <c r="AS22" s="223"/>
      <c r="AT22" s="223"/>
      <c r="AU22" s="223"/>
      <c r="AV22" s="223"/>
      <c r="AW22" s="223"/>
      <c r="AX22" s="223"/>
      <c r="AY22" s="223"/>
      <c r="AZ22" s="223"/>
      <c r="BA22" s="223"/>
      <c r="BB22" s="223"/>
      <c r="BC22" s="223"/>
      <c r="BD22" s="223">
        <v>240304.28724474148</v>
      </c>
      <c r="BE22" s="223"/>
      <c r="BF22" s="223"/>
      <c r="BG22" s="223"/>
      <c r="BH22" s="223"/>
      <c r="BI22" s="223"/>
      <c r="BJ22" s="223"/>
      <c r="BK22" s="223"/>
      <c r="BL22" s="223"/>
      <c r="BM22" s="223"/>
      <c r="BN22" s="223"/>
      <c r="BO22" s="223"/>
      <c r="BP22" s="223"/>
      <c r="BQ22" s="223"/>
      <c r="BR22" s="77"/>
      <c r="BS22" s="223"/>
      <c r="BT22" s="223"/>
      <c r="BU22" s="223"/>
      <c r="BV22" s="223"/>
      <c r="BW22" s="223"/>
      <c r="BX22" s="223"/>
      <c r="BY22" s="223"/>
      <c r="BZ22" s="223"/>
      <c r="CA22" s="223"/>
      <c r="CB22" s="223"/>
      <c r="CC22" s="223"/>
      <c r="CD22" s="223"/>
      <c r="CE22" s="223"/>
      <c r="CF22" s="83">
        <v>3608.5539223813103</v>
      </c>
      <c r="CG22" s="107">
        <f t="shared" si="0"/>
        <v>243912.8411671228</v>
      </c>
    </row>
    <row r="23" spans="1:85" x14ac:dyDescent="0.25">
      <c r="A23" s="227"/>
      <c r="B23" s="225">
        <v>21</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77"/>
      <c r="AK23" s="223"/>
      <c r="AL23" s="223"/>
      <c r="AM23" s="223"/>
      <c r="AN23" s="223"/>
      <c r="AO23" s="223"/>
      <c r="AP23" s="223"/>
      <c r="AQ23" s="223"/>
      <c r="AR23" s="223"/>
      <c r="AS23" s="223"/>
      <c r="AT23" s="223"/>
      <c r="AU23" s="223"/>
      <c r="AV23" s="223"/>
      <c r="AW23" s="223"/>
      <c r="AX23" s="223"/>
      <c r="AY23" s="223"/>
      <c r="AZ23" s="223"/>
      <c r="BA23" s="223"/>
      <c r="BB23" s="223"/>
      <c r="BC23" s="223"/>
      <c r="BD23" s="223"/>
      <c r="BE23" s="223">
        <v>301418.77554162184</v>
      </c>
      <c r="BF23" s="223"/>
      <c r="BG23" s="223"/>
      <c r="BH23" s="223"/>
      <c r="BI23" s="223"/>
      <c r="BJ23" s="223"/>
      <c r="BK23" s="223"/>
      <c r="BL23" s="223"/>
      <c r="BM23" s="223"/>
      <c r="BN23" s="223"/>
      <c r="BO23" s="223"/>
      <c r="BP23" s="223"/>
      <c r="BQ23" s="223"/>
      <c r="BR23" s="77"/>
      <c r="BS23" s="223"/>
      <c r="BT23" s="223"/>
      <c r="BU23" s="223"/>
      <c r="BV23" s="223"/>
      <c r="BW23" s="223"/>
      <c r="BX23" s="223"/>
      <c r="BY23" s="223"/>
      <c r="BZ23" s="223"/>
      <c r="CA23" s="223"/>
      <c r="CB23" s="223"/>
      <c r="CC23" s="223"/>
      <c r="CD23" s="223"/>
      <c r="CE23" s="223"/>
      <c r="CF23" s="83">
        <v>8600.428698664211</v>
      </c>
      <c r="CG23" s="107">
        <f t="shared" si="0"/>
        <v>310019.20424028602</v>
      </c>
    </row>
    <row r="24" spans="1:85" x14ac:dyDescent="0.25">
      <c r="A24" s="227"/>
      <c r="B24" s="225">
        <v>22</v>
      </c>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77"/>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v>331762.9664304147</v>
      </c>
      <c r="BG24" s="223"/>
      <c r="BH24" s="223"/>
      <c r="BI24" s="223"/>
      <c r="BJ24" s="223"/>
      <c r="BK24" s="223"/>
      <c r="BL24" s="223"/>
      <c r="BM24" s="223"/>
      <c r="BN24" s="223"/>
      <c r="BO24" s="223"/>
      <c r="BP24" s="223"/>
      <c r="BQ24" s="223"/>
      <c r="BR24" s="77"/>
      <c r="BS24" s="223"/>
      <c r="BT24" s="223"/>
      <c r="BU24" s="223"/>
      <c r="BV24" s="223"/>
      <c r="BW24" s="223"/>
      <c r="BX24" s="223"/>
      <c r="BY24" s="223"/>
      <c r="BZ24" s="223"/>
      <c r="CA24" s="223"/>
      <c r="CB24" s="223"/>
      <c r="CC24" s="223"/>
      <c r="CD24" s="223"/>
      <c r="CE24" s="223"/>
      <c r="CF24" s="83">
        <v>50541.71039467668</v>
      </c>
      <c r="CG24" s="107">
        <f t="shared" si="0"/>
        <v>382304.67682509136</v>
      </c>
    </row>
    <row r="25" spans="1:85" x14ac:dyDescent="0.25">
      <c r="A25" s="227"/>
      <c r="B25" s="225">
        <v>23</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77"/>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v>5614665.9101463258</v>
      </c>
      <c r="BH25" s="223"/>
      <c r="BI25" s="223"/>
      <c r="BJ25" s="223"/>
      <c r="BK25" s="223"/>
      <c r="BL25" s="223"/>
      <c r="BM25" s="223"/>
      <c r="BN25" s="223"/>
      <c r="BO25" s="223"/>
      <c r="BP25" s="223"/>
      <c r="BQ25" s="223"/>
      <c r="BR25" s="77"/>
      <c r="BS25" s="223"/>
      <c r="BT25" s="223"/>
      <c r="BU25" s="223"/>
      <c r="BV25" s="223"/>
      <c r="BW25" s="223"/>
      <c r="BX25" s="223"/>
      <c r="BY25" s="223"/>
      <c r="BZ25" s="223"/>
      <c r="CA25" s="223"/>
      <c r="CB25" s="223"/>
      <c r="CC25" s="223"/>
      <c r="CD25" s="223"/>
      <c r="CE25" s="223"/>
      <c r="CF25" s="83">
        <v>961308.94679973263</v>
      </c>
      <c r="CG25" s="107">
        <f t="shared" si="0"/>
        <v>6575974.8569460586</v>
      </c>
    </row>
    <row r="26" spans="1:85" x14ac:dyDescent="0.25">
      <c r="A26" s="227"/>
      <c r="B26" s="225">
        <v>24</v>
      </c>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77"/>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v>75233.718250836275</v>
      </c>
      <c r="BI26" s="223"/>
      <c r="BJ26" s="223"/>
      <c r="BK26" s="223"/>
      <c r="BL26" s="223"/>
      <c r="BM26" s="223"/>
      <c r="BN26" s="223"/>
      <c r="BO26" s="223"/>
      <c r="BP26" s="223"/>
      <c r="BQ26" s="223"/>
      <c r="BR26" s="77"/>
      <c r="BS26" s="223"/>
      <c r="BT26" s="223"/>
      <c r="BU26" s="223"/>
      <c r="BV26" s="223"/>
      <c r="BW26" s="223"/>
      <c r="BX26" s="223"/>
      <c r="BY26" s="223"/>
      <c r="BZ26" s="223"/>
      <c r="CA26" s="223"/>
      <c r="CB26" s="223"/>
      <c r="CC26" s="223"/>
      <c r="CD26" s="223"/>
      <c r="CE26" s="223"/>
      <c r="CF26" s="83">
        <v>3901.0640069912638</v>
      </c>
      <c r="CG26" s="107">
        <f t="shared" si="0"/>
        <v>79134.782257827537</v>
      </c>
    </row>
    <row r="27" spans="1:85" x14ac:dyDescent="0.25">
      <c r="A27" s="227"/>
      <c r="B27" s="225">
        <v>25</v>
      </c>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77"/>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v>393777.17963831697</v>
      </c>
      <c r="BJ27" s="223"/>
      <c r="BK27" s="223"/>
      <c r="BL27" s="223"/>
      <c r="BM27" s="223"/>
      <c r="BN27" s="223"/>
      <c r="BO27" s="223"/>
      <c r="BP27" s="223"/>
      <c r="BQ27" s="223"/>
      <c r="BR27" s="77"/>
      <c r="BS27" s="223"/>
      <c r="BT27" s="223"/>
      <c r="BU27" s="223"/>
      <c r="BV27" s="223"/>
      <c r="BW27" s="223"/>
      <c r="BX27" s="223"/>
      <c r="BY27" s="223"/>
      <c r="BZ27" s="223"/>
      <c r="CA27" s="223"/>
      <c r="CB27" s="223"/>
      <c r="CC27" s="223"/>
      <c r="CD27" s="223"/>
      <c r="CE27" s="223"/>
      <c r="CF27" s="83">
        <v>71097.182187662474</v>
      </c>
      <c r="CG27" s="107">
        <f t="shared" si="0"/>
        <v>464874.36182597943</v>
      </c>
    </row>
    <row r="28" spans="1:85" x14ac:dyDescent="0.25">
      <c r="A28" s="227"/>
      <c r="B28" s="225">
        <v>26</v>
      </c>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77"/>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v>6077023.6743909633</v>
      </c>
      <c r="BK28" s="223"/>
      <c r="BL28" s="223"/>
      <c r="BM28" s="223"/>
      <c r="BN28" s="223"/>
      <c r="BO28" s="223"/>
      <c r="BP28" s="223"/>
      <c r="BQ28" s="223"/>
      <c r="BR28" s="77"/>
      <c r="BS28" s="223"/>
      <c r="BT28" s="223"/>
      <c r="BU28" s="223"/>
      <c r="BV28" s="223"/>
      <c r="BW28" s="223"/>
      <c r="BX28" s="223"/>
      <c r="BY28" s="223"/>
      <c r="BZ28" s="223"/>
      <c r="CA28" s="223"/>
      <c r="CB28" s="223"/>
      <c r="CC28" s="223"/>
      <c r="CD28" s="223"/>
      <c r="CE28" s="223"/>
      <c r="CF28" s="83">
        <v>85135.887140994528</v>
      </c>
      <c r="CG28" s="107">
        <f t="shared" si="0"/>
        <v>6162159.5615319582</v>
      </c>
    </row>
    <row r="29" spans="1:85" x14ac:dyDescent="0.25">
      <c r="A29" s="227"/>
      <c r="B29" s="225">
        <v>27</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77"/>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v>15575551.899143422</v>
      </c>
      <c r="BL29" s="223"/>
      <c r="BM29" s="223"/>
      <c r="BN29" s="223"/>
      <c r="BO29" s="223"/>
      <c r="BP29" s="223"/>
      <c r="BQ29" s="223"/>
      <c r="BR29" s="77"/>
      <c r="BS29" s="223"/>
      <c r="BT29" s="223"/>
      <c r="BU29" s="223"/>
      <c r="BV29" s="223"/>
      <c r="BW29" s="223"/>
      <c r="BX29" s="223"/>
      <c r="BY29" s="223"/>
      <c r="BZ29" s="223"/>
      <c r="CA29" s="223"/>
      <c r="CB29" s="223"/>
      <c r="CC29" s="223"/>
      <c r="CD29" s="223"/>
      <c r="CE29" s="223"/>
      <c r="CF29" s="83">
        <v>1851264.6940723194</v>
      </c>
      <c r="CG29" s="107">
        <f t="shared" si="0"/>
        <v>17426816.593215741</v>
      </c>
    </row>
    <row r="30" spans="1:85" x14ac:dyDescent="0.25">
      <c r="A30" s="227"/>
      <c r="B30" s="225">
        <v>28</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77"/>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v>1649747.4347115131</v>
      </c>
      <c r="BM30" s="223"/>
      <c r="BN30" s="223"/>
      <c r="BO30" s="223"/>
      <c r="BP30" s="223"/>
      <c r="BQ30" s="223"/>
      <c r="BR30" s="77"/>
      <c r="BS30" s="223"/>
      <c r="BT30" s="223"/>
      <c r="BU30" s="223"/>
      <c r="BV30" s="223"/>
      <c r="BW30" s="223"/>
      <c r="BX30" s="223"/>
      <c r="BY30" s="223"/>
      <c r="BZ30" s="223"/>
      <c r="CA30" s="223"/>
      <c r="CB30" s="223"/>
      <c r="CC30" s="223"/>
      <c r="CD30" s="223"/>
      <c r="CE30" s="223"/>
      <c r="CF30" s="83">
        <v>50203.241759283992</v>
      </c>
      <c r="CG30" s="107">
        <f t="shared" si="0"/>
        <v>1699950.676470797</v>
      </c>
    </row>
    <row r="31" spans="1:85" x14ac:dyDescent="0.25">
      <c r="A31" s="227"/>
      <c r="B31" s="225">
        <v>29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77"/>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v>3145944.4361062404</v>
      </c>
      <c r="BN31" s="223"/>
      <c r="BO31" s="223"/>
      <c r="BP31" s="223"/>
      <c r="BQ31" s="223"/>
      <c r="BR31" s="77"/>
      <c r="BS31" s="223"/>
      <c r="BT31" s="223"/>
      <c r="BU31" s="223"/>
      <c r="BV31" s="223"/>
      <c r="BW31" s="223"/>
      <c r="BX31" s="223"/>
      <c r="BY31" s="223"/>
      <c r="BZ31" s="223"/>
      <c r="CA31" s="223"/>
      <c r="CB31" s="223"/>
      <c r="CC31" s="223"/>
      <c r="CD31" s="223"/>
      <c r="CE31" s="223"/>
      <c r="CF31" s="83">
        <v>29199.209891078048</v>
      </c>
      <c r="CG31" s="107">
        <f t="shared" si="0"/>
        <v>3175143.6459973184</v>
      </c>
    </row>
    <row r="32" spans="1:85" x14ac:dyDescent="0.25">
      <c r="A32" s="227"/>
      <c r="B32" s="225">
        <v>30</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77"/>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v>6522957.5434955312</v>
      </c>
      <c r="BO32" s="223"/>
      <c r="BP32" s="223"/>
      <c r="BQ32" s="223"/>
      <c r="BR32" s="77"/>
      <c r="BS32" s="223"/>
      <c r="BT32" s="223"/>
      <c r="BU32" s="223"/>
      <c r="BV32" s="223"/>
      <c r="BW32" s="223"/>
      <c r="BX32" s="223"/>
      <c r="BY32" s="223"/>
      <c r="BZ32" s="223"/>
      <c r="CA32" s="223"/>
      <c r="CB32" s="223"/>
      <c r="CC32" s="223"/>
      <c r="CD32" s="223"/>
      <c r="CE32" s="223"/>
      <c r="CF32" s="83">
        <v>21264.247637171658</v>
      </c>
      <c r="CG32" s="107">
        <f t="shared" si="0"/>
        <v>6544221.7911327025</v>
      </c>
    </row>
    <row r="33" spans="1:87" x14ac:dyDescent="0.25">
      <c r="A33" s="227"/>
      <c r="B33" s="225">
        <v>31</v>
      </c>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77"/>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v>4077439.6833291347</v>
      </c>
      <c r="BP33" s="223"/>
      <c r="BQ33" s="223"/>
      <c r="BR33" s="77"/>
      <c r="BS33" s="223"/>
      <c r="BT33" s="223"/>
      <c r="BU33" s="223"/>
      <c r="BV33" s="223"/>
      <c r="BW33" s="223"/>
      <c r="BX33" s="223"/>
      <c r="BY33" s="223"/>
      <c r="BZ33" s="223"/>
      <c r="CA33" s="223"/>
      <c r="CB33" s="223"/>
      <c r="CC33" s="223"/>
      <c r="CD33" s="223"/>
      <c r="CE33" s="223"/>
      <c r="CF33" s="83">
        <v>77774.02365178171</v>
      </c>
      <c r="CG33" s="107">
        <f t="shared" si="0"/>
        <v>4155213.7069809162</v>
      </c>
      <c r="CH33" s="221"/>
      <c r="CI33" s="221"/>
    </row>
    <row r="34" spans="1:87" x14ac:dyDescent="0.25">
      <c r="A34" s="227"/>
      <c r="B34" s="225">
        <v>32</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77"/>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v>2525552.4960411694</v>
      </c>
      <c r="BQ34" s="223"/>
      <c r="BR34" s="77"/>
      <c r="BS34" s="223"/>
      <c r="BT34" s="223"/>
      <c r="BU34" s="223"/>
      <c r="BV34" s="223"/>
      <c r="BW34" s="223"/>
      <c r="BX34" s="223"/>
      <c r="BY34" s="223"/>
      <c r="BZ34" s="223"/>
      <c r="CA34" s="223"/>
      <c r="CB34" s="223"/>
      <c r="CC34" s="223"/>
      <c r="CD34" s="223"/>
      <c r="CE34" s="223"/>
      <c r="CF34" s="83"/>
      <c r="CG34" s="107">
        <f t="shared" si="0"/>
        <v>2525552.4960411694</v>
      </c>
      <c r="CH34" s="221"/>
      <c r="CI34" s="221"/>
    </row>
    <row r="35" spans="1:87" x14ac:dyDescent="0.25">
      <c r="A35" s="227"/>
      <c r="B35" s="225">
        <v>33</v>
      </c>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77"/>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v>1962939.4380698428</v>
      </c>
      <c r="BR35" s="77"/>
      <c r="BS35" s="223"/>
      <c r="BT35" s="223"/>
      <c r="BU35" s="223"/>
      <c r="BV35" s="223"/>
      <c r="BW35" s="223"/>
      <c r="BX35" s="223"/>
      <c r="BY35" s="223"/>
      <c r="BZ35" s="223"/>
      <c r="CA35" s="223"/>
      <c r="CB35" s="223"/>
      <c r="CC35" s="223"/>
      <c r="CD35" s="223"/>
      <c r="CE35" s="223"/>
      <c r="CF35" s="83"/>
      <c r="CG35" s="107">
        <f t="shared" ref="CG35:CG66" si="1">SUM(C35:CF35)</f>
        <v>1962939.4380698428</v>
      </c>
      <c r="CH35" s="221"/>
      <c r="CI35" s="221"/>
    </row>
    <row r="36" spans="1:87" ht="15.75" thickBot="1" x14ac:dyDescent="0.3">
      <c r="A36" s="86"/>
      <c r="B36" s="225">
        <v>34</v>
      </c>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77"/>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4"/>
      <c r="BK36" s="224"/>
      <c r="BL36" s="224"/>
      <c r="BM36" s="224"/>
      <c r="BN36" s="224"/>
      <c r="BO36" s="224"/>
      <c r="BP36" s="224"/>
      <c r="BQ36" s="224"/>
      <c r="BR36" s="78">
        <v>9256791.4583553355</v>
      </c>
      <c r="BS36" s="224"/>
      <c r="BT36" s="224"/>
      <c r="BU36" s="223"/>
      <c r="BV36" s="223"/>
      <c r="BW36" s="223"/>
      <c r="BX36" s="223"/>
      <c r="BY36" s="224"/>
      <c r="BZ36" s="224"/>
      <c r="CA36" s="224"/>
      <c r="CB36" s="224"/>
      <c r="CC36" s="224"/>
      <c r="CD36" s="224"/>
      <c r="CE36" s="224"/>
      <c r="CF36" s="3">
        <v>218207.27379099085</v>
      </c>
      <c r="CG36" s="107">
        <f t="shared" si="1"/>
        <v>9474998.7321463265</v>
      </c>
      <c r="CH36" s="221"/>
      <c r="CI36" s="221"/>
    </row>
    <row r="37" spans="1:87" x14ac:dyDescent="0.25">
      <c r="A37" s="227" t="str">
        <f>AK1</f>
        <v>Com</v>
      </c>
      <c r="B37" s="102">
        <v>35</v>
      </c>
      <c r="C37" s="101">
        <v>636845.49250949547</v>
      </c>
      <c r="D37" s="4">
        <v>70.491858602401734</v>
      </c>
      <c r="E37" s="4">
        <v>22.745352915335928</v>
      </c>
      <c r="F37" s="4"/>
      <c r="G37" s="4"/>
      <c r="H37" s="4"/>
      <c r="I37" s="4"/>
      <c r="J37" s="4">
        <v>600245.92689428374</v>
      </c>
      <c r="K37" s="4">
        <v>1514.9948065094686</v>
      </c>
      <c r="L37" s="4">
        <v>13142.823043044977</v>
      </c>
      <c r="M37" s="4">
        <v>1.0881249093500965E-3</v>
      </c>
      <c r="N37" s="4"/>
      <c r="O37" s="4">
        <v>1.4079101447778823</v>
      </c>
      <c r="P37" s="4"/>
      <c r="Q37" s="4">
        <v>204.25276589085365</v>
      </c>
      <c r="R37" s="4">
        <v>39.558963271656353</v>
      </c>
      <c r="S37" s="4">
        <v>28.547950602177156</v>
      </c>
      <c r="T37" s="4"/>
      <c r="U37" s="4">
        <v>0.15427886246436096</v>
      </c>
      <c r="V37" s="4">
        <v>1.3441799707945758E-3</v>
      </c>
      <c r="W37" s="4">
        <v>69.076289981144896</v>
      </c>
      <c r="X37" s="4">
        <v>6.9140041882924077</v>
      </c>
      <c r="Y37" s="4">
        <v>12.952268371692453</v>
      </c>
      <c r="Z37" s="4"/>
      <c r="AA37" s="4"/>
      <c r="AB37" s="4">
        <v>56.332005092512048</v>
      </c>
      <c r="AC37" s="4">
        <v>1.8603666891183466</v>
      </c>
      <c r="AD37" s="4">
        <v>24.216639646516338</v>
      </c>
      <c r="AE37" s="4">
        <v>0.48841557934773799</v>
      </c>
      <c r="AF37" s="4">
        <v>3519.2752303442558</v>
      </c>
      <c r="AG37" s="4">
        <v>4322.1851210025125</v>
      </c>
      <c r="AH37" s="4">
        <v>2573.1036478253318</v>
      </c>
      <c r="AI37" s="4">
        <v>647.27896872033728</v>
      </c>
      <c r="AJ37" s="5">
        <v>218912.85416322373</v>
      </c>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77"/>
      <c r="BS37" s="223"/>
      <c r="BT37" s="223"/>
      <c r="BU37" s="190">
        <f>[43]HH_CGE_map!U41</f>
        <v>550111.3960723487</v>
      </c>
      <c r="BV37" s="189">
        <f>[43]HH_CGE_map!V41</f>
        <v>1779639.0467496545</v>
      </c>
      <c r="BW37" s="189">
        <f>[43]HH_CGE_map!W41</f>
        <v>178150.11741389663</v>
      </c>
      <c r="BX37" s="188">
        <f>[43]HH_CGE_map!X41</f>
        <v>537000.02171314287</v>
      </c>
      <c r="BY37" s="223">
        <v>104373.35135742096</v>
      </c>
      <c r="BZ37" s="223"/>
      <c r="CA37" s="223"/>
      <c r="CB37" s="223"/>
      <c r="CC37" s="223"/>
      <c r="CD37" s="223"/>
      <c r="CE37" s="79">
        <v>272725.72399249562</v>
      </c>
      <c r="CF37" s="85"/>
      <c r="CG37" s="107">
        <f t="shared" si="1"/>
        <v>4904262.5931855515</v>
      </c>
      <c r="CH37" s="221" t="b">
        <f t="shared" ref="CH37:CH72" si="2">CG37=CI37</f>
        <v>1</v>
      </c>
      <c r="CI37" s="79">
        <v>4904262.5931855515</v>
      </c>
    </row>
    <row r="38" spans="1:87" x14ac:dyDescent="0.25">
      <c r="A38" s="227"/>
      <c r="B38" s="225">
        <v>36</v>
      </c>
      <c r="C38" s="7">
        <v>1444.8698020142294</v>
      </c>
      <c r="D38" s="79">
        <v>1802.7014385812527</v>
      </c>
      <c r="E38" s="79">
        <v>14.21053696679547</v>
      </c>
      <c r="F38" s="79"/>
      <c r="G38" s="79">
        <v>2151.1605818875337</v>
      </c>
      <c r="H38" s="79">
        <v>100.05667788511757</v>
      </c>
      <c r="I38" s="79">
        <v>33.425742561010843</v>
      </c>
      <c r="J38" s="79">
        <v>411.51281413788621</v>
      </c>
      <c r="K38" s="79"/>
      <c r="L38" s="79">
        <v>7.0369547997990676</v>
      </c>
      <c r="M38" s="79">
        <v>24421.079756692154</v>
      </c>
      <c r="N38" s="79">
        <v>38.422143696888682</v>
      </c>
      <c r="O38" s="79">
        <v>3.0126139401101548E-2</v>
      </c>
      <c r="P38" s="79"/>
      <c r="Q38" s="79">
        <v>4.9959824522251219</v>
      </c>
      <c r="R38" s="79">
        <v>5475.8325869539021</v>
      </c>
      <c r="S38" s="79">
        <v>63.503036084490731</v>
      </c>
      <c r="T38" s="79"/>
      <c r="U38" s="79">
        <v>47383.052872260792</v>
      </c>
      <c r="V38" s="79">
        <v>0.15558873000069726</v>
      </c>
      <c r="W38" s="79">
        <v>9014.1969829377267</v>
      </c>
      <c r="X38" s="79">
        <v>2564.4421602422231</v>
      </c>
      <c r="Y38" s="94">
        <v>27267.72244034526</v>
      </c>
      <c r="Z38" s="94">
        <v>19.643893410246729</v>
      </c>
      <c r="AA38" s="94">
        <v>2.9314832201609291</v>
      </c>
      <c r="AB38" s="79">
        <v>626.02210274697757</v>
      </c>
      <c r="AC38" s="79">
        <v>46109.815072440724</v>
      </c>
      <c r="AD38" s="79">
        <v>34.145160115165297</v>
      </c>
      <c r="AE38" s="79">
        <v>222.15716754846625</v>
      </c>
      <c r="AF38" s="79">
        <v>563.03377746273588</v>
      </c>
      <c r="AG38" s="79">
        <v>50.532938325413426</v>
      </c>
      <c r="AH38" s="79">
        <v>138.99104028714339</v>
      </c>
      <c r="AI38" s="79">
        <v>104.28276069598843</v>
      </c>
      <c r="AJ38" s="80">
        <v>4767.6645621329662</v>
      </c>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77"/>
      <c r="BS38" s="223"/>
      <c r="BT38" s="223"/>
      <c r="BU38" s="186">
        <f>[43]HH_CGE_map!U42</f>
        <v>75751.768589576648</v>
      </c>
      <c r="BV38" s="79">
        <f>[43]HH_CGE_map!V42</f>
        <v>134831.9881891945</v>
      </c>
      <c r="BW38" s="79">
        <f>[43]HH_CGE_map!W42</f>
        <v>11674.756840545628</v>
      </c>
      <c r="BX38" s="185">
        <f>[43]HH_CGE_map!X42</f>
        <v>21685.352667025647</v>
      </c>
      <c r="BY38" s="223"/>
      <c r="BZ38" s="223"/>
      <c r="CA38" s="223"/>
      <c r="CB38" s="223"/>
      <c r="CC38" s="223"/>
      <c r="CD38" s="223"/>
      <c r="CE38" s="79">
        <v>1962.6516668482247</v>
      </c>
      <c r="CF38" s="85"/>
      <c r="CG38" s="107">
        <f t="shared" si="1"/>
        <v>420744.14613694529</v>
      </c>
      <c r="CH38" s="221" t="b">
        <f t="shared" si="2"/>
        <v>1</v>
      </c>
      <c r="CI38" s="79">
        <v>420744.14613694535</v>
      </c>
    </row>
    <row r="39" spans="1:87" x14ac:dyDescent="0.25">
      <c r="A39" s="227"/>
      <c r="B39" s="225">
        <v>37</v>
      </c>
      <c r="C39" s="7"/>
      <c r="D39" s="79"/>
      <c r="E39" s="79"/>
      <c r="F39" s="79"/>
      <c r="G39" s="79"/>
      <c r="H39" s="79"/>
      <c r="I39" s="79"/>
      <c r="J39" s="79"/>
      <c r="K39" s="79"/>
      <c r="L39" s="79"/>
      <c r="M39" s="79"/>
      <c r="N39" s="79"/>
      <c r="O39" s="79"/>
      <c r="P39" s="79">
        <v>857022.65165656316</v>
      </c>
      <c r="Q39" s="79"/>
      <c r="R39" s="79"/>
      <c r="S39" s="79"/>
      <c r="T39" s="79"/>
      <c r="U39" s="79"/>
      <c r="V39" s="79"/>
      <c r="W39" s="79"/>
      <c r="X39" s="79"/>
      <c r="Y39" s="94"/>
      <c r="Z39" s="94"/>
      <c r="AA39" s="94"/>
      <c r="AB39" s="79"/>
      <c r="AC39" s="79"/>
      <c r="AD39" s="79"/>
      <c r="AE39" s="79"/>
      <c r="AF39" s="79"/>
      <c r="AG39" s="79"/>
      <c r="AH39" s="79"/>
      <c r="AI39" s="79"/>
      <c r="AJ39" s="80"/>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77"/>
      <c r="BS39" s="223"/>
      <c r="BT39" s="223"/>
      <c r="BU39" s="186">
        <f>[43]HH_CGE_map!U43</f>
        <v>0</v>
      </c>
      <c r="BV39" s="79">
        <f>[43]HH_CGE_map!V43</f>
        <v>0</v>
      </c>
      <c r="BW39" s="79">
        <f>[43]HH_CGE_map!W43</f>
        <v>0</v>
      </c>
      <c r="BX39" s="185">
        <f>[43]HH_CGE_map!X43</f>
        <v>0</v>
      </c>
      <c r="BY39" s="223"/>
      <c r="BZ39" s="223"/>
      <c r="CA39" s="223"/>
      <c r="CB39" s="223"/>
      <c r="CC39" s="223"/>
      <c r="CD39" s="223"/>
      <c r="CE39" s="79">
        <v>1335776.924879967</v>
      </c>
      <c r="CF39" s="85"/>
      <c r="CG39" s="107">
        <f t="shared" si="1"/>
        <v>2192799.5765365302</v>
      </c>
      <c r="CH39" s="221" t="b">
        <f t="shared" si="2"/>
        <v>1</v>
      </c>
      <c r="CI39" s="94">
        <v>2192799.5765365302</v>
      </c>
    </row>
    <row r="40" spans="1:87" x14ac:dyDescent="0.25">
      <c r="A40" s="227"/>
      <c r="B40" s="225">
        <v>38</v>
      </c>
      <c r="C40" s="7">
        <v>157.33783184847061</v>
      </c>
      <c r="D40" s="79"/>
      <c r="E40" s="79">
        <v>13095.203643003253</v>
      </c>
      <c r="F40" s="79"/>
      <c r="G40" s="79">
        <v>0.20373265875036889</v>
      </c>
      <c r="H40" s="79">
        <v>0.13640193266854883</v>
      </c>
      <c r="I40" s="79">
        <v>10.981548442766652</v>
      </c>
      <c r="J40" s="79">
        <v>1419.922487809185</v>
      </c>
      <c r="K40" s="79">
        <v>16.049168509363444</v>
      </c>
      <c r="L40" s="79">
        <v>2.3618523705340779</v>
      </c>
      <c r="M40" s="79">
        <v>0.77589159016281561</v>
      </c>
      <c r="N40" s="79"/>
      <c r="O40" s="79">
        <v>0.17585101056069388</v>
      </c>
      <c r="P40" s="79">
        <v>4.4788265136994889</v>
      </c>
      <c r="Q40" s="79">
        <v>31.450403051799054</v>
      </c>
      <c r="R40" s="79">
        <v>18.623454181440689</v>
      </c>
      <c r="S40" s="79">
        <v>17.277885180659407</v>
      </c>
      <c r="T40" s="79"/>
      <c r="U40" s="79">
        <v>3187.6710876512648</v>
      </c>
      <c r="V40" s="79">
        <v>15743.664653820979</v>
      </c>
      <c r="W40" s="79">
        <v>1041.8742563480857</v>
      </c>
      <c r="X40" s="79">
        <v>3.8521308618359669</v>
      </c>
      <c r="Y40" s="79">
        <v>10101.230671374366</v>
      </c>
      <c r="Z40" s="94"/>
      <c r="AA40" s="94">
        <v>0.50449812110763614</v>
      </c>
      <c r="AB40" s="79">
        <v>0.16612415686117005</v>
      </c>
      <c r="AC40" s="79">
        <v>36.768236830492654</v>
      </c>
      <c r="AD40" s="79">
        <v>0.54953064649933547</v>
      </c>
      <c r="AE40" s="79"/>
      <c r="AF40" s="79">
        <v>99.210367434691577</v>
      </c>
      <c r="AG40" s="79">
        <v>7.62480946353008</v>
      </c>
      <c r="AH40" s="79">
        <v>0.45637615869402448</v>
      </c>
      <c r="AI40" s="79">
        <v>0.2529347870907977</v>
      </c>
      <c r="AJ40" s="80">
        <v>158.76230982565011</v>
      </c>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77"/>
      <c r="BS40" s="223"/>
      <c r="BT40" s="223"/>
      <c r="BU40" s="186">
        <f>[43]HH_CGE_map!U44</f>
        <v>0</v>
      </c>
      <c r="BV40" s="79">
        <f>[43]HH_CGE_map!V44</f>
        <v>0</v>
      </c>
      <c r="BW40" s="79">
        <f>[43]HH_CGE_map!W44</f>
        <v>0</v>
      </c>
      <c r="BX40" s="185">
        <f>[43]HH_CGE_map!X44</f>
        <v>0</v>
      </c>
      <c r="BY40" s="223"/>
      <c r="BZ40" s="223"/>
      <c r="CA40" s="223"/>
      <c r="CB40" s="223"/>
      <c r="CC40" s="223"/>
      <c r="CD40" s="223"/>
      <c r="CE40" s="79">
        <v>-2758.6891618810973</v>
      </c>
      <c r="CF40" s="85"/>
      <c r="CG40" s="107">
        <f t="shared" si="1"/>
        <v>42398.87780370337</v>
      </c>
      <c r="CH40" s="221" t="b">
        <f t="shared" si="2"/>
        <v>1</v>
      </c>
      <c r="CI40" s="187">
        <v>42398.87780370337</v>
      </c>
    </row>
    <row r="41" spans="1:87" x14ac:dyDescent="0.25">
      <c r="A41" s="227"/>
      <c r="B41" s="225">
        <v>39</v>
      </c>
      <c r="C41" s="7"/>
      <c r="D41" s="79"/>
      <c r="E41" s="79"/>
      <c r="F41" s="79">
        <v>28.102698495641111</v>
      </c>
      <c r="G41" s="79">
        <v>69.036128999676052</v>
      </c>
      <c r="H41" s="79">
        <v>21612.679338532034</v>
      </c>
      <c r="I41" s="79"/>
      <c r="J41" s="79"/>
      <c r="K41" s="79"/>
      <c r="L41" s="79">
        <v>3.2281568317925236E-3</v>
      </c>
      <c r="M41" s="79">
        <v>268715.33832269919</v>
      </c>
      <c r="N41" s="79">
        <v>2017.522685515235</v>
      </c>
      <c r="O41" s="79">
        <v>117.43155026263997</v>
      </c>
      <c r="P41" s="79">
        <v>99.212844204870365</v>
      </c>
      <c r="Q41" s="79">
        <v>1768.7427354915376</v>
      </c>
      <c r="R41" s="79">
        <v>1448.7720877210845</v>
      </c>
      <c r="S41" s="79"/>
      <c r="T41" s="79"/>
      <c r="U41" s="79"/>
      <c r="V41" s="79"/>
      <c r="W41" s="79"/>
      <c r="X41" s="79">
        <v>1.5396277684556392E-3</v>
      </c>
      <c r="Y41" s="79">
        <v>1.4975098382319127</v>
      </c>
      <c r="Z41" s="94"/>
      <c r="AA41" s="94"/>
      <c r="AB41" s="79">
        <v>7668.5215478753844</v>
      </c>
      <c r="AC41" s="79"/>
      <c r="AD41" s="79"/>
      <c r="AE41" s="79"/>
      <c r="AF41" s="79">
        <v>2.3041979511051838</v>
      </c>
      <c r="AG41" s="79">
        <v>1.7786601281666701</v>
      </c>
      <c r="AH41" s="79"/>
      <c r="AI41" s="79"/>
      <c r="AJ41" s="80">
        <v>5.4952528960594273</v>
      </c>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77"/>
      <c r="BS41" s="223"/>
      <c r="BT41" s="223"/>
      <c r="BU41" s="186">
        <f>[43]HH_CGE_map!U45</f>
        <v>343.28105497236413</v>
      </c>
      <c r="BV41" s="79">
        <f>[43]HH_CGE_map!V45</f>
        <v>585.72238041272067</v>
      </c>
      <c r="BW41" s="79">
        <f>[43]HH_CGE_map!W45</f>
        <v>216.06455573037672</v>
      </c>
      <c r="BX41" s="185">
        <f>[43]HH_CGE_map!X45</f>
        <v>826.67387398692324</v>
      </c>
      <c r="BY41" s="223"/>
      <c r="BZ41" s="223"/>
      <c r="CA41" s="223"/>
      <c r="CB41" s="223"/>
      <c r="CC41" s="223"/>
      <c r="CD41" s="223"/>
      <c r="CE41" s="79">
        <v>21879.577853778359</v>
      </c>
      <c r="CF41" s="85"/>
      <c r="CG41" s="107">
        <f t="shared" si="1"/>
        <v>327407.76004727627</v>
      </c>
      <c r="CH41" s="221" t="b">
        <f t="shared" si="2"/>
        <v>1</v>
      </c>
      <c r="CI41" s="79">
        <v>327407.76004727621</v>
      </c>
    </row>
    <row r="42" spans="1:87" x14ac:dyDescent="0.25">
      <c r="A42" s="227"/>
      <c r="B42" s="225">
        <v>40</v>
      </c>
      <c r="C42" s="7"/>
      <c r="D42" s="79"/>
      <c r="E42" s="79">
        <v>106852.60184958855</v>
      </c>
      <c r="F42" s="79"/>
      <c r="G42" s="79">
        <v>90.048715527096931</v>
      </c>
      <c r="H42" s="79">
        <v>220569.24579255332</v>
      </c>
      <c r="I42" s="79"/>
      <c r="J42" s="79"/>
      <c r="K42" s="79"/>
      <c r="L42" s="79"/>
      <c r="M42" s="79">
        <v>466022.4525621577</v>
      </c>
      <c r="N42" s="79">
        <v>1130519.3815019082</v>
      </c>
      <c r="O42" s="79">
        <v>10.640943683099881</v>
      </c>
      <c r="P42" s="79">
        <v>2015.9703816951528</v>
      </c>
      <c r="Q42" s="79">
        <v>83431.674617163546</v>
      </c>
      <c r="R42" s="79">
        <v>7.5147642342269299</v>
      </c>
      <c r="S42" s="79"/>
      <c r="T42" s="79"/>
      <c r="U42" s="79"/>
      <c r="V42" s="79"/>
      <c r="W42" s="79">
        <v>1.1135176221894421</v>
      </c>
      <c r="X42" s="79">
        <v>204.75308770704069</v>
      </c>
      <c r="Y42" s="79">
        <v>826.77554639853395</v>
      </c>
      <c r="Z42" s="94"/>
      <c r="AA42" s="94"/>
      <c r="AB42" s="79">
        <v>66474.862422499587</v>
      </c>
      <c r="AC42" s="79">
        <v>21875.451004066948</v>
      </c>
      <c r="AD42" s="79"/>
      <c r="AE42" s="79"/>
      <c r="AF42" s="79">
        <v>1321.404757134696</v>
      </c>
      <c r="AG42" s="79">
        <v>2082.1405672438191</v>
      </c>
      <c r="AH42" s="79"/>
      <c r="AI42" s="79">
        <v>4.7868097046028573E-3</v>
      </c>
      <c r="AJ42" s="80">
        <v>3252.6297897796612</v>
      </c>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77"/>
      <c r="BS42" s="223"/>
      <c r="BT42" s="223"/>
      <c r="BU42" s="186">
        <f>[43]HH_CGE_map!U46</f>
        <v>1683.2083214274876</v>
      </c>
      <c r="BV42" s="79">
        <f>[43]HH_CGE_map!V46</f>
        <v>2871.9696891993567</v>
      </c>
      <c r="BW42" s="79">
        <f>[43]HH_CGE_map!W46</f>
        <v>1059.4282815874635</v>
      </c>
      <c r="BX42" s="185">
        <f>[43]HH_CGE_map!X46</f>
        <v>4053.425971653191</v>
      </c>
      <c r="BY42" s="223"/>
      <c r="BZ42" s="223"/>
      <c r="CA42" s="223"/>
      <c r="CB42" s="223"/>
      <c r="CC42" s="223"/>
      <c r="CD42" s="223"/>
      <c r="CE42" s="79">
        <v>261223.06248490344</v>
      </c>
      <c r="CF42" s="85"/>
      <c r="CG42" s="107">
        <f t="shared" si="1"/>
        <v>2376449.7613565437</v>
      </c>
      <c r="CH42" s="221" t="b">
        <f t="shared" si="2"/>
        <v>1</v>
      </c>
      <c r="CI42" s="79">
        <v>2376449.7613565437</v>
      </c>
    </row>
    <row r="43" spans="1:87" x14ac:dyDescent="0.25">
      <c r="A43" s="227"/>
      <c r="B43" s="225">
        <v>41</v>
      </c>
      <c r="C43" s="7">
        <v>179.23293527989844</v>
      </c>
      <c r="D43" s="79">
        <v>7168.4706500885386</v>
      </c>
      <c r="E43" s="79">
        <v>651269.95621578221</v>
      </c>
      <c r="F43" s="79">
        <v>11083.204292397106</v>
      </c>
      <c r="G43" s="79">
        <v>1973.0435352880602</v>
      </c>
      <c r="H43" s="79">
        <v>95796.854873321354</v>
      </c>
      <c r="I43" s="79">
        <v>3054.405566298858</v>
      </c>
      <c r="J43" s="79">
        <v>16.886094440188813</v>
      </c>
      <c r="K43" s="79"/>
      <c r="L43" s="79">
        <v>99.170266308600205</v>
      </c>
      <c r="M43" s="79">
        <v>4265.394846440995</v>
      </c>
      <c r="N43" s="79">
        <v>174.1017786159818</v>
      </c>
      <c r="O43" s="79">
        <v>0.10168382666980677</v>
      </c>
      <c r="P43" s="79">
        <v>7.136077204934355</v>
      </c>
      <c r="Q43" s="79">
        <v>35340.188374214886</v>
      </c>
      <c r="R43" s="79">
        <v>31209.417712122158</v>
      </c>
      <c r="S43" s="79">
        <v>451.22481479316679</v>
      </c>
      <c r="T43" s="79">
        <v>1663.9550269729064</v>
      </c>
      <c r="U43" s="79">
        <v>107.95997303966145</v>
      </c>
      <c r="V43" s="79">
        <v>1.0481922483774518E-2</v>
      </c>
      <c r="W43" s="79">
        <v>33.98573770639711</v>
      </c>
      <c r="X43" s="79">
        <v>1092.0606042675922</v>
      </c>
      <c r="Y43" s="79">
        <v>4595.6171648144855</v>
      </c>
      <c r="Z43" s="79"/>
      <c r="AA43" s="79">
        <v>430.45828480108293</v>
      </c>
      <c r="AB43" s="79">
        <v>32780.043818189748</v>
      </c>
      <c r="AC43" s="79">
        <v>1237.9955894627803</v>
      </c>
      <c r="AD43" s="79">
        <v>56.214112104062806</v>
      </c>
      <c r="AE43" s="79">
        <v>22.589482945810474</v>
      </c>
      <c r="AF43" s="79">
        <v>5264.9910285279566</v>
      </c>
      <c r="AG43" s="79">
        <v>2359.2574385662097</v>
      </c>
      <c r="AH43" s="79">
        <v>63.181343701423557</v>
      </c>
      <c r="AI43" s="79">
        <v>4.1326583473672196</v>
      </c>
      <c r="AJ43" s="80">
        <v>2260.876294092302</v>
      </c>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77"/>
      <c r="BS43" s="223"/>
      <c r="BT43" s="223"/>
      <c r="BU43" s="186">
        <f>[43]HH_CGE_map!U47</f>
        <v>0</v>
      </c>
      <c r="BV43" s="79">
        <f>[43]HH_CGE_map!V47</f>
        <v>0</v>
      </c>
      <c r="BW43" s="79">
        <f>[43]HH_CGE_map!W47</f>
        <v>13443.054667372879</v>
      </c>
      <c r="BX43" s="185">
        <f>[43]HH_CGE_map!X47</f>
        <v>1894.6587115089294</v>
      </c>
      <c r="BY43" s="223"/>
      <c r="BZ43" s="223"/>
      <c r="CA43" s="223"/>
      <c r="CB43" s="223"/>
      <c r="CC43" s="223"/>
      <c r="CD43" s="223"/>
      <c r="CE43" s="79">
        <v>24502.290657803238</v>
      </c>
      <c r="CF43" s="85"/>
      <c r="CG43" s="107">
        <f t="shared" si="1"/>
        <v>933902.12279257132</v>
      </c>
      <c r="CH43" s="221" t="b">
        <f t="shared" si="2"/>
        <v>1</v>
      </c>
      <c r="CI43" s="79">
        <v>933902.12279257132</v>
      </c>
    </row>
    <row r="44" spans="1:87" x14ac:dyDescent="0.25">
      <c r="A44" s="227"/>
      <c r="B44" s="225">
        <v>42</v>
      </c>
      <c r="C44" s="7">
        <v>139660.51114790718</v>
      </c>
      <c r="D44" s="79">
        <v>1.2621027386177739E-3</v>
      </c>
      <c r="E44" s="79">
        <v>861.57794812384918</v>
      </c>
      <c r="F44" s="79"/>
      <c r="G44" s="79"/>
      <c r="H44" s="79">
        <v>4.6169017141003493E-2</v>
      </c>
      <c r="I44" s="79">
        <v>606.74786495019453</v>
      </c>
      <c r="J44" s="79">
        <v>131072.91098278438</v>
      </c>
      <c r="K44" s="79">
        <v>320.38400224904814</v>
      </c>
      <c r="L44" s="79">
        <v>332.74458133776648</v>
      </c>
      <c r="M44" s="79">
        <v>46.60130807463235</v>
      </c>
      <c r="N44" s="79">
        <v>98.607242017103189</v>
      </c>
      <c r="O44" s="79">
        <v>1.5144874191146545</v>
      </c>
      <c r="P44" s="79">
        <v>10.253274302369277</v>
      </c>
      <c r="Q44" s="79">
        <v>408.41000725595273</v>
      </c>
      <c r="R44" s="79">
        <v>15.672970363141763</v>
      </c>
      <c r="S44" s="79">
        <v>1.0179937026883699</v>
      </c>
      <c r="T44" s="79"/>
      <c r="U44" s="79">
        <v>22.831262203559898</v>
      </c>
      <c r="V44" s="79">
        <v>180.31473601331635</v>
      </c>
      <c r="W44" s="79">
        <v>29.33575019842737</v>
      </c>
      <c r="X44" s="79">
        <v>43.65802474575527</v>
      </c>
      <c r="Y44" s="79">
        <v>558.22311839613144</v>
      </c>
      <c r="Z44" s="79">
        <v>1.6676835654608247E-2</v>
      </c>
      <c r="AA44" s="79">
        <v>155.55410620054431</v>
      </c>
      <c r="AB44" s="79">
        <v>191.97209489143376</v>
      </c>
      <c r="AC44" s="79">
        <v>51465.784642391853</v>
      </c>
      <c r="AD44" s="79">
        <v>2896.1080045288859</v>
      </c>
      <c r="AE44" s="79">
        <v>165.91114116040973</v>
      </c>
      <c r="AF44" s="79">
        <v>263.37482786744857</v>
      </c>
      <c r="AG44" s="79">
        <v>2371.4078500437954</v>
      </c>
      <c r="AH44" s="79">
        <v>14134.426610475291</v>
      </c>
      <c r="AI44" s="79">
        <v>3384.6283117932726</v>
      </c>
      <c r="AJ44" s="80">
        <v>83163.247395804021</v>
      </c>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77"/>
      <c r="BS44" s="223"/>
      <c r="BT44" s="223"/>
      <c r="BU44" s="186">
        <f>[43]HH_CGE_map!U48</f>
        <v>762110.6903095023</v>
      </c>
      <c r="BV44" s="79">
        <f>[43]HH_CGE_map!V48</f>
        <v>964290.69745345542</v>
      </c>
      <c r="BW44" s="79">
        <f>[43]HH_CGE_map!W48</f>
        <v>431148.23470442195</v>
      </c>
      <c r="BX44" s="185">
        <f>[43]HH_CGE_map!X48</f>
        <v>1226267.5608979089</v>
      </c>
      <c r="BY44" s="223"/>
      <c r="BZ44" s="223"/>
      <c r="CA44" s="223"/>
      <c r="CB44" s="223"/>
      <c r="CC44" s="223"/>
      <c r="CD44" s="223"/>
      <c r="CE44" s="79">
        <v>5109.3254919610872</v>
      </c>
      <c r="CF44" s="85"/>
      <c r="CG44" s="107">
        <f t="shared" si="1"/>
        <v>3821390.3046524068</v>
      </c>
      <c r="CH44" s="221" t="b">
        <f t="shared" si="2"/>
        <v>1</v>
      </c>
      <c r="CI44" s="79">
        <v>3821390.3046524068</v>
      </c>
    </row>
    <row r="45" spans="1:87" x14ac:dyDescent="0.25">
      <c r="A45" s="227"/>
      <c r="B45" s="225">
        <v>43</v>
      </c>
      <c r="C45" s="7">
        <v>650.2621776969645</v>
      </c>
      <c r="D45" s="79">
        <v>1467.3180980070465</v>
      </c>
      <c r="E45" s="79">
        <v>711.2825844667974</v>
      </c>
      <c r="F45" s="79"/>
      <c r="G45" s="79">
        <v>47.392537501074877</v>
      </c>
      <c r="H45" s="79">
        <v>34.13014685655682</v>
      </c>
      <c r="I45" s="79">
        <v>227.0914800337101</v>
      </c>
      <c r="J45" s="79">
        <v>13988.680967997267</v>
      </c>
      <c r="K45" s="79">
        <v>4701.0942369211007</v>
      </c>
      <c r="L45" s="79">
        <v>236.44425256865384</v>
      </c>
      <c r="M45" s="79">
        <v>156.7786405617673</v>
      </c>
      <c r="N45" s="79">
        <v>9.4548696428913392E-2</v>
      </c>
      <c r="O45" s="79">
        <v>9.3543469032076189E-4</v>
      </c>
      <c r="P45" s="79">
        <v>0.28594985955198565</v>
      </c>
      <c r="Q45" s="79">
        <v>724.37739524048459</v>
      </c>
      <c r="R45" s="79">
        <v>155.73705111084962</v>
      </c>
      <c r="S45" s="79">
        <v>23.397716228557499</v>
      </c>
      <c r="T45" s="79"/>
      <c r="U45" s="79">
        <v>667.1232711155435</v>
      </c>
      <c r="V45" s="79">
        <v>3.2033927860274547</v>
      </c>
      <c r="W45" s="79">
        <v>13.582813665894005</v>
      </c>
      <c r="X45" s="79">
        <v>6.3763039799859502</v>
      </c>
      <c r="Y45" s="79">
        <v>1377.2204021389648</v>
      </c>
      <c r="Z45" s="79">
        <v>23.724355889004393</v>
      </c>
      <c r="AA45" s="79">
        <v>150.18145845182286</v>
      </c>
      <c r="AB45" s="79">
        <v>12045.656944726448</v>
      </c>
      <c r="AC45" s="79">
        <v>107755.97776774642</v>
      </c>
      <c r="AD45" s="79">
        <v>36492.265481042603</v>
      </c>
      <c r="AE45" s="79">
        <v>7631.2034539395354</v>
      </c>
      <c r="AF45" s="79">
        <v>9581.559030659062</v>
      </c>
      <c r="AG45" s="79">
        <v>27853.58353765629</v>
      </c>
      <c r="AH45" s="79">
        <v>26209.153218251169</v>
      </c>
      <c r="AI45" s="79">
        <v>1219.039785592548</v>
      </c>
      <c r="AJ45" s="80">
        <v>36730.611756032391</v>
      </c>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77"/>
      <c r="BS45" s="223"/>
      <c r="BT45" s="223"/>
      <c r="BU45" s="186">
        <f>[43]HH_CGE_map!U49</f>
        <v>20912.473735709482</v>
      </c>
      <c r="BV45" s="79">
        <f>[43]HH_CGE_map!V49</f>
        <v>21864.867971920114</v>
      </c>
      <c r="BW45" s="79">
        <f>[43]HH_CGE_map!W49</f>
        <v>11508.462545406594</v>
      </c>
      <c r="BX45" s="185">
        <f>[43]HH_CGE_map!X49</f>
        <v>24097.331165015803</v>
      </c>
      <c r="BY45" s="223"/>
      <c r="BZ45" s="223"/>
      <c r="CA45" s="223"/>
      <c r="CB45" s="223"/>
      <c r="CC45" s="223"/>
      <c r="CD45" s="223"/>
      <c r="CE45" s="79">
        <v>6278.4252740151805</v>
      </c>
      <c r="CF45" s="85"/>
      <c r="CG45" s="107">
        <f t="shared" si="1"/>
        <v>375546.39238492242</v>
      </c>
      <c r="CH45" s="221" t="b">
        <f t="shared" si="2"/>
        <v>1</v>
      </c>
      <c r="CI45" s="79">
        <v>375546.39238492236</v>
      </c>
    </row>
    <row r="46" spans="1:87" x14ac:dyDescent="0.25">
      <c r="A46" s="227"/>
      <c r="B46" s="225">
        <v>44</v>
      </c>
      <c r="C46" s="7">
        <v>14133.111510925039</v>
      </c>
      <c r="D46" s="79">
        <v>6180.8320502391471</v>
      </c>
      <c r="E46" s="79">
        <v>47627.701306762545</v>
      </c>
      <c r="F46" s="79">
        <v>0.23781253581073861</v>
      </c>
      <c r="G46" s="79">
        <v>2339.9706934599108</v>
      </c>
      <c r="H46" s="79">
        <v>4035.6494001018268</v>
      </c>
      <c r="I46" s="79">
        <v>44728.917406486922</v>
      </c>
      <c r="J46" s="79">
        <v>24783.002199080478</v>
      </c>
      <c r="K46" s="79">
        <v>803.80777463782431</v>
      </c>
      <c r="L46" s="79">
        <v>43507.517097260723</v>
      </c>
      <c r="M46" s="79">
        <v>1118.2826881131239</v>
      </c>
      <c r="N46" s="79">
        <v>43.692798201112481</v>
      </c>
      <c r="O46" s="79">
        <v>275.95676069668224</v>
      </c>
      <c r="P46" s="79">
        <v>152.37389629601196</v>
      </c>
      <c r="Q46" s="79">
        <v>6166.5257110935709</v>
      </c>
      <c r="R46" s="79">
        <v>15861.776106108411</v>
      </c>
      <c r="S46" s="79">
        <v>1250.6339871331763</v>
      </c>
      <c r="T46" s="79">
        <v>0.34321433457696476</v>
      </c>
      <c r="U46" s="79">
        <v>10069.86241058903</v>
      </c>
      <c r="V46" s="79">
        <v>18.604212155563776</v>
      </c>
      <c r="W46" s="79">
        <v>2238.7999111996187</v>
      </c>
      <c r="X46" s="79">
        <v>2682.874996876375</v>
      </c>
      <c r="Y46" s="79">
        <v>79717.056664057411</v>
      </c>
      <c r="Z46" s="79">
        <v>2710.4601238097916</v>
      </c>
      <c r="AA46" s="79">
        <v>6144.3246111834987</v>
      </c>
      <c r="AB46" s="79">
        <v>49226.020253942406</v>
      </c>
      <c r="AC46" s="79">
        <v>198017.61664592143</v>
      </c>
      <c r="AD46" s="79">
        <v>11850.775750398536</v>
      </c>
      <c r="AE46" s="79">
        <v>1282.4796229618635</v>
      </c>
      <c r="AF46" s="79">
        <v>97783.25417419165</v>
      </c>
      <c r="AG46" s="79">
        <v>57154.834598780522</v>
      </c>
      <c r="AH46" s="79">
        <v>12992.789391397051</v>
      </c>
      <c r="AI46" s="79">
        <v>37912.617216257153</v>
      </c>
      <c r="AJ46" s="80">
        <v>107285.04423778006</v>
      </c>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77"/>
      <c r="BS46" s="223"/>
      <c r="BT46" s="223"/>
      <c r="BU46" s="186">
        <f>[43]HH_CGE_map!U50</f>
        <v>120961.26449848842</v>
      </c>
      <c r="BV46" s="79">
        <f>[43]HH_CGE_map!V50</f>
        <v>195506.72626486403</v>
      </c>
      <c r="BW46" s="79">
        <f>[43]HH_CGE_map!W50</f>
        <v>75452.339389819419</v>
      </c>
      <c r="BX46" s="185">
        <f>[43]HH_CGE_map!X50</f>
        <v>317005.34704238299</v>
      </c>
      <c r="BY46" s="223"/>
      <c r="BZ46" s="223"/>
      <c r="CA46" s="223"/>
      <c r="CB46" s="223"/>
      <c r="CC46" s="223"/>
      <c r="CD46" s="223"/>
      <c r="CE46" s="79">
        <v>70918.574275688035</v>
      </c>
      <c r="CF46" s="85"/>
      <c r="CG46" s="107">
        <f t="shared" si="1"/>
        <v>1669941.9987062116</v>
      </c>
      <c r="CH46" s="221" t="b">
        <f t="shared" si="2"/>
        <v>1</v>
      </c>
      <c r="CI46" s="79">
        <v>1669941.9987062116</v>
      </c>
    </row>
    <row r="47" spans="1:87" x14ac:dyDescent="0.25">
      <c r="A47" s="227"/>
      <c r="B47" s="225">
        <v>45</v>
      </c>
      <c r="C47" s="7">
        <v>23117.838987948173</v>
      </c>
      <c r="D47" s="79">
        <v>38412.500364949061</v>
      </c>
      <c r="E47" s="79">
        <v>285630.43030823616</v>
      </c>
      <c r="F47" s="79">
        <v>3053.9276500096171</v>
      </c>
      <c r="G47" s="79">
        <v>106748.1359074369</v>
      </c>
      <c r="H47" s="79">
        <v>50271.264279912357</v>
      </c>
      <c r="I47" s="79">
        <v>76805.403447807112</v>
      </c>
      <c r="J47" s="79">
        <v>1309.5555587413819</v>
      </c>
      <c r="K47" s="79">
        <v>1.4925567411340692</v>
      </c>
      <c r="L47" s="79">
        <v>8949.4149136638698</v>
      </c>
      <c r="M47" s="79">
        <v>125109.96846638802</v>
      </c>
      <c r="N47" s="79">
        <v>8174.4513949754582</v>
      </c>
      <c r="O47" s="79">
        <v>38719.952474310623</v>
      </c>
      <c r="P47" s="79">
        <v>513.09834456469707</v>
      </c>
      <c r="Q47" s="79">
        <v>899.28516549175436</v>
      </c>
      <c r="R47" s="79">
        <v>58231.447802674811</v>
      </c>
      <c r="S47" s="79">
        <v>118031.36260087478</v>
      </c>
      <c r="T47" s="79">
        <v>0.33043487429806762</v>
      </c>
      <c r="U47" s="79">
        <v>154499.13261408365</v>
      </c>
      <c r="V47" s="79">
        <v>17949.509054930484</v>
      </c>
      <c r="W47" s="79">
        <v>22589.781219969231</v>
      </c>
      <c r="X47" s="79">
        <v>14687.339372697837</v>
      </c>
      <c r="Y47" s="79">
        <v>310378.92089611606</v>
      </c>
      <c r="Z47" s="79">
        <v>8851.2231169150928</v>
      </c>
      <c r="AA47" s="79">
        <v>663.57001927694989</v>
      </c>
      <c r="AB47" s="79">
        <v>389213.55135928234</v>
      </c>
      <c r="AC47" s="79">
        <v>96915.2593587109</v>
      </c>
      <c r="AD47" s="79">
        <v>46700.529241892269</v>
      </c>
      <c r="AE47" s="79">
        <v>9.3950892663614477E-2</v>
      </c>
      <c r="AF47" s="79">
        <v>13021.936154148852</v>
      </c>
      <c r="AG47" s="79">
        <v>77665.162642701383</v>
      </c>
      <c r="AH47" s="79">
        <v>18.647260704700393</v>
      </c>
      <c r="AI47" s="79">
        <v>1692.6509119114046</v>
      </c>
      <c r="AJ47" s="80">
        <v>75731.815895657608</v>
      </c>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77"/>
      <c r="BS47" s="223"/>
      <c r="BT47" s="223"/>
      <c r="BU47" s="186">
        <f>[43]HH_CGE_map!U51</f>
        <v>4611.7618486705305</v>
      </c>
      <c r="BV47" s="79">
        <f>[43]HH_CGE_map!V51</f>
        <v>7868.8062995999999</v>
      </c>
      <c r="BW47" s="79">
        <f>[43]HH_CGE_map!W51</f>
        <v>2902.6893868277048</v>
      </c>
      <c r="BX47" s="185">
        <f>[43]HH_CGE_map!X51</f>
        <v>11105.835810404633</v>
      </c>
      <c r="BY47" s="223"/>
      <c r="BZ47" s="223"/>
      <c r="CA47" s="223"/>
      <c r="CB47" s="223"/>
      <c r="CC47" s="223"/>
      <c r="CD47" s="223"/>
      <c r="CE47" s="79">
        <v>47327.664635679459</v>
      </c>
      <c r="CF47" s="85"/>
      <c r="CG47" s="107">
        <f t="shared" si="1"/>
        <v>2248375.741710674</v>
      </c>
      <c r="CH47" s="221" t="b">
        <f t="shared" si="2"/>
        <v>1</v>
      </c>
      <c r="CI47" s="79">
        <v>2248375.741710674</v>
      </c>
    </row>
    <row r="48" spans="1:87" x14ac:dyDescent="0.25">
      <c r="A48" s="227"/>
      <c r="B48" s="225">
        <v>46</v>
      </c>
      <c r="C48" s="7">
        <v>7667.0010462752953</v>
      </c>
      <c r="D48" s="79"/>
      <c r="E48" s="79">
        <v>130584.88041836501</v>
      </c>
      <c r="F48" s="79"/>
      <c r="G48" s="79">
        <v>1.9131836241635629</v>
      </c>
      <c r="H48" s="79">
        <v>130539.51049112903</v>
      </c>
      <c r="I48" s="79">
        <v>1818.0583609458015</v>
      </c>
      <c r="J48" s="79">
        <v>2837.2571814392081</v>
      </c>
      <c r="K48" s="79">
        <v>140.53993697385584</v>
      </c>
      <c r="L48" s="79">
        <v>233.66095946002318</v>
      </c>
      <c r="M48" s="79">
        <v>173.1827488615339</v>
      </c>
      <c r="N48" s="79">
        <v>69937.232364302239</v>
      </c>
      <c r="O48" s="79">
        <v>30720.759361006487</v>
      </c>
      <c r="P48" s="79">
        <v>10.04605581778898</v>
      </c>
      <c r="Q48" s="79">
        <v>164.25887317088413</v>
      </c>
      <c r="R48" s="79">
        <v>555.49926075904273</v>
      </c>
      <c r="S48" s="79">
        <v>109433.91067858606</v>
      </c>
      <c r="T48" s="79">
        <v>142.90604332096757</v>
      </c>
      <c r="U48" s="79">
        <v>29868.587493678559</v>
      </c>
      <c r="V48" s="79">
        <v>27161.322358159767</v>
      </c>
      <c r="W48" s="79">
        <v>1575.120569247099</v>
      </c>
      <c r="X48" s="79">
        <v>79926.216419715216</v>
      </c>
      <c r="Y48" s="79">
        <v>4776.8944615474438</v>
      </c>
      <c r="Z48" s="79"/>
      <c r="AA48" s="79">
        <v>0.28037155790234108</v>
      </c>
      <c r="AB48" s="79">
        <v>376681.7996679293</v>
      </c>
      <c r="AC48" s="79">
        <v>8433.447598248802</v>
      </c>
      <c r="AD48" s="79">
        <v>17444.845067733033</v>
      </c>
      <c r="AE48" s="79">
        <v>195279.50184059527</v>
      </c>
      <c r="AF48" s="79">
        <v>19459.514211011265</v>
      </c>
      <c r="AG48" s="79">
        <v>32103.124476552734</v>
      </c>
      <c r="AH48" s="79"/>
      <c r="AI48" s="79"/>
      <c r="AJ48" s="80">
        <v>30996.686795541682</v>
      </c>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77"/>
      <c r="BS48" s="223"/>
      <c r="BT48" s="223"/>
      <c r="BU48" s="186">
        <f>[43]HH_CGE_map!U52</f>
        <v>7290.299379188069</v>
      </c>
      <c r="BV48" s="79">
        <f>[43]HH_CGE_map!V52</f>
        <v>12439.0537853689</v>
      </c>
      <c r="BW48" s="79">
        <f>[43]HH_CGE_map!W52</f>
        <v>4588.5879039626034</v>
      </c>
      <c r="BX48" s="185">
        <f>[43]HH_CGE_map!X52</f>
        <v>17556.168460281162</v>
      </c>
      <c r="BY48" s="223"/>
      <c r="BZ48" s="223"/>
      <c r="CA48" s="223"/>
      <c r="CB48" s="223"/>
      <c r="CC48" s="223"/>
      <c r="CD48" s="223"/>
      <c r="CE48" s="79">
        <v>620898.882243876</v>
      </c>
      <c r="CF48" s="85"/>
      <c r="CG48" s="107">
        <f t="shared" si="1"/>
        <v>1971440.9500682321</v>
      </c>
      <c r="CH48" s="221" t="b">
        <f t="shared" si="2"/>
        <v>1</v>
      </c>
      <c r="CI48" s="79">
        <v>1971440.9500682321</v>
      </c>
    </row>
    <row r="49" spans="1:88" x14ac:dyDescent="0.25">
      <c r="A49" s="227"/>
      <c r="B49" s="225">
        <v>47</v>
      </c>
      <c r="C49" s="7">
        <v>7883.5560531751344</v>
      </c>
      <c r="D49" s="79">
        <v>40765.582754110474</v>
      </c>
      <c r="E49" s="79">
        <v>26874.616005886903</v>
      </c>
      <c r="F49" s="79">
        <v>530.27578105357043</v>
      </c>
      <c r="G49" s="79">
        <v>636.57663443453293</v>
      </c>
      <c r="H49" s="79">
        <v>6059.4100427692238</v>
      </c>
      <c r="I49" s="79">
        <v>13453.94260135799</v>
      </c>
      <c r="J49" s="79">
        <v>4702.5619362583147</v>
      </c>
      <c r="K49" s="79">
        <v>10.031738862908638</v>
      </c>
      <c r="L49" s="79">
        <v>219.50930520280039</v>
      </c>
      <c r="M49" s="79">
        <v>9121.4687445612581</v>
      </c>
      <c r="N49" s="79">
        <v>136.06323593691724</v>
      </c>
      <c r="O49" s="79">
        <v>700.58056058039574</v>
      </c>
      <c r="P49" s="79">
        <v>7563.1538123354921</v>
      </c>
      <c r="Q49" s="79">
        <v>200.74747707876085</v>
      </c>
      <c r="R49" s="79">
        <v>10697.214659244826</v>
      </c>
      <c r="S49" s="79">
        <v>20712.483137825591</v>
      </c>
      <c r="T49" s="79">
        <v>0.28136841460847684</v>
      </c>
      <c r="U49" s="79">
        <v>32780.297416443587</v>
      </c>
      <c r="V49" s="79">
        <v>44.370206592977929</v>
      </c>
      <c r="W49" s="79">
        <v>7018.0021066028294</v>
      </c>
      <c r="X49" s="79">
        <v>1138.8071592338301</v>
      </c>
      <c r="Y49" s="79">
        <v>31509.251686753574</v>
      </c>
      <c r="Z49" s="79">
        <v>3.7687772077640161E-3</v>
      </c>
      <c r="AA49" s="79">
        <v>1373.4011244315057</v>
      </c>
      <c r="AB49" s="79">
        <v>70233.826265446449</v>
      </c>
      <c r="AC49" s="79">
        <v>97727.630575813411</v>
      </c>
      <c r="AD49" s="79">
        <v>18199.415116839216</v>
      </c>
      <c r="AE49" s="79">
        <v>377.93519065873215</v>
      </c>
      <c r="AF49" s="79">
        <v>11824.893583685687</v>
      </c>
      <c r="AG49" s="79">
        <v>46578.510968904826</v>
      </c>
      <c r="AH49" s="79">
        <v>542.52981354959866</v>
      </c>
      <c r="AI49" s="79">
        <v>2755.2322880856077</v>
      </c>
      <c r="AJ49" s="80">
        <v>40560.709413633085</v>
      </c>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77"/>
      <c r="BS49" s="223"/>
      <c r="BT49" s="223"/>
      <c r="BU49" s="186">
        <f>[43]HH_CGE_map!U53</f>
        <v>20152.91003282095</v>
      </c>
      <c r="BV49" s="79">
        <f>[43]HH_CGE_map!V53</f>
        <v>45266.378255596661</v>
      </c>
      <c r="BW49" s="79">
        <f>[43]HH_CGE_map!W53</f>
        <v>8200.7538283839986</v>
      </c>
      <c r="BX49" s="185">
        <f>[43]HH_CGE_map!X53</f>
        <v>47901.766662134054</v>
      </c>
      <c r="BY49" s="223"/>
      <c r="BZ49" s="223"/>
      <c r="CA49" s="223"/>
      <c r="CB49" s="223"/>
      <c r="CC49" s="223"/>
      <c r="CD49" s="223"/>
      <c r="CE49" s="79">
        <v>235061.80410458989</v>
      </c>
      <c r="CF49" s="85"/>
      <c r="CG49" s="107">
        <f t="shared" si="1"/>
        <v>869516.48541806743</v>
      </c>
      <c r="CH49" s="221" t="b">
        <f t="shared" si="2"/>
        <v>1</v>
      </c>
      <c r="CI49" s="79">
        <v>869516.48541806743</v>
      </c>
      <c r="CJ49" s="221"/>
    </row>
    <row r="50" spans="1:88" x14ac:dyDescent="0.25">
      <c r="A50" s="227"/>
      <c r="B50" s="225">
        <v>48</v>
      </c>
      <c r="C50" s="7">
        <v>65548.654618653192</v>
      </c>
      <c r="D50" s="79">
        <v>2317.1894917184504</v>
      </c>
      <c r="E50" s="79">
        <v>181702.46051354753</v>
      </c>
      <c r="F50" s="79">
        <v>750.98965536193487</v>
      </c>
      <c r="G50" s="79">
        <v>581.37864287230786</v>
      </c>
      <c r="H50" s="79">
        <v>34753.350860960847</v>
      </c>
      <c r="I50" s="79">
        <v>2517.6427140586416</v>
      </c>
      <c r="J50" s="79">
        <v>5627.0941880113587</v>
      </c>
      <c r="K50" s="79">
        <v>9.8038700485790642</v>
      </c>
      <c r="L50" s="79">
        <v>295.37881514945332</v>
      </c>
      <c r="M50" s="79">
        <v>5579.8350380437423</v>
      </c>
      <c r="N50" s="79">
        <v>543.68558943021537</v>
      </c>
      <c r="O50" s="79">
        <v>2.2644002605143767E-3</v>
      </c>
      <c r="P50" s="79">
        <v>84.000580915068255</v>
      </c>
      <c r="Q50" s="79">
        <v>854.08382547744941</v>
      </c>
      <c r="R50" s="79">
        <v>2283.7171077288244</v>
      </c>
      <c r="S50" s="79">
        <v>902.181069285577</v>
      </c>
      <c r="T50" s="79">
        <v>7.5917488535123784E-2</v>
      </c>
      <c r="U50" s="79">
        <v>4839.8274431291102</v>
      </c>
      <c r="V50" s="79">
        <v>753.48159406720163</v>
      </c>
      <c r="W50" s="79">
        <v>515.25250479824524</v>
      </c>
      <c r="X50" s="79">
        <v>1982.2095532692963</v>
      </c>
      <c r="Y50" s="79">
        <v>616262.73301358125</v>
      </c>
      <c r="Z50" s="79">
        <v>2306.8474422678159</v>
      </c>
      <c r="AA50" s="79">
        <v>22328.063904103408</v>
      </c>
      <c r="AB50" s="79">
        <v>23874.588875479014</v>
      </c>
      <c r="AC50" s="79">
        <v>161384.97127136451</v>
      </c>
      <c r="AD50" s="79">
        <v>401.77030686461859</v>
      </c>
      <c r="AE50" s="79">
        <v>4971.5793161144338</v>
      </c>
      <c r="AF50" s="79">
        <v>68300.172770447243</v>
      </c>
      <c r="AG50" s="79">
        <v>10814.261275790614</v>
      </c>
      <c r="AH50" s="79">
        <v>2881.9636208534607</v>
      </c>
      <c r="AI50" s="79">
        <v>14353.943673714783</v>
      </c>
      <c r="AJ50" s="80">
        <v>54369.699560100089</v>
      </c>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77"/>
      <c r="BS50" s="223"/>
      <c r="BT50" s="223"/>
      <c r="BU50" s="186">
        <f>[43]HH_CGE_map!U54</f>
        <v>56190.961054146515</v>
      </c>
      <c r="BV50" s="79">
        <f>[43]HH_CGE_map!V54</f>
        <v>121694.88667155137</v>
      </c>
      <c r="BW50" s="79">
        <f>[43]HH_CGE_map!W54</f>
        <v>30749.135318650107</v>
      </c>
      <c r="BX50" s="185">
        <f>[43]HH_CGE_map!X54</f>
        <v>185915.56148917254</v>
      </c>
      <c r="BY50" s="223"/>
      <c r="BZ50" s="223"/>
      <c r="CA50" s="223"/>
      <c r="CB50" s="223"/>
      <c r="CC50" s="223"/>
      <c r="CD50" s="223"/>
      <c r="CE50" s="79">
        <v>7798.6343248258754</v>
      </c>
      <c r="CF50" s="85"/>
      <c r="CG50" s="107">
        <f t="shared" si="1"/>
        <v>1697042.0697474433</v>
      </c>
      <c r="CH50" s="221" t="b">
        <f t="shared" si="2"/>
        <v>1</v>
      </c>
      <c r="CI50" s="79">
        <v>1697042.0697474433</v>
      </c>
      <c r="CJ50" s="221"/>
    </row>
    <row r="51" spans="1:88" x14ac:dyDescent="0.25">
      <c r="A51" s="227"/>
      <c r="B51" s="225">
        <v>49</v>
      </c>
      <c r="C51" s="7">
        <v>218474.02477080803</v>
      </c>
      <c r="D51" s="79">
        <v>2330.2905501033888</v>
      </c>
      <c r="E51" s="79">
        <v>110463.28643075997</v>
      </c>
      <c r="F51" s="79">
        <v>0.26442482605491557</v>
      </c>
      <c r="G51" s="79">
        <v>2369.8048365865166</v>
      </c>
      <c r="H51" s="79">
        <v>249084.22755272753</v>
      </c>
      <c r="I51" s="79">
        <v>8227.0068425138488</v>
      </c>
      <c r="J51" s="79">
        <v>98408.141678649161</v>
      </c>
      <c r="K51" s="79">
        <v>14790.457148401782</v>
      </c>
      <c r="L51" s="79">
        <v>64525.328273329797</v>
      </c>
      <c r="M51" s="79">
        <v>180.75666275815601</v>
      </c>
      <c r="N51" s="79">
        <v>1686.6570997792019</v>
      </c>
      <c r="O51" s="79">
        <v>111.33705475557366</v>
      </c>
      <c r="P51" s="79">
        <v>2361.9818144679898</v>
      </c>
      <c r="Q51" s="79">
        <v>33711.261083985322</v>
      </c>
      <c r="R51" s="79">
        <v>7273.5915626143105</v>
      </c>
      <c r="S51" s="79">
        <v>2591.8140847518312</v>
      </c>
      <c r="T51" s="79">
        <v>2349.0212429534604</v>
      </c>
      <c r="U51" s="79">
        <v>11104.492321118134</v>
      </c>
      <c r="V51" s="79">
        <v>54.732236291323609</v>
      </c>
      <c r="W51" s="79">
        <v>1489.6749357489714</v>
      </c>
      <c r="X51" s="79">
        <v>454.15637478031613</v>
      </c>
      <c r="Y51" s="79">
        <v>15514.214764687029</v>
      </c>
      <c r="Z51" s="79">
        <v>552.14476512857652</v>
      </c>
      <c r="AA51" s="79">
        <v>2751.8399743054142</v>
      </c>
      <c r="AB51" s="79">
        <v>7067.5604392022396</v>
      </c>
      <c r="AC51" s="79">
        <v>12465.394827002354</v>
      </c>
      <c r="AD51" s="79">
        <v>3517.3240418382829</v>
      </c>
      <c r="AE51" s="79">
        <v>339.13651790286661</v>
      </c>
      <c r="AF51" s="79">
        <v>16122.476450357968</v>
      </c>
      <c r="AG51" s="79">
        <v>58367.001595322305</v>
      </c>
      <c r="AH51" s="79">
        <v>30249.368118569324</v>
      </c>
      <c r="AI51" s="79">
        <v>150197.09614603544</v>
      </c>
      <c r="AJ51" s="80">
        <v>56636.021967094275</v>
      </c>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77"/>
      <c r="BS51" s="223"/>
      <c r="BT51" s="223"/>
      <c r="BU51" s="186">
        <f>[43]HH_CGE_map!U55</f>
        <v>109928.16934187557</v>
      </c>
      <c r="BV51" s="79">
        <f>[43]HH_CGE_map!V55</f>
        <v>189161.39395065504</v>
      </c>
      <c r="BW51" s="79">
        <f>[43]HH_CGE_map!W55</f>
        <v>69823.24101352453</v>
      </c>
      <c r="BX51" s="185">
        <f>[43]HH_CGE_map!X55</f>
        <v>330978.60190605093</v>
      </c>
      <c r="BY51" s="223"/>
      <c r="BZ51" s="223"/>
      <c r="CA51" s="223"/>
      <c r="CB51" s="223"/>
      <c r="CC51" s="223"/>
      <c r="CD51" s="223"/>
      <c r="CE51" s="79">
        <v>21281.855841806744</v>
      </c>
      <c r="CF51" s="85"/>
      <c r="CG51" s="107">
        <f t="shared" si="1"/>
        <v>1906995.1506440695</v>
      </c>
      <c r="CH51" s="221" t="b">
        <f t="shared" si="2"/>
        <v>1</v>
      </c>
      <c r="CI51" s="79">
        <v>1906995.1506440695</v>
      </c>
      <c r="CJ51" s="221"/>
    </row>
    <row r="52" spans="1:88" x14ac:dyDescent="0.25">
      <c r="A52" s="227"/>
      <c r="B52" s="225">
        <v>50</v>
      </c>
      <c r="C52" s="7">
        <v>18129.150233329336</v>
      </c>
      <c r="D52" s="79">
        <v>15.833971761582642</v>
      </c>
      <c r="E52" s="79">
        <v>30430.787087557452</v>
      </c>
      <c r="F52" s="79">
        <v>0.11640614100854949</v>
      </c>
      <c r="G52" s="79">
        <v>1064.4161277442086</v>
      </c>
      <c r="H52" s="79">
        <v>89821.377180319803</v>
      </c>
      <c r="I52" s="79">
        <v>45724.231785681113</v>
      </c>
      <c r="J52" s="79">
        <v>13379.416266015523</v>
      </c>
      <c r="K52" s="79">
        <v>0.32992171832016637</v>
      </c>
      <c r="L52" s="79">
        <v>2232.7761322946358</v>
      </c>
      <c r="M52" s="79">
        <v>5625.994994902082</v>
      </c>
      <c r="N52" s="79">
        <v>30.889383954262222</v>
      </c>
      <c r="O52" s="79">
        <v>126.1332187229235</v>
      </c>
      <c r="P52" s="79">
        <v>111.5344749438125</v>
      </c>
      <c r="Q52" s="79">
        <v>2200.333015564735</v>
      </c>
      <c r="R52" s="79">
        <v>45805.354078897173</v>
      </c>
      <c r="S52" s="79">
        <v>2052.6567176473663</v>
      </c>
      <c r="T52" s="79">
        <v>6.5053845706093696E-2</v>
      </c>
      <c r="U52" s="79">
        <v>20539.551862029643</v>
      </c>
      <c r="V52" s="79">
        <v>199.33893103592769</v>
      </c>
      <c r="W52" s="79">
        <v>4286.0240927631803</v>
      </c>
      <c r="X52" s="79">
        <v>1091.5771351214771</v>
      </c>
      <c r="Y52" s="79">
        <v>16764.295880908961</v>
      </c>
      <c r="Z52" s="79">
        <v>642.90830202949394</v>
      </c>
      <c r="AA52" s="79">
        <v>517.8343676442762</v>
      </c>
      <c r="AB52" s="79">
        <v>355448.38575624104</v>
      </c>
      <c r="AC52" s="79">
        <v>10657.543340148572</v>
      </c>
      <c r="AD52" s="79">
        <v>1549.0939725314965</v>
      </c>
      <c r="AE52" s="79">
        <v>127.26772819327795</v>
      </c>
      <c r="AF52" s="79">
        <v>82444.312217255356</v>
      </c>
      <c r="AG52" s="79">
        <v>47131.666869561544</v>
      </c>
      <c r="AH52" s="79">
        <v>3467.0499974600216</v>
      </c>
      <c r="AI52" s="79">
        <v>6721.2003907720145</v>
      </c>
      <c r="AJ52" s="80">
        <v>77726.108384351552</v>
      </c>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77"/>
      <c r="BS52" s="223"/>
      <c r="BT52" s="223"/>
      <c r="BU52" s="186">
        <f>[43]HH_CGE_map!U56</f>
        <v>15650.350950395488</v>
      </c>
      <c r="BV52" s="79">
        <f>[43]HH_CGE_map!V56</f>
        <v>41309.456698122856</v>
      </c>
      <c r="BW52" s="79">
        <f>[43]HH_CGE_map!W56</f>
        <v>6054.070300181219</v>
      </c>
      <c r="BX52" s="185">
        <f>[43]HH_CGE_map!X56</f>
        <v>40623.489088844253</v>
      </c>
      <c r="BY52" s="223"/>
      <c r="BZ52" s="223"/>
      <c r="CA52" s="223"/>
      <c r="CB52" s="223"/>
      <c r="CC52" s="223"/>
      <c r="CD52" s="223"/>
      <c r="CE52" s="79">
        <v>18073.899338027695</v>
      </c>
      <c r="CF52" s="85"/>
      <c r="CG52" s="107">
        <f t="shared" si="1"/>
        <v>1007776.8216546603</v>
      </c>
      <c r="CH52" s="221" t="b">
        <f t="shared" si="2"/>
        <v>1</v>
      </c>
      <c r="CI52" s="79">
        <v>1007776.8216546603</v>
      </c>
      <c r="CJ52" s="221"/>
    </row>
    <row r="53" spans="1:88" x14ac:dyDescent="0.25">
      <c r="A53" s="227"/>
      <c r="B53" s="225">
        <v>51</v>
      </c>
      <c r="C53" s="7">
        <v>46936.071736125909</v>
      </c>
      <c r="D53" s="79">
        <v>15095.423074470076</v>
      </c>
      <c r="E53" s="79">
        <v>299023.70938850183</v>
      </c>
      <c r="F53" s="79">
        <v>1261.8073141824382</v>
      </c>
      <c r="G53" s="79">
        <v>10017.285739990359</v>
      </c>
      <c r="H53" s="79">
        <v>44288.80965917193</v>
      </c>
      <c r="I53" s="79">
        <v>22079.891978436634</v>
      </c>
      <c r="J53" s="79">
        <v>3916.0555147272826</v>
      </c>
      <c r="K53" s="79">
        <v>195.51771123970326</v>
      </c>
      <c r="L53" s="79">
        <v>2027.3195277437824</v>
      </c>
      <c r="M53" s="79">
        <v>4279.6342663070973</v>
      </c>
      <c r="N53" s="79">
        <v>139.51764955938566</v>
      </c>
      <c r="O53" s="79">
        <v>867.65211216865248</v>
      </c>
      <c r="P53" s="79">
        <v>1319.0687049671114</v>
      </c>
      <c r="Q53" s="79">
        <v>46.35168611675536</v>
      </c>
      <c r="R53" s="79">
        <v>1480.3337440215048</v>
      </c>
      <c r="S53" s="79">
        <v>31860.874324105855</v>
      </c>
      <c r="T53" s="79">
        <v>2013.2126004332324</v>
      </c>
      <c r="U53" s="79">
        <v>46555.60967249138</v>
      </c>
      <c r="V53" s="79">
        <v>1156.7025917611622</v>
      </c>
      <c r="W53" s="79">
        <v>3706.0189785458192</v>
      </c>
      <c r="X53" s="79">
        <v>1379.0930007894208</v>
      </c>
      <c r="Y53" s="79">
        <v>171752.93494691121</v>
      </c>
      <c r="Z53" s="79">
        <v>7689.2494854402939</v>
      </c>
      <c r="AA53" s="79">
        <v>33201.244000076469</v>
      </c>
      <c r="AB53" s="79">
        <v>11248.953198703914</v>
      </c>
      <c r="AC53" s="79">
        <v>445478.76940745139</v>
      </c>
      <c r="AD53" s="79">
        <v>48451.999590280822</v>
      </c>
      <c r="AE53" s="79">
        <v>5391.9482505872802</v>
      </c>
      <c r="AF53" s="79">
        <v>5303.1947345371036</v>
      </c>
      <c r="AG53" s="79">
        <v>48150.99179673296</v>
      </c>
      <c r="AH53" s="79">
        <v>29092.276206345527</v>
      </c>
      <c r="AI53" s="79">
        <v>19569.060078404942</v>
      </c>
      <c r="AJ53" s="80">
        <v>166136.44301373133</v>
      </c>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77"/>
      <c r="BS53" s="223"/>
      <c r="BT53" s="223"/>
      <c r="BU53" s="186">
        <f>[43]HH_CGE_map!U57</f>
        <v>84334.884259406026</v>
      </c>
      <c r="BV53" s="79">
        <f>[43]HH_CGE_map!V57</f>
        <v>309075.5349257043</v>
      </c>
      <c r="BW53" s="79">
        <f>[43]HH_CGE_map!W57</f>
        <v>48794.682891050696</v>
      </c>
      <c r="BX53" s="185">
        <f>[43]HH_CGE_map!X57</f>
        <v>407786.74087913864</v>
      </c>
      <c r="BY53" s="223"/>
      <c r="BZ53" s="223"/>
      <c r="CA53" s="223"/>
      <c r="CB53" s="223"/>
      <c r="CC53" s="223"/>
      <c r="CD53" s="223"/>
      <c r="CE53" s="79">
        <v>3222729.6454643533</v>
      </c>
      <c r="CF53" s="85"/>
      <c r="CG53" s="107">
        <f t="shared" si="1"/>
        <v>5603834.5141047128</v>
      </c>
      <c r="CH53" s="221" t="b">
        <f t="shared" si="2"/>
        <v>1</v>
      </c>
      <c r="CI53" s="79">
        <v>5603834.5141047128</v>
      </c>
      <c r="CJ53" s="221"/>
    </row>
    <row r="54" spans="1:88" x14ac:dyDescent="0.25">
      <c r="A54" s="227"/>
      <c r="B54" s="225">
        <v>52</v>
      </c>
      <c r="C54" s="7">
        <v>65.287054872350666</v>
      </c>
      <c r="D54" s="79"/>
      <c r="E54" s="79">
        <v>8741.2705752353049</v>
      </c>
      <c r="F54" s="79"/>
      <c r="G54" s="79"/>
      <c r="H54" s="79">
        <v>106.42841069666113</v>
      </c>
      <c r="I54" s="79">
        <v>720.04727953502288</v>
      </c>
      <c r="J54" s="79">
        <v>140.13895129356945</v>
      </c>
      <c r="K54" s="79">
        <v>10.329699284768342</v>
      </c>
      <c r="L54" s="79">
        <v>210.11390970082337</v>
      </c>
      <c r="M54" s="79">
        <v>218.8488954291154</v>
      </c>
      <c r="N54" s="79">
        <v>1.8474588332723232</v>
      </c>
      <c r="O54" s="79">
        <v>6.0399645313122212</v>
      </c>
      <c r="P54" s="79">
        <v>169.66698740494718</v>
      </c>
      <c r="Q54" s="79">
        <v>0.45613310557531889</v>
      </c>
      <c r="R54" s="79">
        <v>39.277500094618993</v>
      </c>
      <c r="S54" s="79">
        <v>47.058391919608376</v>
      </c>
      <c r="T54" s="79"/>
      <c r="U54" s="79">
        <v>73.943275480139917</v>
      </c>
      <c r="V54" s="79">
        <v>3.6855585738572714E-3</v>
      </c>
      <c r="W54" s="79">
        <v>7.2439520547552299</v>
      </c>
      <c r="X54" s="79">
        <v>4.71672282051082</v>
      </c>
      <c r="Y54" s="79">
        <v>1105.4135506938485</v>
      </c>
      <c r="Z54" s="79">
        <v>6.5572264646490252E-3</v>
      </c>
      <c r="AA54" s="79">
        <v>6083.9905167222923</v>
      </c>
      <c r="AB54" s="79">
        <v>343.39448238261008</v>
      </c>
      <c r="AC54" s="79">
        <v>198.81817347556893</v>
      </c>
      <c r="AD54" s="79">
        <v>580.30788215609948</v>
      </c>
      <c r="AE54" s="79">
        <v>512.87725064488211</v>
      </c>
      <c r="AF54" s="79">
        <v>1030.2482745539842</v>
      </c>
      <c r="AG54" s="79">
        <v>2401.1559972060095</v>
      </c>
      <c r="AH54" s="79">
        <v>216.26218170121092</v>
      </c>
      <c r="AI54" s="79">
        <v>1479.7118805719742</v>
      </c>
      <c r="AJ54" s="80">
        <v>5912.5680508219439</v>
      </c>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77"/>
      <c r="BS54" s="223"/>
      <c r="BT54" s="223"/>
      <c r="BU54" s="186">
        <f>[43]HH_CGE_map!U58</f>
        <v>10561.267415998349</v>
      </c>
      <c r="BV54" s="79">
        <f>[43]HH_CGE_map!V58</f>
        <v>19953.567043899464</v>
      </c>
      <c r="BW54" s="79">
        <f>[43]HH_CGE_map!W58</f>
        <v>7407.9580855560189</v>
      </c>
      <c r="BX54" s="185">
        <f>[43]HH_CGE_map!X58</f>
        <v>42808.652014587096</v>
      </c>
      <c r="BY54" s="223"/>
      <c r="BZ54" s="223"/>
      <c r="CA54" s="223"/>
      <c r="CB54" s="223"/>
      <c r="CC54" s="223"/>
      <c r="CD54" s="223"/>
      <c r="CE54" s="79">
        <v>130024.23090990409</v>
      </c>
      <c r="CF54" s="85"/>
      <c r="CG54" s="107">
        <f t="shared" si="1"/>
        <v>241183.14911595284</v>
      </c>
      <c r="CH54" s="221" t="b">
        <f t="shared" si="2"/>
        <v>1</v>
      </c>
      <c r="CI54" s="79">
        <v>241183.14911595284</v>
      </c>
      <c r="CJ54" s="221"/>
    </row>
    <row r="55" spans="1:88" x14ac:dyDescent="0.25">
      <c r="A55" s="227"/>
      <c r="B55" s="225">
        <v>53</v>
      </c>
      <c r="C55" s="7">
        <v>2513.3822383197812</v>
      </c>
      <c r="D55" s="79">
        <v>11300.195819673741</v>
      </c>
      <c r="E55" s="79">
        <v>68969.583688041253</v>
      </c>
      <c r="F55" s="79">
        <v>6997.9602750745316</v>
      </c>
      <c r="G55" s="79">
        <v>4530.9849727360061</v>
      </c>
      <c r="H55" s="79">
        <v>1785.9727200447815</v>
      </c>
      <c r="I55" s="79">
        <v>2866.9520450168507</v>
      </c>
      <c r="J55" s="79">
        <v>6898.21348536805</v>
      </c>
      <c r="K55" s="79">
        <v>32.405951993150929</v>
      </c>
      <c r="L55" s="79">
        <v>57.282845339947201</v>
      </c>
      <c r="M55" s="79">
        <v>1325.1882433360431</v>
      </c>
      <c r="N55" s="79">
        <v>48.298668899120933</v>
      </c>
      <c r="O55" s="79">
        <v>0.11885629742401567</v>
      </c>
      <c r="P55" s="79">
        <v>274.29398266640084</v>
      </c>
      <c r="Q55" s="79">
        <v>34.333754099212406</v>
      </c>
      <c r="R55" s="79">
        <v>567.47421912400432</v>
      </c>
      <c r="S55" s="79">
        <v>331.29878379505186</v>
      </c>
      <c r="T55" s="79">
        <v>4.0959090502257621E-2</v>
      </c>
      <c r="U55" s="79">
        <v>19094.338103030823</v>
      </c>
      <c r="V55" s="79">
        <v>653.32376274256171</v>
      </c>
      <c r="W55" s="79">
        <v>1813.6003556872777</v>
      </c>
      <c r="X55" s="79">
        <v>7450.7992351347466</v>
      </c>
      <c r="Y55" s="79">
        <v>32140.534931477097</v>
      </c>
      <c r="Z55" s="79">
        <v>8.5597212900508151</v>
      </c>
      <c r="AA55" s="79">
        <v>668.9986891888733</v>
      </c>
      <c r="AB55" s="79">
        <v>19214.792011593712</v>
      </c>
      <c r="AC55" s="79">
        <v>166550.13936216253</v>
      </c>
      <c r="AD55" s="79">
        <v>24540.118077373914</v>
      </c>
      <c r="AE55" s="79">
        <v>6288.8790756796616</v>
      </c>
      <c r="AF55" s="79">
        <v>45105.860419277087</v>
      </c>
      <c r="AG55" s="79">
        <v>6766.9951944491704</v>
      </c>
      <c r="AH55" s="79">
        <v>19604.716233558105</v>
      </c>
      <c r="AI55" s="79">
        <v>40537.517515141677</v>
      </c>
      <c r="AJ55" s="80">
        <v>136102.82117044023</v>
      </c>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77"/>
      <c r="BS55" s="223"/>
      <c r="BT55" s="223"/>
      <c r="BU55" s="186">
        <f>[43]HH_CGE_map!U59</f>
        <v>96321.54700309872</v>
      </c>
      <c r="BV55" s="79">
        <f>[43]HH_CGE_map!V59</f>
        <v>119435.14870987102</v>
      </c>
      <c r="BW55" s="79">
        <f>[43]HH_CGE_map!W59</f>
        <v>62991.110167683393</v>
      </c>
      <c r="BX55" s="185">
        <f>[43]HH_CGE_map!X59</f>
        <v>154172.40328125894</v>
      </c>
      <c r="BY55" s="94">
        <v>23462</v>
      </c>
      <c r="BZ55" s="223"/>
      <c r="CA55" s="223"/>
      <c r="CB55" s="223"/>
      <c r="CC55" s="223"/>
      <c r="CD55" s="223"/>
      <c r="CE55" s="79"/>
      <c r="CF55" s="85"/>
      <c r="CG55" s="107">
        <f t="shared" si="1"/>
        <v>1091458.1845290554</v>
      </c>
      <c r="CH55" s="221" t="b">
        <f t="shared" si="2"/>
        <v>1</v>
      </c>
      <c r="CI55" s="79">
        <v>1091458.1845290554</v>
      </c>
      <c r="CJ55" s="221"/>
    </row>
    <row r="56" spans="1:88" x14ac:dyDescent="0.25">
      <c r="A56" s="227"/>
      <c r="B56" s="225">
        <v>54</v>
      </c>
      <c r="C56" s="7">
        <v>791.12993903624158</v>
      </c>
      <c r="D56" s="79"/>
      <c r="E56" s="79">
        <v>6556.4884584085503</v>
      </c>
      <c r="F56" s="79"/>
      <c r="G56" s="79"/>
      <c r="H56" s="79">
        <v>0.25843389746631307</v>
      </c>
      <c r="I56" s="79">
        <v>1.8763952799554058</v>
      </c>
      <c r="J56" s="79">
        <v>662.41831554413238</v>
      </c>
      <c r="K56" s="79">
        <v>0.56512527195627427</v>
      </c>
      <c r="L56" s="79">
        <v>8.7053690337557015</v>
      </c>
      <c r="M56" s="79">
        <v>6.2437918983524847E-2</v>
      </c>
      <c r="N56" s="79"/>
      <c r="O56" s="79"/>
      <c r="P56" s="79">
        <v>0.19948384582504378</v>
      </c>
      <c r="Q56" s="79">
        <v>56.319298133661988</v>
      </c>
      <c r="R56" s="79">
        <v>84.202396386034181</v>
      </c>
      <c r="S56" s="79">
        <v>23.466325990407988</v>
      </c>
      <c r="T56" s="79">
        <v>2.5375577561856315E-2</v>
      </c>
      <c r="U56" s="79">
        <v>4705.9628601847862</v>
      </c>
      <c r="V56" s="79">
        <v>0.37458899698098963</v>
      </c>
      <c r="W56" s="79">
        <v>178.70252839339551</v>
      </c>
      <c r="X56" s="79">
        <v>34.922842668868178</v>
      </c>
      <c r="Y56" s="79">
        <v>369.71232957292517</v>
      </c>
      <c r="Z56" s="79"/>
      <c r="AA56" s="79">
        <v>4.7175739923091102</v>
      </c>
      <c r="AB56" s="79">
        <v>82.100329982046972</v>
      </c>
      <c r="AC56" s="79">
        <v>110676.82139641129</v>
      </c>
      <c r="AD56" s="79">
        <v>848.70788835752001</v>
      </c>
      <c r="AE56" s="79">
        <v>197.93219030234999</v>
      </c>
      <c r="AF56" s="79">
        <v>1632.2461971154266</v>
      </c>
      <c r="AG56" s="79">
        <v>530.64860763649096</v>
      </c>
      <c r="AH56" s="79">
        <v>422.52813120510439</v>
      </c>
      <c r="AI56" s="79">
        <v>4439.0750278872392</v>
      </c>
      <c r="AJ56" s="80">
        <v>14918.637768920473</v>
      </c>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77"/>
      <c r="BS56" s="223"/>
      <c r="BT56" s="223"/>
      <c r="BU56" s="186">
        <f>[43]HH_CGE_map!U60</f>
        <v>36358.239107915557</v>
      </c>
      <c r="BV56" s="79">
        <f>[43]HH_CGE_map!V60</f>
        <v>33065.944819679215</v>
      </c>
      <c r="BW56" s="79">
        <f>[43]HH_CGE_map!W60</f>
        <v>13134.504154232496</v>
      </c>
      <c r="BX56" s="185">
        <f>[43]HH_CGE_map!X60</f>
        <v>28119.539404640647</v>
      </c>
      <c r="BY56" s="223">
        <v>569.34636345647959</v>
      </c>
      <c r="BZ56" s="223"/>
      <c r="CA56" s="223"/>
      <c r="CB56" s="223"/>
      <c r="CC56" s="223"/>
      <c r="CD56" s="223"/>
      <c r="CE56" s="79"/>
      <c r="CF56" s="85"/>
      <c r="CG56" s="107">
        <f t="shared" si="1"/>
        <v>258476.38146587615</v>
      </c>
      <c r="CH56" s="221" t="b">
        <f t="shared" si="2"/>
        <v>1</v>
      </c>
      <c r="CI56" s="187">
        <v>258476.38146587615</v>
      </c>
      <c r="CJ56" s="221"/>
    </row>
    <row r="57" spans="1:88" x14ac:dyDescent="0.25">
      <c r="A57" s="227"/>
      <c r="B57" s="225">
        <v>55</v>
      </c>
      <c r="C57" s="7">
        <v>3289.8123056153681</v>
      </c>
      <c r="D57" s="79">
        <v>2571.4336436750209</v>
      </c>
      <c r="E57" s="79">
        <v>62379.069300921066</v>
      </c>
      <c r="F57" s="79"/>
      <c r="G57" s="79"/>
      <c r="H57" s="79">
        <v>596.42589826041581</v>
      </c>
      <c r="I57" s="79">
        <v>266.77342772030789</v>
      </c>
      <c r="J57" s="79">
        <v>175.21826862799969</v>
      </c>
      <c r="K57" s="79">
        <v>143.95647930642687</v>
      </c>
      <c r="L57" s="79">
        <v>8.6752619763810959</v>
      </c>
      <c r="M57" s="79">
        <v>0.79844602881708937</v>
      </c>
      <c r="N57" s="79">
        <v>28.916074907132288</v>
      </c>
      <c r="O57" s="79">
        <v>9.1305625666185927E-2</v>
      </c>
      <c r="P57" s="79">
        <v>246.28372459891318</v>
      </c>
      <c r="Q57" s="79">
        <v>95.286750119120327</v>
      </c>
      <c r="R57" s="79">
        <v>65.789886512148286</v>
      </c>
      <c r="S57" s="79">
        <v>67.648466235803099</v>
      </c>
      <c r="T57" s="79">
        <v>3.2997544748026346E-2</v>
      </c>
      <c r="U57" s="79">
        <v>4798.3938256654246</v>
      </c>
      <c r="V57" s="79">
        <v>1.9342586304353839</v>
      </c>
      <c r="W57" s="79">
        <v>199.60223142164253</v>
      </c>
      <c r="X57" s="79">
        <v>267.83896317351656</v>
      </c>
      <c r="Y57" s="79">
        <v>14010.675200794562</v>
      </c>
      <c r="Z57" s="79"/>
      <c r="AA57" s="79">
        <v>32.044028883258399</v>
      </c>
      <c r="AB57" s="79">
        <v>147.84241776091068</v>
      </c>
      <c r="AC57" s="79">
        <v>27220.287708048745</v>
      </c>
      <c r="AD57" s="79">
        <v>3738.3966331698166</v>
      </c>
      <c r="AE57" s="79">
        <v>1.0481686556261285</v>
      </c>
      <c r="AF57" s="79">
        <v>21797.325178464442</v>
      </c>
      <c r="AG57" s="79">
        <v>8716.6503201799696</v>
      </c>
      <c r="AH57" s="79">
        <v>35586.638213089915</v>
      </c>
      <c r="AI57" s="79">
        <v>8807.5255140102545</v>
      </c>
      <c r="AJ57" s="80">
        <v>87916.578125015207</v>
      </c>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77"/>
      <c r="BS57" s="223"/>
      <c r="BT57" s="223"/>
      <c r="BU57" s="186">
        <f>[43]HH_CGE_map!U61</f>
        <v>3954.125577889974</v>
      </c>
      <c r="BV57" s="79">
        <f>[43]HH_CGE_map!V61</f>
        <v>6198.5013579401821</v>
      </c>
      <c r="BW57" s="79">
        <f>[43]HH_CGE_map!W61</f>
        <v>76237.662018858799</v>
      </c>
      <c r="BX57" s="185">
        <f>[43]HH_CGE_map!X61</f>
        <v>232883.51471514945</v>
      </c>
      <c r="BY57" s="223"/>
      <c r="BZ57" s="223"/>
      <c r="CA57" s="223"/>
      <c r="CB57" s="223"/>
      <c r="CC57" s="223"/>
      <c r="CD57" s="223"/>
      <c r="CE57" s="79"/>
      <c r="CF57" s="85"/>
      <c r="CG57" s="107">
        <f t="shared" si="1"/>
        <v>602452.79669447744</v>
      </c>
      <c r="CH57" s="221" t="b">
        <f t="shared" si="2"/>
        <v>0</v>
      </c>
      <c r="CI57" s="79">
        <v>602452.79669447755</v>
      </c>
      <c r="CJ57" s="222">
        <f>CI57-CG57</f>
        <v>0</v>
      </c>
    </row>
    <row r="58" spans="1:88" x14ac:dyDescent="0.25">
      <c r="A58" s="227"/>
      <c r="B58" s="225">
        <v>56</v>
      </c>
      <c r="C58" s="7">
        <v>6287.544203831143</v>
      </c>
      <c r="D58" s="79">
        <v>4524.2514971424571</v>
      </c>
      <c r="E58" s="79">
        <v>25670.965027308255</v>
      </c>
      <c r="F58" s="79">
        <v>1117.9043666574219</v>
      </c>
      <c r="G58" s="79">
        <v>0.38983359773797921</v>
      </c>
      <c r="H58" s="79">
        <v>251.40054797792044</v>
      </c>
      <c r="I58" s="79">
        <v>4450.6157904067431</v>
      </c>
      <c r="J58" s="79">
        <v>42429.980290929147</v>
      </c>
      <c r="K58" s="79">
        <v>29296.81757361949</v>
      </c>
      <c r="L58" s="79">
        <v>10465.819714326173</v>
      </c>
      <c r="M58" s="79">
        <v>2768.2678613611861</v>
      </c>
      <c r="N58" s="79">
        <v>112.82331154764917</v>
      </c>
      <c r="O58" s="79">
        <v>20.22788872417356</v>
      </c>
      <c r="P58" s="79">
        <v>19.372091680316156</v>
      </c>
      <c r="Q58" s="79">
        <v>460.78738048996348</v>
      </c>
      <c r="R58" s="79">
        <v>3327.9960672793472</v>
      </c>
      <c r="S58" s="79">
        <v>298.50403617202267</v>
      </c>
      <c r="T58" s="79">
        <v>1.920188383745957</v>
      </c>
      <c r="U58" s="79">
        <v>6540.3591781020177</v>
      </c>
      <c r="V58" s="79">
        <v>10.833796629609681</v>
      </c>
      <c r="W58" s="79">
        <v>1953.5722718576287</v>
      </c>
      <c r="X58" s="79">
        <v>1582.225563421337</v>
      </c>
      <c r="Y58" s="79">
        <v>7094.1063432152978</v>
      </c>
      <c r="Z58" s="79">
        <v>150.31785432378595</v>
      </c>
      <c r="AA58" s="79">
        <v>16.960361953890882</v>
      </c>
      <c r="AB58" s="79">
        <v>2847.0444705533923</v>
      </c>
      <c r="AC58" s="79">
        <v>8593.5166621523022</v>
      </c>
      <c r="AD58" s="79">
        <v>2167.4483410253579</v>
      </c>
      <c r="AE58" s="79">
        <v>431.16242581061618</v>
      </c>
      <c r="AF58" s="79">
        <v>7494.4330299538269</v>
      </c>
      <c r="AG58" s="79">
        <v>17528.279865484226</v>
      </c>
      <c r="AH58" s="79">
        <v>34453.04583408645</v>
      </c>
      <c r="AI58" s="79">
        <v>2404.6698657612719</v>
      </c>
      <c r="AJ58" s="80">
        <v>29718.71885288749</v>
      </c>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77"/>
      <c r="BS58" s="223"/>
      <c r="BT58" s="223"/>
      <c r="BU58" s="186">
        <f>[43]HH_CGE_map!U62</f>
        <v>12969.746416733347</v>
      </c>
      <c r="BV58" s="79">
        <f>[43]HH_CGE_map!V62</f>
        <v>13930.153500350259</v>
      </c>
      <c r="BW58" s="79">
        <f>[43]HH_CGE_map!W62</f>
        <v>19390.558852832648</v>
      </c>
      <c r="BX58" s="185">
        <f>[43]HH_CGE_map!X62</f>
        <v>53903.658656310203</v>
      </c>
      <c r="BY58" s="223">
        <v>1740.4000204269598</v>
      </c>
      <c r="BZ58" s="223"/>
      <c r="CA58" s="223"/>
      <c r="CB58" s="223"/>
      <c r="CC58" s="223"/>
      <c r="CD58" s="223"/>
      <c r="CE58" s="79">
        <v>-69.022817696287134</v>
      </c>
      <c r="CF58" s="85"/>
      <c r="CG58" s="107">
        <f t="shared" si="1"/>
        <v>356357.77701761056</v>
      </c>
      <c r="CH58" s="221" t="b">
        <f t="shared" si="2"/>
        <v>1</v>
      </c>
      <c r="CI58" s="79">
        <v>356357.77701761056</v>
      </c>
      <c r="CJ58" s="221"/>
    </row>
    <row r="59" spans="1:88" x14ac:dyDescent="0.25">
      <c r="A59" s="227"/>
      <c r="B59" s="225">
        <v>57</v>
      </c>
      <c r="C59" s="7">
        <v>105864.35890312769</v>
      </c>
      <c r="D59" s="79">
        <v>28851.350358100161</v>
      </c>
      <c r="E59" s="79">
        <v>764917.13381404232</v>
      </c>
      <c r="F59" s="79">
        <v>337.60500991637565</v>
      </c>
      <c r="G59" s="79">
        <v>9517.8440545427948</v>
      </c>
      <c r="H59" s="79">
        <v>47892.748622503364</v>
      </c>
      <c r="I59" s="79">
        <v>18912.368130895717</v>
      </c>
      <c r="J59" s="79">
        <v>35559.073807341963</v>
      </c>
      <c r="K59" s="79">
        <v>1206.0362745106506</v>
      </c>
      <c r="L59" s="79">
        <v>7370.112233510984</v>
      </c>
      <c r="M59" s="79">
        <v>60544.524263335166</v>
      </c>
      <c r="N59" s="79">
        <v>81945.794963765642</v>
      </c>
      <c r="O59" s="79">
        <v>5171.6989905980754</v>
      </c>
      <c r="P59" s="79">
        <v>30417.395660264574</v>
      </c>
      <c r="Q59" s="79">
        <v>10545.465994846674</v>
      </c>
      <c r="R59" s="79">
        <v>12215.931714763263</v>
      </c>
      <c r="S59" s="79">
        <v>19168.507807926861</v>
      </c>
      <c r="T59" s="79">
        <v>198.29589659594791</v>
      </c>
      <c r="U59" s="79">
        <v>21680.524960564711</v>
      </c>
      <c r="V59" s="79">
        <v>4421.9739234754315</v>
      </c>
      <c r="W59" s="79">
        <v>3216.1592620265233</v>
      </c>
      <c r="X59" s="79">
        <v>7140.6824397575665</v>
      </c>
      <c r="Y59" s="79">
        <v>81688.793079514493</v>
      </c>
      <c r="Z59" s="79">
        <v>999.19629860562929</v>
      </c>
      <c r="AA59" s="79">
        <v>3078.9737625523817</v>
      </c>
      <c r="AB59" s="79">
        <v>101354.00991240096</v>
      </c>
      <c r="AC59" s="79">
        <v>1198385.2187156931</v>
      </c>
      <c r="AD59" s="79">
        <v>27544.095976912184</v>
      </c>
      <c r="AE59" s="79">
        <v>129856.73373317972</v>
      </c>
      <c r="AF59" s="79">
        <v>277401.97261307307</v>
      </c>
      <c r="AG59" s="79">
        <v>40913.300117223858</v>
      </c>
      <c r="AH59" s="79">
        <v>40913.217338308743</v>
      </c>
      <c r="AI59" s="79">
        <v>27468.543184660666</v>
      </c>
      <c r="AJ59" s="80">
        <v>284302.5239036007</v>
      </c>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77"/>
      <c r="BS59" s="223"/>
      <c r="BT59" s="223"/>
      <c r="BU59" s="186">
        <f>[43]HH_CGE_map!U63</f>
        <v>290060.50513222959</v>
      </c>
      <c r="BV59" s="79">
        <f>[43]HH_CGE_map!V63</f>
        <v>383356.8234789868</v>
      </c>
      <c r="BW59" s="79">
        <f>[43]HH_CGE_map!W63</f>
        <v>240037.11202700506</v>
      </c>
      <c r="BX59" s="185">
        <f>[43]HH_CGE_map!X63</f>
        <v>837208.88823775842</v>
      </c>
      <c r="BY59" s="223">
        <v>467157.58182727813</v>
      </c>
      <c r="BZ59" s="223"/>
      <c r="CA59" s="223"/>
      <c r="CB59" s="223"/>
      <c r="CC59" s="223"/>
      <c r="CD59" s="223"/>
      <c r="CE59" s="79">
        <v>84373.179251282985</v>
      </c>
      <c r="CF59" s="85"/>
      <c r="CG59" s="107">
        <f t="shared" si="1"/>
        <v>5793196.2556766802</v>
      </c>
      <c r="CH59" s="221" t="b">
        <f t="shared" si="2"/>
        <v>1</v>
      </c>
      <c r="CI59" s="79">
        <v>5793196.2556766802</v>
      </c>
      <c r="CJ59" s="221"/>
    </row>
    <row r="60" spans="1:88" x14ac:dyDescent="0.25">
      <c r="A60" s="227"/>
      <c r="B60" s="225">
        <v>58</v>
      </c>
      <c r="C60" s="7">
        <v>459.50310344902448</v>
      </c>
      <c r="D60" s="79">
        <v>66.474134597507899</v>
      </c>
      <c r="E60" s="79">
        <v>968.08924003884545</v>
      </c>
      <c r="F60" s="79">
        <v>2.6901462737816231</v>
      </c>
      <c r="G60" s="79">
        <v>85.806153249932194</v>
      </c>
      <c r="H60" s="79">
        <v>459.35844812840861</v>
      </c>
      <c r="I60" s="79">
        <v>126.92081149031699</v>
      </c>
      <c r="J60" s="79">
        <v>461.65430028539345</v>
      </c>
      <c r="K60" s="79">
        <v>11.183748579084526</v>
      </c>
      <c r="L60" s="79">
        <v>71.978564732345461</v>
      </c>
      <c r="M60" s="79">
        <v>590.45908587472911</v>
      </c>
      <c r="N60" s="79">
        <v>800.04679073125806</v>
      </c>
      <c r="O60" s="79">
        <v>50.457831884889643</v>
      </c>
      <c r="P60" s="79">
        <v>294.0424798257277</v>
      </c>
      <c r="Q60" s="79">
        <v>103.0981158802047</v>
      </c>
      <c r="R60" s="79">
        <v>112.75007345242767</v>
      </c>
      <c r="S60" s="79">
        <v>188.02055595621948</v>
      </c>
      <c r="T60" s="79">
        <v>1.9308154285329204</v>
      </c>
      <c r="U60" s="79">
        <v>210.2942407711615</v>
      </c>
      <c r="V60" s="79">
        <v>40.730438266746333</v>
      </c>
      <c r="W60" s="79">
        <v>27.253789653037497</v>
      </c>
      <c r="X60" s="79">
        <v>68.507524481817356</v>
      </c>
      <c r="Y60" s="79">
        <v>1832.0894179246295</v>
      </c>
      <c r="Z60" s="79">
        <v>46.716075949077407</v>
      </c>
      <c r="AA60" s="79">
        <v>14.415076823475982</v>
      </c>
      <c r="AB60" s="79">
        <v>768.7555664832214</v>
      </c>
      <c r="AC60" s="79">
        <v>47462.815621455535</v>
      </c>
      <c r="AD60" s="79">
        <v>105.45016721655067</v>
      </c>
      <c r="AE60" s="79">
        <v>130.2961297251808</v>
      </c>
      <c r="AF60" s="79">
        <v>351.16966205139687</v>
      </c>
      <c r="AG60" s="79">
        <v>14475.242773251823</v>
      </c>
      <c r="AH60" s="79">
        <v>72.739112671380582</v>
      </c>
      <c r="AI60" s="79">
        <v>103.29185038994774</v>
      </c>
      <c r="AJ60" s="80">
        <v>378.2763906277396</v>
      </c>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77"/>
      <c r="BS60" s="223"/>
      <c r="BT60" s="223"/>
      <c r="BU60" s="186">
        <f>[43]HH_CGE_map!U64</f>
        <v>0</v>
      </c>
      <c r="BV60" s="79">
        <f>[43]HH_CGE_map!V64</f>
        <v>0</v>
      </c>
      <c r="BW60" s="79">
        <f>[43]HH_CGE_map!W64</f>
        <v>0</v>
      </c>
      <c r="BX60" s="185">
        <f>[43]HH_CGE_map!X64</f>
        <v>2583.9060989913269</v>
      </c>
      <c r="BY60" s="223">
        <v>5492.9247244957241</v>
      </c>
      <c r="BZ60" s="223"/>
      <c r="CA60" s="223"/>
      <c r="CB60" s="223"/>
      <c r="CC60" s="223"/>
      <c r="CD60" s="223"/>
      <c r="CE60" s="79">
        <v>815.21091632603475</v>
      </c>
      <c r="CF60" s="85"/>
      <c r="CG60" s="107">
        <f t="shared" si="1"/>
        <v>79834.549977414426</v>
      </c>
      <c r="CH60" s="221" t="b">
        <f t="shared" si="2"/>
        <v>1</v>
      </c>
      <c r="CI60" s="79">
        <v>79834.549977414426</v>
      </c>
      <c r="CJ60" s="221"/>
    </row>
    <row r="61" spans="1:88" x14ac:dyDescent="0.25">
      <c r="A61" s="227"/>
      <c r="B61" s="225">
        <v>59</v>
      </c>
      <c r="C61" s="7">
        <v>121.11895181654587</v>
      </c>
      <c r="D61" s="79">
        <v>0.50972085950660273</v>
      </c>
      <c r="E61" s="79">
        <v>1231.7590812367155</v>
      </c>
      <c r="F61" s="79">
        <v>665.66477356338066</v>
      </c>
      <c r="G61" s="79">
        <v>0.65911316424483235</v>
      </c>
      <c r="H61" s="79">
        <v>3.8320763962077673</v>
      </c>
      <c r="I61" s="79">
        <v>58.384704568345875</v>
      </c>
      <c r="J61" s="79">
        <v>15.70461241869306</v>
      </c>
      <c r="K61" s="79">
        <v>8.5008264500013558E-2</v>
      </c>
      <c r="L61" s="79">
        <v>0.55758249784825298</v>
      </c>
      <c r="M61" s="79">
        <v>4.5212053961232295</v>
      </c>
      <c r="N61" s="79">
        <v>6.1342108828621349</v>
      </c>
      <c r="O61" s="79">
        <v>0.38395770712424077</v>
      </c>
      <c r="P61" s="79">
        <v>2.2718610421808028</v>
      </c>
      <c r="Q61" s="79">
        <v>0.789159281832014</v>
      </c>
      <c r="R61" s="79">
        <v>0.85491583921146919</v>
      </c>
      <c r="S61" s="79">
        <v>1.8594170867677278</v>
      </c>
      <c r="T61" s="79">
        <v>1.4521448253043329E-2</v>
      </c>
      <c r="U61" s="79">
        <v>4.3506122443591693</v>
      </c>
      <c r="V61" s="79">
        <v>0.30705724006719171</v>
      </c>
      <c r="W61" s="79">
        <v>0.22770378680638523</v>
      </c>
      <c r="X61" s="79">
        <v>1.4502584163270338</v>
      </c>
      <c r="Y61" s="79">
        <v>4455.8417879203453</v>
      </c>
      <c r="Z61" s="79">
        <v>1.5113840415051618</v>
      </c>
      <c r="AA61" s="79">
        <v>568.40690249881789</v>
      </c>
      <c r="AB61" s="79">
        <v>19.744640727380478</v>
      </c>
      <c r="AC61" s="79">
        <v>142741.35919661075</v>
      </c>
      <c r="AD61" s="79">
        <v>2098.2958803195893</v>
      </c>
      <c r="AE61" s="79">
        <v>841.47845444415543</v>
      </c>
      <c r="AF61" s="79">
        <v>2357.3499918966777</v>
      </c>
      <c r="AG61" s="79">
        <v>44012.885205816376</v>
      </c>
      <c r="AH61" s="79">
        <v>7871.6608309979183</v>
      </c>
      <c r="AI61" s="79">
        <v>8060.0642474927381</v>
      </c>
      <c r="AJ61" s="80">
        <v>42684.365004389649</v>
      </c>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77"/>
      <c r="BS61" s="223"/>
      <c r="BT61" s="223"/>
      <c r="BU61" s="186">
        <f>[43]HH_CGE_map!U65</f>
        <v>2000.5750243546265</v>
      </c>
      <c r="BV61" s="79">
        <f>[43]HH_CGE_map!V65</f>
        <v>24273.903106790007</v>
      </c>
      <c r="BW61" s="79">
        <f>[43]HH_CGE_map!W65</f>
        <v>2963.4977111743433</v>
      </c>
      <c r="BX61" s="185">
        <f>[43]HH_CGE_map!X65</f>
        <v>147161.77334866975</v>
      </c>
      <c r="BY61" s="223">
        <v>44.976911146708936</v>
      </c>
      <c r="BZ61" s="223"/>
      <c r="CA61" s="223"/>
      <c r="CB61" s="223"/>
      <c r="CC61" s="223"/>
      <c r="CD61" s="223"/>
      <c r="CE61" s="79">
        <v>6.3215955924454494</v>
      </c>
      <c r="CF61" s="85"/>
      <c r="CG61" s="107">
        <f t="shared" si="1"/>
        <v>434285.45173004165</v>
      </c>
      <c r="CH61" s="221" t="b">
        <f t="shared" si="2"/>
        <v>1</v>
      </c>
      <c r="CI61" s="79">
        <v>434285.45173004165</v>
      </c>
      <c r="CJ61" s="221"/>
    </row>
    <row r="62" spans="1:88" x14ac:dyDescent="0.25">
      <c r="A62" s="227"/>
      <c r="B62" s="225">
        <v>60</v>
      </c>
      <c r="C62" s="7">
        <v>16629.662053240536</v>
      </c>
      <c r="D62" s="79">
        <v>103.46387113273697</v>
      </c>
      <c r="E62" s="79">
        <v>21865.560182663747</v>
      </c>
      <c r="F62" s="79">
        <v>5.8575760315753171E-2</v>
      </c>
      <c r="G62" s="79">
        <v>2893.056549017726</v>
      </c>
      <c r="H62" s="79">
        <v>273.55410877995013</v>
      </c>
      <c r="I62" s="79">
        <v>27701.890692422941</v>
      </c>
      <c r="J62" s="79">
        <v>5.9878045191289591</v>
      </c>
      <c r="K62" s="79">
        <v>4.2236630299778255E-2</v>
      </c>
      <c r="L62" s="79">
        <v>171.62587863154837</v>
      </c>
      <c r="M62" s="79">
        <v>0.64402938021529166</v>
      </c>
      <c r="N62" s="79"/>
      <c r="O62" s="79">
        <v>159.94514735457241</v>
      </c>
      <c r="P62" s="79">
        <v>453.2314505026597</v>
      </c>
      <c r="Q62" s="79"/>
      <c r="R62" s="79">
        <v>1431.0686968222601</v>
      </c>
      <c r="S62" s="79">
        <v>1117.2474674177417</v>
      </c>
      <c r="T62" s="79">
        <v>3.6479992177816056E-2</v>
      </c>
      <c r="U62" s="79">
        <v>5415.9546487845773</v>
      </c>
      <c r="V62" s="79">
        <v>67.614080329993655</v>
      </c>
      <c r="W62" s="79">
        <v>10620.294155957972</v>
      </c>
      <c r="X62" s="79">
        <v>2647.8262168950914</v>
      </c>
      <c r="Y62" s="79">
        <v>31262.915330782867</v>
      </c>
      <c r="Z62" s="79">
        <v>94.897885214551849</v>
      </c>
      <c r="AA62" s="79">
        <v>12.059924367448533</v>
      </c>
      <c r="AB62" s="79">
        <v>190865.60928608821</v>
      </c>
      <c r="AC62" s="79">
        <v>269327.53556257696</v>
      </c>
      <c r="AD62" s="79">
        <v>7913.2847059518781</v>
      </c>
      <c r="AE62" s="79">
        <v>13777.378479868295</v>
      </c>
      <c r="AF62" s="79">
        <v>483266.40023740748</v>
      </c>
      <c r="AG62" s="79">
        <v>140511.57570027665</v>
      </c>
      <c r="AH62" s="79">
        <v>312522.25490772276</v>
      </c>
      <c r="AI62" s="79">
        <v>43951.982470313436</v>
      </c>
      <c r="AJ62" s="80">
        <v>109386.71712051038</v>
      </c>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77"/>
      <c r="BS62" s="223"/>
      <c r="BT62" s="223"/>
      <c r="BU62" s="186">
        <f>[43]HH_CGE_map!U66</f>
        <v>16925.711759599722</v>
      </c>
      <c r="BV62" s="79">
        <f>[43]HH_CGE_map!V66</f>
        <v>64439.974892842663</v>
      </c>
      <c r="BW62" s="79">
        <f>[43]HH_CGE_map!W66</f>
        <v>6643.6782880223782</v>
      </c>
      <c r="BX62" s="185">
        <f>[43]HH_CGE_map!X66</f>
        <v>60116.381722165679</v>
      </c>
      <c r="BY62" s="223">
        <v>126054.77283649307</v>
      </c>
      <c r="BZ62" s="223"/>
      <c r="CA62" s="223"/>
      <c r="CB62" s="223"/>
      <c r="CC62" s="223"/>
      <c r="CD62" s="223"/>
      <c r="CE62" s="79">
        <v>4873515.2526590172</v>
      </c>
      <c r="CF62" s="85"/>
      <c r="CG62" s="107">
        <f t="shared" si="1"/>
        <v>6842147.1480954569</v>
      </c>
      <c r="CH62" s="221" t="b">
        <f t="shared" si="2"/>
        <v>1</v>
      </c>
      <c r="CI62" s="79">
        <v>6842147.1480954578</v>
      </c>
      <c r="CJ62" s="221"/>
    </row>
    <row r="63" spans="1:88" x14ac:dyDescent="0.25">
      <c r="A63" s="227"/>
      <c r="B63" s="225">
        <v>61</v>
      </c>
      <c r="C63" s="7">
        <v>636610.68937398668</v>
      </c>
      <c r="D63" s="79">
        <v>88290.44402669424</v>
      </c>
      <c r="E63" s="79">
        <v>972407.40548707172</v>
      </c>
      <c r="F63" s="79">
        <v>15894.527172740545</v>
      </c>
      <c r="G63" s="79">
        <v>116285.75170678154</v>
      </c>
      <c r="H63" s="79">
        <v>438314.39017621632</v>
      </c>
      <c r="I63" s="79">
        <v>171886.29450422648</v>
      </c>
      <c r="J63" s="79">
        <v>321136.87050507095</v>
      </c>
      <c r="K63" s="79">
        <v>14649.091575078093</v>
      </c>
      <c r="L63" s="79">
        <v>91612.865541741092</v>
      </c>
      <c r="M63" s="79">
        <v>369456.28726142121</v>
      </c>
      <c r="N63" s="79">
        <v>424652.52099536086</v>
      </c>
      <c r="O63" s="79">
        <v>70814.757341998135</v>
      </c>
      <c r="P63" s="79">
        <v>246995.37024275531</v>
      </c>
      <c r="Q63" s="79">
        <v>110895.48338141011</v>
      </c>
      <c r="R63" s="79">
        <v>130981.57305605331</v>
      </c>
      <c r="S63" s="79">
        <v>244960.39577793324</v>
      </c>
      <c r="T63" s="79">
        <v>3075.1783245639349</v>
      </c>
      <c r="U63" s="79">
        <v>256736.58419022209</v>
      </c>
      <c r="V63" s="79">
        <v>58340.766674392667</v>
      </c>
      <c r="W63" s="79">
        <v>41687.372215563104</v>
      </c>
      <c r="X63" s="79">
        <v>105790.66024045942</v>
      </c>
      <c r="Y63" s="79">
        <v>1110466.8274250582</v>
      </c>
      <c r="Z63" s="79">
        <v>14444.983659468431</v>
      </c>
      <c r="AA63" s="79">
        <v>31892.159120876298</v>
      </c>
      <c r="AB63" s="79">
        <v>1163217.859629038</v>
      </c>
      <c r="AC63" s="79">
        <v>539728.87216126884</v>
      </c>
      <c r="AD63" s="79">
        <v>135203.92982971182</v>
      </c>
      <c r="AE63" s="79">
        <v>103515.012020614</v>
      </c>
      <c r="AF63" s="79">
        <v>329720.42413451831</v>
      </c>
      <c r="AG63" s="79">
        <v>282528.79933900113</v>
      </c>
      <c r="AH63" s="79">
        <v>95362.233010311189</v>
      </c>
      <c r="AI63" s="79">
        <v>211768.61610991549</v>
      </c>
      <c r="AJ63" s="80">
        <v>462945.0031983683</v>
      </c>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77"/>
      <c r="BS63" s="223"/>
      <c r="BT63" s="223"/>
      <c r="BU63" s="186">
        <f>[43]HH_CGE_map!U67</f>
        <v>368294.49493729131</v>
      </c>
      <c r="BV63" s="79">
        <f>[43]HH_CGE_map!V67</f>
        <v>1178040.5216314432</v>
      </c>
      <c r="BW63" s="79">
        <f>[43]HH_CGE_map!W67</f>
        <v>162756.23597888314</v>
      </c>
      <c r="BX63" s="185">
        <f>[43]HH_CGE_map!X67</f>
        <v>2008718.9426312</v>
      </c>
      <c r="BY63" s="223"/>
      <c r="BZ63" s="223"/>
      <c r="CA63" s="223"/>
      <c r="CB63" s="223"/>
      <c r="CC63" s="223"/>
      <c r="CD63" s="223"/>
      <c r="CE63" s="79">
        <v>2472830.2779351282</v>
      </c>
      <c r="CF63" s="85"/>
      <c r="CG63" s="107">
        <f t="shared" si="1"/>
        <v>15602910.472523838</v>
      </c>
      <c r="CH63" s="221" t="b">
        <f t="shared" si="2"/>
        <v>1</v>
      </c>
      <c r="CI63" s="79">
        <v>15602910.472523838</v>
      </c>
      <c r="CJ63" s="221"/>
    </row>
    <row r="64" spans="1:88" x14ac:dyDescent="0.25">
      <c r="A64" s="227"/>
      <c r="B64" s="225">
        <v>62</v>
      </c>
      <c r="C64" s="7">
        <v>1240.1264562668048</v>
      </c>
      <c r="D64" s="79">
        <v>79.10317598617489</v>
      </c>
      <c r="E64" s="79">
        <v>20405.028782389731</v>
      </c>
      <c r="F64" s="79">
        <v>39.792179544835292</v>
      </c>
      <c r="G64" s="79">
        <v>684.71604822113386</v>
      </c>
      <c r="H64" s="79">
        <v>3071.5829906232939</v>
      </c>
      <c r="I64" s="79">
        <v>102.81429672657588</v>
      </c>
      <c r="J64" s="79">
        <v>119.9055486651345</v>
      </c>
      <c r="K64" s="79">
        <v>85.407131395940254</v>
      </c>
      <c r="L64" s="79">
        <v>11.779577281413181</v>
      </c>
      <c r="M64" s="79">
        <v>0.12562201450158789</v>
      </c>
      <c r="N64" s="79">
        <v>0.12498523389835182</v>
      </c>
      <c r="O64" s="79">
        <v>0.27448242672400747</v>
      </c>
      <c r="P64" s="79">
        <v>105.38295500508525</v>
      </c>
      <c r="Q64" s="79">
        <v>7.6032870010442748</v>
      </c>
      <c r="R64" s="79">
        <v>37.805320877333656</v>
      </c>
      <c r="S64" s="79">
        <v>61.331442967400299</v>
      </c>
      <c r="T64" s="79"/>
      <c r="U64" s="79">
        <v>11926.781134109002</v>
      </c>
      <c r="V64" s="79">
        <v>20.253703110869072</v>
      </c>
      <c r="W64" s="79">
        <v>3.0904003506831081</v>
      </c>
      <c r="X64" s="79">
        <v>455.43499224479041</v>
      </c>
      <c r="Y64" s="79">
        <v>72130.367677303133</v>
      </c>
      <c r="Z64" s="79">
        <v>0.95950041776919326</v>
      </c>
      <c r="AA64" s="79">
        <v>2023.9053677858099</v>
      </c>
      <c r="AB64" s="79">
        <v>204.96030533808332</v>
      </c>
      <c r="AC64" s="79">
        <v>299421.0592526063</v>
      </c>
      <c r="AD64" s="79">
        <v>110768.5690648297</v>
      </c>
      <c r="AE64" s="79">
        <v>27679.295310377576</v>
      </c>
      <c r="AF64" s="79">
        <v>3952.2815761061297</v>
      </c>
      <c r="AG64" s="79">
        <v>19834.813240966516</v>
      </c>
      <c r="AH64" s="79">
        <v>45702.136444132469</v>
      </c>
      <c r="AI64" s="79">
        <v>4317.4628962968045</v>
      </c>
      <c r="AJ64" s="80">
        <v>110340.66190611424</v>
      </c>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77"/>
      <c r="BS64" s="223"/>
      <c r="BT64" s="223"/>
      <c r="BU64" s="186">
        <f>[43]HH_CGE_map!U68</f>
        <v>122947.42150522509</v>
      </c>
      <c r="BV64" s="79">
        <f>[43]HH_CGE_map!V68</f>
        <v>188293.15119638172</v>
      </c>
      <c r="BW64" s="79">
        <f>[43]HH_CGE_map!W68</f>
        <v>115259.84446444843</v>
      </c>
      <c r="BX64" s="185">
        <f>[43]HH_CGE_map!X68</f>
        <v>377660.39035629173</v>
      </c>
      <c r="BY64" s="223"/>
      <c r="BZ64" s="223"/>
      <c r="CA64" s="223"/>
      <c r="CB64" s="223"/>
      <c r="CC64" s="223"/>
      <c r="CD64" s="223"/>
      <c r="CE64" s="79">
        <v>322089.92222807824</v>
      </c>
      <c r="CF64" s="85"/>
      <c r="CG64" s="107">
        <f t="shared" si="1"/>
        <v>1861085.6668051421</v>
      </c>
      <c r="CH64" s="221" t="b">
        <f t="shared" si="2"/>
        <v>1</v>
      </c>
      <c r="CI64" s="79">
        <v>1861085.6668051421</v>
      </c>
      <c r="CJ64" s="221"/>
    </row>
    <row r="65" spans="1:88" x14ac:dyDescent="0.25">
      <c r="A65" s="227"/>
      <c r="B65" s="225">
        <v>63</v>
      </c>
      <c r="C65" s="7">
        <v>230911.60487094877</v>
      </c>
      <c r="D65" s="79">
        <v>1667.2390465183423</v>
      </c>
      <c r="E65" s="79">
        <v>54938.813685822184</v>
      </c>
      <c r="F65" s="79">
        <v>585.9809029096192</v>
      </c>
      <c r="G65" s="79">
        <v>1773.1474322431511</v>
      </c>
      <c r="H65" s="79">
        <v>5884.1982058212498</v>
      </c>
      <c r="I65" s="79">
        <v>1560.4408441381345</v>
      </c>
      <c r="J65" s="79">
        <v>26550.772718490472</v>
      </c>
      <c r="K65" s="79">
        <v>1894.7127564258194</v>
      </c>
      <c r="L65" s="79">
        <v>3825.6399629477946</v>
      </c>
      <c r="M65" s="79">
        <v>6134.4683798398682</v>
      </c>
      <c r="N65" s="79">
        <v>6128.2989680115834</v>
      </c>
      <c r="O65" s="79">
        <v>240.36825449793017</v>
      </c>
      <c r="P65" s="79">
        <v>1561.0324255880819</v>
      </c>
      <c r="Q65" s="79">
        <v>3004.7400602775219</v>
      </c>
      <c r="R65" s="79">
        <v>9930.0999671312256</v>
      </c>
      <c r="S65" s="79">
        <v>12389.401621789422</v>
      </c>
      <c r="T65" s="79">
        <v>197.27139494810891</v>
      </c>
      <c r="U65" s="79">
        <v>11272.37139335567</v>
      </c>
      <c r="V65" s="79">
        <v>1550.4960912529205</v>
      </c>
      <c r="W65" s="79">
        <v>1761.1629357284046</v>
      </c>
      <c r="X65" s="79">
        <v>4120.3838842591686</v>
      </c>
      <c r="Y65" s="79">
        <v>161543.62827931403</v>
      </c>
      <c r="Z65" s="79">
        <v>3209.1089707667697</v>
      </c>
      <c r="AA65" s="79">
        <v>3792.650142503443</v>
      </c>
      <c r="AB65" s="79">
        <v>55701.849745593005</v>
      </c>
      <c r="AC65" s="79">
        <v>838246.83095679071</v>
      </c>
      <c r="AD65" s="79">
        <v>11223.001520606591</v>
      </c>
      <c r="AE65" s="79">
        <v>383780.52996816626</v>
      </c>
      <c r="AF65" s="79">
        <v>172058.36528836022</v>
      </c>
      <c r="AG65" s="79">
        <v>27014.925635395615</v>
      </c>
      <c r="AH65" s="79">
        <v>137903.75549299279</v>
      </c>
      <c r="AI65" s="79">
        <v>154197.56362650206</v>
      </c>
      <c r="AJ65" s="80">
        <v>275656.7884680258</v>
      </c>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77"/>
      <c r="BS65" s="223"/>
      <c r="BT65" s="223"/>
      <c r="BU65" s="186">
        <f>[43]HH_CGE_map!U69</f>
        <v>44298.105816004791</v>
      </c>
      <c r="BV65" s="79">
        <f>[43]HH_CGE_map!V69</f>
        <v>172380.52416704534</v>
      </c>
      <c r="BW65" s="79">
        <f>[43]HH_CGE_map!W69</f>
        <v>47820.345864627016</v>
      </c>
      <c r="BX65" s="185">
        <f>[43]HH_CGE_map!X69</f>
        <v>395751.76902975276</v>
      </c>
      <c r="BY65" s="223">
        <v>17767.509461842328</v>
      </c>
      <c r="BZ65" s="223"/>
      <c r="CA65" s="223"/>
      <c r="CB65" s="223"/>
      <c r="CC65" s="223"/>
      <c r="CD65" s="223"/>
      <c r="CE65" s="79"/>
      <c r="CF65" s="85"/>
      <c r="CG65" s="107">
        <f t="shared" si="1"/>
        <v>3290229.8982372354</v>
      </c>
      <c r="CH65" s="221" t="b">
        <f t="shared" si="2"/>
        <v>0</v>
      </c>
      <c r="CI65" s="79">
        <v>3290229.8982372349</v>
      </c>
      <c r="CJ65" s="179">
        <f>CG65-CI65</f>
        <v>0</v>
      </c>
    </row>
    <row r="66" spans="1:88" x14ac:dyDescent="0.25">
      <c r="A66" s="227"/>
      <c r="B66" s="225">
        <v>64</v>
      </c>
      <c r="C66" s="7">
        <v>1187.6700208828966</v>
      </c>
      <c r="D66" s="79">
        <v>4.7780897104236664E-2</v>
      </c>
      <c r="E66" s="79">
        <v>10121.010466609097</v>
      </c>
      <c r="F66" s="79">
        <v>5.8440729790495292</v>
      </c>
      <c r="G66" s="79">
        <v>13.062620229197522</v>
      </c>
      <c r="H66" s="79">
        <v>83.060274918080523</v>
      </c>
      <c r="I66" s="79">
        <v>94.804669054486197</v>
      </c>
      <c r="J66" s="79">
        <v>721.74553180147029</v>
      </c>
      <c r="K66" s="79">
        <v>1.0909960156314329</v>
      </c>
      <c r="L66" s="79">
        <v>7.5264451339750931</v>
      </c>
      <c r="M66" s="79">
        <v>27.204095306542818</v>
      </c>
      <c r="N66" s="79">
        <v>0.2085916196858823</v>
      </c>
      <c r="O66" s="79">
        <v>6.6789988191569083E-3</v>
      </c>
      <c r="P66" s="79">
        <v>3.1016072507597517E-3</v>
      </c>
      <c r="Q66" s="79">
        <v>11.005842737501522</v>
      </c>
      <c r="R66" s="79">
        <v>13.752016296893361</v>
      </c>
      <c r="S66" s="79">
        <v>10.524403035006999</v>
      </c>
      <c r="T66" s="79"/>
      <c r="U66" s="79">
        <v>85.447514037485732</v>
      </c>
      <c r="V66" s="79">
        <v>7.5991339351603431</v>
      </c>
      <c r="W66" s="79">
        <v>5.2038808258029192</v>
      </c>
      <c r="X66" s="79">
        <v>2.0898447713185742</v>
      </c>
      <c r="Y66" s="79">
        <v>15658.669931691415</v>
      </c>
      <c r="Z66" s="79">
        <v>60.09256852076485</v>
      </c>
      <c r="AA66" s="79">
        <v>19810.793971876112</v>
      </c>
      <c r="AB66" s="79">
        <v>876.23655639998549</v>
      </c>
      <c r="AC66" s="79">
        <v>260048.12063179267</v>
      </c>
      <c r="AD66" s="79">
        <v>26967.31312779471</v>
      </c>
      <c r="AE66" s="79">
        <v>152272.58592467511</v>
      </c>
      <c r="AF66" s="79">
        <v>16218.180660308919</v>
      </c>
      <c r="AG66" s="79">
        <v>46250.354281455599</v>
      </c>
      <c r="AH66" s="79">
        <v>14047.103642120863</v>
      </c>
      <c r="AI66" s="79">
        <v>4259.4887466304972</v>
      </c>
      <c r="AJ66" s="80">
        <v>191621.20412799186</v>
      </c>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77"/>
      <c r="BS66" s="223"/>
      <c r="BT66" s="223"/>
      <c r="BU66" s="186">
        <f>[43]HH_CGE_map!U70</f>
        <v>431827.79780383001</v>
      </c>
      <c r="BV66" s="79">
        <f>[43]HH_CGE_map!V70</f>
        <v>966258.41173787392</v>
      </c>
      <c r="BW66" s="79">
        <f>[43]HH_CGE_map!W70</f>
        <v>483725.10074179166</v>
      </c>
      <c r="BX66" s="185">
        <f>[43]HH_CGE_map!X70</f>
        <v>3909535.8970279465</v>
      </c>
      <c r="BY66" s="223"/>
      <c r="BZ66" s="223"/>
      <c r="CA66" s="223"/>
      <c r="CB66" s="223"/>
      <c r="CC66" s="223"/>
      <c r="CD66" s="223"/>
      <c r="CE66" s="79"/>
      <c r="CF66" s="85"/>
      <c r="CG66" s="107">
        <f t="shared" si="1"/>
        <v>6551836.2594643924</v>
      </c>
      <c r="CH66" s="221" t="b">
        <f t="shared" si="2"/>
        <v>1</v>
      </c>
      <c r="CI66" s="79">
        <v>6551836.2594643934</v>
      </c>
      <c r="CJ66" s="221"/>
    </row>
    <row r="67" spans="1:88" x14ac:dyDescent="0.25">
      <c r="A67" s="227"/>
      <c r="B67" s="225">
        <v>65</v>
      </c>
      <c r="C67" s="7">
        <v>81588.287227829191</v>
      </c>
      <c r="D67" s="79">
        <v>741.90380795794624</v>
      </c>
      <c r="E67" s="79">
        <v>447302.26101502363</v>
      </c>
      <c r="F67" s="79">
        <v>97629.151115108965</v>
      </c>
      <c r="G67" s="79">
        <v>383.17939028592531</v>
      </c>
      <c r="H67" s="79">
        <v>5232.1767503191886</v>
      </c>
      <c r="I67" s="79">
        <v>24641.881132758997</v>
      </c>
      <c r="J67" s="79">
        <v>4184.3800264977535</v>
      </c>
      <c r="K67" s="79">
        <v>308.94783971714776</v>
      </c>
      <c r="L67" s="79">
        <v>80.225064703655477</v>
      </c>
      <c r="M67" s="79">
        <v>1.5465461972230194</v>
      </c>
      <c r="N67" s="79">
        <v>36.037264990383008</v>
      </c>
      <c r="O67" s="79">
        <v>3.5123786443497056</v>
      </c>
      <c r="P67" s="79">
        <v>5472.4862927988261</v>
      </c>
      <c r="Q67" s="79">
        <v>242.88160331018054</v>
      </c>
      <c r="R67" s="79">
        <v>327.42433046529931</v>
      </c>
      <c r="S67" s="79">
        <v>268.94348496522099</v>
      </c>
      <c r="T67" s="79">
        <v>3.213851094454389E-3</v>
      </c>
      <c r="U67" s="79">
        <v>4255.7224896330135</v>
      </c>
      <c r="V67" s="79">
        <v>357.49484623639529</v>
      </c>
      <c r="W67" s="79">
        <v>11728.611845731653</v>
      </c>
      <c r="X67" s="79">
        <v>285.79030902494725</v>
      </c>
      <c r="Y67" s="79">
        <v>26401.281458549398</v>
      </c>
      <c r="Z67" s="79">
        <v>20.622056918079288</v>
      </c>
      <c r="AA67" s="79">
        <v>7020.5901067219065</v>
      </c>
      <c r="AB67" s="79">
        <v>197770.98429732208</v>
      </c>
      <c r="AC67" s="79">
        <v>1483668.1047391507</v>
      </c>
      <c r="AD67" s="79">
        <v>26626.364470755136</v>
      </c>
      <c r="AE67" s="79">
        <v>23105.780269257717</v>
      </c>
      <c r="AF67" s="79">
        <v>125452.96687274608</v>
      </c>
      <c r="AG67" s="79">
        <v>334492.75343962654</v>
      </c>
      <c r="AH67" s="79">
        <v>24177.123790401823</v>
      </c>
      <c r="AI67" s="79">
        <v>14081.480841465991</v>
      </c>
      <c r="AJ67" s="80">
        <v>627242.02422221994</v>
      </c>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77"/>
      <c r="BS67" s="223"/>
      <c r="BT67" s="223"/>
      <c r="BU67" s="186">
        <f>[43]HH_CGE_map!U71</f>
        <v>74808.615509495416</v>
      </c>
      <c r="BV67" s="79">
        <f>[43]HH_CGE_map!V71</f>
        <v>98536.725663614794</v>
      </c>
      <c r="BW67" s="79">
        <f>[43]HH_CGE_map!W71</f>
        <v>50.78518947855823</v>
      </c>
      <c r="BX67" s="185">
        <f>[43]HH_CGE_map!X71</f>
        <v>10563.319411540113</v>
      </c>
      <c r="BY67" s="223">
        <v>35603.030919081153</v>
      </c>
      <c r="BZ67" s="223"/>
      <c r="CA67" s="223"/>
      <c r="CB67" s="223"/>
      <c r="CC67" s="223"/>
      <c r="CD67" s="223"/>
      <c r="CE67" s="79">
        <v>1426492.2899236782</v>
      </c>
      <c r="CF67" s="85"/>
      <c r="CG67" s="107">
        <f t="shared" ref="CG67:CG84" si="3">SUM(C67:CF67)</f>
        <v>5221187.6911580749</v>
      </c>
      <c r="CH67" s="221" t="b">
        <f t="shared" si="2"/>
        <v>1</v>
      </c>
      <c r="CI67" s="79">
        <v>5221187.6911580749</v>
      </c>
      <c r="CJ67" s="221"/>
    </row>
    <row r="68" spans="1:88" x14ac:dyDescent="0.25">
      <c r="A68" s="227"/>
      <c r="B68" s="225">
        <v>66</v>
      </c>
      <c r="C68" s="7">
        <v>1.2460283041034266</v>
      </c>
      <c r="D68" s="79">
        <v>5.7906238878103249</v>
      </c>
      <c r="E68" s="79">
        <v>1887.7182301375708</v>
      </c>
      <c r="F68" s="79">
        <v>4.4581022759248849</v>
      </c>
      <c r="G68" s="79">
        <v>83.990743503673329</v>
      </c>
      <c r="H68" s="79">
        <v>4.3884213184102858</v>
      </c>
      <c r="I68" s="79">
        <v>7.7763722487557656</v>
      </c>
      <c r="J68" s="79">
        <v>0.6474256390137233</v>
      </c>
      <c r="K68" s="79">
        <v>5.59471874573702E-2</v>
      </c>
      <c r="L68" s="79">
        <v>4.751374670838469E-3</v>
      </c>
      <c r="M68" s="79"/>
      <c r="N68" s="79"/>
      <c r="O68" s="79">
        <v>0.12311777286075477</v>
      </c>
      <c r="P68" s="79">
        <v>2.2320415936824458E-3</v>
      </c>
      <c r="Q68" s="79">
        <v>8.1362455399911979E-3</v>
      </c>
      <c r="R68" s="79">
        <v>2.0647590081124607E-2</v>
      </c>
      <c r="S68" s="79">
        <v>0.41273528063072007</v>
      </c>
      <c r="T68" s="79"/>
      <c r="U68" s="79">
        <v>16.387406982556527</v>
      </c>
      <c r="V68" s="79">
        <v>1.6772593315924369</v>
      </c>
      <c r="W68" s="79">
        <v>7.5649993300826598E-2</v>
      </c>
      <c r="X68" s="79">
        <v>0.25182407308315485</v>
      </c>
      <c r="Y68" s="79">
        <v>315.50707378242214</v>
      </c>
      <c r="Z68" s="79">
        <v>0.32065534548106017</v>
      </c>
      <c r="AA68" s="79">
        <v>0.11978056620496046</v>
      </c>
      <c r="AB68" s="79">
        <v>2.5638886662623257</v>
      </c>
      <c r="AC68" s="79">
        <v>22.483331959143545</v>
      </c>
      <c r="AD68" s="79">
        <v>179.78624420733468</v>
      </c>
      <c r="AE68" s="79">
        <v>1668.0783862886537</v>
      </c>
      <c r="AF68" s="79">
        <v>20.676565061720918</v>
      </c>
      <c r="AG68" s="79">
        <v>125.53727306769908</v>
      </c>
      <c r="AH68" s="79">
        <v>0.29337947895244237</v>
      </c>
      <c r="AI68" s="79">
        <v>5.6299233931563784</v>
      </c>
      <c r="AJ68" s="80">
        <v>2406.3108030399576</v>
      </c>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77"/>
      <c r="BS68" s="223"/>
      <c r="BT68" s="223"/>
      <c r="BU68" s="186">
        <f>[43]HH_CGE_map!U72</f>
        <v>109368.46733820175</v>
      </c>
      <c r="BV68" s="79">
        <f>[43]HH_CGE_map!V72</f>
        <v>247146.77044185894</v>
      </c>
      <c r="BW68" s="79">
        <f>[43]HH_CGE_map!W72</f>
        <v>90762.434735454415</v>
      </c>
      <c r="BX68" s="185">
        <f>[43]HH_CGE_map!X72</f>
        <v>545890.4587385921</v>
      </c>
      <c r="BY68" s="223">
        <v>1534170.5412941247</v>
      </c>
      <c r="BZ68" s="223"/>
      <c r="CA68" s="223"/>
      <c r="CB68" s="223"/>
      <c r="CC68" s="223"/>
      <c r="CD68" s="223"/>
      <c r="CE68" s="79"/>
      <c r="CF68" s="85"/>
      <c r="CG68" s="107">
        <f t="shared" si="3"/>
        <v>2534101.0155082773</v>
      </c>
      <c r="CH68" s="221" t="b">
        <f t="shared" si="2"/>
        <v>1</v>
      </c>
      <c r="CI68" s="79">
        <v>2534101.0155082773</v>
      </c>
      <c r="CJ68" s="221"/>
    </row>
    <row r="69" spans="1:88" x14ac:dyDescent="0.25">
      <c r="A69" s="227"/>
      <c r="B69" s="225">
        <v>67</v>
      </c>
      <c r="C69" s="7">
        <v>5.7250406143817756</v>
      </c>
      <c r="D69" s="79">
        <v>9.1040420005265279</v>
      </c>
      <c r="E69" s="79">
        <v>3773.0081322051565</v>
      </c>
      <c r="F69" s="79">
        <v>19.12814723100124</v>
      </c>
      <c r="G69" s="79"/>
      <c r="H69" s="79">
        <v>1.9105290911289063</v>
      </c>
      <c r="I69" s="79">
        <v>20.277019018914537</v>
      </c>
      <c r="J69" s="79">
        <v>16.445221060646176</v>
      </c>
      <c r="K69" s="79">
        <v>0.96299985312871816</v>
      </c>
      <c r="L69" s="79">
        <v>7.8586376547526468E-2</v>
      </c>
      <c r="M69" s="79">
        <v>5.8408271480445375</v>
      </c>
      <c r="N69" s="79">
        <v>1.2542498098636171E-2</v>
      </c>
      <c r="O69" s="79">
        <v>1.6112781184152503E-3</v>
      </c>
      <c r="P69" s="79">
        <v>0.73228678996404317</v>
      </c>
      <c r="Q69" s="79">
        <v>156.1629865061596</v>
      </c>
      <c r="R69" s="79">
        <v>5.7068342020207739E-2</v>
      </c>
      <c r="S69" s="79">
        <v>0.12442588035119116</v>
      </c>
      <c r="T69" s="79"/>
      <c r="U69" s="79">
        <v>46.612162214744487</v>
      </c>
      <c r="V69" s="79">
        <v>3.0365890921586702</v>
      </c>
      <c r="W69" s="79">
        <v>3.2779314384172658</v>
      </c>
      <c r="X69" s="79">
        <v>3.2476729018413288</v>
      </c>
      <c r="Y69" s="79">
        <v>8326.6939551606083</v>
      </c>
      <c r="Z69" s="79">
        <v>0.26149206611384179</v>
      </c>
      <c r="AA69" s="79">
        <v>27.879352648151478</v>
      </c>
      <c r="AB69" s="79">
        <v>7.8620122168108653</v>
      </c>
      <c r="AC69" s="79">
        <v>179.68177510769027</v>
      </c>
      <c r="AD69" s="79">
        <v>20.345924430534541</v>
      </c>
      <c r="AE69" s="79">
        <v>2.5607975068509016E-2</v>
      </c>
      <c r="AF69" s="79"/>
      <c r="AG69" s="79">
        <v>344.11932002560843</v>
      </c>
      <c r="AH69" s="79">
        <v>467.62744565563207</v>
      </c>
      <c r="AI69" s="79">
        <v>8724.7929888355902</v>
      </c>
      <c r="AJ69" s="80">
        <v>6971.0342229265852</v>
      </c>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77"/>
      <c r="BS69" s="223"/>
      <c r="BT69" s="223"/>
      <c r="BU69" s="186">
        <f>[43]HH_CGE_map!U73</f>
        <v>37430.515559240623</v>
      </c>
      <c r="BV69" s="79">
        <f>[43]HH_CGE_map!V73</f>
        <v>77950.31718729873</v>
      </c>
      <c r="BW69" s="79">
        <f>[43]HH_CGE_map!W73</f>
        <v>29988.014002416141</v>
      </c>
      <c r="BX69" s="185">
        <f>[43]HH_CGE_map!X73</f>
        <v>220156.94180711411</v>
      </c>
      <c r="BY69" s="223">
        <v>1575029.5712109932</v>
      </c>
      <c r="BZ69" s="223"/>
      <c r="CA69" s="223"/>
      <c r="CB69" s="223"/>
      <c r="CC69" s="223"/>
      <c r="CD69" s="223"/>
      <c r="CE69" s="79"/>
      <c r="CF69" s="85"/>
      <c r="CG69" s="107">
        <f t="shared" si="3"/>
        <v>1969691.4296856527</v>
      </c>
      <c r="CH69" s="221" t="b">
        <f t="shared" si="2"/>
        <v>1</v>
      </c>
      <c r="CI69" s="79">
        <v>1969691.4296856525</v>
      </c>
      <c r="CJ69" s="221"/>
    </row>
    <row r="70" spans="1:88" ht="15.75" thickBot="1" x14ac:dyDescent="0.3">
      <c r="A70" s="86"/>
      <c r="B70" s="103">
        <v>68</v>
      </c>
      <c r="C70" s="8">
        <v>99493.504253433217</v>
      </c>
      <c r="D70" s="9">
        <v>20282.454425218399</v>
      </c>
      <c r="E70" s="9">
        <v>228928.48566125528</v>
      </c>
      <c r="F70" s="9">
        <v>8507.1647699079876</v>
      </c>
      <c r="G70" s="9">
        <v>638.0325637358003</v>
      </c>
      <c r="H70" s="9">
        <v>9713.6606597584305</v>
      </c>
      <c r="I70" s="9">
        <v>46387.665868553289</v>
      </c>
      <c r="J70" s="9">
        <v>5654.9729904518408</v>
      </c>
      <c r="K70" s="9">
        <v>350.41112199689439</v>
      </c>
      <c r="L70" s="9">
        <v>359.52493468912553</v>
      </c>
      <c r="M70" s="9">
        <v>4622.0161377864033</v>
      </c>
      <c r="N70" s="9">
        <v>39.315182621568638</v>
      </c>
      <c r="O70" s="9">
        <v>232.41089037367101</v>
      </c>
      <c r="P70" s="9">
        <v>327.14044752078166</v>
      </c>
      <c r="Q70" s="9">
        <v>1064.2426668463347</v>
      </c>
      <c r="R70" s="9">
        <v>1373.6556991461439</v>
      </c>
      <c r="S70" s="9">
        <v>918.74094114520187</v>
      </c>
      <c r="T70" s="9">
        <v>1.1567740681318422E-2</v>
      </c>
      <c r="U70" s="9">
        <v>9531.8489353798577</v>
      </c>
      <c r="V70" s="9">
        <v>337.51849064190111</v>
      </c>
      <c r="W70" s="9">
        <v>274.28884330287019</v>
      </c>
      <c r="X70" s="9">
        <v>3449.0164224842765</v>
      </c>
      <c r="Y70" s="9">
        <v>172702.39850181839</v>
      </c>
      <c r="Z70" s="9">
        <v>8899.485165635786</v>
      </c>
      <c r="AA70" s="9">
        <v>129116.64071612424</v>
      </c>
      <c r="AB70" s="9">
        <v>48779.489103007087</v>
      </c>
      <c r="AC70" s="9">
        <v>1633618.7422641879</v>
      </c>
      <c r="AD70" s="9">
        <v>42544.208719517694</v>
      </c>
      <c r="AE70" s="9">
        <v>94750.660522575126</v>
      </c>
      <c r="AF70" s="9">
        <v>206123.48291879296</v>
      </c>
      <c r="AG70" s="9">
        <v>294352.70552307804</v>
      </c>
      <c r="AH70" s="9">
        <v>104900.72340714662</v>
      </c>
      <c r="AI70" s="9">
        <v>113927.10046864758</v>
      </c>
      <c r="AJ70" s="10">
        <v>559271.37596205482</v>
      </c>
      <c r="AK70" s="224"/>
      <c r="AL70" s="224"/>
      <c r="AM70" s="224"/>
      <c r="AN70" s="224"/>
      <c r="AO70" s="224"/>
      <c r="AP70" s="224"/>
      <c r="AQ70" s="224"/>
      <c r="AR70" s="224"/>
      <c r="AS70" s="224"/>
      <c r="AT70" s="224"/>
      <c r="AU70" s="224"/>
      <c r="AV70" s="224"/>
      <c r="AW70" s="224"/>
      <c r="AX70" s="224"/>
      <c r="AY70" s="224"/>
      <c r="AZ70" s="224"/>
      <c r="BA70" s="224"/>
      <c r="BB70" s="224"/>
      <c r="BC70" s="224"/>
      <c r="BD70" s="224"/>
      <c r="BE70" s="224"/>
      <c r="BF70" s="224"/>
      <c r="BG70" s="224"/>
      <c r="BH70" s="224"/>
      <c r="BI70" s="224"/>
      <c r="BJ70" s="224"/>
      <c r="BK70" s="224"/>
      <c r="BL70" s="224"/>
      <c r="BM70" s="224"/>
      <c r="BN70" s="224"/>
      <c r="BO70" s="224"/>
      <c r="BP70" s="224"/>
      <c r="BQ70" s="224"/>
      <c r="BR70" s="78"/>
      <c r="BS70" s="224"/>
      <c r="BT70" s="224"/>
      <c r="BU70" s="184">
        <f>[43]HH_CGE_map!U74</f>
        <v>440683.46148668422</v>
      </c>
      <c r="BV70" s="183">
        <f>[43]HH_CGE_map!V74</f>
        <v>657030.61196389212</v>
      </c>
      <c r="BW70" s="183">
        <f>[43]HH_CGE_map!W74</f>
        <v>368804.73294205294</v>
      </c>
      <c r="BX70" s="182">
        <f>[43]HH_CGE_map!X74</f>
        <v>1665932.1986015623</v>
      </c>
      <c r="BY70" s="224">
        <v>2572441.6394333281</v>
      </c>
      <c r="BZ70" s="224"/>
      <c r="CA70" s="224"/>
      <c r="CB70" s="224"/>
      <c r="CC70" s="224"/>
      <c r="CD70" s="224"/>
      <c r="CE70" s="9">
        <v>38457.6323054815</v>
      </c>
      <c r="CF70" s="224"/>
      <c r="CG70" s="107">
        <f t="shared" si="3"/>
        <v>9594823.3734795786</v>
      </c>
      <c r="CH70" s="221" t="b">
        <f t="shared" si="2"/>
        <v>1</v>
      </c>
      <c r="CI70" s="224">
        <v>9594823.3734795768</v>
      </c>
      <c r="CJ70" s="221"/>
    </row>
    <row r="71" spans="1:88" x14ac:dyDescent="0.25">
      <c r="A71" s="227" t="str">
        <f>BS1</f>
        <v>K</v>
      </c>
      <c r="B71" s="225">
        <v>69</v>
      </c>
      <c r="C71" s="79">
        <v>1849202.5999999999</v>
      </c>
      <c r="D71" s="79">
        <v>123462.76215141091</v>
      </c>
      <c r="E71" s="79">
        <v>4320025.9580597421</v>
      </c>
      <c r="F71" s="79">
        <v>126544.48321226559</v>
      </c>
      <c r="G71" s="79">
        <v>111719.90046035385</v>
      </c>
      <c r="H71" s="79">
        <v>568898.66070519283</v>
      </c>
      <c r="I71" s="79">
        <v>221630.83541103435</v>
      </c>
      <c r="J71" s="79">
        <v>1170975.6142917487</v>
      </c>
      <c r="K71" s="79">
        <v>38923.095048074741</v>
      </c>
      <c r="L71" s="79">
        <v>110076.31922744958</v>
      </c>
      <c r="M71" s="79">
        <v>839846.43594899192</v>
      </c>
      <c r="N71" s="79">
        <v>1024460.0258934889</v>
      </c>
      <c r="O71" s="79">
        <v>91740.965765774323</v>
      </c>
      <c r="P71" s="79">
        <v>393025.55105114414</v>
      </c>
      <c r="Q71" s="79">
        <v>268865.87145775952</v>
      </c>
      <c r="R71" s="79">
        <v>194484.03636553505</v>
      </c>
      <c r="S71" s="79">
        <v>204313.46740592801</v>
      </c>
      <c r="T71" s="79">
        <v>3981.3175441047297</v>
      </c>
      <c r="U71" s="79">
        <v>297699.87083777023</v>
      </c>
      <c r="V71" s="79">
        <v>55952.270884580976</v>
      </c>
      <c r="W71" s="79">
        <v>89834.958277648693</v>
      </c>
      <c r="X71" s="79">
        <v>60723.3</v>
      </c>
      <c r="Y71" s="79">
        <v>2835818.768586067</v>
      </c>
      <c r="Z71" s="79">
        <v>12122.898894784914</v>
      </c>
      <c r="AA71" s="79">
        <v>130138.0096433376</v>
      </c>
      <c r="AB71" s="79">
        <v>1644492.8</v>
      </c>
      <c r="AC71" s="79">
        <v>5863164.2999999998</v>
      </c>
      <c r="AD71" s="79">
        <v>601958.40000000002</v>
      </c>
      <c r="AE71" s="79">
        <v>1308089.1000000001</v>
      </c>
      <c r="AF71" s="79">
        <v>4191245.8</v>
      </c>
      <c r="AG71" s="79">
        <v>1446851.2</v>
      </c>
      <c r="AH71" s="79">
        <v>391338.10000000003</v>
      </c>
      <c r="AI71" s="79">
        <v>488001.5</v>
      </c>
      <c r="AJ71" s="80">
        <v>2904348.3228758103</v>
      </c>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92"/>
      <c r="BS71" s="223"/>
      <c r="BT71" s="223"/>
      <c r="BU71" s="79"/>
      <c r="BV71" s="79"/>
      <c r="BW71" s="79"/>
      <c r="BX71" s="79"/>
      <c r="BY71" s="223"/>
      <c r="BZ71" s="223"/>
      <c r="CA71" s="223"/>
      <c r="CB71" s="223"/>
      <c r="CC71" s="223"/>
      <c r="CD71" s="223"/>
      <c r="CE71" s="223"/>
      <c r="CF71" s="104"/>
      <c r="CG71" s="107">
        <f t="shared" si="3"/>
        <v>33983957.5</v>
      </c>
      <c r="CH71" s="221" t="b">
        <f t="shared" si="2"/>
        <v>1</v>
      </c>
      <c r="CI71" s="79">
        <v>33983957.5</v>
      </c>
      <c r="CJ71" s="221"/>
    </row>
    <row r="72" spans="1:88" x14ac:dyDescent="0.25">
      <c r="A72" s="227" t="str">
        <f>BT1</f>
        <v>L</v>
      </c>
      <c r="B72" s="225">
        <v>70</v>
      </c>
      <c r="C72" s="79">
        <v>604736.30000000005</v>
      </c>
      <c r="D72" s="79">
        <v>105860.56745946007</v>
      </c>
      <c r="E72" s="79">
        <v>633019.71334440075</v>
      </c>
      <c r="F72" s="79">
        <v>17752.191519996053</v>
      </c>
      <c r="G72" s="79">
        <v>86122.951192854816</v>
      </c>
      <c r="H72" s="79">
        <v>550308.99124965188</v>
      </c>
      <c r="I72" s="79">
        <v>220547.08523363638</v>
      </c>
      <c r="J72" s="79">
        <v>279467.79329062358</v>
      </c>
      <c r="K72" s="79">
        <v>26179.577379694845</v>
      </c>
      <c r="L72" s="79">
        <v>93362.839057653677</v>
      </c>
      <c r="M72" s="79">
        <v>307007.89370935922</v>
      </c>
      <c r="N72" s="79">
        <v>446672.77083422855</v>
      </c>
      <c r="O72" s="79">
        <v>46986.131221762087</v>
      </c>
      <c r="P72" s="79">
        <v>52208.380962589814</v>
      </c>
      <c r="Q72" s="79">
        <v>68082.519538603694</v>
      </c>
      <c r="R72" s="79">
        <v>103347.35189509609</v>
      </c>
      <c r="S72" s="79">
        <v>291633.449736398</v>
      </c>
      <c r="T72" s="79">
        <v>3900.4923739905507</v>
      </c>
      <c r="U72" s="79">
        <v>297063.01074169017</v>
      </c>
      <c r="V72" s="79">
        <v>57729.726933280675</v>
      </c>
      <c r="W72" s="79">
        <v>89737.262325029151</v>
      </c>
      <c r="X72" s="79">
        <v>77925.7</v>
      </c>
      <c r="Y72" s="79">
        <v>668400.71970362193</v>
      </c>
      <c r="Z72" s="79">
        <v>16250.96134842237</v>
      </c>
      <c r="AA72" s="79">
        <v>62221.363376500893</v>
      </c>
      <c r="AB72" s="79">
        <v>1321412.2</v>
      </c>
      <c r="AC72" s="79">
        <v>3257217.2</v>
      </c>
      <c r="AD72" s="79">
        <v>472862.4</v>
      </c>
      <c r="AE72" s="79">
        <v>695206.7</v>
      </c>
      <c r="AF72" s="79">
        <v>301672.7</v>
      </c>
      <c r="AG72" s="79">
        <v>995204.5</v>
      </c>
      <c r="AH72" s="79">
        <v>1135434.3999999999</v>
      </c>
      <c r="AI72" s="79">
        <v>585942.5</v>
      </c>
      <c r="AJ72" s="80">
        <v>2638964.9555714549</v>
      </c>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77"/>
      <c r="BS72" s="223"/>
      <c r="BT72" s="79"/>
      <c r="BU72" s="79"/>
      <c r="BV72" s="79"/>
      <c r="BW72" s="79"/>
      <c r="BX72" s="79"/>
      <c r="BY72" s="79"/>
      <c r="BZ72" s="79"/>
      <c r="CA72" s="79"/>
      <c r="CB72" s="79"/>
      <c r="CC72" s="79"/>
      <c r="CD72" s="79"/>
      <c r="CE72" s="79"/>
      <c r="CF72" s="83"/>
      <c r="CG72" s="107">
        <f t="shared" si="3"/>
        <v>16610443.300000001</v>
      </c>
      <c r="CH72" s="221" t="b">
        <f t="shared" si="2"/>
        <v>1</v>
      </c>
      <c r="CI72" s="79">
        <v>16610443.300000001</v>
      </c>
      <c r="CJ72" s="221"/>
    </row>
    <row r="73" spans="1:88" x14ac:dyDescent="0.25">
      <c r="A73" s="181" t="s">
        <v>5</v>
      </c>
      <c r="B73" s="99">
        <v>71</v>
      </c>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80"/>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77"/>
      <c r="BS73" s="105">
        <f>'[43]SAM_2017_IO bal'!BS73*[43]HH_CGE_map!U96</f>
        <v>998568.31700525503</v>
      </c>
      <c r="BT73" s="223">
        <f>'[43]SAM_2017_IO bal'!BT73*[43]HH_CGE_map!U99</f>
        <v>1861823.6367873212</v>
      </c>
      <c r="BU73" s="223"/>
      <c r="BV73" s="223"/>
      <c r="BW73" s="223"/>
      <c r="BX73" s="223"/>
      <c r="BY73" s="94">
        <f>'[43]SAM_2017_IO bal'!BV73*[43]HH_CGE_map!U102</f>
        <v>1335692.9273184566</v>
      </c>
      <c r="BZ73" s="223"/>
      <c r="CA73" s="223"/>
      <c r="CB73" s="223"/>
      <c r="CC73" s="223"/>
      <c r="CD73" s="223"/>
      <c r="CE73" s="223"/>
      <c r="CF73" s="83">
        <f>'[43]SAM_2017_IO bal'!CC73*[43]HH_CGE_map!U105</f>
        <v>26070.157830538265</v>
      </c>
      <c r="CG73" s="107">
        <f t="shared" si="3"/>
        <v>4222155.0389415715</v>
      </c>
      <c r="CH73" s="221"/>
      <c r="CI73" s="221"/>
      <c r="CJ73" s="221"/>
    </row>
    <row r="74" spans="1:88" x14ac:dyDescent="0.25">
      <c r="A74" s="181" t="s">
        <v>6</v>
      </c>
      <c r="B74" s="99">
        <v>72</v>
      </c>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80"/>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77"/>
      <c r="BS74" s="105">
        <f>'[43]SAM_2017_IO bal'!BS73*[43]HH_CGE_map!V96</f>
        <v>11734575.753930824</v>
      </c>
      <c r="BT74" s="223">
        <f>'[43]SAM_2017_IO bal'!BT73*[43]HH_CGE_map!V99</f>
        <v>4970962.5773226591</v>
      </c>
      <c r="BU74" s="223"/>
      <c r="BV74" s="223"/>
      <c r="BW74" s="223"/>
      <c r="BX74" s="223"/>
      <c r="BY74" s="94">
        <f>'[43]SAM_2017_IO bal'!BV73*[43]HH_CGE_map!V102</f>
        <v>1885006.549662692</v>
      </c>
      <c r="BZ74" s="223"/>
      <c r="CA74" s="223"/>
      <c r="CB74" s="223"/>
      <c r="CC74" s="223"/>
      <c r="CD74" s="223"/>
      <c r="CE74" s="223"/>
      <c r="CF74" s="83">
        <f>'[43]SAM_2017_IO bal'!CC73*[43]HH_CGE_map!V105</f>
        <v>351267.06129071204</v>
      </c>
      <c r="CG74" s="107">
        <f t="shared" si="3"/>
        <v>18941811.942206886</v>
      </c>
      <c r="CH74" s="221"/>
      <c r="CI74" s="221"/>
      <c r="CJ74" s="221"/>
    </row>
    <row r="75" spans="1:88" x14ac:dyDescent="0.25">
      <c r="A75" s="181" t="s">
        <v>7</v>
      </c>
      <c r="B75" s="99">
        <v>73</v>
      </c>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80"/>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77"/>
      <c r="BS75" s="105">
        <f>'[43]SAM_2017_IO bal'!BS73*[43]HH_CGE_map!W96</f>
        <v>666350.12324793497</v>
      </c>
      <c r="BT75" s="223">
        <f>'[43]SAM_2017_IO bal'!BT73*[43]HH_CGE_map!W99</f>
        <v>1242405.1401508879</v>
      </c>
      <c r="BU75" s="223"/>
      <c r="BV75" s="223"/>
      <c r="BW75" s="223"/>
      <c r="BX75" s="223"/>
      <c r="BY75" s="94">
        <f>'[43]SAM_2017_IO bal'!BV73*[43]HH_CGE_map!W102</f>
        <v>891315.22759435279</v>
      </c>
      <c r="BZ75" s="223"/>
      <c r="CA75" s="223"/>
      <c r="CB75" s="223"/>
      <c r="CC75" s="223"/>
      <c r="CD75" s="223"/>
      <c r="CE75" s="223"/>
      <c r="CF75" s="83">
        <f>'[43]SAM_2017_IO bal'!CC73*[43]HH_CGE_map!W105</f>
        <v>17396.759528252558</v>
      </c>
      <c r="CG75" s="107">
        <f t="shared" si="3"/>
        <v>2817467.2505214284</v>
      </c>
      <c r="CH75" s="221"/>
      <c r="CI75" s="221"/>
      <c r="CJ75" s="221"/>
    </row>
    <row r="76" spans="1:88" x14ac:dyDescent="0.25">
      <c r="A76" s="181" t="s">
        <v>8</v>
      </c>
      <c r="B76" s="99">
        <v>74</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80"/>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77"/>
      <c r="BS76" s="105">
        <f>'[43]SAM_2017_IO bal'!BS73*[43]HH_CGE_map!X96</f>
        <v>20148524.3508121</v>
      </c>
      <c r="BT76" s="223">
        <f>'[43]SAM_2017_IO bal'!BT73*[43]HH_CGE_map!X99</f>
        <v>8535251.9457391296</v>
      </c>
      <c r="BU76" s="223"/>
      <c r="BV76" s="223"/>
      <c r="BW76" s="223"/>
      <c r="BX76" s="223"/>
      <c r="BY76" s="94">
        <f>'[43]SAM_2017_IO bal'!BV73*[43]HH_CGE_map!X102</f>
        <v>3236597.6549767083</v>
      </c>
      <c r="BZ76" s="223"/>
      <c r="CA76" s="223"/>
      <c r="CB76" s="223"/>
      <c r="CC76" s="223"/>
      <c r="CD76" s="223"/>
      <c r="CE76" s="223"/>
      <c r="CF76" s="83">
        <f>'[43]SAM_2017_IO bal'!CC73*[43]HH_CGE_map!X105</f>
        <v>603133.26075578888</v>
      </c>
      <c r="CG76" s="107">
        <f t="shared" si="3"/>
        <v>32523507.212283723</v>
      </c>
      <c r="CH76" s="221"/>
      <c r="CI76" s="221"/>
      <c r="CJ76" s="221"/>
    </row>
    <row r="77" spans="1:88" x14ac:dyDescent="0.25">
      <c r="A77" s="227" t="str">
        <f>BY1</f>
        <v>Govt</v>
      </c>
      <c r="B77" s="225">
        <v>75</v>
      </c>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80"/>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77"/>
      <c r="BS77" s="105">
        <v>435938.95500388398</v>
      </c>
      <c r="BT77" s="223"/>
      <c r="BU77" s="94">
        <f>'[43]SAM_2017_IO bal'!$BU74*[43]HH_CGE_map!U90+BU92</f>
        <v>172389.9662274986</v>
      </c>
      <c r="BV77" s="94">
        <f>'[43]SAM_2017_IO bal'!$BU74*[43]HH_CGE_map!V90-BU92</f>
        <v>2801021.3844257891</v>
      </c>
      <c r="BW77" s="94">
        <f>'[43]SAM_2017_IO bal'!$BU74*[43]HH_CGE_map!W90+BW92</f>
        <v>115036.77143183071</v>
      </c>
      <c r="BX77" s="94">
        <f>'[43]SAM_2017_IO bal'!$BU74*[43]HH_CGE_map!X90-BW92</f>
        <v>4145224.7797341188</v>
      </c>
      <c r="BY77" s="223"/>
      <c r="BZ77" s="223">
        <v>2116982.0149958641</v>
      </c>
      <c r="CA77" s="223">
        <v>1201952.4153063877</v>
      </c>
      <c r="CB77" s="223">
        <v>601458.49999999988</v>
      </c>
      <c r="CC77" s="223"/>
      <c r="CD77" s="223">
        <v>3190491.612332928</v>
      </c>
      <c r="CE77" s="223"/>
      <c r="CF77" s="83">
        <v>375520.16821394372</v>
      </c>
      <c r="CG77" s="107">
        <f t="shared" si="3"/>
        <v>15156016.567672243</v>
      </c>
      <c r="CH77" s="221" t="b">
        <f>CG77=CI77</f>
        <v>1</v>
      </c>
      <c r="CI77" s="221">
        <v>15156016.567672243</v>
      </c>
      <c r="CJ77" s="179"/>
    </row>
    <row r="78" spans="1:88" x14ac:dyDescent="0.25">
      <c r="A78" s="227" t="str">
        <f>BZ1</f>
        <v>TC</v>
      </c>
      <c r="B78" s="225">
        <v>76</v>
      </c>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80"/>
      <c r="AK78" s="79">
        <v>61694.209859215058</v>
      </c>
      <c r="AL78" s="79">
        <v>24668.667948639159</v>
      </c>
      <c r="AM78" s="79">
        <v>56060.408508274108</v>
      </c>
      <c r="AN78" s="79">
        <v>3377.8510110728821</v>
      </c>
      <c r="AO78" s="79">
        <v>1557.401241019335</v>
      </c>
      <c r="AP78" s="79">
        <v>13794.047760418576</v>
      </c>
      <c r="AQ78" s="79">
        <v>4508.8241182564134</v>
      </c>
      <c r="AR78" s="79">
        <v>417790.95987979323</v>
      </c>
      <c r="AS78" s="79">
        <v>10769.699272240916</v>
      </c>
      <c r="AT78" s="79">
        <v>92230.361828091758</v>
      </c>
      <c r="AU78" s="79">
        <v>7331.1709322309443</v>
      </c>
      <c r="AV78" s="79">
        <v>7449.0246086430689</v>
      </c>
      <c r="AW78" s="79">
        <v>38060.622438790291</v>
      </c>
      <c r="AX78" s="79">
        <v>80457.502038485138</v>
      </c>
      <c r="AY78" s="79">
        <v>64565.630834258962</v>
      </c>
      <c r="AZ78" s="79">
        <v>14010.099314161973</v>
      </c>
      <c r="BA78" s="79">
        <v>367258.82629018155</v>
      </c>
      <c r="BB78" s="79">
        <v>19100.087480511993</v>
      </c>
      <c r="BC78" s="79">
        <v>51189.869041708494</v>
      </c>
      <c r="BD78" s="79">
        <v>10841.405050506477</v>
      </c>
      <c r="BE78" s="79">
        <v>7262.11180515661</v>
      </c>
      <c r="BF78" s="79">
        <v>7407.2141733306871</v>
      </c>
      <c r="BG78" s="79">
        <v>148797.010440952</v>
      </c>
      <c r="BH78" s="79">
        <v>531.97696392039984</v>
      </c>
      <c r="BI78" s="79">
        <v>11869.028955227741</v>
      </c>
      <c r="BJ78" s="79">
        <v>204095.38218011637</v>
      </c>
      <c r="BK78" s="79">
        <v>22676.271727331492</v>
      </c>
      <c r="BL78" s="79">
        <v>56744.371531369536</v>
      </c>
      <c r="BM78" s="79">
        <v>70343.895067671678</v>
      </c>
      <c r="BN78" s="79">
        <v>17975.143042737302</v>
      </c>
      <c r="BO78" s="79">
        <v>64322.937104168159</v>
      </c>
      <c r="BP78" s="79">
        <v>8548.519467109707</v>
      </c>
      <c r="BQ78" s="79">
        <v>6751.9916158110482</v>
      </c>
      <c r="BR78" s="79">
        <v>142939.49146445945</v>
      </c>
      <c r="BS78" s="105"/>
      <c r="BT78" s="223"/>
      <c r="BU78" s="223"/>
      <c r="BV78" s="223"/>
      <c r="BW78" s="223"/>
      <c r="BX78" s="223"/>
      <c r="BY78" s="223"/>
      <c r="BZ78" s="223"/>
      <c r="CA78" s="223"/>
      <c r="CB78" s="223"/>
      <c r="CC78" s="223"/>
      <c r="CD78" s="223"/>
      <c r="CE78" s="223"/>
      <c r="CF78" s="83"/>
      <c r="CG78" s="107">
        <f t="shared" si="3"/>
        <v>2116982.0149958627</v>
      </c>
      <c r="CH78" s="221" t="b">
        <f>CG78=CI78</f>
        <v>1</v>
      </c>
      <c r="CI78" s="221">
        <v>2116982.0149958627</v>
      </c>
      <c r="CJ78" s="179"/>
    </row>
    <row r="79" spans="1:88" x14ac:dyDescent="0.25">
      <c r="A79" s="227" t="str">
        <f>CA1</f>
        <v>TE</v>
      </c>
      <c r="B79" s="225">
        <v>77</v>
      </c>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80"/>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77"/>
      <c r="BS79" s="105"/>
      <c r="BT79" s="223"/>
      <c r="BU79" s="223"/>
      <c r="BV79" s="223"/>
      <c r="BW79" s="223"/>
      <c r="BX79" s="223"/>
      <c r="BY79" s="223"/>
      <c r="BZ79" s="223"/>
      <c r="CA79" s="223"/>
      <c r="CB79" s="223"/>
      <c r="CC79" s="223"/>
      <c r="CD79" s="223"/>
      <c r="CE79" s="223"/>
      <c r="CF79" s="83">
        <v>1201952.41530639</v>
      </c>
      <c r="CG79" s="107">
        <f t="shared" si="3"/>
        <v>1201952.41530639</v>
      </c>
      <c r="CH79" s="221" t="b">
        <f>CG79=CI79</f>
        <v>1</v>
      </c>
      <c r="CI79" s="221">
        <v>1201952.41530639</v>
      </c>
      <c r="CJ79" s="179"/>
    </row>
    <row r="80" spans="1:88" x14ac:dyDescent="0.25">
      <c r="A80" s="227" t="str">
        <f>CB1</f>
        <v>TK</v>
      </c>
      <c r="B80" s="225">
        <v>78</v>
      </c>
      <c r="C80" s="79">
        <v>2345.6999999999998</v>
      </c>
      <c r="D80" s="79">
        <v>6743.7734244622634</v>
      </c>
      <c r="E80" s="79">
        <v>296055.09572091891</v>
      </c>
      <c r="F80" s="79">
        <v>9039.5437684368753</v>
      </c>
      <c r="G80" s="79">
        <v>2040.9516378959104</v>
      </c>
      <c r="H80" s="79">
        <v>12599.450422358603</v>
      </c>
      <c r="I80" s="79">
        <v>9321.4850259273699</v>
      </c>
      <c r="J80" s="79">
        <v>8287.1005745175335</v>
      </c>
      <c r="K80" s="79">
        <v>318.74159399102547</v>
      </c>
      <c r="L80" s="79">
        <v>554.04772738808697</v>
      </c>
      <c r="M80" s="79">
        <v>21740.913309524396</v>
      </c>
      <c r="N80" s="79">
        <v>32461.152698204958</v>
      </c>
      <c r="O80" s="79">
        <v>581.21857235232687</v>
      </c>
      <c r="P80" s="79">
        <v>2146.8358820170624</v>
      </c>
      <c r="Q80" s="79">
        <v>637.79613938021123</v>
      </c>
      <c r="R80" s="79">
        <v>3070.7398051428631</v>
      </c>
      <c r="S80" s="79">
        <v>4652.8828525173012</v>
      </c>
      <c r="T80" s="79">
        <v>27.170844964239862</v>
      </c>
      <c r="U80" s="79">
        <v>11010.702396546756</v>
      </c>
      <c r="V80" s="79">
        <v>1149.4935869514538</v>
      </c>
      <c r="W80" s="79">
        <v>3345.4040165017936</v>
      </c>
      <c r="X80" s="79">
        <v>3085.5</v>
      </c>
      <c r="Y80" s="79">
        <v>38832.370945556882</v>
      </c>
      <c r="Z80" s="79">
        <v>27.660238328374504</v>
      </c>
      <c r="AA80" s="79">
        <v>629.49520668347975</v>
      </c>
      <c r="AB80" s="79">
        <v>11211.2</v>
      </c>
      <c r="AC80" s="79">
        <v>20780.400000000001</v>
      </c>
      <c r="AD80" s="79">
        <v>14441</v>
      </c>
      <c r="AE80" s="79">
        <v>17225.8</v>
      </c>
      <c r="AF80" s="79">
        <v>22445</v>
      </c>
      <c r="AG80" s="79">
        <v>15343.2</v>
      </c>
      <c r="AH80" s="79">
        <v>2192</v>
      </c>
      <c r="AI80" s="79">
        <v>1899.5</v>
      </c>
      <c r="AJ80" s="80">
        <v>25215.173609431255</v>
      </c>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77"/>
      <c r="BS80" s="105"/>
      <c r="BT80" s="223"/>
      <c r="BU80" s="223"/>
      <c r="BV80" s="223"/>
      <c r="BW80" s="223"/>
      <c r="BX80" s="223"/>
      <c r="BY80" s="223"/>
      <c r="BZ80" s="223"/>
      <c r="CA80" s="223"/>
      <c r="CB80" s="223"/>
      <c r="CC80" s="223"/>
      <c r="CD80" s="223"/>
      <c r="CE80" s="223"/>
      <c r="CF80" s="83"/>
      <c r="CG80" s="107">
        <f t="shared" si="3"/>
        <v>601458.49999999988</v>
      </c>
      <c r="CH80" s="221" t="b">
        <f>CG80=CI80</f>
        <v>1</v>
      </c>
      <c r="CI80" s="221">
        <v>601458.49999999988</v>
      </c>
      <c r="CJ80" s="179"/>
    </row>
    <row r="81" spans="1:88" x14ac:dyDescent="0.25">
      <c r="A81" s="227" t="s">
        <v>49</v>
      </c>
      <c r="B81" s="225">
        <v>79</v>
      </c>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80"/>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77"/>
      <c r="BS81" s="105"/>
      <c r="BT81" s="223"/>
      <c r="BU81" s="223"/>
      <c r="BV81" s="223"/>
      <c r="BW81" s="223"/>
      <c r="BX81" s="223"/>
      <c r="BY81" s="223"/>
      <c r="BZ81" s="223"/>
      <c r="CA81" s="223"/>
      <c r="CB81" s="223"/>
      <c r="CC81" s="223"/>
      <c r="CD81" s="223"/>
      <c r="CE81" s="223"/>
      <c r="CF81" s="83"/>
      <c r="CG81" s="107">
        <f t="shared" si="3"/>
        <v>0</v>
      </c>
      <c r="CH81" s="221"/>
      <c r="CI81" s="223"/>
      <c r="CJ81" s="179"/>
    </row>
    <row r="82" spans="1:88" x14ac:dyDescent="0.25">
      <c r="A82" s="227" t="str">
        <f>CD1</f>
        <v>TY</v>
      </c>
      <c r="B82" s="225">
        <v>80</v>
      </c>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77"/>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77"/>
      <c r="BS82" s="105"/>
      <c r="BT82" s="223"/>
      <c r="BU82" s="94">
        <f>'[43]SAM_2017_IO bal'!$BU79*[43]HH_CGE_map!U87</f>
        <v>65816.753606899627</v>
      </c>
      <c r="BV82" s="94">
        <f>'[43]SAM_2017_IO bal'!$BU79*[43]HH_CGE_map!V87</f>
        <v>1133871.9429422587</v>
      </c>
      <c r="BW82" s="94">
        <f>'[43]SAM_2017_IO bal'!$BU79*[43]HH_CGE_map!W87</f>
        <v>43919.881224817327</v>
      </c>
      <c r="BX82" s="94">
        <f>'[43]SAM_2017_IO bal'!$BU79*[43]HH_CGE_map!X87</f>
        <v>1946883.0345589502</v>
      </c>
      <c r="BY82" s="223"/>
      <c r="BZ82" s="223"/>
      <c r="CA82" s="223"/>
      <c r="CB82" s="223"/>
      <c r="CC82" s="223"/>
      <c r="CD82" s="223"/>
      <c r="CE82" s="223"/>
      <c r="CF82" s="83"/>
      <c r="CG82" s="107">
        <f t="shared" si="3"/>
        <v>3190491.6123329261</v>
      </c>
      <c r="CH82" s="221" t="b">
        <f>CG82=CI82</f>
        <v>1</v>
      </c>
      <c r="CI82" s="223">
        <v>3190491.6123329266</v>
      </c>
      <c r="CJ82" s="179"/>
    </row>
    <row r="83" spans="1:88" x14ac:dyDescent="0.25">
      <c r="A83" s="227" t="s">
        <v>17</v>
      </c>
      <c r="B83" s="225">
        <v>81</v>
      </c>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c r="AA83" s="223"/>
      <c r="AB83" s="223"/>
      <c r="AC83" s="223"/>
      <c r="AD83" s="223"/>
      <c r="AE83" s="223"/>
      <c r="AF83" s="223"/>
      <c r="AG83" s="223"/>
      <c r="AH83" s="223"/>
      <c r="AI83" s="223"/>
      <c r="AJ83" s="77"/>
      <c r="AK83" s="223"/>
      <c r="AL83" s="223"/>
      <c r="AM83" s="223"/>
      <c r="AN83" s="223"/>
      <c r="AO83" s="223"/>
      <c r="AP83" s="223"/>
      <c r="AQ83" s="223"/>
      <c r="AR83" s="223"/>
      <c r="AS83" s="223"/>
      <c r="AT83" s="223"/>
      <c r="AU83" s="223"/>
      <c r="AV83" s="223"/>
      <c r="AW83" s="223"/>
      <c r="AX83" s="223"/>
      <c r="AY83" s="223"/>
      <c r="AZ83" s="223"/>
      <c r="BA83" s="223"/>
      <c r="BB83" s="223"/>
      <c r="BC83" s="223"/>
      <c r="BD83" s="223"/>
      <c r="BE83" s="223"/>
      <c r="BF83" s="223"/>
      <c r="BG83" s="223"/>
      <c r="BH83" s="223"/>
      <c r="BI83" s="223"/>
      <c r="BJ83" s="223"/>
      <c r="BK83" s="223"/>
      <c r="BL83" s="223"/>
      <c r="BM83" s="223"/>
      <c r="BN83" s="223"/>
      <c r="BO83" s="223"/>
      <c r="BP83" s="223"/>
      <c r="BQ83" s="223"/>
      <c r="BR83" s="77"/>
      <c r="BS83" s="105"/>
      <c r="BT83" s="223"/>
      <c r="BU83" s="223"/>
      <c r="BV83" s="222">
        <f>BV92+BU92</f>
        <v>4408510.9586178502</v>
      </c>
      <c r="BW83" s="223"/>
      <c r="BX83" s="222">
        <f>BX92+BW92</f>
        <v>8233700.6299146106</v>
      </c>
      <c r="BY83" s="223">
        <v>1145959.1116207819</v>
      </c>
      <c r="BZ83" s="223"/>
      <c r="CA83" s="223"/>
      <c r="CB83" s="223"/>
      <c r="CC83" s="223"/>
      <c r="CD83" s="223"/>
      <c r="CE83" s="223"/>
      <c r="CF83" s="83">
        <v>1731154.8481223364</v>
      </c>
      <c r="CG83" s="107">
        <f t="shared" si="3"/>
        <v>15519325.548275579</v>
      </c>
      <c r="CH83" s="221" t="b">
        <f>CG83=CI83</f>
        <v>0</v>
      </c>
      <c r="CI83" s="223">
        <v>15519325.548275528</v>
      </c>
      <c r="CJ83" s="180">
        <f>CG83-CI83</f>
        <v>5.029141902923584E-8</v>
      </c>
    </row>
    <row r="84" spans="1:88" x14ac:dyDescent="0.25">
      <c r="A84" s="91" t="str">
        <f>CF1</f>
        <v>ROW</v>
      </c>
      <c r="B84" s="225">
        <v>82</v>
      </c>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93"/>
      <c r="AK84" s="82">
        <v>377889.37696545385</v>
      </c>
      <c r="AL84" s="82">
        <v>8979.0561205599588</v>
      </c>
      <c r="AM84" s="82">
        <v>5048.83171799928</v>
      </c>
      <c r="AN84" s="82">
        <v>118511.00389544932</v>
      </c>
      <c r="AO84" s="82">
        <v>12398.370762056524</v>
      </c>
      <c r="AP84" s="82">
        <v>264468.33967294788</v>
      </c>
      <c r="AQ84" s="82">
        <v>20987.823054706889</v>
      </c>
      <c r="AR84" s="82">
        <v>917335.64919590589</v>
      </c>
      <c r="AS84" s="82">
        <v>237028.06083201614</v>
      </c>
      <c r="AT84" s="82">
        <v>1185696.7847974994</v>
      </c>
      <c r="AU84" s="82">
        <v>819193.1745916385</v>
      </c>
      <c r="AV84" s="82">
        <v>101738.51845910895</v>
      </c>
      <c r="AW84" s="82">
        <v>563269.00005754898</v>
      </c>
      <c r="AX84" s="82">
        <v>403774.99268690002</v>
      </c>
      <c r="AY84" s="82">
        <v>1410828.0377600263</v>
      </c>
      <c r="AZ84" s="82">
        <v>373068.84106831416</v>
      </c>
      <c r="BA84" s="82">
        <v>4351662.6412385888</v>
      </c>
      <c r="BB84" s="82">
        <v>218230.32243742488</v>
      </c>
      <c r="BC84" s="82">
        <v>63474.92873283536</v>
      </c>
      <c r="BD84" s="82">
        <v>7330.6891706297174</v>
      </c>
      <c r="BE84" s="82">
        <v>4981.0706214921347</v>
      </c>
      <c r="BF84" s="82">
        <v>17187.596413866675</v>
      </c>
      <c r="BG84" s="82">
        <v>29733.335089402593</v>
      </c>
      <c r="BH84" s="82">
        <v>4068.8547626593227</v>
      </c>
      <c r="BI84" s="82">
        <v>28639.243136498961</v>
      </c>
      <c r="BJ84" s="82">
        <v>561028.09152437956</v>
      </c>
      <c r="BK84" s="82">
        <v>4682.3016530854175</v>
      </c>
      <c r="BL84" s="82">
        <v>154593.86056226087</v>
      </c>
      <c r="BM84" s="82">
        <v>73941.567063324372</v>
      </c>
      <c r="BN84" s="82">
        <v>10903.572926126517</v>
      </c>
      <c r="BO84" s="82">
        <v>1079425.0707247735</v>
      </c>
      <c r="BP84" s="82"/>
      <c r="BQ84" s="82"/>
      <c r="BR84" s="93">
        <v>195092.42365978396</v>
      </c>
      <c r="BS84" s="106"/>
      <c r="BT84" s="82"/>
      <c r="BU84" s="82">
        <f>'[43]SAM_2017_IO bal'!$BU81*[43]HH_CGE_map!U93</f>
        <v>55104.30226485154</v>
      </c>
      <c r="BV84" s="82">
        <f>'[43]SAM_2017_IO bal'!$BU81*[43]HH_CGE_map!V93</f>
        <v>2521710.0760359205</v>
      </c>
      <c r="BW84" s="82">
        <f>'[43]SAM_2017_IO bal'!$BU81*[43]HH_CGE_map!W93</f>
        <v>36771.403598900739</v>
      </c>
      <c r="BX84" s="82">
        <f>'[43]SAM_2017_IO bal'!$BU81*[43]HH_CGE_map!X93</f>
        <v>4329831.5966538601</v>
      </c>
      <c r="BY84" s="82">
        <v>197537.45013916778</v>
      </c>
      <c r="BZ84" s="82"/>
      <c r="CA84" s="82"/>
      <c r="CB84" s="82"/>
      <c r="CC84" s="82"/>
      <c r="CD84" s="82"/>
      <c r="CE84" s="82"/>
      <c r="CF84" s="84"/>
      <c r="CG84" s="107">
        <f t="shared" si="3"/>
        <v>20766146.260047968</v>
      </c>
      <c r="CH84" s="221" t="b">
        <f>SUM(CG84:CG88)=CI84</f>
        <v>1</v>
      </c>
      <c r="CI84" s="223">
        <v>20766146.260047965</v>
      </c>
      <c r="CJ84" s="179"/>
    </row>
    <row r="85" spans="1:88" x14ac:dyDescent="0.25">
      <c r="A85" s="75" t="str">
        <f>CG1</f>
        <v>Total</v>
      </c>
      <c r="B85" s="75"/>
      <c r="C85" s="107">
        <f t="shared" ref="C85:AJ85" si="4">SUM(C37:C84)</f>
        <v>4824172.3673870564</v>
      </c>
      <c r="D85" s="107">
        <f t="shared" si="4"/>
        <v>510187.50457440905</v>
      </c>
      <c r="E85" s="107">
        <f t="shared" si="4"/>
        <v>9835329.8675439358</v>
      </c>
      <c r="F85" s="107">
        <f t="shared" si="4"/>
        <v>301853.07414564543</v>
      </c>
      <c r="G85" s="107">
        <f t="shared" si="4"/>
        <v>464864.79147042439</v>
      </c>
      <c r="H85" s="107">
        <f t="shared" si="4"/>
        <v>2592449.1985191451</v>
      </c>
      <c r="I85" s="107">
        <f t="shared" si="4"/>
        <v>970594.93699423457</v>
      </c>
      <c r="J85" s="107">
        <f t="shared" si="4"/>
        <v>2805583.5627252702</v>
      </c>
      <c r="K85" s="107">
        <f t="shared" si="4"/>
        <v>135918.01935970414</v>
      </c>
      <c r="L85" s="107">
        <f t="shared" si="4"/>
        <v>454067.2114391817</v>
      </c>
      <c r="M85" s="107">
        <f t="shared" si="4"/>
        <v>2529113.5923319263</v>
      </c>
      <c r="N85" s="107">
        <f t="shared" si="4"/>
        <v>3230934.648852414</v>
      </c>
      <c r="O85" s="107">
        <f t="shared" si="4"/>
        <v>287662.41155316518</v>
      </c>
      <c r="P85" s="107">
        <f t="shared" si="4"/>
        <v>1604994.9222963413</v>
      </c>
      <c r="Q85" s="107">
        <f t="shared" si="4"/>
        <v>630421.7908047745</v>
      </c>
      <c r="R85" s="107">
        <f t="shared" si="4"/>
        <v>641971.92555395712</v>
      </c>
      <c r="S85" s="107">
        <f t="shared" si="4"/>
        <v>1067874.1720771422</v>
      </c>
      <c r="T85" s="107">
        <f t="shared" si="4"/>
        <v>17553.933400863101</v>
      </c>
      <c r="U85" s="107">
        <f t="shared" si="4"/>
        <v>1323795.6148854657</v>
      </c>
      <c r="V85" s="107">
        <f t="shared" si="4"/>
        <v>243912.84116712437</v>
      </c>
      <c r="W85" s="107">
        <f t="shared" si="4"/>
        <v>310019.20424028777</v>
      </c>
      <c r="X85" s="107">
        <f t="shared" si="4"/>
        <v>382304.67682509287</v>
      </c>
      <c r="Y85" s="107">
        <f t="shared" si="4"/>
        <v>6575974.8569460604</v>
      </c>
      <c r="Z85" s="107">
        <f t="shared" si="4"/>
        <v>79134.782257829094</v>
      </c>
      <c r="AA85" s="107">
        <f t="shared" si="4"/>
        <v>464874.361825981</v>
      </c>
      <c r="AB85" s="107">
        <f t="shared" si="4"/>
        <v>6162159.56153196</v>
      </c>
      <c r="AC85" s="107">
        <f t="shared" si="4"/>
        <v>17426816.593215737</v>
      </c>
      <c r="AD85" s="107">
        <f t="shared" si="4"/>
        <v>1699950.6764707984</v>
      </c>
      <c r="AE85" s="107">
        <f t="shared" si="4"/>
        <v>3175143.6459973194</v>
      </c>
      <c r="AF85" s="107">
        <f t="shared" si="4"/>
        <v>6544221.7911327044</v>
      </c>
      <c r="AG85" s="107">
        <f t="shared" si="4"/>
        <v>4155213.7069809185</v>
      </c>
      <c r="AH85" s="107">
        <f t="shared" si="4"/>
        <v>2525552.4960411605</v>
      </c>
      <c r="AI85" s="107">
        <f t="shared" si="4"/>
        <v>1962939.4380698442</v>
      </c>
      <c r="AJ85" s="107">
        <f t="shared" si="4"/>
        <v>9474998.7321463283</v>
      </c>
      <c r="AK85" s="107">
        <f t="shared" ref="AK85:BR85" si="5">SUM(AK3:AK84)</f>
        <v>4904262.5931855533</v>
      </c>
      <c r="AL85" s="107">
        <f t="shared" si="5"/>
        <v>420744.1461369454</v>
      </c>
      <c r="AM85" s="107">
        <f t="shared" si="5"/>
        <v>2192799.5765365316</v>
      </c>
      <c r="AN85" s="107">
        <f t="shared" si="5"/>
        <v>42398.87780370492</v>
      </c>
      <c r="AO85" s="107">
        <f t="shared" si="5"/>
        <v>327407.76004727767</v>
      </c>
      <c r="AP85" s="107">
        <f t="shared" si="5"/>
        <v>2376449.7613565461</v>
      </c>
      <c r="AQ85" s="107">
        <f t="shared" si="5"/>
        <v>933902.12279257271</v>
      </c>
      <c r="AR85" s="107">
        <f t="shared" si="5"/>
        <v>3821390.3046524082</v>
      </c>
      <c r="AS85" s="107">
        <f t="shared" si="5"/>
        <v>375546.39238492394</v>
      </c>
      <c r="AT85" s="107">
        <f t="shared" si="5"/>
        <v>1669941.9987062132</v>
      </c>
      <c r="AU85" s="107">
        <f t="shared" si="5"/>
        <v>2248375.7417106754</v>
      </c>
      <c r="AV85" s="107">
        <f t="shared" si="5"/>
        <v>1971440.950068234</v>
      </c>
      <c r="AW85" s="107">
        <f t="shared" si="5"/>
        <v>869516.48541806894</v>
      </c>
      <c r="AX85" s="107">
        <f t="shared" si="5"/>
        <v>1697042.0697474449</v>
      </c>
      <c r="AY85" s="107">
        <f t="shared" si="5"/>
        <v>1906995.1506440714</v>
      </c>
      <c r="AZ85" s="107">
        <f t="shared" si="5"/>
        <v>1007776.821654662</v>
      </c>
      <c r="BA85" s="107">
        <f t="shared" si="5"/>
        <v>5603834.5141047155</v>
      </c>
      <c r="BB85" s="107">
        <f t="shared" si="5"/>
        <v>241183.14911595441</v>
      </c>
      <c r="BC85" s="107">
        <f t="shared" si="5"/>
        <v>1091458.1845290572</v>
      </c>
      <c r="BD85" s="107">
        <f t="shared" si="5"/>
        <v>258476.38146587767</v>
      </c>
      <c r="BE85" s="107">
        <f t="shared" si="5"/>
        <v>602452.79669447895</v>
      </c>
      <c r="BF85" s="107">
        <f t="shared" si="5"/>
        <v>356357.77701761207</v>
      </c>
      <c r="BG85" s="107">
        <f t="shared" si="5"/>
        <v>5793196.2556766802</v>
      </c>
      <c r="BH85" s="107">
        <f t="shared" si="5"/>
        <v>79834.549977415998</v>
      </c>
      <c r="BI85" s="107">
        <f t="shared" si="5"/>
        <v>434285.45173004369</v>
      </c>
      <c r="BJ85" s="107">
        <f t="shared" si="5"/>
        <v>6842147.1480954587</v>
      </c>
      <c r="BK85" s="107">
        <f t="shared" si="5"/>
        <v>15602910.472523838</v>
      </c>
      <c r="BL85" s="107">
        <f t="shared" si="5"/>
        <v>1861085.6668051437</v>
      </c>
      <c r="BM85" s="107">
        <f t="shared" si="5"/>
        <v>3290229.8982372363</v>
      </c>
      <c r="BN85" s="107">
        <f t="shared" si="5"/>
        <v>6551836.2594643952</v>
      </c>
      <c r="BO85" s="107">
        <f t="shared" si="5"/>
        <v>5221187.6911580767</v>
      </c>
      <c r="BP85" s="107">
        <f t="shared" si="5"/>
        <v>2534101.0155082792</v>
      </c>
      <c r="BQ85" s="107">
        <f t="shared" si="5"/>
        <v>1969691.4296856539</v>
      </c>
      <c r="BR85" s="107">
        <f t="shared" si="5"/>
        <v>9594823.3734795805</v>
      </c>
      <c r="BS85" s="107">
        <f t="shared" ref="BS85:CE85" si="6">SUM(BS37:BS84)</f>
        <v>33983957.5</v>
      </c>
      <c r="BT85" s="107">
        <f t="shared" si="6"/>
        <v>16610443.299999997</v>
      </c>
      <c r="BU85" s="107">
        <f t="shared" si="6"/>
        <v>4222155.0389415715</v>
      </c>
      <c r="BV85" s="107">
        <f t="shared" si="6"/>
        <v>18941811.942206886</v>
      </c>
      <c r="BW85" s="107">
        <f t="shared" si="6"/>
        <v>2817467.2505214284</v>
      </c>
      <c r="BX85" s="107">
        <f t="shared" si="6"/>
        <v>32523507.212283723</v>
      </c>
      <c r="BY85" s="107">
        <f t="shared" si="6"/>
        <v>15156016.567672249</v>
      </c>
      <c r="BZ85" s="107">
        <f t="shared" si="6"/>
        <v>2116982.0149958641</v>
      </c>
      <c r="CA85" s="107">
        <f t="shared" si="6"/>
        <v>1201952.4153063877</v>
      </c>
      <c r="CB85" s="107">
        <f t="shared" si="6"/>
        <v>601458.49999999988</v>
      </c>
      <c r="CC85" s="107">
        <f t="shared" si="6"/>
        <v>0</v>
      </c>
      <c r="CD85" s="107">
        <f t="shared" si="6"/>
        <v>3190491.612332928</v>
      </c>
      <c r="CE85" s="107">
        <f t="shared" si="6"/>
        <v>15519325.548275532</v>
      </c>
      <c r="CF85" s="107">
        <f>SUM(CF3:CF84)</f>
        <v>20766146.260047927</v>
      </c>
      <c r="CG85" s="222"/>
      <c r="CH85" s="221"/>
      <c r="CI85" s="221"/>
      <c r="CJ85" s="221"/>
    </row>
    <row r="86" spans="1:88" x14ac:dyDescent="0.25">
      <c r="A86" s="76" t="s">
        <v>18</v>
      </c>
      <c r="B86" s="76"/>
      <c r="C86" s="176">
        <f>$CG3-C85</f>
        <v>0</v>
      </c>
      <c r="D86" s="176">
        <f>$CG4-D85</f>
        <v>-1.57160684466362E-9</v>
      </c>
      <c r="E86" s="176">
        <f>$CG5-E85</f>
        <v>0</v>
      </c>
      <c r="F86" s="176">
        <f>$CG6-F85</f>
        <v>-1.5133991837501526E-9</v>
      </c>
      <c r="G86" s="176">
        <f>$CG7-G85</f>
        <v>-1.3969838619232178E-9</v>
      </c>
      <c r="H86" s="176">
        <f>$CG8-H85</f>
        <v>0</v>
      </c>
      <c r="I86" s="176">
        <f>$CG9-I85</f>
        <v>-1.5133991837501526E-9</v>
      </c>
      <c r="J86" s="176">
        <f>$CG10-J85</f>
        <v>0</v>
      </c>
      <c r="K86" s="176">
        <f>$CG11-K85</f>
        <v>-1.5425030142068863E-9</v>
      </c>
      <c r="L86" s="176">
        <f>$CG12-L85</f>
        <v>-1.57160684466362E-9</v>
      </c>
      <c r="M86" s="176">
        <f>$CG13-M85</f>
        <v>0</v>
      </c>
      <c r="N86" s="176">
        <f>$CG14-N85</f>
        <v>0</v>
      </c>
      <c r="O86" s="176">
        <f>$CG15-O85</f>
        <v>-1.6298145055770874E-9</v>
      </c>
      <c r="P86" s="176">
        <f>$CG16-P85</f>
        <v>0</v>
      </c>
      <c r="Q86" s="176">
        <f>$CG17-Q85</f>
        <v>-1.5133991837501526E-9</v>
      </c>
      <c r="R86" s="176">
        <f>$CG18-R85</f>
        <v>-1.6298145055770874E-9</v>
      </c>
      <c r="S86" s="176">
        <f>$CG19-S85</f>
        <v>0</v>
      </c>
      <c r="T86" s="176">
        <f>$CG20-T85</f>
        <v>-1.5643308870494366E-9</v>
      </c>
      <c r="U86" s="176">
        <f>$CG21-U85</f>
        <v>0</v>
      </c>
      <c r="V86" s="176">
        <f>$CG22-V85</f>
        <v>-1.57160684466362E-9</v>
      </c>
      <c r="W86" s="176">
        <f>$CG23-W85</f>
        <v>-1.7462298274040222E-9</v>
      </c>
      <c r="X86" s="176">
        <f>$CG24-X85</f>
        <v>-1.5133991837501526E-9</v>
      </c>
      <c r="Y86" s="178">
        <f>$CG25-Y85</f>
        <v>0</v>
      </c>
      <c r="Z86" s="178">
        <f>$CG26-Z85</f>
        <v>-1.5570549294352531E-9</v>
      </c>
      <c r="AA86" s="178">
        <f>$CG27-AA85</f>
        <v>-1.57160684466362E-9</v>
      </c>
      <c r="AB86" s="178">
        <f>$CG28-AB85</f>
        <v>0</v>
      </c>
      <c r="AC86" s="178">
        <f>$CG29-AC85</f>
        <v>0</v>
      </c>
      <c r="AD86" s="178">
        <f>$CG30-AD85</f>
        <v>0</v>
      </c>
      <c r="AE86" s="178">
        <f>$CG31-AE85</f>
        <v>0</v>
      </c>
      <c r="AF86" s="178">
        <f>$CG32-AF85</f>
        <v>0</v>
      </c>
      <c r="AG86" s="178">
        <f>$CG33-AG85</f>
        <v>0</v>
      </c>
      <c r="AH86" s="178">
        <f>$CG34-AH85</f>
        <v>8.8475644588470459E-9</v>
      </c>
      <c r="AI86" s="178">
        <f>$CG35-AI85</f>
        <v>0</v>
      </c>
      <c r="AJ86" s="178">
        <f>$CG36-AJ85</f>
        <v>0</v>
      </c>
      <c r="AK86" s="176">
        <f>AK85-$CG37</f>
        <v>0</v>
      </c>
      <c r="AL86" s="176">
        <f>AL85-$CG38</f>
        <v>0</v>
      </c>
      <c r="AM86" s="176">
        <f>AM85-$CG39</f>
        <v>0</v>
      </c>
      <c r="AN86" s="177">
        <f>AN85-$CG40</f>
        <v>1.5497789718210697E-9</v>
      </c>
      <c r="AO86" s="176">
        <f>AO85-$CG41</f>
        <v>1.3969838619232178E-9</v>
      </c>
      <c r="AP86" s="176">
        <f>AP85-$CG42</f>
        <v>0</v>
      </c>
      <c r="AQ86" s="176">
        <f>AQ85-$CG43</f>
        <v>1.3969838619232178E-9</v>
      </c>
      <c r="AR86" s="176">
        <f>AR85-$CG44</f>
        <v>0</v>
      </c>
      <c r="AS86" s="176">
        <f>AS85-$CG45</f>
        <v>1.5133991837501526E-9</v>
      </c>
      <c r="AT86" s="176">
        <f>AT85-$CG46</f>
        <v>0</v>
      </c>
      <c r="AU86" s="176">
        <f>AU85-$CG47</f>
        <v>0</v>
      </c>
      <c r="AV86" s="176">
        <f>AV85-$CG48</f>
        <v>1.862645149230957E-9</v>
      </c>
      <c r="AW86" s="176">
        <f>AW85-$CG49</f>
        <v>1.5133991837501526E-9</v>
      </c>
      <c r="AX86" s="176">
        <f>AX85-$CG50</f>
        <v>0</v>
      </c>
      <c r="AY86" s="176">
        <f>AY85-$CG51</f>
        <v>1.862645149230957E-9</v>
      </c>
      <c r="AZ86" s="176">
        <f>AZ85-$CG52</f>
        <v>1.7462298274040222E-9</v>
      </c>
      <c r="BA86" s="176">
        <f>BA85-$CG53</f>
        <v>0</v>
      </c>
      <c r="BB86" s="176">
        <f>BB85-$CG54</f>
        <v>1.57160684466362E-9</v>
      </c>
      <c r="BC86" s="176">
        <f>BC85-$CG55</f>
        <v>1.862645149230957E-9</v>
      </c>
      <c r="BD86" s="176">
        <f>BD85-$CG56</f>
        <v>1.5133991837501526E-9</v>
      </c>
      <c r="BE86" s="176">
        <f>BE85-$CG57</f>
        <v>1.5133991837501526E-9</v>
      </c>
      <c r="BF86" s="176">
        <f>BF85-$CG58</f>
        <v>1.5133991837501526E-9</v>
      </c>
      <c r="BG86" s="176">
        <f>BG85-$CG59</f>
        <v>0</v>
      </c>
      <c r="BH86" s="176">
        <f>BH85-$CG60</f>
        <v>1.57160684466362E-9</v>
      </c>
      <c r="BI86" s="176">
        <f>BI85-$CG61</f>
        <v>2.0372681319713593E-9</v>
      </c>
      <c r="BJ86" s="176">
        <f>BJ85-$CG62</f>
        <v>0</v>
      </c>
      <c r="BK86" s="176">
        <f>BK85-$CG63</f>
        <v>0</v>
      </c>
      <c r="BL86" s="176">
        <f>BL85-$CG64</f>
        <v>0</v>
      </c>
      <c r="BM86" s="176">
        <f>BM85-$CG65</f>
        <v>0</v>
      </c>
      <c r="BN86" s="176">
        <f>BN85-$CG66</f>
        <v>0</v>
      </c>
      <c r="BO86" s="176">
        <f>BO85-$CG67</f>
        <v>0</v>
      </c>
      <c r="BP86" s="176">
        <f>BP85-$CG68</f>
        <v>0</v>
      </c>
      <c r="BQ86" s="176">
        <f>BQ85-$CG69</f>
        <v>0</v>
      </c>
      <c r="BR86" s="176">
        <f>BR85-$CG70</f>
        <v>0</v>
      </c>
      <c r="BS86" s="176">
        <f>BS85-CG71</f>
        <v>0</v>
      </c>
      <c r="BT86" s="176">
        <f>BT85-CG72</f>
        <v>0</v>
      </c>
      <c r="BU86" s="176">
        <f>BU85-CG73</f>
        <v>0</v>
      </c>
      <c r="BV86" s="176">
        <f>BV85-CG74</f>
        <v>0</v>
      </c>
      <c r="BW86" s="176">
        <f>BW85-CG75</f>
        <v>0</v>
      </c>
      <c r="BX86" s="176">
        <f>BX85-CG76</f>
        <v>0</v>
      </c>
      <c r="BY86" s="176">
        <f>BY85-CG77</f>
        <v>0</v>
      </c>
      <c r="BZ86" s="176">
        <f>BZ85-CG78</f>
        <v>0</v>
      </c>
      <c r="CA86" s="176">
        <f>CA85-CG79</f>
        <v>-2.3283064365386963E-9</v>
      </c>
      <c r="CB86" s="176">
        <f>CB85-CG80</f>
        <v>0</v>
      </c>
      <c r="CC86" s="176">
        <f>CC85-CG81</f>
        <v>0</v>
      </c>
      <c r="CD86" s="176">
        <f>CD85-CG82</f>
        <v>0</v>
      </c>
      <c r="CE86" s="176">
        <f>CE85-CG83</f>
        <v>-4.6566128730773926E-8</v>
      </c>
      <c r="CF86" s="176">
        <f>CF85-CG84</f>
        <v>-4.0978193283081055E-8</v>
      </c>
      <c r="CG86" s="222"/>
      <c r="CH86" s="221"/>
      <c r="CI86" s="221"/>
      <c r="CJ86" s="221"/>
    </row>
    <row r="87" spans="1:88" x14ac:dyDescent="0.25">
      <c r="A87" s="76" t="s">
        <v>18</v>
      </c>
      <c r="B87" s="221"/>
      <c r="C87" s="81">
        <f>SUM(C85:AJ85)-SUM(CG3:CG36)</f>
        <v>0</v>
      </c>
      <c r="D87" s="221"/>
      <c r="E87" s="221"/>
      <c r="F87" s="221"/>
      <c r="G87" s="221"/>
      <c r="H87" s="221"/>
      <c r="I87" s="221"/>
      <c r="J87" s="221"/>
      <c r="K87" s="221"/>
      <c r="L87" s="221"/>
      <c r="M87" s="221"/>
      <c r="N87" s="221"/>
      <c r="O87" s="221"/>
      <c r="P87" s="221"/>
      <c r="Q87" s="221"/>
      <c r="R87" s="221"/>
      <c r="S87" s="221"/>
      <c r="T87" s="221"/>
      <c r="U87" s="221"/>
      <c r="V87" s="221"/>
      <c r="W87" s="221"/>
      <c r="X87" s="221"/>
      <c r="Y87" s="221"/>
      <c r="Z87" s="221"/>
      <c r="AA87" s="221"/>
      <c r="AB87" s="221"/>
      <c r="AC87" s="221"/>
      <c r="AD87" s="221"/>
      <c r="AE87" s="221"/>
      <c r="AF87" s="221"/>
      <c r="AG87" s="221"/>
      <c r="AH87" s="221"/>
      <c r="AI87" s="221"/>
      <c r="AJ87" s="96"/>
      <c r="AK87" s="81">
        <f>SUM(AK85:BR85)-SUM(CG37:CG70)</f>
        <v>0</v>
      </c>
      <c r="AL87" s="221"/>
      <c r="AM87" s="221"/>
      <c r="AN87" s="221"/>
      <c r="AO87" s="221"/>
      <c r="AP87" s="221"/>
      <c r="AQ87" s="221"/>
      <c r="AR87" s="221"/>
      <c r="AS87" s="221"/>
      <c r="AT87" s="221"/>
      <c r="AU87" s="221"/>
      <c r="AV87" s="221"/>
      <c r="AW87" s="221"/>
      <c r="AX87" s="221"/>
      <c r="AY87" s="221"/>
      <c r="AZ87" s="221"/>
      <c r="BA87" s="221"/>
      <c r="BB87" s="221"/>
      <c r="BC87" s="221"/>
      <c r="BD87" s="221"/>
      <c r="BE87" s="221"/>
      <c r="BF87" s="221"/>
      <c r="BG87" s="221"/>
      <c r="BH87" s="221"/>
      <c r="BI87" s="221"/>
      <c r="BJ87" s="221"/>
      <c r="BK87" s="221"/>
      <c r="BL87" s="221"/>
      <c r="BM87" s="221"/>
      <c r="BN87" s="221"/>
      <c r="BO87" s="221"/>
      <c r="BP87" s="221"/>
      <c r="BQ87" s="221"/>
      <c r="BR87" s="96"/>
      <c r="BS87" s="221"/>
      <c r="BT87" s="100"/>
      <c r="BU87" s="100"/>
      <c r="BV87" s="100"/>
      <c r="BW87" s="100"/>
      <c r="BX87" s="100"/>
      <c r="BY87" s="100"/>
      <c r="BZ87" s="100"/>
      <c r="CA87" s="100"/>
      <c r="CB87" s="100"/>
      <c r="CC87" s="100"/>
      <c r="CD87" s="100"/>
      <c r="CE87" s="100"/>
      <c r="CF87" s="100"/>
      <c r="CG87" s="221"/>
      <c r="CH87" s="221"/>
      <c r="CI87" s="221"/>
      <c r="CJ87" s="221"/>
    </row>
    <row r="88" spans="1:88" x14ac:dyDescent="0.25">
      <c r="A88" s="221"/>
      <c r="B88" s="221"/>
      <c r="C88" s="81"/>
      <c r="D88" s="221"/>
      <c r="E88" s="221"/>
      <c r="F88" s="221"/>
      <c r="G88" s="221"/>
      <c r="H88" s="221"/>
      <c r="I88" s="221"/>
      <c r="J88" s="221"/>
      <c r="K88" s="221"/>
      <c r="L88" s="221"/>
      <c r="M88" s="221"/>
      <c r="N88" s="221"/>
      <c r="O88" s="221"/>
      <c r="P88" s="221"/>
      <c r="Q88" s="221"/>
      <c r="R88" s="221"/>
      <c r="S88" s="221"/>
      <c r="T88" s="221"/>
      <c r="U88" s="221"/>
      <c r="V88" s="221"/>
      <c r="W88" s="221"/>
      <c r="X88" s="221"/>
      <c r="Y88" s="221"/>
      <c r="Z88" s="221"/>
      <c r="AA88" s="221"/>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21"/>
      <c r="AY88" s="221"/>
      <c r="AZ88" s="221"/>
      <c r="BA88" s="221"/>
      <c r="BB88" s="221"/>
      <c r="BC88" s="221"/>
      <c r="BD88" s="221"/>
      <c r="BE88" s="221"/>
      <c r="BF88" s="221"/>
      <c r="BG88" s="221"/>
      <c r="BH88" s="221"/>
      <c r="BI88" s="221"/>
      <c r="BJ88" s="221"/>
      <c r="BK88" s="221"/>
      <c r="BL88" s="221"/>
      <c r="BM88" s="221"/>
      <c r="BN88" s="221"/>
      <c r="BO88" s="221"/>
      <c r="BP88" s="221"/>
      <c r="BQ88" s="221"/>
      <c r="BR88" s="221"/>
      <c r="BS88" s="175" t="b">
        <f>SUM(BS73:BS76)='[43]SAM_2017_IO bal'!BS73</f>
        <v>1</v>
      </c>
      <c r="BT88" s="175" t="b">
        <f>SUM(BT73:BT76)='[43]SAM_2017_IO bal'!BT73</f>
        <v>1</v>
      </c>
      <c r="BU88" s="89" t="s">
        <v>51</v>
      </c>
      <c r="BV88" s="89" t="s">
        <v>52</v>
      </c>
      <c r="BW88" s="89" t="s">
        <v>53</v>
      </c>
      <c r="BX88" s="89" t="s">
        <v>54</v>
      </c>
      <c r="BY88" s="175" t="b">
        <f>SUM(BY73:BY76)='[43]SAM_2017_IO bal'!BV73</f>
        <v>1</v>
      </c>
      <c r="BZ88" s="221"/>
      <c r="CA88" s="221"/>
      <c r="CB88" s="221"/>
      <c r="CC88" s="221"/>
      <c r="CD88" s="221"/>
      <c r="CE88" s="221"/>
      <c r="CF88" s="221"/>
      <c r="CG88" s="221"/>
      <c r="CH88" s="221"/>
      <c r="CI88" s="221"/>
      <c r="CJ88" s="221"/>
    </row>
    <row r="89" spans="1:88" x14ac:dyDescent="0.25">
      <c r="A89" s="174" t="s">
        <v>164</v>
      </c>
      <c r="B89" s="173">
        <f>SUM(C71:AJ80,AK78:BR78,CF79)</f>
        <v>54514793.730302252</v>
      </c>
      <c r="C89" s="221" t="b">
        <f>B89=B90</f>
        <v>0</v>
      </c>
      <c r="D89" s="81">
        <f>B89-B90</f>
        <v>9.6857547760009766E-8</v>
      </c>
      <c r="E89" s="221"/>
      <c r="F89" s="221"/>
      <c r="G89" s="221"/>
      <c r="H89" s="221"/>
      <c r="I89" s="221"/>
      <c r="J89" s="221"/>
      <c r="K89" s="221"/>
      <c r="L89" s="221"/>
      <c r="M89" s="221"/>
      <c r="N89" s="221"/>
      <c r="O89" s="221"/>
      <c r="P89" s="221"/>
      <c r="Q89" s="221"/>
      <c r="R89" s="221"/>
      <c r="S89" s="221"/>
      <c r="T89" s="221"/>
      <c r="U89" s="221"/>
      <c r="V89" s="221"/>
      <c r="W89" s="221"/>
      <c r="X89" s="221"/>
      <c r="Y89" s="221"/>
      <c r="Z89" s="221"/>
      <c r="AA89" s="221"/>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21"/>
      <c r="AY89" s="221"/>
      <c r="AZ89" s="221"/>
      <c r="BA89" s="221"/>
      <c r="BB89" s="221"/>
      <c r="BC89" s="221"/>
      <c r="BD89" s="221"/>
      <c r="BE89" s="221"/>
      <c r="BF89" s="221"/>
      <c r="BG89" s="221"/>
      <c r="BH89" s="221"/>
      <c r="BI89" s="221"/>
      <c r="BJ89" s="221"/>
      <c r="BK89" s="221"/>
      <c r="BL89" s="221"/>
      <c r="BM89" s="221"/>
      <c r="BN89" s="221"/>
      <c r="BO89" s="221"/>
      <c r="BP89" s="221"/>
      <c r="BQ89" s="221"/>
      <c r="BR89" s="221"/>
      <c r="BS89" s="221"/>
      <c r="BT89" s="221"/>
      <c r="BU89" s="221"/>
      <c r="BV89" s="221"/>
      <c r="BW89" s="221"/>
      <c r="BX89" s="221"/>
      <c r="BY89" s="221"/>
      <c r="BZ89" s="221"/>
      <c r="CA89" s="221"/>
      <c r="CB89" s="221"/>
      <c r="CC89" s="221"/>
      <c r="CD89" s="221"/>
      <c r="CE89" s="221"/>
      <c r="CF89" s="221"/>
      <c r="CG89" s="221"/>
      <c r="CH89" s="221"/>
      <c r="CI89" s="221"/>
      <c r="CJ89" s="221"/>
    </row>
    <row r="90" spans="1:88" x14ac:dyDescent="0.25">
      <c r="A90" s="174" t="s">
        <v>165</v>
      </c>
      <c r="B90" s="173">
        <f>SUM(BU37:CE70)+SUM(CF3:CF36)+CF79-SUM(AK84:BR84)</f>
        <v>54514793.730302155</v>
      </c>
      <c r="C90" s="221"/>
      <c r="D90" s="221"/>
      <c r="E90" s="221"/>
      <c r="F90" s="221"/>
      <c r="G90" s="221"/>
      <c r="H90" s="221"/>
      <c r="I90" s="221"/>
      <c r="J90" s="221"/>
      <c r="K90" s="221"/>
      <c r="L90" s="221"/>
      <c r="M90" s="221"/>
      <c r="N90" s="221"/>
      <c r="O90" s="221"/>
      <c r="P90" s="221"/>
      <c r="Q90" s="221"/>
      <c r="R90" s="221"/>
      <c r="S90" s="221"/>
      <c r="T90" s="221"/>
      <c r="U90" s="221"/>
      <c r="V90" s="221"/>
      <c r="W90" s="221"/>
      <c r="X90" s="221"/>
      <c r="Y90" s="221"/>
      <c r="Z90" s="221"/>
      <c r="AA90" s="221"/>
      <c r="AB90" s="221"/>
      <c r="AC90" s="221"/>
      <c r="AD90" s="221"/>
      <c r="AE90" s="221"/>
      <c r="AF90" s="221"/>
      <c r="AG90" s="221"/>
      <c r="AH90" s="221"/>
      <c r="AI90" s="221"/>
      <c r="AJ90" s="221"/>
      <c r="AK90" s="222" t="e">
        <f>#REF!+#REF!+#REF!</f>
        <v>#REF!</v>
      </c>
      <c r="AL90" s="222" t="e">
        <f>#REF!+#REF!+#REF!</f>
        <v>#REF!</v>
      </c>
      <c r="AM90" s="221"/>
      <c r="AN90" s="221"/>
      <c r="AO90" s="221"/>
      <c r="AP90" s="221"/>
      <c r="AQ90" s="221"/>
      <c r="AR90" s="221"/>
      <c r="AS90" s="221"/>
      <c r="AT90" s="221"/>
      <c r="AU90" s="221"/>
      <c r="AV90" s="221"/>
      <c r="AW90" s="221"/>
      <c r="AX90" s="221"/>
      <c r="AY90" s="221"/>
      <c r="AZ90" s="221"/>
      <c r="BA90" s="221"/>
      <c r="BB90" s="221"/>
      <c r="BC90" s="221"/>
      <c r="BD90" s="221"/>
      <c r="BE90" s="221"/>
      <c r="BF90" s="221"/>
      <c r="BG90" s="221"/>
      <c r="BH90" s="221"/>
      <c r="BI90" s="221"/>
      <c r="BJ90" s="221"/>
      <c r="BK90" s="221"/>
      <c r="BL90" s="221"/>
      <c r="BM90" s="221"/>
      <c r="BN90" s="221"/>
      <c r="BO90" s="221"/>
      <c r="BP90" s="221"/>
      <c r="BQ90" s="221"/>
      <c r="BR90" s="221"/>
      <c r="BS90" s="221"/>
      <c r="BT90" s="221"/>
      <c r="BU90" s="81" t="b">
        <f>BU86=0</f>
        <v>1</v>
      </c>
      <c r="BV90" s="81" t="b">
        <f>BV86=0</f>
        <v>1</v>
      </c>
      <c r="BW90" s="81" t="b">
        <f>BW86=0</f>
        <v>1</v>
      </c>
      <c r="BX90" s="81" t="b">
        <f>BX86=0</f>
        <v>1</v>
      </c>
      <c r="BY90" s="221"/>
      <c r="BZ90" s="221"/>
      <c r="CA90" s="221"/>
      <c r="CB90" s="221"/>
      <c r="CC90" s="221"/>
      <c r="CD90" s="221"/>
      <c r="CE90" s="221"/>
      <c r="CF90" s="221"/>
      <c r="CG90" s="221"/>
      <c r="CH90" s="221"/>
      <c r="CI90" s="221"/>
      <c r="CJ90" s="221"/>
    </row>
    <row r="91" spans="1:88" x14ac:dyDescent="0.25">
      <c r="A91" s="174"/>
      <c r="B91" s="173">
        <f>SUM(C71:AJ80)+BZ77+CA77</f>
        <v>54514793.730302259</v>
      </c>
      <c r="C91" s="221"/>
      <c r="D91" s="221"/>
      <c r="E91" s="221"/>
      <c r="F91" s="221"/>
      <c r="G91" s="221"/>
      <c r="H91" s="221"/>
      <c r="I91" s="221"/>
      <c r="J91" s="221"/>
      <c r="K91" s="221"/>
      <c r="L91" s="221"/>
      <c r="M91" s="221"/>
      <c r="N91" s="221"/>
      <c r="O91" s="221"/>
      <c r="P91" s="221"/>
      <c r="Q91" s="221"/>
      <c r="R91" s="221"/>
      <c r="S91" s="221"/>
      <c r="T91" s="221"/>
      <c r="U91" s="221"/>
      <c r="V91" s="221"/>
      <c r="W91" s="221"/>
      <c r="X91" s="221"/>
      <c r="Y91" s="221"/>
      <c r="Z91" s="221"/>
      <c r="AA91" s="221"/>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21"/>
      <c r="AY91" s="221"/>
      <c r="AZ91" s="221"/>
      <c r="BA91" s="221"/>
      <c r="BB91" s="221"/>
      <c r="BC91" s="221"/>
      <c r="BD91" s="221"/>
      <c r="BE91" s="221"/>
      <c r="BF91" s="221"/>
      <c r="BG91" s="221"/>
      <c r="BH91" s="221"/>
      <c r="BI91" s="221"/>
      <c r="BJ91" s="221"/>
      <c r="BK91" s="221"/>
      <c r="BL91" s="221"/>
      <c r="BM91" s="221"/>
      <c r="BN91" s="221"/>
      <c r="BO91" s="221"/>
      <c r="BP91" s="221"/>
      <c r="BQ91" s="221"/>
      <c r="BR91" s="221"/>
      <c r="BS91" s="221"/>
      <c r="BT91" s="221"/>
      <c r="BU91" s="221"/>
      <c r="BV91" s="221"/>
      <c r="BW91" s="221"/>
      <c r="BX91" s="221"/>
      <c r="BY91" s="221"/>
      <c r="BZ91" s="221"/>
      <c r="CA91" s="221"/>
      <c r="CB91" s="221"/>
      <c r="CC91" s="221"/>
      <c r="CD91" s="221"/>
      <c r="CE91" s="221"/>
      <c r="CF91" s="221"/>
      <c r="CG91" s="221"/>
      <c r="CH91" s="221"/>
      <c r="CI91" s="221"/>
      <c r="CJ91" s="221"/>
    </row>
    <row r="92" spans="1:88" ht="45" x14ac:dyDescent="0.25">
      <c r="A92" s="221"/>
      <c r="B92" s="221"/>
      <c r="C92" s="221"/>
      <c r="D92" s="221"/>
      <c r="E92" s="221"/>
      <c r="F92" s="221"/>
      <c r="G92" s="221"/>
      <c r="H92" s="221"/>
      <c r="I92" s="221"/>
      <c r="J92" s="221"/>
      <c r="K92" s="221"/>
      <c r="L92" s="221"/>
      <c r="M92" s="221"/>
      <c r="N92" s="221"/>
      <c r="O92" s="76"/>
      <c r="P92" s="172"/>
      <c r="Q92" s="172"/>
      <c r="R92" s="172"/>
      <c r="S92" s="172"/>
      <c r="T92" s="172"/>
      <c r="U92" s="172"/>
      <c r="V92" s="76"/>
      <c r="W92" s="221"/>
      <c r="X92" s="221"/>
      <c r="Y92" s="221"/>
      <c r="Z92" s="221"/>
      <c r="AA92" s="221"/>
      <c r="AB92" s="221"/>
      <c r="AC92" s="221"/>
      <c r="AD92" s="221"/>
      <c r="AE92" s="221"/>
      <c r="AF92" s="221"/>
      <c r="AG92" s="221"/>
      <c r="AH92" s="221"/>
      <c r="AI92" s="221"/>
      <c r="AJ92" s="221"/>
      <c r="AK92" s="221"/>
      <c r="AL92" s="221"/>
      <c r="AM92" s="221"/>
      <c r="AN92" s="171"/>
      <c r="AO92" s="221"/>
      <c r="AP92" s="221"/>
      <c r="AQ92" s="221"/>
      <c r="AR92" s="221"/>
      <c r="AS92" s="221"/>
      <c r="AT92" s="221"/>
      <c r="AU92" s="221"/>
      <c r="AV92" s="221"/>
      <c r="AW92" s="221"/>
      <c r="AX92" s="221"/>
      <c r="AY92" s="221"/>
      <c r="AZ92" s="221"/>
      <c r="BA92" s="221"/>
      <c r="BB92" s="221"/>
      <c r="BC92" s="221"/>
      <c r="BD92" s="221"/>
      <c r="BE92" s="221"/>
      <c r="BF92" s="221"/>
      <c r="BG92" s="221"/>
      <c r="BH92" s="221"/>
      <c r="BI92" s="221"/>
      <c r="BJ92" s="221"/>
      <c r="BK92" s="221"/>
      <c r="BL92" s="221"/>
      <c r="BM92" s="221"/>
      <c r="BN92" s="221"/>
      <c r="BO92" s="221"/>
      <c r="BP92" s="221"/>
      <c r="BQ92" s="221"/>
      <c r="BR92" s="221"/>
      <c r="BS92" s="221"/>
      <c r="BT92" s="170" t="s">
        <v>57</v>
      </c>
      <c r="BU92" s="169">
        <v>-632733.20499466266</v>
      </c>
      <c r="BV92" s="169">
        <v>5041244.1636125129</v>
      </c>
      <c r="BW92" s="169">
        <v>-422226.34340704326</v>
      </c>
      <c r="BX92" s="169">
        <v>8655926.9733216539</v>
      </c>
      <c r="BY92" s="222"/>
      <c r="BZ92" s="222"/>
      <c r="CA92" s="221"/>
      <c r="CB92" s="221"/>
      <c r="CC92" s="221"/>
      <c r="CD92" s="221"/>
      <c r="CE92" s="221"/>
      <c r="CF92" s="221"/>
      <c r="CG92" s="221"/>
      <c r="CH92" s="221"/>
      <c r="CI92" s="221"/>
      <c r="CJ92" s="221"/>
    </row>
    <row r="93" spans="1:88" x14ac:dyDescent="0.25">
      <c r="A93" s="221"/>
      <c r="B93" s="221"/>
      <c r="C93" s="221"/>
      <c r="D93" s="221"/>
      <c r="E93" s="221"/>
      <c r="F93" s="221"/>
      <c r="G93" s="221"/>
      <c r="H93" s="221"/>
      <c r="I93" s="221"/>
      <c r="J93" s="221"/>
      <c r="K93" s="221"/>
      <c r="L93" s="221"/>
      <c r="M93" s="221"/>
      <c r="N93" s="221"/>
      <c r="O93" s="76"/>
      <c r="P93" s="76"/>
      <c r="Q93" s="76"/>
      <c r="R93" s="76"/>
      <c r="S93" s="76"/>
      <c r="T93" s="76"/>
      <c r="U93" s="76"/>
      <c r="V93" s="76"/>
      <c r="W93" s="221"/>
      <c r="X93" s="221"/>
      <c r="Y93" s="221"/>
      <c r="Z93" s="221"/>
      <c r="AA93" s="221"/>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21"/>
      <c r="AY93" s="221"/>
      <c r="AZ93" s="221"/>
      <c r="BA93" s="221"/>
      <c r="BB93" s="221"/>
      <c r="BC93" s="221"/>
      <c r="BD93" s="221"/>
      <c r="BE93" s="221"/>
      <c r="BF93" s="221"/>
      <c r="BG93" s="221"/>
      <c r="BH93" s="221"/>
      <c r="BI93" s="221"/>
      <c r="BJ93" s="221"/>
      <c r="BK93" s="221"/>
      <c r="BL93" s="221"/>
      <c r="BM93" s="221"/>
      <c r="BN93" s="221"/>
      <c r="BO93" s="221"/>
      <c r="BP93" s="221"/>
      <c r="BQ93" s="221"/>
      <c r="BR93" s="221"/>
      <c r="BS93" s="221"/>
      <c r="BT93" s="221" t="s">
        <v>58</v>
      </c>
      <c r="BU93" s="221"/>
      <c r="BV93" s="221"/>
      <c r="BW93" s="221"/>
      <c r="BX93" s="221"/>
      <c r="BY93" s="221"/>
      <c r="BZ93" s="221"/>
      <c r="CA93" s="221"/>
      <c r="CB93" s="221"/>
      <c r="CC93" s="221"/>
      <c r="CD93" s="221"/>
      <c r="CE93" s="221"/>
      <c r="CF93" s="221"/>
      <c r="CG93" s="221"/>
      <c r="CH93" s="221"/>
      <c r="CI93" s="221"/>
      <c r="CJ93" s="221"/>
    </row>
    <row r="94" spans="1:88" x14ac:dyDescent="0.25">
      <c r="A94" s="221"/>
      <c r="B94" s="221"/>
      <c r="C94" s="221"/>
      <c r="D94" s="221"/>
      <c r="E94" s="221"/>
      <c r="F94" s="221"/>
      <c r="G94" s="221"/>
      <c r="H94" s="221"/>
      <c r="I94" s="221"/>
      <c r="J94" s="221"/>
      <c r="K94" s="221"/>
      <c r="L94" s="221"/>
      <c r="M94" s="221"/>
      <c r="N94" s="221"/>
      <c r="O94" s="76"/>
      <c r="P94" s="76"/>
      <c r="Q94" s="76"/>
      <c r="R94" s="76"/>
      <c r="S94" s="76"/>
      <c r="T94" s="76"/>
      <c r="U94" s="76"/>
      <c r="V94" s="76"/>
      <c r="W94" s="221"/>
      <c r="X94" s="221"/>
      <c r="Y94" s="221"/>
      <c r="Z94" s="221"/>
      <c r="AA94" s="221"/>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21"/>
      <c r="AY94" s="221"/>
      <c r="AZ94" s="221"/>
      <c r="BA94" s="221"/>
      <c r="BB94" s="221"/>
      <c r="BC94" s="221"/>
      <c r="BD94" s="221"/>
      <c r="BE94" s="221"/>
      <c r="BF94" s="221"/>
      <c r="BG94" s="221"/>
      <c r="BH94" s="221"/>
      <c r="BI94" s="221"/>
      <c r="BJ94" s="221"/>
      <c r="BK94" s="221"/>
      <c r="BL94" s="221"/>
      <c r="BM94" s="221"/>
      <c r="BN94" s="221"/>
      <c r="BO94" s="221"/>
      <c r="BP94" s="221"/>
      <c r="BQ94" s="221"/>
      <c r="BR94" s="221"/>
      <c r="BS94" s="221"/>
      <c r="BT94" s="221" t="s">
        <v>59</v>
      </c>
      <c r="BU94" s="221"/>
      <c r="BV94" s="221"/>
      <c r="BW94" s="221"/>
      <c r="BX94" s="221"/>
      <c r="BY94" s="221"/>
      <c r="BZ94" s="221"/>
      <c r="CA94" s="221"/>
      <c r="CB94" s="221"/>
      <c r="CC94" s="221"/>
      <c r="CD94" s="221"/>
      <c r="CE94" s="221"/>
      <c r="CF94" s="221"/>
      <c r="CG94" s="221"/>
      <c r="CH94" s="221"/>
      <c r="CI94" s="221"/>
      <c r="CJ94" s="221"/>
    </row>
    <row r="95" spans="1:88" x14ac:dyDescent="0.25">
      <c r="A95" s="221"/>
      <c r="B95" s="221"/>
      <c r="C95" s="221"/>
      <c r="D95" s="221"/>
      <c r="E95" s="221"/>
      <c r="F95" s="221"/>
      <c r="G95" s="221"/>
      <c r="H95" s="221"/>
      <c r="I95" s="221"/>
      <c r="J95" s="221"/>
      <c r="K95" s="221"/>
      <c r="L95" s="221"/>
      <c r="M95" s="221"/>
      <c r="N95" s="221"/>
      <c r="O95" s="76"/>
      <c r="P95" s="76"/>
      <c r="Q95" s="76"/>
      <c r="R95" s="76"/>
      <c r="S95" s="76"/>
      <c r="T95" s="76"/>
      <c r="U95" s="76"/>
      <c r="V95" s="76"/>
      <c r="W95" s="221"/>
      <c r="X95" s="221"/>
      <c r="Y95" s="221"/>
      <c r="Z95" s="221"/>
      <c r="AA95" s="221"/>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21"/>
      <c r="AY95" s="221"/>
      <c r="AZ95" s="221"/>
      <c r="BA95" s="221"/>
      <c r="BB95" s="221"/>
      <c r="BC95" s="221"/>
      <c r="BD95" s="221"/>
      <c r="BE95" s="221"/>
      <c r="BF95" s="221"/>
      <c r="BG95" s="221"/>
      <c r="BH95" s="221"/>
      <c r="BI95" s="221"/>
      <c r="BJ95" s="221"/>
      <c r="BK95" s="221"/>
      <c r="BL95" s="221"/>
      <c r="BM95" s="221"/>
      <c r="BN95" s="221"/>
      <c r="BO95" s="221"/>
      <c r="BP95" s="221"/>
      <c r="BQ95" s="221"/>
      <c r="BR95" s="221"/>
      <c r="BS95" s="221"/>
      <c r="BT95" s="221" t="s">
        <v>60</v>
      </c>
      <c r="BU95" s="221"/>
      <c r="BV95" s="221"/>
      <c r="BW95" s="221"/>
      <c r="BX95" s="221"/>
      <c r="BY95" s="221"/>
      <c r="BZ95" s="221"/>
      <c r="CA95" s="221"/>
      <c r="CB95" s="221"/>
      <c r="CC95" s="221"/>
      <c r="CD95" s="221"/>
      <c r="CE95" s="221"/>
      <c r="CF95" s="221"/>
      <c r="CG95" s="221"/>
      <c r="CH95" s="221"/>
      <c r="CI95" s="221"/>
      <c r="CJ95" s="221"/>
    </row>
    <row r="96" spans="1:88" x14ac:dyDescent="0.25">
      <c r="A96" s="221"/>
      <c r="B96" s="221"/>
      <c r="C96" s="221"/>
      <c r="D96" s="221"/>
      <c r="E96" s="221"/>
      <c r="F96" s="221"/>
      <c r="G96" s="221"/>
      <c r="H96" s="221"/>
      <c r="I96" s="221"/>
      <c r="J96" s="221"/>
      <c r="K96" s="221"/>
      <c r="L96" s="221"/>
      <c r="M96" s="221"/>
      <c r="N96" s="221"/>
      <c r="O96" s="76"/>
      <c r="P96" s="76"/>
      <c r="Q96" s="76"/>
      <c r="R96" s="76"/>
      <c r="S96" s="76"/>
      <c r="T96" s="76"/>
      <c r="U96" s="76"/>
      <c r="V96" s="76"/>
      <c r="W96" s="221"/>
      <c r="X96" s="221"/>
      <c r="Y96" s="221"/>
      <c r="Z96" s="221"/>
      <c r="AA96" s="221"/>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1"/>
      <c r="BE96" s="221"/>
      <c r="BF96" s="221"/>
      <c r="BG96" s="221"/>
      <c r="BH96" s="221"/>
      <c r="BI96" s="221"/>
      <c r="BJ96" s="221"/>
      <c r="BK96" s="221"/>
      <c r="BL96" s="221"/>
      <c r="BM96" s="221"/>
      <c r="BN96" s="221"/>
      <c r="BO96" s="221"/>
      <c r="BP96" s="221"/>
      <c r="BQ96" s="221"/>
      <c r="BR96" s="221"/>
      <c r="BS96" s="221"/>
      <c r="BT96" s="221" t="s">
        <v>61</v>
      </c>
      <c r="BU96" s="221"/>
      <c r="BV96" s="221"/>
      <c r="BW96" s="221"/>
      <c r="BX96" s="221"/>
      <c r="BY96" s="221"/>
      <c r="BZ96" s="221"/>
      <c r="CA96" s="221"/>
      <c r="CB96" s="221"/>
      <c r="CC96" s="221"/>
      <c r="CD96" s="221"/>
      <c r="CE96" s="221"/>
      <c r="CF96" s="221"/>
      <c r="CG96" s="221"/>
      <c r="CH96" s="221"/>
      <c r="CI96" s="221"/>
      <c r="CJ96" s="221"/>
    </row>
    <row r="97" spans="15:76" x14ac:dyDescent="0.25">
      <c r="O97" s="76"/>
      <c r="P97" s="76"/>
      <c r="Q97" s="76"/>
      <c r="R97" s="76"/>
      <c r="S97" s="76"/>
      <c r="T97" s="76"/>
      <c r="U97" s="76"/>
      <c r="V97" s="76"/>
      <c r="W97" s="221"/>
      <c r="X97" s="221"/>
      <c r="Y97" s="221"/>
      <c r="Z97" s="221"/>
      <c r="AA97" s="221"/>
      <c r="AB97" s="221"/>
      <c r="AC97" s="221"/>
      <c r="AD97" s="221"/>
      <c r="AE97" s="221"/>
      <c r="AF97" s="221"/>
      <c r="AG97" s="221"/>
      <c r="AH97" s="221"/>
      <c r="AI97" s="221"/>
      <c r="AJ97" s="221"/>
      <c r="AK97" s="221"/>
      <c r="AL97" s="221"/>
      <c r="AM97" s="221"/>
      <c r="AN97" s="221"/>
      <c r="AO97" s="221"/>
      <c r="AP97" s="221"/>
      <c r="AQ97" s="221"/>
      <c r="AR97" s="221"/>
      <c r="AS97" s="221"/>
      <c r="AT97" s="221"/>
      <c r="AU97" s="221"/>
      <c r="AV97" s="221"/>
      <c r="AW97" s="221"/>
      <c r="AX97" s="221"/>
      <c r="AY97" s="221"/>
      <c r="AZ97" s="221"/>
      <c r="BA97" s="221"/>
      <c r="BB97" s="221"/>
      <c r="BC97" s="221"/>
      <c r="BD97" s="221"/>
      <c r="BE97" s="221"/>
      <c r="BF97" s="221"/>
      <c r="BG97" s="221"/>
      <c r="BH97" s="221"/>
      <c r="BI97" s="221"/>
      <c r="BJ97" s="221"/>
      <c r="BK97" s="221"/>
      <c r="BL97" s="221"/>
      <c r="BM97" s="221"/>
      <c r="BN97" s="221"/>
      <c r="BO97" s="221"/>
      <c r="BP97" s="221"/>
      <c r="BQ97" s="221"/>
      <c r="BR97" s="221"/>
      <c r="BS97" s="221"/>
      <c r="BT97" s="221"/>
      <c r="BU97" s="221"/>
      <c r="BV97" s="221"/>
      <c r="BW97" s="221"/>
      <c r="BX97" s="221"/>
    </row>
    <row r="98" spans="15:76" x14ac:dyDescent="0.25">
      <c r="O98" s="76"/>
      <c r="P98" s="76"/>
      <c r="Q98" s="76"/>
      <c r="R98" s="76"/>
      <c r="S98" s="76"/>
      <c r="T98" s="76"/>
      <c r="U98" s="76"/>
      <c r="V98" s="76"/>
      <c r="W98" s="221"/>
      <c r="X98" s="221"/>
      <c r="Y98" s="221"/>
      <c r="Z98" s="221"/>
      <c r="AA98" s="221"/>
      <c r="AB98" s="221"/>
      <c r="AC98" s="221"/>
      <c r="AD98" s="221"/>
      <c r="AE98" s="221"/>
      <c r="AF98" s="221"/>
      <c r="AG98" s="221"/>
      <c r="AH98" s="221"/>
      <c r="AI98" s="221"/>
      <c r="AJ98" s="221"/>
      <c r="AK98" s="221"/>
      <c r="AL98" s="221"/>
      <c r="AM98" s="221"/>
      <c r="AN98" s="221"/>
      <c r="AO98" s="221"/>
      <c r="AP98" s="221"/>
      <c r="AQ98" s="221"/>
      <c r="AR98" s="221"/>
      <c r="AS98" s="221"/>
      <c r="AT98" s="221"/>
      <c r="AU98" s="221"/>
      <c r="AV98" s="221"/>
      <c r="AW98" s="221"/>
      <c r="AX98" s="221"/>
      <c r="AY98" s="221"/>
      <c r="AZ98" s="221"/>
      <c r="BA98" s="221"/>
      <c r="BB98" s="221"/>
      <c r="BC98" s="221"/>
      <c r="BD98" s="221"/>
      <c r="BE98" s="221"/>
      <c r="BF98" s="221"/>
      <c r="BG98" s="221"/>
      <c r="BH98" s="221"/>
      <c r="BI98" s="221"/>
      <c r="BJ98" s="221"/>
      <c r="BK98" s="221"/>
      <c r="BL98" s="221"/>
      <c r="BM98" s="221"/>
      <c r="BN98" s="221"/>
      <c r="BO98" s="221"/>
      <c r="BP98" s="221"/>
      <c r="BQ98" s="221"/>
      <c r="BR98" s="221"/>
      <c r="BS98" s="221"/>
      <c r="BT98" s="221"/>
      <c r="BU98" s="168" t="s">
        <v>170</v>
      </c>
      <c r="BV98" s="168"/>
      <c r="BW98" s="168"/>
      <c r="BX98" s="168"/>
    </row>
    <row r="99" spans="15:76" x14ac:dyDescent="0.25">
      <c r="O99" s="221"/>
      <c r="P99" s="221"/>
      <c r="Q99" s="221"/>
      <c r="R99" s="221"/>
      <c r="S99" s="221"/>
      <c r="T99" s="221"/>
      <c r="U99" s="221"/>
      <c r="V99" s="221"/>
      <c r="W99" s="221"/>
      <c r="X99" s="221"/>
      <c r="Y99" s="221"/>
      <c r="Z99" s="221"/>
      <c r="AA99" s="221"/>
      <c r="AB99" s="221"/>
      <c r="AC99" s="221"/>
      <c r="AD99" s="221"/>
      <c r="AE99" s="221"/>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c r="BD99" s="221"/>
      <c r="BE99" s="221"/>
      <c r="BF99" s="221"/>
      <c r="BG99" s="221"/>
      <c r="BH99" s="221"/>
      <c r="BI99" s="221"/>
      <c r="BJ99" s="221"/>
      <c r="BK99" s="221"/>
      <c r="BL99" s="221"/>
      <c r="BM99" s="221"/>
      <c r="BN99" s="221"/>
      <c r="BO99" s="221"/>
      <c r="BP99" s="221"/>
      <c r="BQ99" s="221"/>
      <c r="BR99" s="221"/>
      <c r="BS99" s="221"/>
      <c r="BT99" s="221"/>
      <c r="BU99" s="168"/>
      <c r="BV99" s="168"/>
      <c r="BW99" s="168"/>
      <c r="BX99" s="168"/>
    </row>
    <row r="100" spans="15:76" x14ac:dyDescent="0.25">
      <c r="O100" s="221"/>
      <c r="P100" s="221"/>
      <c r="Q100" s="221"/>
      <c r="R100" s="221"/>
      <c r="S100" s="221"/>
      <c r="T100" s="221"/>
      <c r="U100" s="221"/>
      <c r="V100" s="221"/>
      <c r="W100" s="221"/>
      <c r="X100" s="221"/>
      <c r="Y100" s="221"/>
      <c r="Z100" s="221"/>
      <c r="AA100" s="221"/>
      <c r="AB100" s="221"/>
      <c r="AC100" s="221"/>
      <c r="AD100" s="221"/>
      <c r="AE100" s="221"/>
      <c r="AF100" s="221"/>
      <c r="AG100" s="221"/>
      <c r="AH100" s="221"/>
      <c r="AI100" s="221"/>
      <c r="AJ100" s="221"/>
      <c r="AK100" s="221"/>
      <c r="AL100" s="221"/>
      <c r="AM100" s="221"/>
      <c r="AN100" s="221"/>
      <c r="AO100" s="221"/>
      <c r="AP100" s="221"/>
      <c r="AQ100" s="221"/>
      <c r="AR100" s="221"/>
      <c r="AS100" s="221"/>
      <c r="AT100" s="221"/>
      <c r="AU100" s="221"/>
      <c r="AV100" s="221"/>
      <c r="AW100" s="221"/>
      <c r="AX100" s="221"/>
      <c r="AY100" s="221"/>
      <c r="AZ100" s="221"/>
      <c r="BA100" s="221"/>
      <c r="BB100" s="221"/>
      <c r="BC100" s="221"/>
      <c r="BD100" s="221"/>
      <c r="BE100" s="221"/>
      <c r="BF100" s="221"/>
      <c r="BG100" s="221"/>
      <c r="BH100" s="221"/>
      <c r="BI100" s="221"/>
      <c r="BJ100" s="221"/>
      <c r="BK100" s="221"/>
      <c r="BL100" s="221"/>
      <c r="BM100" s="221"/>
      <c r="BN100" s="221"/>
      <c r="BO100" s="221"/>
      <c r="BP100" s="221"/>
      <c r="BQ100" s="221"/>
      <c r="BR100" s="221"/>
      <c r="BS100" s="221"/>
      <c r="BT100" s="274" t="s">
        <v>171</v>
      </c>
      <c r="BU100" s="275">
        <f>BY73-BU77-BU82</f>
        <v>1097486.2074840583</v>
      </c>
      <c r="BV100" s="275">
        <f>BY74-BV77-BV82</f>
        <v>-2049886.7777053558</v>
      </c>
      <c r="BW100" s="275">
        <f>BY75-BW77-BW82</f>
        <v>732358.57493770472</v>
      </c>
      <c r="BX100" s="275">
        <f>BY76-BX77-BX82</f>
        <v>-2855510.159316361</v>
      </c>
    </row>
    <row r="101" spans="15:76" x14ac:dyDescent="0.25">
      <c r="O101" s="221"/>
      <c r="P101" s="221"/>
      <c r="Q101" s="221"/>
      <c r="R101" s="221"/>
      <c r="S101" s="221"/>
      <c r="T101" s="221"/>
      <c r="U101" s="221"/>
      <c r="V101" s="221"/>
      <c r="W101" s="221"/>
      <c r="X101" s="221"/>
      <c r="Y101" s="221"/>
      <c r="Z101" s="221"/>
      <c r="AA101" s="221"/>
      <c r="AB101" s="221"/>
      <c r="AC101" s="221"/>
      <c r="AD101" s="221"/>
      <c r="AE101" s="221"/>
      <c r="AF101" s="221"/>
      <c r="AG101" s="221"/>
      <c r="AH101" s="221"/>
      <c r="AI101" s="221"/>
      <c r="AJ101" s="221"/>
      <c r="AK101" s="221"/>
      <c r="AL101" s="221"/>
      <c r="AM101" s="221"/>
      <c r="AN101" s="221"/>
      <c r="AO101" s="221"/>
      <c r="AP101" s="221"/>
      <c r="AQ101" s="221"/>
      <c r="AR101" s="221"/>
      <c r="AS101" s="221"/>
      <c r="AT101" s="221"/>
      <c r="AU101" s="221"/>
      <c r="AV101" s="221"/>
      <c r="AW101" s="221"/>
      <c r="AX101" s="221"/>
      <c r="AY101" s="221"/>
      <c r="AZ101" s="221"/>
      <c r="BA101" s="221"/>
      <c r="BB101" s="221"/>
      <c r="BC101" s="221"/>
      <c r="BD101" s="221"/>
      <c r="BE101" s="221"/>
      <c r="BF101" s="221"/>
      <c r="BG101" s="221"/>
      <c r="BH101" s="221"/>
      <c r="BI101" s="221"/>
      <c r="BJ101" s="221"/>
      <c r="BK101" s="221"/>
      <c r="BL101" s="221"/>
      <c r="BM101" s="221"/>
      <c r="BN101" s="221"/>
      <c r="BO101" s="221"/>
      <c r="BP101" s="221"/>
      <c r="BQ101" s="221"/>
      <c r="BR101" s="221"/>
      <c r="BS101" s="221"/>
      <c r="BT101" s="221"/>
      <c r="BU101" s="273"/>
      <c r="BV101" s="273"/>
      <c r="BW101" s="273"/>
      <c r="BX101" s="273"/>
    </row>
    <row r="102" spans="15:76" x14ac:dyDescent="0.25">
      <c r="O102" s="221"/>
      <c r="P102" s="221"/>
      <c r="Q102" s="221"/>
      <c r="R102" s="221"/>
      <c r="S102" s="221"/>
      <c r="T102" s="221"/>
      <c r="U102" s="221"/>
      <c r="V102" s="221"/>
      <c r="W102" s="221"/>
      <c r="X102" s="221"/>
      <c r="Y102" s="221"/>
      <c r="Z102" s="221"/>
      <c r="AA102" s="221"/>
      <c r="AB102" s="221"/>
      <c r="AC102" s="221"/>
      <c r="AD102" s="221"/>
      <c r="AE102" s="221"/>
      <c r="AF102" s="221"/>
      <c r="AG102" s="221"/>
      <c r="AH102" s="221"/>
      <c r="AI102" s="221"/>
      <c r="AJ102" s="221"/>
      <c r="AK102" s="221"/>
      <c r="AL102" s="221"/>
      <c r="AM102" s="221"/>
      <c r="AN102" s="221"/>
      <c r="AO102" s="221"/>
      <c r="AP102" s="221"/>
      <c r="AQ102" s="221"/>
      <c r="AR102" s="221"/>
      <c r="AS102" s="221"/>
      <c r="AT102" s="221"/>
      <c r="AU102" s="221"/>
      <c r="AV102" s="221"/>
      <c r="AW102" s="221"/>
      <c r="AX102" s="221"/>
      <c r="AY102" s="221"/>
      <c r="AZ102" s="221"/>
      <c r="BA102" s="221"/>
      <c r="BB102" s="221"/>
      <c r="BC102" s="221"/>
      <c r="BD102" s="221"/>
      <c r="BE102" s="221"/>
      <c r="BF102" s="221"/>
      <c r="BG102" s="221"/>
      <c r="BH102" s="221"/>
      <c r="BI102" s="221"/>
      <c r="BJ102" s="221"/>
      <c r="BK102" s="221"/>
      <c r="BL102" s="221"/>
      <c r="BM102" s="221"/>
      <c r="BN102" s="221"/>
      <c r="BO102" s="221"/>
      <c r="BP102" s="221"/>
      <c r="BQ102" s="221"/>
      <c r="BR102" s="221"/>
      <c r="BS102" s="221"/>
      <c r="BT102" s="221"/>
      <c r="BU102" s="273"/>
      <c r="BV102" s="273"/>
      <c r="BW102" s="273"/>
      <c r="BX102" s="273"/>
    </row>
    <row r="103" spans="15:76" x14ac:dyDescent="0.25">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21"/>
      <c r="AT103" s="221"/>
      <c r="AU103" s="221"/>
      <c r="AV103" s="221"/>
      <c r="AW103" s="221"/>
      <c r="AX103" s="221"/>
      <c r="AY103" s="221"/>
      <c r="AZ103" s="221"/>
      <c r="BA103" s="221"/>
      <c r="BB103" s="221"/>
      <c r="BC103" s="221"/>
      <c r="BD103" s="221"/>
      <c r="BE103" s="221"/>
      <c r="BF103" s="221"/>
      <c r="BG103" s="221"/>
      <c r="BH103" s="221"/>
      <c r="BI103" s="221"/>
      <c r="BJ103" s="221"/>
      <c r="BK103" s="221"/>
      <c r="BL103" s="221"/>
      <c r="BM103" s="221"/>
      <c r="BN103" s="221"/>
      <c r="BO103" s="221"/>
      <c r="BP103" s="221"/>
      <c r="BQ103" s="221"/>
      <c r="BR103" s="221"/>
      <c r="BS103" s="221"/>
      <c r="BT103" s="221"/>
      <c r="BU103" s="273"/>
      <c r="BV103" s="273"/>
      <c r="BW103" s="273"/>
      <c r="BX103" s="273"/>
    </row>
    <row r="104" spans="15:76" x14ac:dyDescent="0.25">
      <c r="O104" s="2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1"/>
      <c r="AN104" s="221"/>
      <c r="AO104" s="221"/>
      <c r="AP104" s="221"/>
      <c r="AQ104" s="221"/>
      <c r="AR104" s="221"/>
      <c r="AS104" s="221"/>
      <c r="AT104" s="221"/>
      <c r="AU104" s="221"/>
      <c r="AV104" s="221"/>
      <c r="AW104" s="221"/>
      <c r="AX104" s="221"/>
      <c r="AY104" s="221"/>
      <c r="AZ104" s="221"/>
      <c r="BA104" s="221"/>
      <c r="BB104" s="221"/>
      <c r="BC104" s="221"/>
      <c r="BD104" s="221"/>
      <c r="BE104" s="221"/>
      <c r="BF104" s="221"/>
      <c r="BG104" s="221"/>
      <c r="BH104" s="221"/>
      <c r="BI104" s="221"/>
      <c r="BJ104" s="221"/>
      <c r="BK104" s="221"/>
      <c r="BL104" s="221"/>
      <c r="BM104" s="221"/>
      <c r="BN104" s="221"/>
      <c r="BO104" s="221"/>
      <c r="BP104" s="221"/>
      <c r="BQ104" s="221"/>
      <c r="BR104" s="221"/>
      <c r="BS104" s="221"/>
      <c r="BT104" s="221"/>
      <c r="BU104" s="273"/>
      <c r="BV104" s="273"/>
      <c r="BW104" s="273"/>
      <c r="BX104" s="273"/>
    </row>
    <row r="105" spans="15:76" x14ac:dyDescent="0.25">
      <c r="O105" s="221"/>
      <c r="P105" s="221"/>
      <c r="Q105" s="221"/>
      <c r="R105" s="221"/>
      <c r="S105" s="221"/>
      <c r="T105" s="221"/>
      <c r="U105" s="221"/>
      <c r="V105" s="221"/>
      <c r="W105" s="221"/>
      <c r="X105" s="221"/>
      <c r="Y105" s="221"/>
      <c r="Z105" s="221"/>
      <c r="AA105" s="221"/>
      <c r="AB105" s="221"/>
      <c r="AC105" s="221"/>
      <c r="AD105" s="221"/>
      <c r="AE105" s="221"/>
      <c r="AF105" s="221"/>
      <c r="AG105" s="221"/>
      <c r="AH105" s="221"/>
      <c r="AI105" s="221"/>
      <c r="AJ105" s="221"/>
      <c r="AK105" s="221"/>
      <c r="AL105" s="221"/>
      <c r="AM105" s="221"/>
      <c r="AN105" s="221"/>
      <c r="AO105" s="221"/>
      <c r="AP105" s="221"/>
      <c r="AQ105" s="221"/>
      <c r="AR105" s="221"/>
      <c r="AS105" s="221"/>
      <c r="AT105" s="221"/>
      <c r="AU105" s="221"/>
      <c r="AV105" s="221"/>
      <c r="AW105" s="221"/>
      <c r="AX105" s="221"/>
      <c r="AY105" s="221"/>
      <c r="AZ105" s="221"/>
      <c r="BA105" s="221"/>
      <c r="BB105" s="221"/>
      <c r="BC105" s="221"/>
      <c r="BD105" s="221"/>
      <c r="BE105" s="221"/>
      <c r="BF105" s="221"/>
      <c r="BG105" s="221"/>
      <c r="BH105" s="221"/>
      <c r="BI105" s="221"/>
      <c r="BJ105" s="221"/>
      <c r="BK105" s="221"/>
      <c r="BL105" s="221"/>
      <c r="BM105" s="221"/>
      <c r="BN105" s="221"/>
      <c r="BO105" s="221"/>
      <c r="BP105" s="221"/>
      <c r="BQ105" s="221"/>
      <c r="BR105" s="221"/>
      <c r="BS105" s="221"/>
      <c r="BT105" s="221"/>
      <c r="BU105" s="273"/>
      <c r="BV105" s="273"/>
      <c r="BW105" s="273"/>
      <c r="BX105" s="273"/>
    </row>
    <row r="106" spans="15:76" x14ac:dyDescent="0.25">
      <c r="O106" s="221"/>
      <c r="P106" s="221"/>
      <c r="Q106" s="221"/>
      <c r="R106" s="221"/>
      <c r="S106" s="221"/>
      <c r="T106" s="221"/>
      <c r="U106" s="221"/>
      <c r="V106" s="221"/>
      <c r="W106" s="221"/>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c r="AY106" s="221"/>
      <c r="AZ106" s="221"/>
      <c r="BA106" s="221"/>
      <c r="BB106" s="221"/>
      <c r="BC106" s="221"/>
      <c r="BD106" s="221"/>
      <c r="BE106" s="221"/>
      <c r="BF106" s="221"/>
      <c r="BG106" s="221"/>
      <c r="BH106" s="221"/>
      <c r="BI106" s="221"/>
      <c r="BJ106" s="221"/>
      <c r="BK106" s="221"/>
      <c r="BL106" s="221"/>
      <c r="BM106" s="221"/>
      <c r="BN106" s="221"/>
      <c r="BO106" s="221"/>
      <c r="BP106" s="221"/>
      <c r="BQ106" s="221"/>
      <c r="BR106" s="221"/>
      <c r="BS106" s="221"/>
      <c r="BT106" s="221"/>
      <c r="BU106" s="273"/>
      <c r="BV106" s="273"/>
      <c r="BW106" s="273"/>
      <c r="BX106" s="273"/>
    </row>
    <row r="107" spans="15:76" x14ac:dyDescent="0.25">
      <c r="O107" s="221"/>
      <c r="P107" s="221"/>
      <c r="Q107" s="221"/>
      <c r="R107" s="221"/>
      <c r="S107" s="221"/>
      <c r="T107" s="221"/>
      <c r="U107" s="221"/>
      <c r="V107" s="221"/>
      <c r="W107" s="221"/>
      <c r="X107" s="221"/>
      <c r="Y107" s="221"/>
      <c r="Z107" s="221"/>
      <c r="AA107" s="221"/>
      <c r="AB107" s="221"/>
      <c r="AC107" s="221"/>
      <c r="AD107" s="221"/>
      <c r="AE107" s="221"/>
      <c r="AF107" s="221"/>
      <c r="AG107" s="221"/>
      <c r="AH107" s="221"/>
      <c r="AI107" s="221"/>
      <c r="AJ107" s="221"/>
      <c r="AK107" s="221"/>
      <c r="AL107" s="221"/>
      <c r="AM107" s="221"/>
      <c r="AN107" s="221"/>
      <c r="AO107" s="221"/>
      <c r="AP107" s="221"/>
      <c r="AQ107" s="221"/>
      <c r="AR107" s="221"/>
      <c r="AS107" s="221"/>
      <c r="AT107" s="221"/>
      <c r="AU107" s="221"/>
      <c r="AV107" s="221"/>
      <c r="AW107" s="221"/>
      <c r="AX107" s="221"/>
      <c r="AY107" s="221"/>
      <c r="AZ107" s="221"/>
      <c r="BA107" s="221"/>
      <c r="BB107" s="221"/>
      <c r="BC107" s="221"/>
      <c r="BD107" s="221"/>
      <c r="BE107" s="221"/>
      <c r="BF107" s="221"/>
      <c r="BG107" s="221"/>
      <c r="BH107" s="221"/>
      <c r="BI107" s="221"/>
      <c r="BJ107" s="221"/>
      <c r="BK107" s="221"/>
      <c r="BL107" s="221"/>
      <c r="BM107" s="221"/>
      <c r="BN107" s="221"/>
      <c r="BO107" s="221"/>
      <c r="BP107" s="221"/>
      <c r="BQ107" s="221"/>
      <c r="BR107" s="221"/>
      <c r="BS107" s="221"/>
      <c r="BT107" s="221"/>
      <c r="BU107" s="273"/>
      <c r="BV107" s="273"/>
      <c r="BW107" s="273"/>
      <c r="BX107" s="273"/>
    </row>
    <row r="108" spans="15:76" x14ac:dyDescent="0.25">
      <c r="O108" s="221"/>
      <c r="P108" s="221"/>
      <c r="Q108" s="221"/>
      <c r="R108" s="221"/>
      <c r="S108" s="221"/>
      <c r="T108" s="221"/>
      <c r="U108" s="221"/>
      <c r="V108" s="221"/>
      <c r="W108" s="221"/>
      <c r="X108" s="221"/>
      <c r="Y108" s="221"/>
      <c r="Z108" s="221"/>
      <c r="AA108" s="221"/>
      <c r="AB108" s="221"/>
      <c r="AC108" s="221"/>
      <c r="AD108" s="221"/>
      <c r="AE108" s="221"/>
      <c r="AF108" s="221"/>
      <c r="AG108" s="221"/>
      <c r="AH108" s="221"/>
      <c r="AI108" s="221"/>
      <c r="AJ108" s="221"/>
      <c r="AK108" s="221"/>
      <c r="AL108" s="221"/>
      <c r="AM108" s="221"/>
      <c r="AN108" s="221"/>
      <c r="AO108" s="221"/>
      <c r="AP108" s="221"/>
      <c r="AQ108" s="221"/>
      <c r="AR108" s="221"/>
      <c r="AS108" s="221"/>
      <c r="AT108" s="221"/>
      <c r="AU108" s="221"/>
      <c r="AV108" s="221"/>
      <c r="AW108" s="221"/>
      <c r="AX108" s="221"/>
      <c r="AY108" s="221"/>
      <c r="AZ108" s="221"/>
      <c r="BA108" s="221"/>
      <c r="BB108" s="221"/>
      <c r="BC108" s="221"/>
      <c r="BD108" s="221"/>
      <c r="BE108" s="221"/>
      <c r="BF108" s="221"/>
      <c r="BG108" s="221"/>
      <c r="BH108" s="221"/>
      <c r="BI108" s="221"/>
      <c r="BJ108" s="221"/>
      <c r="BK108" s="221"/>
      <c r="BL108" s="221"/>
      <c r="BM108" s="221"/>
      <c r="BN108" s="221"/>
      <c r="BO108" s="221"/>
      <c r="BP108" s="221"/>
      <c r="BQ108" s="221"/>
      <c r="BR108" s="221"/>
      <c r="BS108" s="221"/>
      <c r="BT108" s="221"/>
      <c r="BU108" s="273"/>
      <c r="BV108" s="273"/>
      <c r="BW108" s="273"/>
      <c r="BX108" s="273"/>
    </row>
  </sheetData>
  <pageMargins left="0" right="0" top="0.19685039370078741" bottom="0.19685039370078741" header="0" footer="0"/>
  <pageSetup paperSize="8" scale="45"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J96"/>
  <sheetViews>
    <sheetView zoomScale="80" zoomScaleNormal="80" workbookViewId="0">
      <pane xSplit="2" ySplit="2" topLeftCell="BO66" activePane="bottomRight" state="frozen"/>
      <selection pane="topRight" activeCell="C41" sqref="C41"/>
      <selection pane="bottomLeft" activeCell="C41" sqref="C41"/>
      <selection pane="bottomRight" activeCell="BU82" sqref="BU82"/>
    </sheetView>
  </sheetViews>
  <sheetFormatPr defaultColWidth="11.42578125" defaultRowHeight="15" x14ac:dyDescent="0.25"/>
  <cols>
    <col min="1" max="1" width="14.5703125" style="221" customWidth="1"/>
    <col min="2" max="2" width="9.85546875" style="221" bestFit="1" customWidth="1"/>
    <col min="3" max="3" width="11.5703125" style="221" bestFit="1" customWidth="1"/>
    <col min="4" max="36" width="10.5703125" style="221" customWidth="1"/>
    <col min="37" max="37" width="11.5703125" style="221" bestFit="1" customWidth="1"/>
    <col min="38" max="71" width="10.5703125" style="221" customWidth="1"/>
    <col min="72" max="72" width="13.5703125" style="221" customWidth="1"/>
    <col min="73" max="76" width="12.85546875" style="221" customWidth="1"/>
    <col min="77" max="77" width="11" style="221" customWidth="1"/>
    <col min="78" max="78" width="10.85546875" style="221" customWidth="1"/>
    <col min="79" max="79" width="10.7109375" style="221" customWidth="1"/>
    <col min="80" max="80" width="9.28515625" style="221" customWidth="1"/>
    <col min="81" max="81" width="10.42578125" style="221" customWidth="1"/>
    <col min="82" max="82" width="13.5703125" style="221" customWidth="1"/>
    <col min="83" max="83" width="10.7109375" style="221" bestFit="1" customWidth="1"/>
    <col min="84" max="84" width="15.140625" style="221" customWidth="1"/>
    <col min="85" max="16384" width="11.42578125" style="221"/>
  </cols>
  <sheetData>
    <row r="1" spans="1:84" ht="30" x14ac:dyDescent="0.25">
      <c r="A1" s="191" t="s">
        <v>48</v>
      </c>
      <c r="B1" s="87"/>
      <c r="C1" s="88" t="s">
        <v>1</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98"/>
      <c r="AK1" s="227" t="s">
        <v>2</v>
      </c>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t="s">
        <v>3</v>
      </c>
      <c r="BT1" s="227" t="s">
        <v>4</v>
      </c>
      <c r="BU1" s="89" t="s">
        <v>172</v>
      </c>
      <c r="BV1" s="89" t="s">
        <v>173</v>
      </c>
      <c r="BW1" s="89" t="s">
        <v>174</v>
      </c>
      <c r="BX1" s="89" t="s">
        <v>175</v>
      </c>
      <c r="BY1" s="227" t="s">
        <v>9</v>
      </c>
      <c r="BZ1" s="227" t="s">
        <v>10</v>
      </c>
      <c r="CA1" s="227" t="s">
        <v>11</v>
      </c>
      <c r="CB1" s="227" t="s">
        <v>12</v>
      </c>
      <c r="CC1" s="227" t="s">
        <v>13</v>
      </c>
      <c r="CD1" s="89" t="s">
        <v>50</v>
      </c>
      <c r="CE1" s="90" t="s">
        <v>15</v>
      </c>
      <c r="CF1" s="75" t="s">
        <v>16</v>
      </c>
    </row>
    <row r="2" spans="1:84" x14ac:dyDescent="0.25">
      <c r="A2" s="87"/>
      <c r="B2" s="87"/>
      <c r="C2" s="225">
        <v>1</v>
      </c>
      <c r="D2" s="225">
        <v>2</v>
      </c>
      <c r="E2" s="225">
        <v>3</v>
      </c>
      <c r="F2" s="225">
        <v>4</v>
      </c>
      <c r="G2" s="225">
        <v>5</v>
      </c>
      <c r="H2" s="225">
        <v>6</v>
      </c>
      <c r="I2" s="225">
        <v>7</v>
      </c>
      <c r="J2" s="225">
        <v>8</v>
      </c>
      <c r="K2" s="225">
        <v>9</v>
      </c>
      <c r="L2" s="225">
        <v>10</v>
      </c>
      <c r="M2" s="225">
        <v>11</v>
      </c>
      <c r="N2" s="225">
        <v>12</v>
      </c>
      <c r="O2" s="225">
        <v>13</v>
      </c>
      <c r="P2" s="225">
        <v>14</v>
      </c>
      <c r="Q2" s="225">
        <v>15</v>
      </c>
      <c r="R2" s="225">
        <v>16</v>
      </c>
      <c r="S2" s="225">
        <v>17</v>
      </c>
      <c r="T2" s="225">
        <v>18</v>
      </c>
      <c r="U2" s="225">
        <v>19</v>
      </c>
      <c r="V2" s="225">
        <v>20</v>
      </c>
      <c r="W2" s="225">
        <v>21</v>
      </c>
      <c r="X2" s="225">
        <v>22</v>
      </c>
      <c r="Y2" s="225">
        <v>23</v>
      </c>
      <c r="Z2" s="225">
        <v>24</v>
      </c>
      <c r="AA2" s="225">
        <v>25</v>
      </c>
      <c r="AB2" s="225">
        <v>26</v>
      </c>
      <c r="AC2" s="225">
        <v>27</v>
      </c>
      <c r="AD2" s="225">
        <v>28</v>
      </c>
      <c r="AE2" s="225">
        <v>29</v>
      </c>
      <c r="AF2" s="225">
        <v>30</v>
      </c>
      <c r="AG2" s="225">
        <v>31</v>
      </c>
      <c r="AH2" s="225">
        <v>32</v>
      </c>
      <c r="AI2" s="225">
        <v>33</v>
      </c>
      <c r="AJ2" s="225">
        <v>34</v>
      </c>
      <c r="AK2" s="225">
        <v>35</v>
      </c>
      <c r="AL2" s="225">
        <v>36</v>
      </c>
      <c r="AM2" s="225">
        <v>37</v>
      </c>
      <c r="AN2" s="225">
        <v>38</v>
      </c>
      <c r="AO2" s="225">
        <v>39</v>
      </c>
      <c r="AP2" s="225">
        <v>40</v>
      </c>
      <c r="AQ2" s="225">
        <v>41</v>
      </c>
      <c r="AR2" s="225">
        <v>42</v>
      </c>
      <c r="AS2" s="225">
        <v>43</v>
      </c>
      <c r="AT2" s="225">
        <v>44</v>
      </c>
      <c r="AU2" s="225">
        <v>45</v>
      </c>
      <c r="AV2" s="225">
        <v>46</v>
      </c>
      <c r="AW2" s="225">
        <v>47</v>
      </c>
      <c r="AX2" s="225">
        <v>48</v>
      </c>
      <c r="AY2" s="225">
        <v>49</v>
      </c>
      <c r="AZ2" s="225">
        <v>50</v>
      </c>
      <c r="BA2" s="225">
        <v>51</v>
      </c>
      <c r="BB2" s="225">
        <v>52</v>
      </c>
      <c r="BC2" s="225">
        <v>53</v>
      </c>
      <c r="BD2" s="225">
        <v>54</v>
      </c>
      <c r="BE2" s="225">
        <v>55</v>
      </c>
      <c r="BF2" s="225">
        <v>56</v>
      </c>
      <c r="BG2" s="225">
        <v>57</v>
      </c>
      <c r="BH2" s="225">
        <v>58</v>
      </c>
      <c r="BI2" s="225">
        <v>59</v>
      </c>
      <c r="BJ2" s="225">
        <v>60</v>
      </c>
      <c r="BK2" s="225">
        <v>61</v>
      </c>
      <c r="BL2" s="225">
        <v>62</v>
      </c>
      <c r="BM2" s="225">
        <v>63</v>
      </c>
      <c r="BN2" s="225">
        <v>64</v>
      </c>
      <c r="BO2" s="225">
        <v>65</v>
      </c>
      <c r="BP2" s="225">
        <v>66</v>
      </c>
      <c r="BQ2" s="225">
        <v>67</v>
      </c>
      <c r="BR2" s="225">
        <v>68</v>
      </c>
      <c r="BS2" s="225">
        <v>69</v>
      </c>
      <c r="BT2" s="225">
        <v>70</v>
      </c>
      <c r="BU2" s="99">
        <v>71</v>
      </c>
      <c r="BV2" s="99">
        <v>72</v>
      </c>
      <c r="BW2" s="99">
        <v>73</v>
      </c>
      <c r="BX2" s="99">
        <v>74</v>
      </c>
      <c r="BY2" s="225">
        <v>75</v>
      </c>
      <c r="BZ2" s="225">
        <v>76</v>
      </c>
      <c r="CA2" s="225">
        <v>77</v>
      </c>
      <c r="CB2" s="225">
        <v>78</v>
      </c>
      <c r="CC2" s="225">
        <v>79</v>
      </c>
      <c r="CD2" s="225">
        <v>80</v>
      </c>
      <c r="CE2" s="225">
        <v>81</v>
      </c>
      <c r="CF2" s="97"/>
    </row>
    <row r="3" spans="1:84" x14ac:dyDescent="0.25">
      <c r="A3" s="227" t="str">
        <f>C1</f>
        <v>Activities</v>
      </c>
      <c r="B3" s="225">
        <v>1</v>
      </c>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92"/>
      <c r="AK3" s="223">
        <v>4464679.0063608848</v>
      </c>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77"/>
      <c r="BS3" s="223"/>
      <c r="BT3" s="223"/>
      <c r="BU3" s="223"/>
      <c r="BV3" s="223"/>
      <c r="BW3" s="223"/>
      <c r="BX3" s="223"/>
      <c r="BY3" s="223"/>
      <c r="BZ3" s="223"/>
      <c r="CA3" s="223"/>
      <c r="CB3" s="223"/>
      <c r="CC3" s="223"/>
      <c r="CD3" s="223"/>
      <c r="CE3" s="83">
        <v>359493.3610261702</v>
      </c>
      <c r="CF3" s="107">
        <f t="shared" ref="CF3:CF34" si="0">SUM(C3:CE3)</f>
        <v>4824172.3673870545</v>
      </c>
    </row>
    <row r="4" spans="1:84" x14ac:dyDescent="0.25">
      <c r="A4" s="227"/>
      <c r="B4" s="225">
        <v>2</v>
      </c>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77"/>
      <c r="AK4" s="223"/>
      <c r="AL4" s="223">
        <v>387096.42206774629</v>
      </c>
      <c r="AM4" s="223"/>
      <c r="AN4" s="223"/>
      <c r="AO4" s="223"/>
      <c r="AP4" s="223"/>
      <c r="AQ4" s="223"/>
      <c r="AR4" s="223"/>
      <c r="AS4" s="223"/>
      <c r="AT4" s="223"/>
      <c r="AU4" s="223"/>
      <c r="AV4" s="223"/>
      <c r="AW4" s="223"/>
      <c r="AX4" s="223"/>
      <c r="AY4" s="223"/>
      <c r="AZ4" s="223"/>
      <c r="BA4" s="223"/>
      <c r="BB4" s="223"/>
      <c r="BC4" s="223"/>
      <c r="BD4" s="223"/>
      <c r="BE4" s="223"/>
      <c r="BF4" s="223"/>
      <c r="BG4" s="223"/>
      <c r="BH4" s="223"/>
      <c r="BI4" s="223"/>
      <c r="BJ4" s="223"/>
      <c r="BK4" s="223"/>
      <c r="BL4" s="223"/>
      <c r="BM4" s="223"/>
      <c r="BN4" s="223"/>
      <c r="BO4" s="223"/>
      <c r="BP4" s="223"/>
      <c r="BQ4" s="223"/>
      <c r="BR4" s="77"/>
      <c r="BS4" s="223"/>
      <c r="BT4" s="223"/>
      <c r="BU4" s="223"/>
      <c r="BV4" s="223"/>
      <c r="BW4" s="223"/>
      <c r="BX4" s="223"/>
      <c r="BY4" s="223"/>
      <c r="BZ4" s="223"/>
      <c r="CA4" s="223"/>
      <c r="CB4" s="223"/>
      <c r="CC4" s="223"/>
      <c r="CD4" s="223"/>
      <c r="CE4" s="83">
        <v>123091.08250666122</v>
      </c>
      <c r="CF4" s="107">
        <f t="shared" si="0"/>
        <v>510187.50457440747</v>
      </c>
    </row>
    <row r="5" spans="1:84" x14ac:dyDescent="0.25">
      <c r="A5" s="227"/>
      <c r="B5" s="225">
        <v>3</v>
      </c>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77"/>
      <c r="AK5" s="223"/>
      <c r="AL5" s="223"/>
      <c r="AM5" s="223">
        <v>2131690.3363102581</v>
      </c>
      <c r="AN5" s="223"/>
      <c r="AO5" s="223"/>
      <c r="AP5" s="223"/>
      <c r="AQ5" s="223"/>
      <c r="AR5" s="223"/>
      <c r="AS5" s="223"/>
      <c r="AT5" s="223"/>
      <c r="AU5" s="223"/>
      <c r="AV5" s="223"/>
      <c r="AW5" s="223"/>
      <c r="AX5" s="223"/>
      <c r="AY5" s="223"/>
      <c r="AZ5" s="223"/>
      <c r="BA5" s="223"/>
      <c r="BB5" s="223"/>
      <c r="BC5" s="223"/>
      <c r="BD5" s="223"/>
      <c r="BE5" s="223"/>
      <c r="BF5" s="223"/>
      <c r="BG5" s="223"/>
      <c r="BH5" s="223"/>
      <c r="BI5" s="223"/>
      <c r="BJ5" s="223"/>
      <c r="BK5" s="223"/>
      <c r="BL5" s="223"/>
      <c r="BM5" s="223"/>
      <c r="BN5" s="223"/>
      <c r="BO5" s="223"/>
      <c r="BP5" s="223"/>
      <c r="BQ5" s="223"/>
      <c r="BR5" s="77"/>
      <c r="BS5" s="223"/>
      <c r="BT5" s="223"/>
      <c r="BU5" s="223"/>
      <c r="BV5" s="223"/>
      <c r="BW5" s="223"/>
      <c r="BX5" s="223"/>
      <c r="BY5" s="223"/>
      <c r="BZ5" s="223"/>
      <c r="CA5" s="223"/>
      <c r="CB5" s="223"/>
      <c r="CC5" s="223"/>
      <c r="CD5" s="223"/>
      <c r="CE5" s="83">
        <v>7703639.5312336776</v>
      </c>
      <c r="CF5" s="107">
        <f t="shared" si="0"/>
        <v>9835329.8675439358</v>
      </c>
    </row>
    <row r="6" spans="1:84" x14ac:dyDescent="0.25">
      <c r="A6" s="227"/>
      <c r="B6" s="225">
        <v>4</v>
      </c>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77"/>
      <c r="AK6" s="223"/>
      <c r="AL6" s="223"/>
      <c r="AM6" s="223"/>
      <c r="AN6" s="2">
        <f>AN86-AN78</f>
        <v>39021.026792632038</v>
      </c>
      <c r="AO6" s="223"/>
      <c r="AP6" s="223"/>
      <c r="AQ6" s="223"/>
      <c r="AR6" s="223"/>
      <c r="AS6" s="223"/>
      <c r="AT6" s="223"/>
      <c r="AU6" s="223"/>
      <c r="AV6" s="223"/>
      <c r="AW6" s="223"/>
      <c r="AX6" s="223"/>
      <c r="AY6" s="223"/>
      <c r="AZ6" s="223"/>
      <c r="BA6" s="223"/>
      <c r="BB6" s="223"/>
      <c r="BC6" s="223"/>
      <c r="BD6" s="223"/>
      <c r="BE6" s="223"/>
      <c r="BF6" s="223"/>
      <c r="BG6" s="223"/>
      <c r="BH6" s="223"/>
      <c r="BI6" s="223"/>
      <c r="BJ6" s="223"/>
      <c r="BK6" s="223"/>
      <c r="BL6" s="223"/>
      <c r="BM6" s="223"/>
      <c r="BN6" s="223"/>
      <c r="BO6" s="223"/>
      <c r="BP6" s="223"/>
      <c r="BQ6" s="223"/>
      <c r="BR6" s="77"/>
      <c r="BS6" s="223"/>
      <c r="BT6" s="223"/>
      <c r="BU6" s="223"/>
      <c r="BV6" s="223"/>
      <c r="BW6" s="223"/>
      <c r="BX6" s="223"/>
      <c r="BY6" s="223"/>
      <c r="BZ6" s="223"/>
      <c r="CA6" s="223"/>
      <c r="CB6" s="223"/>
      <c r="CC6" s="223"/>
      <c r="CD6" s="223"/>
      <c r="CE6" s="83">
        <f>'[46]SAM_2017_IO bal'!CC6-'[46]SAM_2017_IO bal'!AN81</f>
        <v>262832.04735301185</v>
      </c>
      <c r="CF6" s="107">
        <f t="shared" si="0"/>
        <v>301853.07414564386</v>
      </c>
    </row>
    <row r="7" spans="1:84" x14ac:dyDescent="0.25">
      <c r="A7" s="227"/>
      <c r="B7" s="225">
        <v>5</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77"/>
      <c r="AK7" s="223"/>
      <c r="AL7" s="223"/>
      <c r="AM7" s="223"/>
      <c r="AN7" s="223"/>
      <c r="AO7" s="223">
        <v>313451.98804420186</v>
      </c>
      <c r="AP7" s="223"/>
      <c r="AQ7" s="223"/>
      <c r="AR7" s="223"/>
      <c r="AS7" s="223"/>
      <c r="AT7" s="223"/>
      <c r="AU7" s="223"/>
      <c r="AV7" s="223"/>
      <c r="AW7" s="223"/>
      <c r="AX7" s="223"/>
      <c r="AY7" s="223"/>
      <c r="AZ7" s="223"/>
      <c r="BA7" s="223"/>
      <c r="BB7" s="223"/>
      <c r="BC7" s="223"/>
      <c r="BD7" s="223"/>
      <c r="BE7" s="223"/>
      <c r="BF7" s="223"/>
      <c r="BG7" s="223"/>
      <c r="BH7" s="223"/>
      <c r="BI7" s="223"/>
      <c r="BJ7" s="223"/>
      <c r="BK7" s="223"/>
      <c r="BL7" s="223"/>
      <c r="BM7" s="223"/>
      <c r="BN7" s="223"/>
      <c r="BO7" s="223"/>
      <c r="BP7" s="223"/>
      <c r="BQ7" s="223"/>
      <c r="BR7" s="77"/>
      <c r="BS7" s="223"/>
      <c r="BT7" s="223"/>
      <c r="BU7" s="223"/>
      <c r="BV7" s="223"/>
      <c r="BW7" s="223"/>
      <c r="BX7" s="223"/>
      <c r="BY7" s="223"/>
      <c r="BZ7" s="223"/>
      <c r="CA7" s="223"/>
      <c r="CB7" s="223"/>
      <c r="CC7" s="223"/>
      <c r="CD7" s="223"/>
      <c r="CE7" s="83">
        <v>151412.80342622113</v>
      </c>
      <c r="CF7" s="107">
        <f t="shared" si="0"/>
        <v>464864.79147042299</v>
      </c>
    </row>
    <row r="8" spans="1:84" x14ac:dyDescent="0.25">
      <c r="A8" s="227"/>
      <c r="B8" s="225">
        <v>6</v>
      </c>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77"/>
      <c r="AK8" s="223"/>
      <c r="AL8" s="223"/>
      <c r="AM8" s="223"/>
      <c r="AN8" s="223"/>
      <c r="AO8" s="223"/>
      <c r="AP8" s="223">
        <v>2098187.3739231797</v>
      </c>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77"/>
      <c r="BS8" s="223"/>
      <c r="BT8" s="223"/>
      <c r="BU8" s="223"/>
      <c r="BV8" s="223"/>
      <c r="BW8" s="223"/>
      <c r="BX8" s="223"/>
      <c r="BY8" s="223"/>
      <c r="BZ8" s="223"/>
      <c r="CA8" s="223"/>
      <c r="CB8" s="223"/>
      <c r="CC8" s="223"/>
      <c r="CD8" s="223"/>
      <c r="CE8" s="83">
        <v>494261.82459596405</v>
      </c>
      <c r="CF8" s="107">
        <f t="shared" si="0"/>
        <v>2592449.1985191437</v>
      </c>
    </row>
    <row r="9" spans="1:84" x14ac:dyDescent="0.25">
      <c r="A9" s="227"/>
      <c r="B9" s="225">
        <v>7</v>
      </c>
      <c r="C9" s="223"/>
      <c r="D9" s="223"/>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77"/>
      <c r="AK9" s="223"/>
      <c r="AL9" s="223"/>
      <c r="AM9" s="223"/>
      <c r="AN9" s="223"/>
      <c r="AO9" s="223"/>
      <c r="AP9" s="223"/>
      <c r="AQ9" s="223">
        <v>908405.47561960935</v>
      </c>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77"/>
      <c r="BS9" s="223"/>
      <c r="BT9" s="223"/>
      <c r="BU9" s="223"/>
      <c r="BV9" s="223"/>
      <c r="BW9" s="223"/>
      <c r="BX9" s="223"/>
      <c r="BY9" s="223"/>
      <c r="BZ9" s="223"/>
      <c r="CA9" s="223"/>
      <c r="CB9" s="223"/>
      <c r="CC9" s="223"/>
      <c r="CD9" s="223"/>
      <c r="CE9" s="83">
        <v>62189.461374623701</v>
      </c>
      <c r="CF9" s="107">
        <f t="shared" si="0"/>
        <v>970594.93699423305</v>
      </c>
    </row>
    <row r="10" spans="1:84" x14ac:dyDescent="0.25">
      <c r="A10" s="227"/>
      <c r="B10" s="225">
        <v>8</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77"/>
      <c r="AK10" s="223"/>
      <c r="AL10" s="223"/>
      <c r="AM10" s="223"/>
      <c r="AN10" s="223"/>
      <c r="AO10" s="223"/>
      <c r="AP10" s="223"/>
      <c r="AQ10" s="223"/>
      <c r="AR10" s="223">
        <v>2486263.6955767092</v>
      </c>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77"/>
      <c r="BS10" s="223"/>
      <c r="BT10" s="223"/>
      <c r="BU10" s="223"/>
      <c r="BV10" s="223"/>
      <c r="BW10" s="223"/>
      <c r="BX10" s="223"/>
      <c r="BY10" s="223"/>
      <c r="BZ10" s="223"/>
      <c r="CA10" s="223"/>
      <c r="CB10" s="223"/>
      <c r="CC10" s="223"/>
      <c r="CD10" s="223"/>
      <c r="CE10" s="83">
        <v>319319.86714855919</v>
      </c>
      <c r="CF10" s="107">
        <f t="shared" si="0"/>
        <v>2805583.5627252683</v>
      </c>
    </row>
    <row r="11" spans="1:84" x14ac:dyDescent="0.25">
      <c r="A11" s="227"/>
      <c r="B11" s="225">
        <v>9</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77"/>
      <c r="AK11" s="223"/>
      <c r="AL11" s="223"/>
      <c r="AM11" s="223"/>
      <c r="AN11" s="223"/>
      <c r="AO11" s="223"/>
      <c r="AP11" s="223"/>
      <c r="AQ11" s="223"/>
      <c r="AR11" s="223"/>
      <c r="AS11" s="223">
        <v>127748.63228066688</v>
      </c>
      <c r="AT11" s="223"/>
      <c r="AU11" s="223"/>
      <c r="AV11" s="223"/>
      <c r="AW11" s="223"/>
      <c r="AX11" s="223"/>
      <c r="AY11" s="223"/>
      <c r="AZ11" s="223"/>
      <c r="BA11" s="223"/>
      <c r="BB11" s="223"/>
      <c r="BC11" s="223"/>
      <c r="BD11" s="223"/>
      <c r="BE11" s="223"/>
      <c r="BF11" s="223"/>
      <c r="BG11" s="223"/>
      <c r="BH11" s="223"/>
      <c r="BI11" s="223"/>
      <c r="BJ11" s="223"/>
      <c r="BK11" s="223"/>
      <c r="BL11" s="223"/>
      <c r="BM11" s="223"/>
      <c r="BN11" s="223"/>
      <c r="BO11" s="223"/>
      <c r="BP11" s="223"/>
      <c r="BQ11" s="223"/>
      <c r="BR11" s="77"/>
      <c r="BS11" s="223"/>
      <c r="BT11" s="223"/>
      <c r="BU11" s="223"/>
      <c r="BV11" s="223"/>
      <c r="BW11" s="223"/>
      <c r="BX11" s="223"/>
      <c r="BY11" s="223"/>
      <c r="BZ11" s="223"/>
      <c r="CA11" s="223"/>
      <c r="CB11" s="223"/>
      <c r="CC11" s="223"/>
      <c r="CD11" s="223"/>
      <c r="CE11" s="83">
        <v>8169.3870790357123</v>
      </c>
      <c r="CF11" s="107">
        <f t="shared" si="0"/>
        <v>135918.01935970259</v>
      </c>
    </row>
    <row r="12" spans="1:84" x14ac:dyDescent="0.25">
      <c r="A12" s="227"/>
      <c r="B12" s="225">
        <v>10</v>
      </c>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77"/>
      <c r="AK12" s="223"/>
      <c r="AL12" s="223"/>
      <c r="AM12" s="223"/>
      <c r="AN12" s="223"/>
      <c r="AO12" s="223"/>
      <c r="AP12" s="223"/>
      <c r="AQ12" s="223"/>
      <c r="AR12" s="223"/>
      <c r="AS12" s="223"/>
      <c r="AT12" s="223">
        <v>392014.85208062199</v>
      </c>
      <c r="AU12" s="223"/>
      <c r="AV12" s="223"/>
      <c r="AW12" s="223"/>
      <c r="AX12" s="223"/>
      <c r="AY12" s="223"/>
      <c r="AZ12" s="223"/>
      <c r="BA12" s="223"/>
      <c r="BB12" s="223"/>
      <c r="BC12" s="223"/>
      <c r="BD12" s="223"/>
      <c r="BE12" s="223"/>
      <c r="BF12" s="223"/>
      <c r="BG12" s="223"/>
      <c r="BH12" s="223"/>
      <c r="BI12" s="223"/>
      <c r="BJ12" s="223"/>
      <c r="BK12" s="223"/>
      <c r="BL12" s="223"/>
      <c r="BM12" s="223"/>
      <c r="BN12" s="223"/>
      <c r="BO12" s="223"/>
      <c r="BP12" s="223"/>
      <c r="BQ12" s="223"/>
      <c r="BR12" s="77"/>
      <c r="BS12" s="223"/>
      <c r="BT12" s="223"/>
      <c r="BU12" s="223"/>
      <c r="BV12" s="223"/>
      <c r="BW12" s="223"/>
      <c r="BX12" s="223"/>
      <c r="BY12" s="223"/>
      <c r="BZ12" s="223"/>
      <c r="CA12" s="223"/>
      <c r="CB12" s="223"/>
      <c r="CC12" s="223"/>
      <c r="CD12" s="223"/>
      <c r="CE12" s="83">
        <v>62052.359358558118</v>
      </c>
      <c r="CF12" s="107">
        <f t="shared" si="0"/>
        <v>454067.21143918013</v>
      </c>
    </row>
    <row r="13" spans="1:84" x14ac:dyDescent="0.25">
      <c r="A13" s="227"/>
      <c r="B13" s="225">
        <v>11</v>
      </c>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3"/>
      <c r="AJ13" s="77"/>
      <c r="AK13" s="223"/>
      <c r="AL13" s="223"/>
      <c r="AM13" s="223"/>
      <c r="AN13" s="223"/>
      <c r="AO13" s="223"/>
      <c r="AP13" s="223"/>
      <c r="AQ13" s="223"/>
      <c r="AR13" s="223"/>
      <c r="AS13" s="223"/>
      <c r="AT13" s="223"/>
      <c r="AU13" s="223">
        <v>1421851.396186806</v>
      </c>
      <c r="AV13" s="223"/>
      <c r="AW13" s="223"/>
      <c r="AX13" s="223"/>
      <c r="AY13" s="223"/>
      <c r="AZ13" s="223"/>
      <c r="BA13" s="223"/>
      <c r="BB13" s="223"/>
      <c r="BC13" s="223"/>
      <c r="BD13" s="223"/>
      <c r="BE13" s="223"/>
      <c r="BF13" s="223"/>
      <c r="BG13" s="223"/>
      <c r="BH13" s="223"/>
      <c r="BI13" s="223"/>
      <c r="BJ13" s="223"/>
      <c r="BK13" s="223"/>
      <c r="BL13" s="223"/>
      <c r="BM13" s="223"/>
      <c r="BN13" s="223"/>
      <c r="BO13" s="223"/>
      <c r="BP13" s="223"/>
      <c r="BQ13" s="223"/>
      <c r="BR13" s="77"/>
      <c r="BS13" s="223"/>
      <c r="BT13" s="223"/>
      <c r="BU13" s="223"/>
      <c r="BV13" s="223"/>
      <c r="BW13" s="223"/>
      <c r="BX13" s="223"/>
      <c r="BY13" s="223"/>
      <c r="BZ13" s="223"/>
      <c r="CA13" s="223"/>
      <c r="CB13" s="223"/>
      <c r="CC13" s="223"/>
      <c r="CD13" s="223"/>
      <c r="CE13" s="83">
        <v>1107262.1961451182</v>
      </c>
      <c r="CF13" s="107">
        <f t="shared" si="0"/>
        <v>2529113.5923319245</v>
      </c>
    </row>
    <row r="14" spans="1:84" x14ac:dyDescent="0.25">
      <c r="A14" s="227"/>
      <c r="B14" s="225">
        <v>12</v>
      </c>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77"/>
      <c r="AK14" s="223"/>
      <c r="AL14" s="223"/>
      <c r="AM14" s="223"/>
      <c r="AN14" s="223"/>
      <c r="AO14" s="223"/>
      <c r="AP14" s="223"/>
      <c r="AQ14" s="223"/>
      <c r="AR14" s="223"/>
      <c r="AS14" s="223"/>
      <c r="AT14" s="223"/>
      <c r="AU14" s="223"/>
      <c r="AV14" s="223">
        <v>1862253.4070004821</v>
      </c>
      <c r="AW14" s="223"/>
      <c r="AX14" s="223"/>
      <c r="AY14" s="223"/>
      <c r="AZ14" s="223"/>
      <c r="BA14" s="223"/>
      <c r="BB14" s="223"/>
      <c r="BC14" s="223"/>
      <c r="BD14" s="223"/>
      <c r="BE14" s="223"/>
      <c r="BF14" s="223"/>
      <c r="BG14" s="223"/>
      <c r="BH14" s="223"/>
      <c r="BI14" s="223"/>
      <c r="BJ14" s="223"/>
      <c r="BK14" s="223"/>
      <c r="BL14" s="223"/>
      <c r="BM14" s="223"/>
      <c r="BN14" s="223"/>
      <c r="BO14" s="223"/>
      <c r="BP14" s="223"/>
      <c r="BQ14" s="223"/>
      <c r="BR14" s="77"/>
      <c r="BS14" s="223"/>
      <c r="BT14" s="223"/>
      <c r="BU14" s="223"/>
      <c r="BV14" s="223"/>
      <c r="BW14" s="223"/>
      <c r="BX14" s="223"/>
      <c r="BY14" s="223"/>
      <c r="BZ14" s="223"/>
      <c r="CA14" s="223"/>
      <c r="CB14" s="223"/>
      <c r="CC14" s="223"/>
      <c r="CD14" s="223"/>
      <c r="CE14" s="83">
        <v>1368681.2418519307</v>
      </c>
      <c r="CF14" s="107">
        <f t="shared" si="0"/>
        <v>3230934.6488524126</v>
      </c>
    </row>
    <row r="15" spans="1:84" x14ac:dyDescent="0.25">
      <c r="A15" s="227"/>
      <c r="B15" s="225">
        <v>13</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77"/>
      <c r="AK15" s="223"/>
      <c r="AL15" s="223"/>
      <c r="AM15" s="223"/>
      <c r="AN15" s="223"/>
      <c r="AO15" s="223"/>
      <c r="AP15" s="223"/>
      <c r="AQ15" s="223"/>
      <c r="AR15" s="223"/>
      <c r="AS15" s="223"/>
      <c r="AT15" s="223"/>
      <c r="AU15" s="223"/>
      <c r="AV15" s="223"/>
      <c r="AW15" s="223">
        <v>268186.86292172974</v>
      </c>
      <c r="AX15" s="223"/>
      <c r="AY15" s="223"/>
      <c r="AZ15" s="223"/>
      <c r="BA15" s="223"/>
      <c r="BB15" s="223"/>
      <c r="BC15" s="223"/>
      <c r="BD15" s="223"/>
      <c r="BE15" s="223"/>
      <c r="BF15" s="223"/>
      <c r="BG15" s="223"/>
      <c r="BH15" s="223"/>
      <c r="BI15" s="223"/>
      <c r="BJ15" s="223"/>
      <c r="BK15" s="223"/>
      <c r="BL15" s="223"/>
      <c r="BM15" s="223"/>
      <c r="BN15" s="223"/>
      <c r="BO15" s="223"/>
      <c r="BP15" s="223"/>
      <c r="BQ15" s="223"/>
      <c r="BR15" s="77"/>
      <c r="BS15" s="223"/>
      <c r="BT15" s="223"/>
      <c r="BU15" s="223"/>
      <c r="BV15" s="223"/>
      <c r="BW15" s="223"/>
      <c r="BX15" s="223"/>
      <c r="BY15" s="223"/>
      <c r="BZ15" s="223"/>
      <c r="CA15" s="223"/>
      <c r="CB15" s="223"/>
      <c r="CC15" s="223"/>
      <c r="CD15" s="223"/>
      <c r="CE15" s="83">
        <v>19475.548631433812</v>
      </c>
      <c r="CF15" s="107">
        <f t="shared" si="0"/>
        <v>287662.41155316355</v>
      </c>
    </row>
    <row r="16" spans="1:84" x14ac:dyDescent="0.25">
      <c r="A16" s="227"/>
      <c r="B16" s="225">
        <v>14</v>
      </c>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77"/>
      <c r="AK16" s="223"/>
      <c r="AL16" s="223"/>
      <c r="AM16" s="223"/>
      <c r="AN16" s="223"/>
      <c r="AO16" s="223"/>
      <c r="AP16" s="223"/>
      <c r="AQ16" s="223"/>
      <c r="AR16" s="223"/>
      <c r="AS16" s="223"/>
      <c r="AT16" s="223"/>
      <c r="AU16" s="223"/>
      <c r="AV16" s="223"/>
      <c r="AW16" s="223"/>
      <c r="AX16" s="223">
        <v>1212809.5750220597</v>
      </c>
      <c r="AY16" s="223"/>
      <c r="AZ16" s="223"/>
      <c r="BA16" s="223"/>
      <c r="BB16" s="223"/>
      <c r="BC16" s="223"/>
      <c r="BD16" s="223"/>
      <c r="BE16" s="223"/>
      <c r="BF16" s="223"/>
      <c r="BG16" s="223"/>
      <c r="BH16" s="223"/>
      <c r="BI16" s="223"/>
      <c r="BJ16" s="223"/>
      <c r="BK16" s="223"/>
      <c r="BL16" s="223"/>
      <c r="BM16" s="223"/>
      <c r="BN16" s="223"/>
      <c r="BO16" s="223"/>
      <c r="BP16" s="223"/>
      <c r="BQ16" s="223"/>
      <c r="BR16" s="77"/>
      <c r="BS16" s="223"/>
      <c r="BT16" s="223"/>
      <c r="BU16" s="223"/>
      <c r="BV16" s="223"/>
      <c r="BW16" s="223"/>
      <c r="BX16" s="223"/>
      <c r="BY16" s="223"/>
      <c r="BZ16" s="223"/>
      <c r="CA16" s="223"/>
      <c r="CB16" s="223"/>
      <c r="CC16" s="223"/>
      <c r="CD16" s="223"/>
      <c r="CE16" s="83">
        <v>392185.34727427992</v>
      </c>
      <c r="CF16" s="107">
        <f t="shared" si="0"/>
        <v>1604994.9222963396</v>
      </c>
    </row>
    <row r="17" spans="1:84" x14ac:dyDescent="0.25">
      <c r="A17" s="227"/>
      <c r="B17" s="225">
        <v>15</v>
      </c>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77"/>
      <c r="AK17" s="223"/>
      <c r="AL17" s="223"/>
      <c r="AM17" s="223"/>
      <c r="AN17" s="223"/>
      <c r="AO17" s="223"/>
      <c r="AP17" s="223"/>
      <c r="AQ17" s="223"/>
      <c r="AR17" s="223"/>
      <c r="AS17" s="223"/>
      <c r="AT17" s="223"/>
      <c r="AU17" s="223"/>
      <c r="AV17" s="223"/>
      <c r="AW17" s="223"/>
      <c r="AX17" s="223"/>
      <c r="AY17" s="223">
        <v>431601.48204978602</v>
      </c>
      <c r="AZ17" s="223"/>
      <c r="BA17" s="223"/>
      <c r="BB17" s="223"/>
      <c r="BC17" s="223"/>
      <c r="BD17" s="223"/>
      <c r="BE17" s="223"/>
      <c r="BF17" s="223"/>
      <c r="BG17" s="223"/>
      <c r="BH17" s="223"/>
      <c r="BI17" s="223"/>
      <c r="BJ17" s="223"/>
      <c r="BK17" s="223"/>
      <c r="BL17" s="223"/>
      <c r="BM17" s="223"/>
      <c r="BN17" s="223"/>
      <c r="BO17" s="223"/>
      <c r="BP17" s="223"/>
      <c r="BQ17" s="223"/>
      <c r="BR17" s="77"/>
      <c r="BS17" s="223"/>
      <c r="BT17" s="223"/>
      <c r="BU17" s="223"/>
      <c r="BV17" s="223"/>
      <c r="BW17" s="223"/>
      <c r="BX17" s="223"/>
      <c r="BY17" s="223"/>
      <c r="BZ17" s="223"/>
      <c r="CA17" s="223"/>
      <c r="CB17" s="223"/>
      <c r="CC17" s="223"/>
      <c r="CD17" s="223"/>
      <c r="CE17" s="83">
        <v>198820.308754987</v>
      </c>
      <c r="CF17" s="107">
        <f t="shared" si="0"/>
        <v>630421.79080477299</v>
      </c>
    </row>
    <row r="18" spans="1:84" x14ac:dyDescent="0.25">
      <c r="A18" s="227"/>
      <c r="B18" s="225">
        <v>16</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77"/>
      <c r="AK18" s="223"/>
      <c r="AL18" s="223"/>
      <c r="AM18" s="223"/>
      <c r="AN18" s="223"/>
      <c r="AO18" s="223"/>
      <c r="AP18" s="223"/>
      <c r="AQ18" s="223"/>
      <c r="AR18" s="223"/>
      <c r="AS18" s="223"/>
      <c r="AT18" s="223"/>
      <c r="AU18" s="223"/>
      <c r="AV18" s="223"/>
      <c r="AW18" s="223"/>
      <c r="AX18" s="223"/>
      <c r="AY18" s="223"/>
      <c r="AZ18" s="223">
        <v>620697.88127218594</v>
      </c>
      <c r="BA18" s="223"/>
      <c r="BB18" s="223"/>
      <c r="BC18" s="223"/>
      <c r="BD18" s="223"/>
      <c r="BE18" s="223"/>
      <c r="BF18" s="223"/>
      <c r="BG18" s="223"/>
      <c r="BH18" s="223"/>
      <c r="BI18" s="223"/>
      <c r="BJ18" s="223"/>
      <c r="BK18" s="223"/>
      <c r="BL18" s="223"/>
      <c r="BM18" s="223"/>
      <c r="BN18" s="223"/>
      <c r="BO18" s="223"/>
      <c r="BP18" s="223"/>
      <c r="BQ18" s="223"/>
      <c r="BR18" s="77"/>
      <c r="BS18" s="223"/>
      <c r="BT18" s="223"/>
      <c r="BU18" s="223"/>
      <c r="BV18" s="223"/>
      <c r="BW18" s="223"/>
      <c r="BX18" s="223"/>
      <c r="BY18" s="223"/>
      <c r="BZ18" s="223"/>
      <c r="CA18" s="223"/>
      <c r="CB18" s="223"/>
      <c r="CC18" s="223"/>
      <c r="CD18" s="223"/>
      <c r="CE18" s="83">
        <v>21274.04428176954</v>
      </c>
      <c r="CF18" s="107">
        <f t="shared" si="0"/>
        <v>641971.92555395549</v>
      </c>
    </row>
    <row r="19" spans="1:84" x14ac:dyDescent="0.25">
      <c r="A19" s="227"/>
      <c r="B19" s="225">
        <v>17</v>
      </c>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77"/>
      <c r="AK19" s="223"/>
      <c r="AL19" s="223"/>
      <c r="AM19" s="223"/>
      <c r="AN19" s="223"/>
      <c r="AO19" s="223"/>
      <c r="AP19" s="223"/>
      <c r="AQ19" s="223"/>
      <c r="AR19" s="223"/>
      <c r="AS19" s="223"/>
      <c r="AT19" s="223"/>
      <c r="AU19" s="223"/>
      <c r="AV19" s="223"/>
      <c r="AW19" s="223"/>
      <c r="AX19" s="223"/>
      <c r="AY19" s="223"/>
      <c r="AZ19" s="223"/>
      <c r="BA19" s="223">
        <v>884913.04657594522</v>
      </c>
      <c r="BB19" s="223"/>
      <c r="BC19" s="223"/>
      <c r="BD19" s="223"/>
      <c r="BE19" s="223"/>
      <c r="BF19" s="223"/>
      <c r="BG19" s="223"/>
      <c r="BH19" s="223"/>
      <c r="BI19" s="223"/>
      <c r="BJ19" s="223"/>
      <c r="BK19" s="223"/>
      <c r="BL19" s="223"/>
      <c r="BM19" s="223"/>
      <c r="BN19" s="223"/>
      <c r="BO19" s="223"/>
      <c r="BP19" s="223"/>
      <c r="BQ19" s="223"/>
      <c r="BR19" s="77"/>
      <c r="BS19" s="223"/>
      <c r="BT19" s="223"/>
      <c r="BU19" s="223"/>
      <c r="BV19" s="223"/>
      <c r="BW19" s="223"/>
      <c r="BX19" s="223"/>
      <c r="BY19" s="223"/>
      <c r="BZ19" s="223"/>
      <c r="CA19" s="223"/>
      <c r="CB19" s="223"/>
      <c r="CC19" s="223"/>
      <c r="CD19" s="223"/>
      <c r="CE19" s="83">
        <v>182961.12550119538</v>
      </c>
      <c r="CF19" s="107">
        <f t="shared" si="0"/>
        <v>1067874.1720771405</v>
      </c>
    </row>
    <row r="20" spans="1:84" x14ac:dyDescent="0.25">
      <c r="A20" s="227"/>
      <c r="B20" s="225">
        <v>18</v>
      </c>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77"/>
      <c r="AK20" s="223"/>
      <c r="AL20" s="223"/>
      <c r="AM20" s="223"/>
      <c r="AN20" s="223"/>
      <c r="AO20" s="223"/>
      <c r="AP20" s="223"/>
      <c r="AQ20" s="223"/>
      <c r="AR20" s="223"/>
      <c r="AS20" s="223"/>
      <c r="AT20" s="223"/>
      <c r="AU20" s="223"/>
      <c r="AV20" s="223"/>
      <c r="AW20" s="223"/>
      <c r="AX20" s="223"/>
      <c r="AY20" s="223"/>
      <c r="AZ20" s="223"/>
      <c r="BA20" s="223"/>
      <c r="BB20" s="223">
        <v>3852.7391980175221</v>
      </c>
      <c r="BC20" s="223"/>
      <c r="BD20" s="223"/>
      <c r="BE20" s="223"/>
      <c r="BF20" s="223"/>
      <c r="BG20" s="223"/>
      <c r="BH20" s="223"/>
      <c r="BI20" s="223"/>
      <c r="BJ20" s="223"/>
      <c r="BK20" s="223"/>
      <c r="BL20" s="223"/>
      <c r="BM20" s="223"/>
      <c r="BN20" s="223"/>
      <c r="BO20" s="223"/>
      <c r="BP20" s="223"/>
      <c r="BQ20" s="223"/>
      <c r="BR20" s="77"/>
      <c r="BS20" s="223"/>
      <c r="BT20" s="223"/>
      <c r="BU20" s="223"/>
      <c r="BV20" s="223"/>
      <c r="BW20" s="223"/>
      <c r="BX20" s="223"/>
      <c r="BY20" s="223"/>
      <c r="BZ20" s="223"/>
      <c r="CA20" s="223"/>
      <c r="CB20" s="223"/>
      <c r="CC20" s="223"/>
      <c r="CD20" s="223"/>
      <c r="CE20" s="83">
        <v>13701.194202844013</v>
      </c>
      <c r="CF20" s="107">
        <f t="shared" si="0"/>
        <v>17553.933400861537</v>
      </c>
    </row>
    <row r="21" spans="1:84" x14ac:dyDescent="0.25">
      <c r="A21" s="227"/>
      <c r="B21" s="225">
        <v>19</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77"/>
      <c r="AK21" s="223"/>
      <c r="AL21" s="223"/>
      <c r="AM21" s="223"/>
      <c r="AN21" s="223"/>
      <c r="AO21" s="223"/>
      <c r="AP21" s="223"/>
      <c r="AQ21" s="223"/>
      <c r="AR21" s="223"/>
      <c r="AS21" s="223"/>
      <c r="AT21" s="223"/>
      <c r="AU21" s="223"/>
      <c r="AV21" s="223"/>
      <c r="AW21" s="223"/>
      <c r="AX21" s="223"/>
      <c r="AY21" s="223"/>
      <c r="AZ21" s="223"/>
      <c r="BA21" s="223"/>
      <c r="BB21" s="223"/>
      <c r="BC21" s="223">
        <v>976793.38675451325</v>
      </c>
      <c r="BD21" s="223"/>
      <c r="BE21" s="2">
        <v>288790.83872620837</v>
      </c>
      <c r="BF21" s="223"/>
      <c r="BG21" s="223"/>
      <c r="BH21" s="223"/>
      <c r="BI21" s="223"/>
      <c r="BJ21" s="223"/>
      <c r="BK21" s="223"/>
      <c r="BL21" s="223"/>
      <c r="BM21" s="223"/>
      <c r="BN21" s="223"/>
      <c r="BO21" s="223"/>
      <c r="BP21" s="223"/>
      <c r="BQ21" s="223"/>
      <c r="BR21" s="77"/>
      <c r="BS21" s="223"/>
      <c r="BT21" s="223"/>
      <c r="BU21" s="223"/>
      <c r="BV21" s="223"/>
      <c r="BW21" s="223"/>
      <c r="BX21" s="223"/>
      <c r="BY21" s="223"/>
      <c r="BZ21" s="223"/>
      <c r="CA21" s="223"/>
      <c r="CB21" s="223"/>
      <c r="CC21" s="223"/>
      <c r="CD21" s="223"/>
      <c r="CE21" s="83">
        <v>58211.38940474327</v>
      </c>
      <c r="CF21" s="107">
        <f t="shared" si="0"/>
        <v>1323795.6148854648</v>
      </c>
    </row>
    <row r="22" spans="1:84" x14ac:dyDescent="0.25">
      <c r="A22" s="227"/>
      <c r="B22" s="225">
        <v>20</v>
      </c>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77"/>
      <c r="AK22" s="223"/>
      <c r="AL22" s="223"/>
      <c r="AM22" s="223"/>
      <c r="AN22" s="223"/>
      <c r="AO22" s="223"/>
      <c r="AP22" s="223"/>
      <c r="AQ22" s="223"/>
      <c r="AR22" s="223"/>
      <c r="AS22" s="223"/>
      <c r="AT22" s="223"/>
      <c r="AU22" s="223"/>
      <c r="AV22" s="223"/>
      <c r="AW22" s="223"/>
      <c r="AX22" s="223"/>
      <c r="AY22" s="223"/>
      <c r="AZ22" s="223"/>
      <c r="BA22" s="223"/>
      <c r="BB22" s="223"/>
      <c r="BC22" s="223"/>
      <c r="BD22" s="223">
        <v>240304.28724474148</v>
      </c>
      <c r="BE22" s="223"/>
      <c r="BF22" s="223"/>
      <c r="BG22" s="223"/>
      <c r="BH22" s="223"/>
      <c r="BI22" s="223"/>
      <c r="BJ22" s="223"/>
      <c r="BK22" s="223"/>
      <c r="BL22" s="223"/>
      <c r="BM22" s="223"/>
      <c r="BN22" s="223"/>
      <c r="BO22" s="223"/>
      <c r="BP22" s="223"/>
      <c r="BQ22" s="223"/>
      <c r="BR22" s="77"/>
      <c r="BS22" s="223"/>
      <c r="BT22" s="223"/>
      <c r="BU22" s="223"/>
      <c r="BV22" s="223"/>
      <c r="BW22" s="223"/>
      <c r="BX22" s="223"/>
      <c r="BY22" s="223"/>
      <c r="BZ22" s="223"/>
      <c r="CA22" s="223"/>
      <c r="CB22" s="223"/>
      <c r="CC22" s="223"/>
      <c r="CD22" s="223"/>
      <c r="CE22" s="83">
        <v>3608.5539223813103</v>
      </c>
      <c r="CF22" s="107">
        <f t="shared" si="0"/>
        <v>243912.8411671228</v>
      </c>
    </row>
    <row r="23" spans="1:84" x14ac:dyDescent="0.25">
      <c r="A23" s="227"/>
      <c r="B23" s="225">
        <v>21</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77"/>
      <c r="AK23" s="223"/>
      <c r="AL23" s="223"/>
      <c r="AM23" s="223"/>
      <c r="AN23" s="223"/>
      <c r="AO23" s="223"/>
      <c r="AP23" s="223"/>
      <c r="AQ23" s="223"/>
      <c r="AR23" s="223"/>
      <c r="AS23" s="223"/>
      <c r="AT23" s="223"/>
      <c r="AU23" s="223"/>
      <c r="AV23" s="223"/>
      <c r="AW23" s="223"/>
      <c r="AX23" s="223"/>
      <c r="AY23" s="223"/>
      <c r="AZ23" s="223"/>
      <c r="BA23" s="223"/>
      <c r="BB23" s="223"/>
      <c r="BC23" s="223"/>
      <c r="BD23" s="223"/>
      <c r="BE23" s="223">
        <v>301418.77554162184</v>
      </c>
      <c r="BF23" s="223"/>
      <c r="BG23" s="223"/>
      <c r="BH23" s="223"/>
      <c r="BI23" s="223"/>
      <c r="BJ23" s="223"/>
      <c r="BK23" s="223"/>
      <c r="BL23" s="223"/>
      <c r="BM23" s="223"/>
      <c r="BN23" s="223"/>
      <c r="BO23" s="223"/>
      <c r="BP23" s="223"/>
      <c r="BQ23" s="223"/>
      <c r="BR23" s="77"/>
      <c r="BS23" s="223"/>
      <c r="BT23" s="223"/>
      <c r="BU23" s="223"/>
      <c r="BV23" s="223"/>
      <c r="BW23" s="223"/>
      <c r="BX23" s="223"/>
      <c r="BY23" s="223"/>
      <c r="BZ23" s="223"/>
      <c r="CA23" s="223"/>
      <c r="CB23" s="223"/>
      <c r="CC23" s="223"/>
      <c r="CD23" s="223"/>
      <c r="CE23" s="83">
        <v>8600.428698664211</v>
      </c>
      <c r="CF23" s="107">
        <f t="shared" si="0"/>
        <v>310019.20424028602</v>
      </c>
    </row>
    <row r="24" spans="1:84" x14ac:dyDescent="0.25">
      <c r="A24" s="227"/>
      <c r="B24" s="225">
        <v>22</v>
      </c>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77"/>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v>331762.9664304147</v>
      </c>
      <c r="BG24" s="223"/>
      <c r="BH24" s="223"/>
      <c r="BI24" s="223"/>
      <c r="BJ24" s="223"/>
      <c r="BK24" s="223"/>
      <c r="BL24" s="223"/>
      <c r="BM24" s="223"/>
      <c r="BN24" s="223"/>
      <c r="BO24" s="223"/>
      <c r="BP24" s="223"/>
      <c r="BQ24" s="223"/>
      <c r="BR24" s="77"/>
      <c r="BS24" s="223"/>
      <c r="BT24" s="223"/>
      <c r="BU24" s="223"/>
      <c r="BV24" s="223"/>
      <c r="BW24" s="223"/>
      <c r="BX24" s="223"/>
      <c r="BY24" s="223"/>
      <c r="BZ24" s="223"/>
      <c r="CA24" s="223"/>
      <c r="CB24" s="223"/>
      <c r="CC24" s="223"/>
      <c r="CD24" s="223"/>
      <c r="CE24" s="83">
        <v>50541.71039467668</v>
      </c>
      <c r="CF24" s="107">
        <f t="shared" si="0"/>
        <v>382304.67682509136</v>
      </c>
    </row>
    <row r="25" spans="1:84" x14ac:dyDescent="0.25">
      <c r="A25" s="227"/>
      <c r="B25" s="225">
        <v>23</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77"/>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v>5614665.9101463258</v>
      </c>
      <c r="BH25" s="223"/>
      <c r="BI25" s="223"/>
      <c r="BJ25" s="223"/>
      <c r="BK25" s="223"/>
      <c r="BL25" s="223"/>
      <c r="BM25" s="223"/>
      <c r="BN25" s="223"/>
      <c r="BO25" s="223"/>
      <c r="BP25" s="223"/>
      <c r="BQ25" s="223"/>
      <c r="BR25" s="77"/>
      <c r="BS25" s="223"/>
      <c r="BT25" s="223"/>
      <c r="BU25" s="223"/>
      <c r="BV25" s="223"/>
      <c r="BW25" s="223"/>
      <c r="BX25" s="223"/>
      <c r="BY25" s="223"/>
      <c r="BZ25" s="223"/>
      <c r="CA25" s="223"/>
      <c r="CB25" s="223"/>
      <c r="CC25" s="223"/>
      <c r="CD25" s="223"/>
      <c r="CE25" s="83">
        <v>961308.94679973263</v>
      </c>
      <c r="CF25" s="107">
        <f t="shared" si="0"/>
        <v>6575974.8569460586</v>
      </c>
    </row>
    <row r="26" spans="1:84" x14ac:dyDescent="0.25">
      <c r="A26" s="227"/>
      <c r="B26" s="225">
        <v>24</v>
      </c>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77"/>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v>75233.718250836275</v>
      </c>
      <c r="BI26" s="223"/>
      <c r="BJ26" s="223"/>
      <c r="BK26" s="223"/>
      <c r="BL26" s="223"/>
      <c r="BM26" s="223"/>
      <c r="BN26" s="223"/>
      <c r="BO26" s="223"/>
      <c r="BP26" s="223"/>
      <c r="BQ26" s="223"/>
      <c r="BR26" s="77"/>
      <c r="BS26" s="223"/>
      <c r="BT26" s="223"/>
      <c r="BU26" s="223"/>
      <c r="BV26" s="223"/>
      <c r="BW26" s="223"/>
      <c r="BX26" s="223"/>
      <c r="BY26" s="223"/>
      <c r="BZ26" s="223"/>
      <c r="CA26" s="223"/>
      <c r="CB26" s="223"/>
      <c r="CC26" s="223"/>
      <c r="CD26" s="223"/>
      <c r="CE26" s="83">
        <v>3901.0640069912638</v>
      </c>
      <c r="CF26" s="107">
        <f t="shared" si="0"/>
        <v>79134.782257827537</v>
      </c>
    </row>
    <row r="27" spans="1:84" x14ac:dyDescent="0.25">
      <c r="A27" s="227"/>
      <c r="B27" s="225">
        <v>25</v>
      </c>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77"/>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v>393777.17963831697</v>
      </c>
      <c r="BJ27" s="223"/>
      <c r="BK27" s="223"/>
      <c r="BL27" s="223"/>
      <c r="BM27" s="223"/>
      <c r="BN27" s="223"/>
      <c r="BO27" s="223"/>
      <c r="BP27" s="223"/>
      <c r="BQ27" s="223"/>
      <c r="BR27" s="77"/>
      <c r="BS27" s="223"/>
      <c r="BT27" s="223"/>
      <c r="BU27" s="223"/>
      <c r="BV27" s="223"/>
      <c r="BW27" s="223"/>
      <c r="BX27" s="223"/>
      <c r="BY27" s="223"/>
      <c r="BZ27" s="223"/>
      <c r="CA27" s="223"/>
      <c r="CB27" s="223"/>
      <c r="CC27" s="223"/>
      <c r="CD27" s="223"/>
      <c r="CE27" s="83">
        <v>71097.182187662474</v>
      </c>
      <c r="CF27" s="107">
        <f t="shared" si="0"/>
        <v>464874.36182597943</v>
      </c>
    </row>
    <row r="28" spans="1:84" x14ac:dyDescent="0.25">
      <c r="A28" s="227"/>
      <c r="B28" s="225">
        <v>26</v>
      </c>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77"/>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v>6077023.6743909633</v>
      </c>
      <c r="BK28" s="223"/>
      <c r="BL28" s="223"/>
      <c r="BM28" s="223"/>
      <c r="BN28" s="223"/>
      <c r="BO28" s="223"/>
      <c r="BP28" s="223"/>
      <c r="BQ28" s="223"/>
      <c r="BR28" s="77"/>
      <c r="BS28" s="223"/>
      <c r="BT28" s="223"/>
      <c r="BU28" s="223"/>
      <c r="BV28" s="223"/>
      <c r="BW28" s="223"/>
      <c r="BX28" s="223"/>
      <c r="BY28" s="223"/>
      <c r="BZ28" s="223"/>
      <c r="CA28" s="223"/>
      <c r="CB28" s="223"/>
      <c r="CC28" s="223"/>
      <c r="CD28" s="223"/>
      <c r="CE28" s="83">
        <v>85135.887140994528</v>
      </c>
      <c r="CF28" s="107">
        <f t="shared" si="0"/>
        <v>6162159.5615319582</v>
      </c>
    </row>
    <row r="29" spans="1:84" x14ac:dyDescent="0.25">
      <c r="A29" s="227"/>
      <c r="B29" s="225">
        <v>27</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77"/>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v>15575551.899143422</v>
      </c>
      <c r="BL29" s="223"/>
      <c r="BM29" s="223"/>
      <c r="BN29" s="223"/>
      <c r="BO29" s="223"/>
      <c r="BP29" s="223"/>
      <c r="BQ29" s="223"/>
      <c r="BR29" s="77"/>
      <c r="BS29" s="223"/>
      <c r="BT29" s="223"/>
      <c r="BU29" s="223"/>
      <c r="BV29" s="223"/>
      <c r="BW29" s="223"/>
      <c r="BX29" s="223"/>
      <c r="BY29" s="223"/>
      <c r="BZ29" s="223"/>
      <c r="CA29" s="223"/>
      <c r="CB29" s="223"/>
      <c r="CC29" s="223"/>
      <c r="CD29" s="223"/>
      <c r="CE29" s="83">
        <v>1851264.6940723194</v>
      </c>
      <c r="CF29" s="107">
        <f t="shared" si="0"/>
        <v>17426816.593215741</v>
      </c>
    </row>
    <row r="30" spans="1:84" x14ac:dyDescent="0.25">
      <c r="A30" s="227"/>
      <c r="B30" s="225">
        <v>28</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77"/>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v>1649747.4347115131</v>
      </c>
      <c r="BM30" s="223"/>
      <c r="BN30" s="223"/>
      <c r="BO30" s="223"/>
      <c r="BP30" s="223"/>
      <c r="BQ30" s="223"/>
      <c r="BR30" s="77"/>
      <c r="BS30" s="223"/>
      <c r="BT30" s="223"/>
      <c r="BU30" s="223"/>
      <c r="BV30" s="223"/>
      <c r="BW30" s="223"/>
      <c r="BX30" s="223"/>
      <c r="BY30" s="223"/>
      <c r="BZ30" s="223"/>
      <c r="CA30" s="223"/>
      <c r="CB30" s="223"/>
      <c r="CC30" s="223"/>
      <c r="CD30" s="223"/>
      <c r="CE30" s="83">
        <v>50203.241759283992</v>
      </c>
      <c r="CF30" s="107">
        <f t="shared" si="0"/>
        <v>1699950.676470797</v>
      </c>
    </row>
    <row r="31" spans="1:84" x14ac:dyDescent="0.25">
      <c r="A31" s="227"/>
      <c r="B31" s="225">
        <v>29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77"/>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v>3145944.4361062404</v>
      </c>
      <c r="BN31" s="223"/>
      <c r="BO31" s="223"/>
      <c r="BP31" s="223"/>
      <c r="BQ31" s="223"/>
      <c r="BR31" s="77"/>
      <c r="BS31" s="223"/>
      <c r="BT31" s="223"/>
      <c r="BU31" s="223"/>
      <c r="BV31" s="223"/>
      <c r="BW31" s="223"/>
      <c r="BX31" s="223"/>
      <c r="BY31" s="223"/>
      <c r="BZ31" s="223"/>
      <c r="CA31" s="223"/>
      <c r="CB31" s="223"/>
      <c r="CC31" s="223"/>
      <c r="CD31" s="223"/>
      <c r="CE31" s="83">
        <v>29199.209891078048</v>
      </c>
      <c r="CF31" s="107">
        <f t="shared" si="0"/>
        <v>3175143.6459973184</v>
      </c>
    </row>
    <row r="32" spans="1:84" x14ac:dyDescent="0.25">
      <c r="A32" s="227"/>
      <c r="B32" s="225">
        <v>30</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77"/>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v>6522957.5434955312</v>
      </c>
      <c r="BO32" s="223"/>
      <c r="BP32" s="223"/>
      <c r="BQ32" s="223"/>
      <c r="BR32" s="77"/>
      <c r="BS32" s="223"/>
      <c r="BT32" s="223"/>
      <c r="BU32" s="223"/>
      <c r="BV32" s="223"/>
      <c r="BW32" s="223"/>
      <c r="BX32" s="223"/>
      <c r="BY32" s="223"/>
      <c r="BZ32" s="223"/>
      <c r="CA32" s="223"/>
      <c r="CB32" s="223"/>
      <c r="CC32" s="223"/>
      <c r="CD32" s="223"/>
      <c r="CE32" s="83">
        <v>21264.247637171658</v>
      </c>
      <c r="CF32" s="107">
        <f t="shared" si="0"/>
        <v>6544221.7911327025</v>
      </c>
    </row>
    <row r="33" spans="1:86" x14ac:dyDescent="0.25">
      <c r="A33" s="227"/>
      <c r="B33" s="225">
        <v>31</v>
      </c>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77"/>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v>4077439.6833291347</v>
      </c>
      <c r="BP33" s="223"/>
      <c r="BQ33" s="223"/>
      <c r="BR33" s="77"/>
      <c r="BS33" s="223"/>
      <c r="BT33" s="223"/>
      <c r="BU33" s="223"/>
      <c r="BV33" s="223"/>
      <c r="BW33" s="223"/>
      <c r="BX33" s="223"/>
      <c r="BY33" s="223"/>
      <c r="BZ33" s="223"/>
      <c r="CA33" s="223"/>
      <c r="CB33" s="223"/>
      <c r="CC33" s="223"/>
      <c r="CD33" s="223"/>
      <c r="CE33" s="83">
        <v>77774.02365178171</v>
      </c>
      <c r="CF33" s="107">
        <f t="shared" si="0"/>
        <v>4155213.7069809162</v>
      </c>
    </row>
    <row r="34" spans="1:86" x14ac:dyDescent="0.25">
      <c r="A34" s="227"/>
      <c r="B34" s="225">
        <v>32</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77"/>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v>2525552.4960411694</v>
      </c>
      <c r="BQ34" s="223"/>
      <c r="BR34" s="77"/>
      <c r="BS34" s="223"/>
      <c r="BT34" s="223"/>
      <c r="BU34" s="223"/>
      <c r="BV34" s="223"/>
      <c r="BW34" s="223"/>
      <c r="BX34" s="223"/>
      <c r="BY34" s="223"/>
      <c r="BZ34" s="223"/>
      <c r="CA34" s="223"/>
      <c r="CB34" s="223"/>
      <c r="CC34" s="223"/>
      <c r="CD34" s="223"/>
      <c r="CE34" s="83"/>
      <c r="CF34" s="107">
        <f t="shared" si="0"/>
        <v>2525552.4960411694</v>
      </c>
    </row>
    <row r="35" spans="1:86" x14ac:dyDescent="0.25">
      <c r="A35" s="227"/>
      <c r="B35" s="225">
        <v>33</v>
      </c>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77"/>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v>1962939.4380698428</v>
      </c>
      <c r="BR35" s="77"/>
      <c r="BS35" s="223"/>
      <c r="BT35" s="223"/>
      <c r="BU35" s="223"/>
      <c r="BV35" s="223"/>
      <c r="BW35" s="223"/>
      <c r="BX35" s="223"/>
      <c r="BY35" s="223"/>
      <c r="BZ35" s="223"/>
      <c r="CA35" s="223"/>
      <c r="CB35" s="223"/>
      <c r="CC35" s="223"/>
      <c r="CD35" s="223"/>
      <c r="CE35" s="83"/>
      <c r="CF35" s="107">
        <f t="shared" ref="CF35:CF66" si="1">SUM(C35:CE35)</f>
        <v>1962939.4380698428</v>
      </c>
    </row>
    <row r="36" spans="1:86" ht="15.75" thickBot="1" x14ac:dyDescent="0.3">
      <c r="A36" s="86"/>
      <c r="B36" s="225">
        <v>34</v>
      </c>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77"/>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4"/>
      <c r="BK36" s="224"/>
      <c r="BL36" s="224"/>
      <c r="BM36" s="224"/>
      <c r="BN36" s="224"/>
      <c r="BO36" s="224"/>
      <c r="BP36" s="224"/>
      <c r="BQ36" s="224"/>
      <c r="BR36" s="78">
        <v>9256791.4583553355</v>
      </c>
      <c r="BS36" s="224"/>
      <c r="BT36" s="224"/>
      <c r="BU36" s="223"/>
      <c r="BV36" s="223"/>
      <c r="BW36" s="223"/>
      <c r="BX36" s="223"/>
      <c r="BY36" s="224"/>
      <c r="BZ36" s="224"/>
      <c r="CA36" s="224"/>
      <c r="CB36" s="224"/>
      <c r="CC36" s="224"/>
      <c r="CD36" s="224"/>
      <c r="CE36" s="3">
        <v>218207.27379099085</v>
      </c>
      <c r="CF36" s="107">
        <f t="shared" si="1"/>
        <v>9474998.7321463265</v>
      </c>
    </row>
    <row r="37" spans="1:86" x14ac:dyDescent="0.25">
      <c r="A37" s="227" t="str">
        <f>AK1</f>
        <v>Com</v>
      </c>
      <c r="B37" s="102">
        <v>35</v>
      </c>
      <c r="C37" s="101">
        <v>636845.49250949547</v>
      </c>
      <c r="D37" s="4">
        <v>70.491858602401734</v>
      </c>
      <c r="E37" s="4">
        <v>22.745352915335928</v>
      </c>
      <c r="F37" s="4"/>
      <c r="G37" s="4"/>
      <c r="H37" s="4"/>
      <c r="I37" s="4"/>
      <c r="J37" s="4">
        <v>600245.92689428374</v>
      </c>
      <c r="K37" s="4">
        <v>1514.9948065094686</v>
      </c>
      <c r="L37" s="4">
        <v>13142.823043044977</v>
      </c>
      <c r="M37" s="4">
        <v>1.0881249093500965E-3</v>
      </c>
      <c r="N37" s="4"/>
      <c r="O37" s="4">
        <v>1.4079101447778823</v>
      </c>
      <c r="P37" s="4"/>
      <c r="Q37" s="4">
        <v>204.25276589085365</v>
      </c>
      <c r="R37" s="4">
        <v>39.558963271656353</v>
      </c>
      <c r="S37" s="4">
        <v>28.547950602177156</v>
      </c>
      <c r="T37" s="4"/>
      <c r="U37" s="4">
        <v>0.15427886246436096</v>
      </c>
      <c r="V37" s="4">
        <v>1.3441799707945758E-3</v>
      </c>
      <c r="W37" s="4">
        <v>69.076289981144896</v>
      </c>
      <c r="X37" s="4">
        <v>6.9140041882924077</v>
      </c>
      <c r="Y37" s="4">
        <v>12.952268371692453</v>
      </c>
      <c r="Z37" s="4"/>
      <c r="AA37" s="4"/>
      <c r="AB37" s="4">
        <v>56.332005092512048</v>
      </c>
      <c r="AC37" s="4">
        <v>1.8603666891183466</v>
      </c>
      <c r="AD37" s="4">
        <v>24.216639646516338</v>
      </c>
      <c r="AE37" s="4">
        <v>0.48841557934773799</v>
      </c>
      <c r="AF37" s="4">
        <v>3519.2752303442558</v>
      </c>
      <c r="AG37" s="4">
        <v>4322.1851210025125</v>
      </c>
      <c r="AH37" s="4">
        <v>2573.1036478253318</v>
      </c>
      <c r="AI37" s="4">
        <v>647.27896872033728</v>
      </c>
      <c r="AJ37" s="5">
        <v>218912.85416322373</v>
      </c>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77"/>
      <c r="BS37" s="223"/>
      <c r="BT37" s="223"/>
      <c r="BU37" s="190">
        <f>'[46]HH_CGE_map_20-80'!U41</f>
        <v>236833.84645009492</v>
      </c>
      <c r="BV37" s="189">
        <f>'[46]HH_CGE_map_20-80'!V41</f>
        <v>2092916.5963719082</v>
      </c>
      <c r="BW37" s="189">
        <f>'[46]HH_CGE_map_20-80'!W41</f>
        <v>68267.02685610512</v>
      </c>
      <c r="BX37" s="188">
        <f>'[46]HH_CGE_map_20-80'!X41</f>
        <v>646883.11227093439</v>
      </c>
      <c r="BY37" s="223">
        <v>104373.35135742096</v>
      </c>
      <c r="BZ37" s="223"/>
      <c r="CA37" s="223"/>
      <c r="CB37" s="223"/>
      <c r="CC37" s="223"/>
      <c r="CD37" s="79">
        <v>272725.72399249562</v>
      </c>
      <c r="CE37" s="85"/>
      <c r="CF37" s="107">
        <f t="shared" si="1"/>
        <v>4904262.5931855515</v>
      </c>
      <c r="CG37" s="221" t="b">
        <f>CF37=CH37</f>
        <v>1</v>
      </c>
      <c r="CH37" s="79">
        <v>4904262.5931855515</v>
      </c>
    </row>
    <row r="38" spans="1:86" x14ac:dyDescent="0.25">
      <c r="A38" s="227"/>
      <c r="B38" s="225">
        <v>36</v>
      </c>
      <c r="C38" s="7">
        <v>1444.8698020142294</v>
      </c>
      <c r="D38" s="79">
        <v>1802.7014385812527</v>
      </c>
      <c r="E38" s="79">
        <v>14.21053696679547</v>
      </c>
      <c r="F38" s="79"/>
      <c r="G38" s="79">
        <v>2151.1605818875337</v>
      </c>
      <c r="H38" s="79">
        <v>100.05667788511757</v>
      </c>
      <c r="I38" s="79">
        <v>33.425742561010843</v>
      </c>
      <c r="J38" s="79">
        <v>411.51281413788621</v>
      </c>
      <c r="K38" s="79"/>
      <c r="L38" s="79">
        <v>7.0369547997990676</v>
      </c>
      <c r="M38" s="79">
        <v>24421.079756692154</v>
      </c>
      <c r="N38" s="79">
        <v>38.422143696888682</v>
      </c>
      <c r="O38" s="79">
        <v>3.0126139401101548E-2</v>
      </c>
      <c r="P38" s="79"/>
      <c r="Q38" s="79">
        <v>4.9959824522251219</v>
      </c>
      <c r="R38" s="79">
        <v>5475.8325869539021</v>
      </c>
      <c r="S38" s="79">
        <v>63.503036084490731</v>
      </c>
      <c r="T38" s="79"/>
      <c r="U38" s="79">
        <v>47383.052872260792</v>
      </c>
      <c r="V38" s="79">
        <v>0.15558873000069726</v>
      </c>
      <c r="W38" s="79">
        <v>9014.1969829377267</v>
      </c>
      <c r="X38" s="79">
        <v>2564.4421602422231</v>
      </c>
      <c r="Y38" s="94">
        <v>27267.72244034526</v>
      </c>
      <c r="Z38" s="94">
        <v>19.643893410246729</v>
      </c>
      <c r="AA38" s="94">
        <v>2.9314832201609291</v>
      </c>
      <c r="AB38" s="79">
        <v>626.02210274697757</v>
      </c>
      <c r="AC38" s="79">
        <v>46109.815072440724</v>
      </c>
      <c r="AD38" s="79">
        <v>34.145160115165297</v>
      </c>
      <c r="AE38" s="79">
        <v>222.15716754846625</v>
      </c>
      <c r="AF38" s="79">
        <v>563.03377746273588</v>
      </c>
      <c r="AG38" s="79">
        <v>50.532938325413426</v>
      </c>
      <c r="AH38" s="79">
        <v>138.99104028714339</v>
      </c>
      <c r="AI38" s="79">
        <v>104.28276069598843</v>
      </c>
      <c r="AJ38" s="80">
        <v>4767.6645621329662</v>
      </c>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77"/>
      <c r="BS38" s="223"/>
      <c r="BT38" s="223"/>
      <c r="BU38" s="186">
        <f>'[46]HH_CGE_map_20-80'!U42</f>
        <v>35776.65053726422</v>
      </c>
      <c r="BV38" s="79">
        <f>'[46]HH_CGE_map_20-80'!V42</f>
        <v>174807.10624150693</v>
      </c>
      <c r="BW38" s="79">
        <f>'[46]HH_CGE_map_20-80'!W42</f>
        <v>4420.9280988078253</v>
      </c>
      <c r="BX38" s="185">
        <f>'[46]HH_CGE_map_20-80'!X42</f>
        <v>28939.181408763452</v>
      </c>
      <c r="BY38" s="223"/>
      <c r="BZ38" s="223"/>
      <c r="CA38" s="223"/>
      <c r="CB38" s="223"/>
      <c r="CC38" s="223"/>
      <c r="CD38" s="79">
        <v>1962.6516668482247</v>
      </c>
      <c r="CE38" s="85"/>
      <c r="CF38" s="107">
        <f t="shared" si="1"/>
        <v>420744.14613694529</v>
      </c>
      <c r="CG38" s="221" t="b">
        <f t="shared" ref="CG38:CG82" si="2">CF38=CH38</f>
        <v>1</v>
      </c>
      <c r="CH38" s="79">
        <v>420744.14613694535</v>
      </c>
    </row>
    <row r="39" spans="1:86" x14ac:dyDescent="0.25">
      <c r="A39" s="227"/>
      <c r="B39" s="225">
        <v>37</v>
      </c>
      <c r="C39" s="7"/>
      <c r="D39" s="79"/>
      <c r="E39" s="79"/>
      <c r="F39" s="79"/>
      <c r="G39" s="79"/>
      <c r="H39" s="79"/>
      <c r="I39" s="79"/>
      <c r="J39" s="79"/>
      <c r="K39" s="79"/>
      <c r="L39" s="79"/>
      <c r="M39" s="79"/>
      <c r="N39" s="79"/>
      <c r="O39" s="79"/>
      <c r="P39" s="79">
        <v>857022.65165656316</v>
      </c>
      <c r="Q39" s="79"/>
      <c r="R39" s="79"/>
      <c r="S39" s="79"/>
      <c r="T39" s="79"/>
      <c r="U39" s="79"/>
      <c r="V39" s="79"/>
      <c r="W39" s="79"/>
      <c r="X39" s="79"/>
      <c r="Y39" s="94"/>
      <c r="Z39" s="94"/>
      <c r="AA39" s="94"/>
      <c r="AB39" s="79"/>
      <c r="AC39" s="79"/>
      <c r="AD39" s="79"/>
      <c r="AE39" s="79"/>
      <c r="AF39" s="79"/>
      <c r="AG39" s="79"/>
      <c r="AH39" s="79"/>
      <c r="AI39" s="79"/>
      <c r="AJ39" s="80"/>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77"/>
      <c r="BS39" s="223"/>
      <c r="BT39" s="223"/>
      <c r="BU39" s="186">
        <f>'[46]HH_CGE_map_20-80'!U43</f>
        <v>0</v>
      </c>
      <c r="BV39" s="79">
        <f>'[46]HH_CGE_map_20-80'!V43</f>
        <v>0</v>
      </c>
      <c r="BW39" s="79">
        <f>'[46]HH_CGE_map_20-80'!W43</f>
        <v>0</v>
      </c>
      <c r="BX39" s="185">
        <f>'[46]HH_CGE_map_20-80'!X43</f>
        <v>0</v>
      </c>
      <c r="BY39" s="223"/>
      <c r="BZ39" s="223"/>
      <c r="CA39" s="223"/>
      <c r="CB39" s="223"/>
      <c r="CC39" s="223"/>
      <c r="CD39" s="79">
        <v>1335776.924879967</v>
      </c>
      <c r="CE39" s="85"/>
      <c r="CF39" s="107">
        <f t="shared" si="1"/>
        <v>2192799.5765365302</v>
      </c>
      <c r="CG39" s="221" t="b">
        <f t="shared" si="2"/>
        <v>1</v>
      </c>
      <c r="CH39" s="94">
        <v>2192799.5765365302</v>
      </c>
    </row>
    <row r="40" spans="1:86" x14ac:dyDescent="0.25">
      <c r="A40" s="227"/>
      <c r="B40" s="225">
        <v>38</v>
      </c>
      <c r="C40" s="7">
        <v>157.33783184847061</v>
      </c>
      <c r="D40" s="79"/>
      <c r="E40" s="79">
        <v>13095.203643003253</v>
      </c>
      <c r="F40" s="79"/>
      <c r="G40" s="79">
        <v>0.20373265875036889</v>
      </c>
      <c r="H40" s="79">
        <v>0.13640193266854883</v>
      </c>
      <c r="I40" s="79">
        <v>10.981548442766652</v>
      </c>
      <c r="J40" s="79">
        <v>1419.922487809185</v>
      </c>
      <c r="K40" s="79">
        <v>16.049168509363444</v>
      </c>
      <c r="L40" s="79">
        <v>2.3618523705340779</v>
      </c>
      <c r="M40" s="79">
        <v>0.77589159016281561</v>
      </c>
      <c r="N40" s="79"/>
      <c r="O40" s="79">
        <v>0.17585101056069388</v>
      </c>
      <c r="P40" s="79">
        <v>4.4788265136994889</v>
      </c>
      <c r="Q40" s="79">
        <v>31.450403051799054</v>
      </c>
      <c r="R40" s="79">
        <v>18.623454181440689</v>
      </c>
      <c r="S40" s="79">
        <v>17.277885180659407</v>
      </c>
      <c r="T40" s="79"/>
      <c r="U40" s="79">
        <v>3187.6710876512648</v>
      </c>
      <c r="V40" s="79">
        <v>15743.664653820979</v>
      </c>
      <c r="W40" s="79">
        <v>1041.8742563480857</v>
      </c>
      <c r="X40" s="79">
        <v>3.8521308618359669</v>
      </c>
      <c r="Y40" s="79">
        <v>10101.230671374366</v>
      </c>
      <c r="Z40" s="94"/>
      <c r="AA40" s="94">
        <v>0.50449812110763614</v>
      </c>
      <c r="AB40" s="79">
        <v>0.16612415686117005</v>
      </c>
      <c r="AC40" s="79">
        <v>36.768236830492654</v>
      </c>
      <c r="AD40" s="79">
        <v>0.54953064649933547</v>
      </c>
      <c r="AE40" s="79"/>
      <c r="AF40" s="79">
        <v>99.210367434691577</v>
      </c>
      <c r="AG40" s="79">
        <v>7.62480946353008</v>
      </c>
      <c r="AH40" s="79">
        <v>0.45637615869402448</v>
      </c>
      <c r="AI40" s="79">
        <v>0.2529347870907977</v>
      </c>
      <c r="AJ40" s="80">
        <v>158.76230982565011</v>
      </c>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77"/>
      <c r="BS40" s="223"/>
      <c r="BT40" s="223"/>
      <c r="BU40" s="186">
        <f>'[46]HH_CGE_map_20-80'!U44</f>
        <v>0</v>
      </c>
      <c r="BV40" s="79">
        <f>'[46]HH_CGE_map_20-80'!V44</f>
        <v>0</v>
      </c>
      <c r="BW40" s="79">
        <f>'[46]HH_CGE_map_20-80'!W44</f>
        <v>0</v>
      </c>
      <c r="BX40" s="185">
        <f>'[46]HH_CGE_map_20-80'!X44</f>
        <v>0</v>
      </c>
      <c r="BY40" s="223"/>
      <c r="BZ40" s="223"/>
      <c r="CA40" s="223"/>
      <c r="CB40" s="223"/>
      <c r="CC40" s="223"/>
      <c r="CD40" s="79">
        <v>-2758.6891618810973</v>
      </c>
      <c r="CE40" s="85"/>
      <c r="CF40" s="107">
        <f t="shared" si="1"/>
        <v>42398.87780370337</v>
      </c>
      <c r="CG40" s="221" t="b">
        <f t="shared" si="2"/>
        <v>1</v>
      </c>
      <c r="CH40" s="187">
        <v>42398.87780370337</v>
      </c>
    </row>
    <row r="41" spans="1:86" x14ac:dyDescent="0.25">
      <c r="A41" s="227"/>
      <c r="B41" s="225">
        <v>39</v>
      </c>
      <c r="C41" s="7"/>
      <c r="D41" s="79"/>
      <c r="E41" s="79"/>
      <c r="F41" s="79">
        <v>28.102698495641111</v>
      </c>
      <c r="G41" s="79">
        <v>69.036128999676052</v>
      </c>
      <c r="H41" s="79">
        <v>21612.679338532034</v>
      </c>
      <c r="I41" s="79"/>
      <c r="J41" s="79"/>
      <c r="K41" s="79"/>
      <c r="L41" s="79">
        <v>3.2281568317925236E-3</v>
      </c>
      <c r="M41" s="79">
        <v>268715.33832269919</v>
      </c>
      <c r="N41" s="79">
        <v>2017.522685515235</v>
      </c>
      <c r="O41" s="79">
        <v>117.43155026263997</v>
      </c>
      <c r="P41" s="79">
        <v>99.212844204870365</v>
      </c>
      <c r="Q41" s="79">
        <v>1768.7427354915376</v>
      </c>
      <c r="R41" s="79">
        <v>1448.7720877210845</v>
      </c>
      <c r="S41" s="79"/>
      <c r="T41" s="79"/>
      <c r="U41" s="79"/>
      <c r="V41" s="79"/>
      <c r="W41" s="79"/>
      <c r="X41" s="79">
        <v>1.5396277684556392E-3</v>
      </c>
      <c r="Y41" s="79">
        <v>1.4975098382319127</v>
      </c>
      <c r="Z41" s="94"/>
      <c r="AA41" s="94"/>
      <c r="AB41" s="79">
        <v>7668.5215478753844</v>
      </c>
      <c r="AC41" s="79"/>
      <c r="AD41" s="79"/>
      <c r="AE41" s="79"/>
      <c r="AF41" s="79">
        <v>2.3041979511051838</v>
      </c>
      <c r="AG41" s="79">
        <v>1.7786601281666701</v>
      </c>
      <c r="AH41" s="79"/>
      <c r="AI41" s="79"/>
      <c r="AJ41" s="80">
        <v>5.4952528960594273</v>
      </c>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77"/>
      <c r="BS41" s="223"/>
      <c r="BT41" s="223"/>
      <c r="BU41" s="186">
        <f>'[46]HH_CGE_map_20-80'!U45</f>
        <v>164.58840778696904</v>
      </c>
      <c r="BV41" s="79">
        <f>'[46]HH_CGE_map_20-80'!V45</f>
        <v>764.41502759811567</v>
      </c>
      <c r="BW41" s="79">
        <f>'[46]HH_CGE_map_20-80'!W45</f>
        <v>84.237763905450905</v>
      </c>
      <c r="BX41" s="185">
        <f>'[46]HH_CGE_map_20-80'!X45</f>
        <v>958.5006658118491</v>
      </c>
      <c r="BY41" s="223"/>
      <c r="BZ41" s="223"/>
      <c r="CA41" s="223"/>
      <c r="CB41" s="223"/>
      <c r="CC41" s="223"/>
      <c r="CD41" s="79">
        <v>21879.577853778359</v>
      </c>
      <c r="CE41" s="85"/>
      <c r="CF41" s="107">
        <f t="shared" si="1"/>
        <v>327407.76004727616</v>
      </c>
      <c r="CG41" s="221" t="b">
        <f t="shared" si="2"/>
        <v>1</v>
      </c>
      <c r="CH41" s="79">
        <v>327407.76004727621</v>
      </c>
    </row>
    <row r="42" spans="1:86" x14ac:dyDescent="0.25">
      <c r="A42" s="227"/>
      <c r="B42" s="225">
        <v>40</v>
      </c>
      <c r="C42" s="7"/>
      <c r="D42" s="79"/>
      <c r="E42" s="79">
        <v>106852.60184958855</v>
      </c>
      <c r="F42" s="79"/>
      <c r="G42" s="79">
        <v>90.048715527096931</v>
      </c>
      <c r="H42" s="79">
        <v>220569.24579255332</v>
      </c>
      <c r="I42" s="79"/>
      <c r="J42" s="79"/>
      <c r="K42" s="79"/>
      <c r="L42" s="79"/>
      <c r="M42" s="79">
        <v>466022.4525621577</v>
      </c>
      <c r="N42" s="79">
        <v>1130519.3815019082</v>
      </c>
      <c r="O42" s="79">
        <v>10.640943683099881</v>
      </c>
      <c r="P42" s="79">
        <v>2015.9703816951528</v>
      </c>
      <c r="Q42" s="79">
        <v>83431.674617163546</v>
      </c>
      <c r="R42" s="79">
        <v>7.5147642342269299</v>
      </c>
      <c r="S42" s="79"/>
      <c r="T42" s="79"/>
      <c r="U42" s="79"/>
      <c r="V42" s="79"/>
      <c r="W42" s="79">
        <v>1.1135176221894421</v>
      </c>
      <c r="X42" s="79">
        <v>204.75308770704069</v>
      </c>
      <c r="Y42" s="79">
        <v>826.77554639853395</v>
      </c>
      <c r="Z42" s="94"/>
      <c r="AA42" s="94"/>
      <c r="AB42" s="79">
        <v>66474.862422499587</v>
      </c>
      <c r="AC42" s="79">
        <v>21875.451004066948</v>
      </c>
      <c r="AD42" s="79"/>
      <c r="AE42" s="79"/>
      <c r="AF42" s="79">
        <v>1321.404757134696</v>
      </c>
      <c r="AG42" s="79">
        <v>2082.1405672438191</v>
      </c>
      <c r="AH42" s="79"/>
      <c r="AI42" s="79">
        <v>4.7868097046028573E-3</v>
      </c>
      <c r="AJ42" s="80">
        <v>3252.6297897796612</v>
      </c>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77"/>
      <c r="BS42" s="223"/>
      <c r="BT42" s="223"/>
      <c r="BU42" s="186">
        <f>'[46]HH_CGE_map_20-80'!U46</f>
        <v>807.02553661118839</v>
      </c>
      <c r="BV42" s="79">
        <f>'[46]HH_CGE_map_20-80'!V46</f>
        <v>3748.152474015656</v>
      </c>
      <c r="BW42" s="79">
        <f>'[46]HH_CGE_map_20-80'!W46</f>
        <v>413.04261662652436</v>
      </c>
      <c r="BX42" s="185">
        <f>'[46]HH_CGE_map_20-80'!X46</f>
        <v>4699.8116366141303</v>
      </c>
      <c r="BY42" s="223"/>
      <c r="BZ42" s="223"/>
      <c r="CA42" s="223"/>
      <c r="CB42" s="223"/>
      <c r="CC42" s="223"/>
      <c r="CD42" s="79">
        <v>261223.06248490344</v>
      </c>
      <c r="CE42" s="85"/>
      <c r="CF42" s="107">
        <f t="shared" si="1"/>
        <v>2376449.7613565437</v>
      </c>
      <c r="CG42" s="221" t="b">
        <f t="shared" si="2"/>
        <v>1</v>
      </c>
      <c r="CH42" s="79">
        <v>2376449.7613565437</v>
      </c>
    </row>
    <row r="43" spans="1:86" x14ac:dyDescent="0.25">
      <c r="A43" s="227"/>
      <c r="B43" s="225">
        <v>41</v>
      </c>
      <c r="C43" s="7">
        <v>179.23293527989844</v>
      </c>
      <c r="D43" s="79">
        <v>7168.4706500885386</v>
      </c>
      <c r="E43" s="79">
        <v>651269.95621578221</v>
      </c>
      <c r="F43" s="79">
        <v>11083.204292397106</v>
      </c>
      <c r="G43" s="79">
        <v>1973.0435352880602</v>
      </c>
      <c r="H43" s="79">
        <v>95796.854873321354</v>
      </c>
      <c r="I43" s="79">
        <v>3054.405566298858</v>
      </c>
      <c r="J43" s="79">
        <v>16.886094440188813</v>
      </c>
      <c r="K43" s="79"/>
      <c r="L43" s="79">
        <v>99.170266308600205</v>
      </c>
      <c r="M43" s="79">
        <v>4265.394846440995</v>
      </c>
      <c r="N43" s="79">
        <v>174.1017786159818</v>
      </c>
      <c r="O43" s="79">
        <v>0.10168382666980677</v>
      </c>
      <c r="P43" s="79">
        <v>7.136077204934355</v>
      </c>
      <c r="Q43" s="79">
        <v>35340.188374214886</v>
      </c>
      <c r="R43" s="79">
        <v>31209.417712122158</v>
      </c>
      <c r="S43" s="79">
        <v>451.22481479316679</v>
      </c>
      <c r="T43" s="79">
        <v>1663.9550269729064</v>
      </c>
      <c r="U43" s="79">
        <v>107.95997303966145</v>
      </c>
      <c r="V43" s="79">
        <v>1.0481922483774518E-2</v>
      </c>
      <c r="W43" s="79">
        <v>33.98573770639711</v>
      </c>
      <c r="X43" s="79">
        <v>1092.0606042675922</v>
      </c>
      <c r="Y43" s="79">
        <v>4595.6171648144855</v>
      </c>
      <c r="Z43" s="79"/>
      <c r="AA43" s="79">
        <v>430.45828480108293</v>
      </c>
      <c r="AB43" s="79">
        <v>32780.043818189748</v>
      </c>
      <c r="AC43" s="79">
        <v>1237.9955894627803</v>
      </c>
      <c r="AD43" s="79">
        <v>56.214112104062806</v>
      </c>
      <c r="AE43" s="79">
        <v>22.589482945810474</v>
      </c>
      <c r="AF43" s="79">
        <v>5264.9910285279566</v>
      </c>
      <c r="AG43" s="79">
        <v>2359.2574385662097</v>
      </c>
      <c r="AH43" s="79">
        <v>63.181343701423557</v>
      </c>
      <c r="AI43" s="79">
        <v>4.1326583473672196</v>
      </c>
      <c r="AJ43" s="80">
        <v>2260.876294092302</v>
      </c>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77"/>
      <c r="BS43" s="223"/>
      <c r="BT43" s="223"/>
      <c r="BU43" s="186">
        <f>'[46]HH_CGE_map_20-80'!U47</f>
        <v>0</v>
      </c>
      <c r="BV43" s="79">
        <f>'[46]HH_CGE_map_20-80'!V47</f>
        <v>0</v>
      </c>
      <c r="BW43" s="79">
        <f>'[46]HH_CGE_map_20-80'!W47</f>
        <v>9473.2935575446463</v>
      </c>
      <c r="BX43" s="185">
        <f>'[46]HH_CGE_map_20-80'!X47</f>
        <v>5864.4198213371619</v>
      </c>
      <c r="BY43" s="223"/>
      <c r="BZ43" s="223"/>
      <c r="CA43" s="223"/>
      <c r="CB43" s="223"/>
      <c r="CC43" s="223"/>
      <c r="CD43" s="79">
        <v>24502.290657803238</v>
      </c>
      <c r="CE43" s="85"/>
      <c r="CF43" s="107">
        <f t="shared" si="1"/>
        <v>933902.12279257143</v>
      </c>
      <c r="CG43" s="221" t="b">
        <f t="shared" si="2"/>
        <v>1</v>
      </c>
      <c r="CH43" s="79">
        <v>933902.12279257132</v>
      </c>
    </row>
    <row r="44" spans="1:86" x14ac:dyDescent="0.25">
      <c r="A44" s="227"/>
      <c r="B44" s="225">
        <v>42</v>
      </c>
      <c r="C44" s="7">
        <v>139660.51114790718</v>
      </c>
      <c r="D44" s="79">
        <v>1.2621027386177739E-3</v>
      </c>
      <c r="E44" s="79">
        <v>861.57794812384918</v>
      </c>
      <c r="F44" s="79"/>
      <c r="G44" s="79"/>
      <c r="H44" s="79">
        <v>4.6169017141003493E-2</v>
      </c>
      <c r="I44" s="79">
        <v>606.74786495019453</v>
      </c>
      <c r="J44" s="79">
        <v>131072.91098278438</v>
      </c>
      <c r="K44" s="79">
        <v>320.38400224904814</v>
      </c>
      <c r="L44" s="79">
        <v>332.74458133776648</v>
      </c>
      <c r="M44" s="79">
        <v>46.60130807463235</v>
      </c>
      <c r="N44" s="79">
        <v>98.607242017103189</v>
      </c>
      <c r="O44" s="79">
        <v>1.5144874191146545</v>
      </c>
      <c r="P44" s="79">
        <v>10.253274302369277</v>
      </c>
      <c r="Q44" s="79">
        <v>408.41000725595273</v>
      </c>
      <c r="R44" s="79">
        <v>15.672970363141763</v>
      </c>
      <c r="S44" s="79">
        <v>1.0179937026883699</v>
      </c>
      <c r="T44" s="79"/>
      <c r="U44" s="79">
        <v>22.831262203559898</v>
      </c>
      <c r="V44" s="79">
        <v>180.31473601331635</v>
      </c>
      <c r="W44" s="79">
        <v>29.33575019842737</v>
      </c>
      <c r="X44" s="79">
        <v>43.65802474575527</v>
      </c>
      <c r="Y44" s="79">
        <v>558.22311839613144</v>
      </c>
      <c r="Z44" s="79">
        <v>1.6676835654608247E-2</v>
      </c>
      <c r="AA44" s="79">
        <v>155.55410620054431</v>
      </c>
      <c r="AB44" s="79">
        <v>191.97209489143376</v>
      </c>
      <c r="AC44" s="79">
        <v>51465.784642391853</v>
      </c>
      <c r="AD44" s="79">
        <v>2896.1080045288859</v>
      </c>
      <c r="AE44" s="79">
        <v>165.91114116040973</v>
      </c>
      <c r="AF44" s="79">
        <v>263.37482786744857</v>
      </c>
      <c r="AG44" s="79">
        <v>2371.4078500437954</v>
      </c>
      <c r="AH44" s="79">
        <v>14134.426610475291</v>
      </c>
      <c r="AI44" s="79">
        <v>3384.6283117932726</v>
      </c>
      <c r="AJ44" s="80">
        <v>83163.247395804021</v>
      </c>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77"/>
      <c r="BS44" s="223"/>
      <c r="BT44" s="223"/>
      <c r="BU44" s="186">
        <f>'[46]HH_CGE_map_20-80'!U48</f>
        <v>387519.66439636156</v>
      </c>
      <c r="BV44" s="79">
        <f>'[46]HH_CGE_map_20-80'!V48</f>
        <v>1338881.723366596</v>
      </c>
      <c r="BW44" s="79">
        <f>'[46]HH_CGE_map_20-80'!W48</f>
        <v>175424.14210552283</v>
      </c>
      <c r="BX44" s="185">
        <f>'[46]HH_CGE_map_20-80'!X48</f>
        <v>1481991.6534968081</v>
      </c>
      <c r="BY44" s="223"/>
      <c r="BZ44" s="223"/>
      <c r="CA44" s="223"/>
      <c r="CB44" s="223"/>
      <c r="CC44" s="223"/>
      <c r="CD44" s="79">
        <v>5109.3254919610872</v>
      </c>
      <c r="CE44" s="85"/>
      <c r="CF44" s="107">
        <f t="shared" si="1"/>
        <v>3821390.3046524068</v>
      </c>
      <c r="CG44" s="221" t="b">
        <f t="shared" si="2"/>
        <v>1</v>
      </c>
      <c r="CH44" s="79">
        <v>3821390.3046524068</v>
      </c>
    </row>
    <row r="45" spans="1:86" x14ac:dyDescent="0.25">
      <c r="A45" s="227"/>
      <c r="B45" s="225">
        <v>43</v>
      </c>
      <c r="C45" s="7">
        <v>650.2621776969645</v>
      </c>
      <c r="D45" s="79">
        <v>1467.3180980070465</v>
      </c>
      <c r="E45" s="79">
        <v>711.2825844667974</v>
      </c>
      <c r="F45" s="79"/>
      <c r="G45" s="79">
        <v>47.392537501074877</v>
      </c>
      <c r="H45" s="79">
        <v>34.13014685655682</v>
      </c>
      <c r="I45" s="79">
        <v>227.0914800337101</v>
      </c>
      <c r="J45" s="79">
        <v>13988.680967997267</v>
      </c>
      <c r="K45" s="79">
        <v>4701.0942369211007</v>
      </c>
      <c r="L45" s="79">
        <v>236.44425256865384</v>
      </c>
      <c r="M45" s="79">
        <v>156.7786405617673</v>
      </c>
      <c r="N45" s="79">
        <v>9.4548696428913392E-2</v>
      </c>
      <c r="O45" s="79">
        <v>9.3543469032076189E-4</v>
      </c>
      <c r="P45" s="79">
        <v>0.28594985955198565</v>
      </c>
      <c r="Q45" s="79">
        <v>724.37739524048459</v>
      </c>
      <c r="R45" s="79">
        <v>155.73705111084962</v>
      </c>
      <c r="S45" s="79">
        <v>23.397716228557499</v>
      </c>
      <c r="T45" s="79"/>
      <c r="U45" s="79">
        <v>667.1232711155435</v>
      </c>
      <c r="V45" s="79">
        <v>3.2033927860274547</v>
      </c>
      <c r="W45" s="79">
        <v>13.582813665894005</v>
      </c>
      <c r="X45" s="79">
        <v>6.3763039799859502</v>
      </c>
      <c r="Y45" s="79">
        <v>1377.2204021389648</v>
      </c>
      <c r="Z45" s="79">
        <v>23.724355889004393</v>
      </c>
      <c r="AA45" s="79">
        <v>150.18145845182286</v>
      </c>
      <c r="AB45" s="79">
        <v>12045.656944726448</v>
      </c>
      <c r="AC45" s="79">
        <v>107755.97776774642</v>
      </c>
      <c r="AD45" s="79">
        <v>36492.265481042603</v>
      </c>
      <c r="AE45" s="79">
        <v>7631.2034539395354</v>
      </c>
      <c r="AF45" s="79">
        <v>9581.559030659062</v>
      </c>
      <c r="AG45" s="79">
        <v>27853.58353765629</v>
      </c>
      <c r="AH45" s="79">
        <v>26209.153218251169</v>
      </c>
      <c r="AI45" s="79">
        <v>1219.039785592548</v>
      </c>
      <c r="AJ45" s="80">
        <v>36730.611756032391</v>
      </c>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77"/>
      <c r="BS45" s="223"/>
      <c r="BT45" s="223"/>
      <c r="BU45" s="186">
        <f>'[46]HH_CGE_map_20-80'!U49</f>
        <v>10099.665116525053</v>
      </c>
      <c r="BV45" s="79">
        <f>'[46]HH_CGE_map_20-80'!V49</f>
        <v>32677.676591104533</v>
      </c>
      <c r="BW45" s="79">
        <f>'[46]HH_CGE_map_20-80'!W49</f>
        <v>4530.8752482426562</v>
      </c>
      <c r="BX45" s="185">
        <f>'[46]HH_CGE_map_20-80'!X49</f>
        <v>31074.918462179739</v>
      </c>
      <c r="BY45" s="223"/>
      <c r="BZ45" s="223"/>
      <c r="CA45" s="223"/>
      <c r="CB45" s="223"/>
      <c r="CC45" s="223"/>
      <c r="CD45" s="79">
        <v>6278.4252740151805</v>
      </c>
      <c r="CE45" s="85"/>
      <c r="CF45" s="107">
        <f t="shared" si="1"/>
        <v>375546.39238492236</v>
      </c>
      <c r="CG45" s="221" t="b">
        <f t="shared" si="2"/>
        <v>1</v>
      </c>
      <c r="CH45" s="79">
        <v>375546.39238492236</v>
      </c>
    </row>
    <row r="46" spans="1:86" x14ac:dyDescent="0.25">
      <c r="A46" s="227"/>
      <c r="B46" s="225">
        <v>44</v>
      </c>
      <c r="C46" s="7">
        <v>14133.111510925039</v>
      </c>
      <c r="D46" s="79">
        <v>6180.8320502391471</v>
      </c>
      <c r="E46" s="79">
        <v>47627.701306762545</v>
      </c>
      <c r="F46" s="79">
        <v>0.23781253581073861</v>
      </c>
      <c r="G46" s="79">
        <v>2339.9706934599108</v>
      </c>
      <c r="H46" s="79">
        <v>4035.6494001018268</v>
      </c>
      <c r="I46" s="79">
        <v>44728.917406486922</v>
      </c>
      <c r="J46" s="79">
        <v>24783.002199080478</v>
      </c>
      <c r="K46" s="79">
        <v>803.80777463782431</v>
      </c>
      <c r="L46" s="79">
        <v>43507.517097260723</v>
      </c>
      <c r="M46" s="79">
        <v>1118.2826881131239</v>
      </c>
      <c r="N46" s="79">
        <v>43.692798201112481</v>
      </c>
      <c r="O46" s="79">
        <v>275.95676069668224</v>
      </c>
      <c r="P46" s="79">
        <v>152.37389629601196</v>
      </c>
      <c r="Q46" s="79">
        <v>6166.5257110935709</v>
      </c>
      <c r="R46" s="79">
        <v>15861.776106108411</v>
      </c>
      <c r="S46" s="79">
        <v>1250.6339871331763</v>
      </c>
      <c r="T46" s="79">
        <v>0.34321433457696476</v>
      </c>
      <c r="U46" s="79">
        <v>10069.86241058903</v>
      </c>
      <c r="V46" s="79">
        <v>18.604212155563776</v>
      </c>
      <c r="W46" s="79">
        <v>2238.7999111996187</v>
      </c>
      <c r="X46" s="79">
        <v>2682.874996876375</v>
      </c>
      <c r="Y46" s="79">
        <v>79717.056664057411</v>
      </c>
      <c r="Z46" s="79">
        <v>2710.4601238097916</v>
      </c>
      <c r="AA46" s="79">
        <v>6144.3246111834987</v>
      </c>
      <c r="AB46" s="79">
        <v>49226.020253942406</v>
      </c>
      <c r="AC46" s="79">
        <v>198017.61664592143</v>
      </c>
      <c r="AD46" s="79">
        <v>11850.775750398536</v>
      </c>
      <c r="AE46" s="79">
        <v>1282.4796229618635</v>
      </c>
      <c r="AF46" s="79">
        <v>97783.25417419165</v>
      </c>
      <c r="AG46" s="79">
        <v>57154.834598780522</v>
      </c>
      <c r="AH46" s="79">
        <v>12992.789391397051</v>
      </c>
      <c r="AI46" s="79">
        <v>37912.617216257153</v>
      </c>
      <c r="AJ46" s="80">
        <v>107285.04423778006</v>
      </c>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77"/>
      <c r="BS46" s="223"/>
      <c r="BT46" s="223"/>
      <c r="BU46" s="186">
        <f>'[46]HH_CGE_map_20-80'!U50</f>
        <v>57548.809340305939</v>
      </c>
      <c r="BV46" s="79">
        <f>'[46]HH_CGE_map_20-80'!V50</f>
        <v>258919.18142304648</v>
      </c>
      <c r="BW46" s="79">
        <f>'[46]HH_CGE_map_20-80'!W50</f>
        <v>28435.312872597104</v>
      </c>
      <c r="BX46" s="185">
        <f>'[46]HH_CGE_map_20-80'!X50</f>
        <v>364022.37355960527</v>
      </c>
      <c r="BY46" s="223"/>
      <c r="BZ46" s="223"/>
      <c r="CA46" s="223"/>
      <c r="CB46" s="223"/>
      <c r="CC46" s="223"/>
      <c r="CD46" s="79">
        <v>70918.574275688035</v>
      </c>
      <c r="CE46" s="85"/>
      <c r="CF46" s="107">
        <f t="shared" si="1"/>
        <v>1669941.9987062116</v>
      </c>
      <c r="CG46" s="221" t="b">
        <f t="shared" si="2"/>
        <v>1</v>
      </c>
      <c r="CH46" s="79">
        <v>1669941.9987062116</v>
      </c>
    </row>
    <row r="47" spans="1:86" x14ac:dyDescent="0.25">
      <c r="A47" s="227"/>
      <c r="B47" s="225">
        <v>45</v>
      </c>
      <c r="C47" s="7">
        <v>23117.838987948173</v>
      </c>
      <c r="D47" s="79">
        <v>38412.500364949061</v>
      </c>
      <c r="E47" s="79">
        <v>285630.43030823616</v>
      </c>
      <c r="F47" s="79">
        <v>3053.9276500096171</v>
      </c>
      <c r="G47" s="79">
        <v>106748.1359074369</v>
      </c>
      <c r="H47" s="79">
        <v>50271.264279912357</v>
      </c>
      <c r="I47" s="79">
        <v>76805.403447807112</v>
      </c>
      <c r="J47" s="79">
        <v>1309.5555587413819</v>
      </c>
      <c r="K47" s="79">
        <v>1.4925567411340692</v>
      </c>
      <c r="L47" s="79">
        <v>8949.4149136638698</v>
      </c>
      <c r="M47" s="79">
        <v>125109.96846638802</v>
      </c>
      <c r="N47" s="79">
        <v>8174.4513949754582</v>
      </c>
      <c r="O47" s="79">
        <v>38719.952474310623</v>
      </c>
      <c r="P47" s="79">
        <v>513.09834456469707</v>
      </c>
      <c r="Q47" s="79">
        <v>899.28516549175436</v>
      </c>
      <c r="R47" s="79">
        <v>58231.447802674811</v>
      </c>
      <c r="S47" s="79">
        <v>118031.36260087478</v>
      </c>
      <c r="T47" s="79">
        <v>0.33043487429806762</v>
      </c>
      <c r="U47" s="79">
        <v>154499.13261408365</v>
      </c>
      <c r="V47" s="79">
        <v>17949.509054930484</v>
      </c>
      <c r="W47" s="79">
        <v>22589.781219969231</v>
      </c>
      <c r="X47" s="79">
        <v>14687.339372697837</v>
      </c>
      <c r="Y47" s="79">
        <v>310378.92089611606</v>
      </c>
      <c r="Z47" s="79">
        <v>8851.2231169150928</v>
      </c>
      <c r="AA47" s="79">
        <v>663.57001927694989</v>
      </c>
      <c r="AB47" s="79">
        <v>389213.55135928234</v>
      </c>
      <c r="AC47" s="79">
        <v>96915.2593587109</v>
      </c>
      <c r="AD47" s="79">
        <v>46700.529241892269</v>
      </c>
      <c r="AE47" s="79">
        <v>9.3950892663614477E-2</v>
      </c>
      <c r="AF47" s="79">
        <v>13021.936154148852</v>
      </c>
      <c r="AG47" s="79">
        <v>77665.162642701383</v>
      </c>
      <c r="AH47" s="79">
        <v>18.647260704700393</v>
      </c>
      <c r="AI47" s="79">
        <v>1692.6509119114046</v>
      </c>
      <c r="AJ47" s="80">
        <v>75731.815895657608</v>
      </c>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77"/>
      <c r="BS47" s="223"/>
      <c r="BT47" s="223"/>
      <c r="BU47" s="186">
        <f>'[46]HH_CGE_map_20-80'!U51</f>
        <v>2211.1401977207229</v>
      </c>
      <c r="BV47" s="79">
        <f>'[46]HH_CGE_map_20-80'!V51</f>
        <v>10269.427950549807</v>
      </c>
      <c r="BW47" s="79">
        <f>'[46]HH_CGE_map_20-80'!W51</f>
        <v>1131.680586998164</v>
      </c>
      <c r="BX47" s="185">
        <f>'[46]HH_CGE_map_20-80'!X51</f>
        <v>12876.844610234175</v>
      </c>
      <c r="BY47" s="223"/>
      <c r="BZ47" s="223"/>
      <c r="CA47" s="223"/>
      <c r="CB47" s="223"/>
      <c r="CC47" s="223"/>
      <c r="CD47" s="79">
        <v>47327.664635679459</v>
      </c>
      <c r="CE47" s="85"/>
      <c r="CF47" s="107">
        <f t="shared" si="1"/>
        <v>2248375.7417106745</v>
      </c>
      <c r="CG47" s="221" t="b">
        <f t="shared" si="2"/>
        <v>1</v>
      </c>
      <c r="CH47" s="79">
        <v>2248375.741710674</v>
      </c>
    </row>
    <row r="48" spans="1:86" x14ac:dyDescent="0.25">
      <c r="A48" s="227"/>
      <c r="B48" s="225">
        <v>46</v>
      </c>
      <c r="C48" s="7">
        <v>7667.0010462752953</v>
      </c>
      <c r="D48" s="79"/>
      <c r="E48" s="79">
        <v>130584.88041836501</v>
      </c>
      <c r="F48" s="79"/>
      <c r="G48" s="79">
        <v>1.9131836241635629</v>
      </c>
      <c r="H48" s="79">
        <v>130539.51049112903</v>
      </c>
      <c r="I48" s="79">
        <v>1818.0583609458015</v>
      </c>
      <c r="J48" s="79">
        <v>2837.2571814392081</v>
      </c>
      <c r="K48" s="79">
        <v>140.53993697385584</v>
      </c>
      <c r="L48" s="79">
        <v>233.66095946002318</v>
      </c>
      <c r="M48" s="79">
        <v>173.1827488615339</v>
      </c>
      <c r="N48" s="79">
        <v>69937.232364302239</v>
      </c>
      <c r="O48" s="79">
        <v>30720.759361006487</v>
      </c>
      <c r="P48" s="79">
        <v>10.04605581778898</v>
      </c>
      <c r="Q48" s="79">
        <v>164.25887317088413</v>
      </c>
      <c r="R48" s="79">
        <v>555.49926075904273</v>
      </c>
      <c r="S48" s="79">
        <v>109433.91067858606</v>
      </c>
      <c r="T48" s="79">
        <v>142.90604332096757</v>
      </c>
      <c r="U48" s="79">
        <v>29868.587493678559</v>
      </c>
      <c r="V48" s="79">
        <v>27161.322358159767</v>
      </c>
      <c r="W48" s="79">
        <v>1575.120569247099</v>
      </c>
      <c r="X48" s="79">
        <v>79926.216419715216</v>
      </c>
      <c r="Y48" s="79">
        <v>4776.8944615474438</v>
      </c>
      <c r="Z48" s="79"/>
      <c r="AA48" s="79">
        <v>0.28037155790234108</v>
      </c>
      <c r="AB48" s="79">
        <v>376681.7996679293</v>
      </c>
      <c r="AC48" s="79">
        <v>8433.447598248802</v>
      </c>
      <c r="AD48" s="79">
        <v>17444.845067733033</v>
      </c>
      <c r="AE48" s="79">
        <v>195279.50184059527</v>
      </c>
      <c r="AF48" s="79">
        <v>19459.514211011265</v>
      </c>
      <c r="AG48" s="79">
        <v>32103.124476552734</v>
      </c>
      <c r="AH48" s="79"/>
      <c r="AI48" s="79"/>
      <c r="AJ48" s="80">
        <v>30996.686795541682</v>
      </c>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77"/>
      <c r="BS48" s="223"/>
      <c r="BT48" s="223"/>
      <c r="BU48" s="186">
        <f>'[46]HH_CGE_map_20-80'!U52</f>
        <v>3495.383009725052</v>
      </c>
      <c r="BV48" s="79">
        <f>'[46]HH_CGE_map_20-80'!V52</f>
        <v>16233.970154831917</v>
      </c>
      <c r="BW48" s="79">
        <f>'[46]HH_CGE_map_20-80'!W52</f>
        <v>1788.9671131240832</v>
      </c>
      <c r="BX48" s="185">
        <f>'[46]HH_CGE_map_20-80'!X52</f>
        <v>20355.789251119684</v>
      </c>
      <c r="BY48" s="223"/>
      <c r="BZ48" s="223"/>
      <c r="CA48" s="223"/>
      <c r="CB48" s="223"/>
      <c r="CC48" s="223"/>
      <c r="CD48" s="79">
        <v>620898.882243876</v>
      </c>
      <c r="CE48" s="85"/>
      <c r="CF48" s="107">
        <f t="shared" si="1"/>
        <v>1971440.9500682321</v>
      </c>
      <c r="CG48" s="221" t="b">
        <f t="shared" si="2"/>
        <v>1</v>
      </c>
      <c r="CH48" s="79">
        <v>1971440.9500682321</v>
      </c>
    </row>
    <row r="49" spans="1:87" x14ac:dyDescent="0.25">
      <c r="A49" s="227"/>
      <c r="B49" s="225">
        <v>47</v>
      </c>
      <c r="C49" s="7">
        <v>7883.5560531751344</v>
      </c>
      <c r="D49" s="79">
        <v>40765.582754110474</v>
      </c>
      <c r="E49" s="79">
        <v>26874.616005886903</v>
      </c>
      <c r="F49" s="79">
        <v>530.27578105357043</v>
      </c>
      <c r="G49" s="79">
        <v>636.57663443453293</v>
      </c>
      <c r="H49" s="79">
        <v>6059.4100427692238</v>
      </c>
      <c r="I49" s="79">
        <v>13453.94260135799</v>
      </c>
      <c r="J49" s="79">
        <v>4702.5619362583147</v>
      </c>
      <c r="K49" s="79">
        <v>10.031738862908638</v>
      </c>
      <c r="L49" s="79">
        <v>219.50930520280039</v>
      </c>
      <c r="M49" s="79">
        <v>9121.4687445612581</v>
      </c>
      <c r="N49" s="79">
        <v>136.06323593691724</v>
      </c>
      <c r="O49" s="79">
        <v>700.58056058039574</v>
      </c>
      <c r="P49" s="79">
        <v>7563.1538123354921</v>
      </c>
      <c r="Q49" s="79">
        <v>200.74747707876085</v>
      </c>
      <c r="R49" s="79">
        <v>10697.214659244826</v>
      </c>
      <c r="S49" s="79">
        <v>20712.483137825591</v>
      </c>
      <c r="T49" s="79">
        <v>0.28136841460847684</v>
      </c>
      <c r="U49" s="79">
        <v>32780.297416443587</v>
      </c>
      <c r="V49" s="79">
        <v>44.370206592977929</v>
      </c>
      <c r="W49" s="79">
        <v>7018.0021066028294</v>
      </c>
      <c r="X49" s="79">
        <v>1138.8071592338301</v>
      </c>
      <c r="Y49" s="79">
        <v>31509.251686753574</v>
      </c>
      <c r="Z49" s="79">
        <v>3.7687772077640161E-3</v>
      </c>
      <c r="AA49" s="79">
        <v>1373.4011244315057</v>
      </c>
      <c r="AB49" s="79">
        <v>70233.826265446449</v>
      </c>
      <c r="AC49" s="79">
        <v>97727.630575813411</v>
      </c>
      <c r="AD49" s="79">
        <v>18199.415116839216</v>
      </c>
      <c r="AE49" s="79">
        <v>377.93519065873215</v>
      </c>
      <c r="AF49" s="79">
        <v>11824.893583685687</v>
      </c>
      <c r="AG49" s="79">
        <v>46578.510968904826</v>
      </c>
      <c r="AH49" s="79">
        <v>542.52981354959866</v>
      </c>
      <c r="AI49" s="79">
        <v>2755.2322880856077</v>
      </c>
      <c r="AJ49" s="80">
        <v>40560.709413633085</v>
      </c>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77"/>
      <c r="BS49" s="223"/>
      <c r="BT49" s="223"/>
      <c r="BU49" s="186">
        <f>'[46]HH_CGE_map_20-80'!U53</f>
        <v>7510.762051261444</v>
      </c>
      <c r="BV49" s="79">
        <f>'[46]HH_CGE_map_20-80'!V53</f>
        <v>57908.526237156162</v>
      </c>
      <c r="BW49" s="79">
        <f>'[46]HH_CGE_map_20-80'!W53</f>
        <v>2673.2159699882632</v>
      </c>
      <c r="BX49" s="185">
        <f>'[46]HH_CGE_map_20-80'!X53</f>
        <v>53429.304520529797</v>
      </c>
      <c r="BY49" s="223"/>
      <c r="BZ49" s="223"/>
      <c r="CA49" s="223"/>
      <c r="CB49" s="223"/>
      <c r="CC49" s="223"/>
      <c r="CD49" s="79">
        <v>235061.80410458989</v>
      </c>
      <c r="CE49" s="85"/>
      <c r="CF49" s="107">
        <f t="shared" si="1"/>
        <v>869516.48541806743</v>
      </c>
      <c r="CG49" s="221" t="b">
        <f t="shared" si="2"/>
        <v>1</v>
      </c>
      <c r="CH49" s="79">
        <v>869516.48541806743</v>
      </c>
    </row>
    <row r="50" spans="1:87" x14ac:dyDescent="0.25">
      <c r="A50" s="227"/>
      <c r="B50" s="225">
        <v>48</v>
      </c>
      <c r="C50" s="7">
        <v>65548.654618653192</v>
      </c>
      <c r="D50" s="79">
        <v>2317.1894917184504</v>
      </c>
      <c r="E50" s="79">
        <v>181702.46051354753</v>
      </c>
      <c r="F50" s="79">
        <v>750.98965536193487</v>
      </c>
      <c r="G50" s="79">
        <v>581.37864287230786</v>
      </c>
      <c r="H50" s="79">
        <v>34753.350860960847</v>
      </c>
      <c r="I50" s="79">
        <v>2517.6427140586416</v>
      </c>
      <c r="J50" s="79">
        <v>5627.0941880113587</v>
      </c>
      <c r="K50" s="79">
        <v>9.8038700485790642</v>
      </c>
      <c r="L50" s="79">
        <v>295.37881514945332</v>
      </c>
      <c r="M50" s="79">
        <v>5579.8350380437423</v>
      </c>
      <c r="N50" s="79">
        <v>543.68558943021537</v>
      </c>
      <c r="O50" s="79">
        <v>2.2644002605143767E-3</v>
      </c>
      <c r="P50" s="79">
        <v>84.000580915068255</v>
      </c>
      <c r="Q50" s="79">
        <v>854.08382547744941</v>
      </c>
      <c r="R50" s="79">
        <v>2283.7171077288244</v>
      </c>
      <c r="S50" s="79">
        <v>902.181069285577</v>
      </c>
      <c r="T50" s="79">
        <v>7.5917488535123784E-2</v>
      </c>
      <c r="U50" s="79">
        <v>4839.8274431291102</v>
      </c>
      <c r="V50" s="79">
        <v>753.48159406720163</v>
      </c>
      <c r="W50" s="79">
        <v>515.25250479824524</v>
      </c>
      <c r="X50" s="79">
        <v>1982.2095532692963</v>
      </c>
      <c r="Y50" s="79">
        <v>616262.73301358125</v>
      </c>
      <c r="Z50" s="79">
        <v>2306.8474422678159</v>
      </c>
      <c r="AA50" s="79">
        <v>22328.063904103408</v>
      </c>
      <c r="AB50" s="79">
        <v>23874.588875479014</v>
      </c>
      <c r="AC50" s="79">
        <v>161384.97127136451</v>
      </c>
      <c r="AD50" s="79">
        <v>401.77030686461859</v>
      </c>
      <c r="AE50" s="79">
        <v>4971.5793161144338</v>
      </c>
      <c r="AF50" s="79">
        <v>68300.172770447243</v>
      </c>
      <c r="AG50" s="79">
        <v>10814.261275790614</v>
      </c>
      <c r="AH50" s="79">
        <v>2881.9636208534607</v>
      </c>
      <c r="AI50" s="79">
        <v>14353.943673714783</v>
      </c>
      <c r="AJ50" s="80">
        <v>54369.699560100089</v>
      </c>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77"/>
      <c r="BS50" s="223"/>
      <c r="BT50" s="223"/>
      <c r="BU50" s="186">
        <f>'[46]HH_CGE_map_20-80'!U54</f>
        <v>27135.049211886628</v>
      </c>
      <c r="BV50" s="79">
        <f>'[46]HH_CGE_map_20-80'!V54</f>
        <v>150750.79851381126</v>
      </c>
      <c r="BW50" s="79">
        <f>'[46]HH_CGE_map_20-80'!W54</f>
        <v>10407.027012309865</v>
      </c>
      <c r="BX50" s="185">
        <f>'[46]HH_CGE_map_20-80'!X54</f>
        <v>206257.66979551277</v>
      </c>
      <c r="BY50" s="223"/>
      <c r="BZ50" s="223"/>
      <c r="CA50" s="223"/>
      <c r="CB50" s="223"/>
      <c r="CC50" s="223"/>
      <c r="CD50" s="79">
        <v>7798.6343248258754</v>
      </c>
      <c r="CE50" s="85"/>
      <c r="CF50" s="107">
        <f t="shared" si="1"/>
        <v>1697042.0697474433</v>
      </c>
      <c r="CG50" s="221" t="b">
        <f t="shared" si="2"/>
        <v>1</v>
      </c>
      <c r="CH50" s="79">
        <v>1697042.0697474433</v>
      </c>
    </row>
    <row r="51" spans="1:87" x14ac:dyDescent="0.25">
      <c r="A51" s="227"/>
      <c r="B51" s="225">
        <v>49</v>
      </c>
      <c r="C51" s="7">
        <v>218474.02477080803</v>
      </c>
      <c r="D51" s="79">
        <v>2330.2905501033888</v>
      </c>
      <c r="E51" s="79">
        <v>110463.28643075997</v>
      </c>
      <c r="F51" s="79">
        <v>0.26442482605491557</v>
      </c>
      <c r="G51" s="79">
        <v>2369.8048365865166</v>
      </c>
      <c r="H51" s="79">
        <v>249084.22755272753</v>
      </c>
      <c r="I51" s="79">
        <v>8227.0068425138488</v>
      </c>
      <c r="J51" s="79">
        <v>98408.141678649161</v>
      </c>
      <c r="K51" s="79">
        <v>14790.457148401782</v>
      </c>
      <c r="L51" s="79">
        <v>64525.328273329797</v>
      </c>
      <c r="M51" s="79">
        <v>180.75666275815601</v>
      </c>
      <c r="N51" s="79">
        <v>1686.6570997792019</v>
      </c>
      <c r="O51" s="79">
        <v>111.33705475557366</v>
      </c>
      <c r="P51" s="79">
        <v>2361.9818144679898</v>
      </c>
      <c r="Q51" s="79">
        <v>33711.261083985322</v>
      </c>
      <c r="R51" s="79">
        <v>7273.5915626143105</v>
      </c>
      <c r="S51" s="79">
        <v>2591.8140847518312</v>
      </c>
      <c r="T51" s="79">
        <v>2349.0212429534604</v>
      </c>
      <c r="U51" s="79">
        <v>11104.492321118134</v>
      </c>
      <c r="V51" s="79">
        <v>54.732236291323609</v>
      </c>
      <c r="W51" s="79">
        <v>1489.6749357489714</v>
      </c>
      <c r="X51" s="79">
        <v>454.15637478031613</v>
      </c>
      <c r="Y51" s="79">
        <v>15514.214764687029</v>
      </c>
      <c r="Z51" s="79">
        <v>552.14476512857652</v>
      </c>
      <c r="AA51" s="79">
        <v>2751.8399743054142</v>
      </c>
      <c r="AB51" s="79">
        <v>7067.5604392022396</v>
      </c>
      <c r="AC51" s="79">
        <v>12465.394827002354</v>
      </c>
      <c r="AD51" s="79">
        <v>3517.3240418382829</v>
      </c>
      <c r="AE51" s="79">
        <v>339.13651790286661</v>
      </c>
      <c r="AF51" s="79">
        <v>16122.476450357968</v>
      </c>
      <c r="AG51" s="79">
        <v>58367.001595322305</v>
      </c>
      <c r="AH51" s="79">
        <v>30249.368118569324</v>
      </c>
      <c r="AI51" s="79">
        <v>150197.09614603544</v>
      </c>
      <c r="AJ51" s="80">
        <v>56636.021967094275</v>
      </c>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77"/>
      <c r="BS51" s="223"/>
      <c r="BT51" s="223"/>
      <c r="BU51" s="186">
        <f>'[46]HH_CGE_map_20-80'!U55</f>
        <v>52093.917707904693</v>
      </c>
      <c r="BV51" s="79">
        <f>'[46]HH_CGE_map_20-80'!V55</f>
        <v>246995.64558462595</v>
      </c>
      <c r="BW51" s="79">
        <f>'[46]HH_CGE_map_20-80'!W55</f>
        <v>26509.788879944263</v>
      </c>
      <c r="BX51" s="185">
        <f>'[46]HH_CGE_map_20-80'!X55</f>
        <v>374292.05403963121</v>
      </c>
      <c r="BY51" s="223"/>
      <c r="BZ51" s="223"/>
      <c r="CA51" s="223"/>
      <c r="CB51" s="223"/>
      <c r="CC51" s="223"/>
      <c r="CD51" s="79">
        <v>21281.855841806744</v>
      </c>
      <c r="CE51" s="85"/>
      <c r="CF51" s="107">
        <f t="shared" si="1"/>
        <v>1906995.1506440695</v>
      </c>
      <c r="CG51" s="221" t="b">
        <f t="shared" si="2"/>
        <v>1</v>
      </c>
      <c r="CH51" s="79">
        <v>1906995.1506440695</v>
      </c>
    </row>
    <row r="52" spans="1:87" x14ac:dyDescent="0.25">
      <c r="A52" s="227"/>
      <c r="B52" s="225">
        <v>50</v>
      </c>
      <c r="C52" s="7">
        <v>18129.150233329336</v>
      </c>
      <c r="D52" s="79">
        <v>15.833971761582642</v>
      </c>
      <c r="E52" s="79">
        <v>30430.787087557452</v>
      </c>
      <c r="F52" s="79">
        <v>0.11640614100854949</v>
      </c>
      <c r="G52" s="79">
        <v>1064.4161277442086</v>
      </c>
      <c r="H52" s="79">
        <v>89821.377180319803</v>
      </c>
      <c r="I52" s="79">
        <v>45724.231785681113</v>
      </c>
      <c r="J52" s="79">
        <v>13379.416266015523</v>
      </c>
      <c r="K52" s="79">
        <v>0.32992171832016637</v>
      </c>
      <c r="L52" s="79">
        <v>2232.7761322946358</v>
      </c>
      <c r="M52" s="79">
        <v>5625.994994902082</v>
      </c>
      <c r="N52" s="79">
        <v>30.889383954262222</v>
      </c>
      <c r="O52" s="79">
        <v>126.1332187229235</v>
      </c>
      <c r="P52" s="79">
        <v>111.5344749438125</v>
      </c>
      <c r="Q52" s="79">
        <v>2200.333015564735</v>
      </c>
      <c r="R52" s="79">
        <v>45805.354078897173</v>
      </c>
      <c r="S52" s="79">
        <v>2052.6567176473663</v>
      </c>
      <c r="T52" s="79">
        <v>6.5053845706093696E-2</v>
      </c>
      <c r="U52" s="79">
        <v>20539.551862029643</v>
      </c>
      <c r="V52" s="79">
        <v>199.33893103592769</v>
      </c>
      <c r="W52" s="79">
        <v>4286.0240927631803</v>
      </c>
      <c r="X52" s="79">
        <v>1091.5771351214771</v>
      </c>
      <c r="Y52" s="79">
        <v>16764.295880908961</v>
      </c>
      <c r="Z52" s="79">
        <v>642.90830202949394</v>
      </c>
      <c r="AA52" s="79">
        <v>517.8343676442762</v>
      </c>
      <c r="AB52" s="79">
        <v>355448.38575624104</v>
      </c>
      <c r="AC52" s="79">
        <v>10657.543340148572</v>
      </c>
      <c r="AD52" s="79">
        <v>1549.0939725314965</v>
      </c>
      <c r="AE52" s="79">
        <v>127.26772819327795</v>
      </c>
      <c r="AF52" s="79">
        <v>82444.312217255356</v>
      </c>
      <c r="AG52" s="79">
        <v>47131.666869561544</v>
      </c>
      <c r="AH52" s="79">
        <v>3467.0499974600216</v>
      </c>
      <c r="AI52" s="79">
        <v>6721.2003907720145</v>
      </c>
      <c r="AJ52" s="80">
        <v>77726.108384351552</v>
      </c>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77"/>
      <c r="BS52" s="223"/>
      <c r="BT52" s="223"/>
      <c r="BU52" s="186">
        <f>'[46]HH_CGE_map_20-80'!U56</f>
        <v>4798.0020853870783</v>
      </c>
      <c r="BV52" s="79">
        <f>'[46]HH_CGE_map_20-80'!V56</f>
        <v>52161.805563131267</v>
      </c>
      <c r="BW52" s="79">
        <f>'[46]HH_CGE_map_20-80'!W56</f>
        <v>2194.5389671402663</v>
      </c>
      <c r="BX52" s="185">
        <f>'[46]HH_CGE_map_20-80'!X56</f>
        <v>44483.020421885209</v>
      </c>
      <c r="BY52" s="223"/>
      <c r="BZ52" s="223"/>
      <c r="CA52" s="223"/>
      <c r="CB52" s="223"/>
      <c r="CC52" s="223"/>
      <c r="CD52" s="79">
        <v>18073.899338027695</v>
      </c>
      <c r="CE52" s="85"/>
      <c r="CF52" s="107">
        <f t="shared" si="1"/>
        <v>1007776.8216546603</v>
      </c>
      <c r="CG52" s="221" t="b">
        <f t="shared" si="2"/>
        <v>1</v>
      </c>
      <c r="CH52" s="79">
        <v>1007776.8216546603</v>
      </c>
    </row>
    <row r="53" spans="1:87" x14ac:dyDescent="0.25">
      <c r="A53" s="227"/>
      <c r="B53" s="225">
        <v>51</v>
      </c>
      <c r="C53" s="7">
        <v>46936.071736125909</v>
      </c>
      <c r="D53" s="79">
        <v>15095.423074470076</v>
      </c>
      <c r="E53" s="79">
        <v>299023.70938850183</v>
      </c>
      <c r="F53" s="79">
        <v>1261.8073141824382</v>
      </c>
      <c r="G53" s="79">
        <v>10017.285739990359</v>
      </c>
      <c r="H53" s="79">
        <v>44288.80965917193</v>
      </c>
      <c r="I53" s="79">
        <v>22079.891978436634</v>
      </c>
      <c r="J53" s="79">
        <v>3916.0555147272826</v>
      </c>
      <c r="K53" s="79">
        <v>195.51771123970326</v>
      </c>
      <c r="L53" s="79">
        <v>2027.3195277437824</v>
      </c>
      <c r="M53" s="79">
        <v>4279.6342663070973</v>
      </c>
      <c r="N53" s="79">
        <v>139.51764955938566</v>
      </c>
      <c r="O53" s="79">
        <v>867.65211216865248</v>
      </c>
      <c r="P53" s="79">
        <v>1319.0687049671114</v>
      </c>
      <c r="Q53" s="79">
        <v>46.35168611675536</v>
      </c>
      <c r="R53" s="79">
        <v>1480.3337440215048</v>
      </c>
      <c r="S53" s="79">
        <v>31860.874324105855</v>
      </c>
      <c r="T53" s="79">
        <v>2013.2126004332324</v>
      </c>
      <c r="U53" s="79">
        <v>46555.60967249138</v>
      </c>
      <c r="V53" s="79">
        <v>1156.7025917611622</v>
      </c>
      <c r="W53" s="79">
        <v>3706.0189785458192</v>
      </c>
      <c r="X53" s="79">
        <v>1379.0930007894208</v>
      </c>
      <c r="Y53" s="79">
        <v>171752.93494691121</v>
      </c>
      <c r="Z53" s="79">
        <v>7689.2494854402939</v>
      </c>
      <c r="AA53" s="79">
        <v>33201.244000076469</v>
      </c>
      <c r="AB53" s="79">
        <v>11248.953198703914</v>
      </c>
      <c r="AC53" s="79">
        <v>445478.76940745139</v>
      </c>
      <c r="AD53" s="79">
        <v>48451.999590280822</v>
      </c>
      <c r="AE53" s="79">
        <v>5391.9482505872802</v>
      </c>
      <c r="AF53" s="79">
        <v>5303.1947345371036</v>
      </c>
      <c r="AG53" s="79">
        <v>48150.99179673296</v>
      </c>
      <c r="AH53" s="79">
        <v>29092.276206345527</v>
      </c>
      <c r="AI53" s="79">
        <v>19569.060078404942</v>
      </c>
      <c r="AJ53" s="80">
        <v>166136.44301373133</v>
      </c>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77"/>
      <c r="BS53" s="223"/>
      <c r="BT53" s="223"/>
      <c r="BU53" s="186">
        <f>'[46]HH_CGE_map_20-80'!U57</f>
        <v>34193.568783355964</v>
      </c>
      <c r="BV53" s="79">
        <f>'[46]HH_CGE_map_20-80'!V57</f>
        <v>359216.85040175432</v>
      </c>
      <c r="BW53" s="79">
        <f>'[46]HH_CGE_map_20-80'!W57</f>
        <v>16275.611381753084</v>
      </c>
      <c r="BX53" s="185">
        <f>'[46]HH_CGE_map_20-80'!X57</f>
        <v>440305.81238843623</v>
      </c>
      <c r="BY53" s="223"/>
      <c r="BZ53" s="223"/>
      <c r="CA53" s="223"/>
      <c r="CB53" s="223"/>
      <c r="CC53" s="223"/>
      <c r="CD53" s="79">
        <v>3222729.6454643533</v>
      </c>
      <c r="CE53" s="85"/>
      <c r="CF53" s="107">
        <f t="shared" si="1"/>
        <v>5603834.5141047128</v>
      </c>
      <c r="CG53" s="221" t="b">
        <f t="shared" si="2"/>
        <v>1</v>
      </c>
      <c r="CH53" s="79">
        <v>5603834.5141047128</v>
      </c>
    </row>
    <row r="54" spans="1:87" x14ac:dyDescent="0.25">
      <c r="A54" s="227"/>
      <c r="B54" s="225">
        <v>52</v>
      </c>
      <c r="C54" s="7">
        <v>65.287054872350666</v>
      </c>
      <c r="D54" s="79"/>
      <c r="E54" s="79">
        <v>8741.2705752353049</v>
      </c>
      <c r="F54" s="79"/>
      <c r="G54" s="79"/>
      <c r="H54" s="79">
        <v>106.42841069666113</v>
      </c>
      <c r="I54" s="79">
        <v>720.04727953502288</v>
      </c>
      <c r="J54" s="79">
        <v>140.13895129356945</v>
      </c>
      <c r="K54" s="79">
        <v>10.329699284768342</v>
      </c>
      <c r="L54" s="79">
        <v>210.11390970082337</v>
      </c>
      <c r="M54" s="79">
        <v>218.8488954291154</v>
      </c>
      <c r="N54" s="79">
        <v>1.8474588332723232</v>
      </c>
      <c r="O54" s="79">
        <v>6.0399645313122212</v>
      </c>
      <c r="P54" s="79">
        <v>169.66698740494718</v>
      </c>
      <c r="Q54" s="79">
        <v>0.45613310557531889</v>
      </c>
      <c r="R54" s="79">
        <v>39.277500094618993</v>
      </c>
      <c r="S54" s="79">
        <v>47.058391919608376</v>
      </c>
      <c r="T54" s="79"/>
      <c r="U54" s="79">
        <v>73.943275480139917</v>
      </c>
      <c r="V54" s="79">
        <v>3.6855585738572714E-3</v>
      </c>
      <c r="W54" s="79">
        <v>7.2439520547552299</v>
      </c>
      <c r="X54" s="79">
        <v>4.71672282051082</v>
      </c>
      <c r="Y54" s="79">
        <v>1105.4135506938485</v>
      </c>
      <c r="Z54" s="79">
        <v>6.5572264646490252E-3</v>
      </c>
      <c r="AA54" s="79">
        <v>6083.9905167222923</v>
      </c>
      <c r="AB54" s="79">
        <v>343.39448238261008</v>
      </c>
      <c r="AC54" s="79">
        <v>198.81817347556893</v>
      </c>
      <c r="AD54" s="79">
        <v>580.30788215609948</v>
      </c>
      <c r="AE54" s="79">
        <v>512.87725064488211</v>
      </c>
      <c r="AF54" s="79">
        <v>1030.2482745539842</v>
      </c>
      <c r="AG54" s="79">
        <v>2401.1559972060095</v>
      </c>
      <c r="AH54" s="79">
        <v>216.26218170121092</v>
      </c>
      <c r="AI54" s="79">
        <v>1479.7118805719742</v>
      </c>
      <c r="AJ54" s="80">
        <v>5912.5680508219439</v>
      </c>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77"/>
      <c r="BS54" s="223"/>
      <c r="BT54" s="223"/>
      <c r="BU54" s="186">
        <f>'[46]HH_CGE_map_20-80'!U58</f>
        <v>4804.9322806755436</v>
      </c>
      <c r="BV54" s="79">
        <f>'[46]HH_CGE_map_20-80'!V58</f>
        <v>25709.902179222267</v>
      </c>
      <c r="BW54" s="79">
        <f>'[46]HH_CGE_map_20-80'!W58</f>
        <v>2484.4326517259824</v>
      </c>
      <c r="BX54" s="185">
        <f>'[46]HH_CGE_map_20-80'!X58</f>
        <v>47732.177448417133</v>
      </c>
      <c r="BY54" s="223"/>
      <c r="BZ54" s="223"/>
      <c r="CA54" s="223"/>
      <c r="CB54" s="223"/>
      <c r="CC54" s="223"/>
      <c r="CD54" s="79">
        <v>130024.23090990409</v>
      </c>
      <c r="CE54" s="85"/>
      <c r="CF54" s="107">
        <f t="shared" si="1"/>
        <v>241183.14911595284</v>
      </c>
      <c r="CG54" s="221" t="b">
        <f t="shared" si="2"/>
        <v>1</v>
      </c>
      <c r="CH54" s="79">
        <v>241183.14911595284</v>
      </c>
    </row>
    <row r="55" spans="1:87" x14ac:dyDescent="0.25">
      <c r="A55" s="227"/>
      <c r="B55" s="225">
        <v>53</v>
      </c>
      <c r="C55" s="7">
        <v>2513.3822383197812</v>
      </c>
      <c r="D55" s="79">
        <v>11300.195819673741</v>
      </c>
      <c r="E55" s="79">
        <v>68969.583688041253</v>
      </c>
      <c r="F55" s="79">
        <v>6997.9602750745316</v>
      </c>
      <c r="G55" s="79">
        <v>4530.9849727360061</v>
      </c>
      <c r="H55" s="79">
        <v>1785.9727200447815</v>
      </c>
      <c r="I55" s="79">
        <v>2866.9520450168507</v>
      </c>
      <c r="J55" s="79">
        <v>6898.21348536805</v>
      </c>
      <c r="K55" s="79">
        <v>32.405951993150929</v>
      </c>
      <c r="L55" s="79">
        <v>57.282845339947201</v>
      </c>
      <c r="M55" s="79">
        <v>1325.1882433360431</v>
      </c>
      <c r="N55" s="79">
        <v>48.298668899120933</v>
      </c>
      <c r="O55" s="79">
        <v>0.11885629742401567</v>
      </c>
      <c r="P55" s="79">
        <v>274.29398266640084</v>
      </c>
      <c r="Q55" s="79">
        <v>34.333754099212406</v>
      </c>
      <c r="R55" s="79">
        <v>567.47421912400432</v>
      </c>
      <c r="S55" s="79">
        <v>331.29878379505186</v>
      </c>
      <c r="T55" s="79">
        <v>4.0959090502257621E-2</v>
      </c>
      <c r="U55" s="79">
        <v>19094.338103030823</v>
      </c>
      <c r="V55" s="79">
        <v>653.32376274256171</v>
      </c>
      <c r="W55" s="79">
        <v>1813.6003556872777</v>
      </c>
      <c r="X55" s="79">
        <v>7450.7992351347466</v>
      </c>
      <c r="Y55" s="79">
        <v>32140.534931477097</v>
      </c>
      <c r="Z55" s="79">
        <v>8.5597212900508151</v>
      </c>
      <c r="AA55" s="79">
        <v>668.9986891888733</v>
      </c>
      <c r="AB55" s="79">
        <v>19214.792011593712</v>
      </c>
      <c r="AC55" s="79">
        <v>166550.13936216253</v>
      </c>
      <c r="AD55" s="79">
        <v>24540.118077373914</v>
      </c>
      <c r="AE55" s="79">
        <v>6288.8790756796616</v>
      </c>
      <c r="AF55" s="79">
        <v>45105.860419277087</v>
      </c>
      <c r="AG55" s="79">
        <v>6766.9951944491704</v>
      </c>
      <c r="AH55" s="79">
        <v>19604.716233558105</v>
      </c>
      <c r="AI55" s="79">
        <v>40537.517515141677</v>
      </c>
      <c r="AJ55" s="80">
        <v>136102.82117044023</v>
      </c>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77"/>
      <c r="BS55" s="223"/>
      <c r="BT55" s="223"/>
      <c r="BU55" s="186">
        <f>'[46]HH_CGE_map_20-80'!U59</f>
        <v>47839.605577295355</v>
      </c>
      <c r="BV55" s="79">
        <f>'[46]HH_CGE_map_20-80'!V59</f>
        <v>167917.0901356744</v>
      </c>
      <c r="BW55" s="79">
        <f>'[46]HH_CGE_map_20-80'!W59</f>
        <v>27331.228273740609</v>
      </c>
      <c r="BX55" s="185">
        <f>'[46]HH_CGE_map_20-80'!X59</f>
        <v>189832.28517520172</v>
      </c>
      <c r="BY55" s="94">
        <v>23462</v>
      </c>
      <c r="BZ55" s="223"/>
      <c r="CA55" s="223"/>
      <c r="CB55" s="223"/>
      <c r="CC55" s="223"/>
      <c r="CD55" s="79"/>
      <c r="CE55" s="85"/>
      <c r="CF55" s="107">
        <f t="shared" si="1"/>
        <v>1091458.1845290554</v>
      </c>
      <c r="CG55" s="221" t="b">
        <f t="shared" si="2"/>
        <v>1</v>
      </c>
      <c r="CH55" s="79">
        <v>1091458.1845290554</v>
      </c>
    </row>
    <row r="56" spans="1:87" x14ac:dyDescent="0.25">
      <c r="A56" s="227"/>
      <c r="B56" s="225">
        <v>54</v>
      </c>
      <c r="C56" s="7">
        <v>791.12993903624158</v>
      </c>
      <c r="D56" s="79"/>
      <c r="E56" s="79">
        <v>6556.4884584085503</v>
      </c>
      <c r="F56" s="79"/>
      <c r="G56" s="79"/>
      <c r="H56" s="79">
        <v>0.25843389746631307</v>
      </c>
      <c r="I56" s="79">
        <v>1.8763952799554058</v>
      </c>
      <c r="J56" s="79">
        <v>662.41831554413238</v>
      </c>
      <c r="K56" s="79">
        <v>0.56512527195627427</v>
      </c>
      <c r="L56" s="79">
        <v>8.7053690337557015</v>
      </c>
      <c r="M56" s="79">
        <v>6.2437918983524847E-2</v>
      </c>
      <c r="N56" s="79"/>
      <c r="O56" s="79"/>
      <c r="P56" s="79">
        <v>0.19948384582504378</v>
      </c>
      <c r="Q56" s="79">
        <v>56.319298133661988</v>
      </c>
      <c r="R56" s="79">
        <v>84.202396386034181</v>
      </c>
      <c r="S56" s="79">
        <v>23.466325990407988</v>
      </c>
      <c r="T56" s="79">
        <v>2.5375577561856315E-2</v>
      </c>
      <c r="U56" s="79">
        <v>4705.9628601847862</v>
      </c>
      <c r="V56" s="79">
        <v>0.37458899698098963</v>
      </c>
      <c r="W56" s="79">
        <v>178.70252839339551</v>
      </c>
      <c r="X56" s="79">
        <v>34.922842668868178</v>
      </c>
      <c r="Y56" s="79">
        <v>369.71232957292517</v>
      </c>
      <c r="Z56" s="79"/>
      <c r="AA56" s="79">
        <v>4.7175739923091102</v>
      </c>
      <c r="AB56" s="79">
        <v>82.100329982046972</v>
      </c>
      <c r="AC56" s="79">
        <v>110676.82139641129</v>
      </c>
      <c r="AD56" s="79">
        <v>848.70788835752001</v>
      </c>
      <c r="AE56" s="79">
        <v>197.93219030234999</v>
      </c>
      <c r="AF56" s="79">
        <v>1632.2461971154266</v>
      </c>
      <c r="AG56" s="79">
        <v>530.64860763649096</v>
      </c>
      <c r="AH56" s="79">
        <v>422.52813120510439</v>
      </c>
      <c r="AI56" s="79">
        <v>4439.0750278872392</v>
      </c>
      <c r="AJ56" s="80">
        <v>14918.637768920473</v>
      </c>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77"/>
      <c r="BS56" s="223"/>
      <c r="BT56" s="223"/>
      <c r="BU56" s="186">
        <f>'[46]HH_CGE_map_20-80'!U60</f>
        <v>19600.616248186288</v>
      </c>
      <c r="BV56" s="79">
        <f>'[46]HH_CGE_map_20-80'!V60</f>
        <v>49823.567679408472</v>
      </c>
      <c r="BW56" s="79">
        <f>'[46]HH_CGE_map_20-80'!W60</f>
        <v>6271.5056835653386</v>
      </c>
      <c r="BX56" s="185">
        <f>'[46]HH_CGE_map_20-80'!X60</f>
        <v>34982.537875307804</v>
      </c>
      <c r="BY56" s="223">
        <v>569.34636345647959</v>
      </c>
      <c r="BZ56" s="223"/>
      <c r="CA56" s="223"/>
      <c r="CB56" s="223"/>
      <c r="CC56" s="223"/>
      <c r="CD56" s="79"/>
      <c r="CE56" s="85"/>
      <c r="CF56" s="107">
        <f t="shared" si="1"/>
        <v>258476.38146587615</v>
      </c>
      <c r="CG56" s="221" t="b">
        <f t="shared" si="2"/>
        <v>1</v>
      </c>
      <c r="CH56" s="187">
        <v>258476.38146587615</v>
      </c>
    </row>
    <row r="57" spans="1:87" x14ac:dyDescent="0.25">
      <c r="A57" s="227"/>
      <c r="B57" s="225">
        <v>55</v>
      </c>
      <c r="C57" s="7">
        <v>3289.8123056153681</v>
      </c>
      <c r="D57" s="79">
        <v>2571.4336436750209</v>
      </c>
      <c r="E57" s="79">
        <v>62379.069300921066</v>
      </c>
      <c r="F57" s="79"/>
      <c r="G57" s="79"/>
      <c r="H57" s="79">
        <v>596.42589826041581</v>
      </c>
      <c r="I57" s="79">
        <v>266.77342772030789</v>
      </c>
      <c r="J57" s="79">
        <v>175.21826862799969</v>
      </c>
      <c r="K57" s="79">
        <v>143.95647930642687</v>
      </c>
      <c r="L57" s="79">
        <v>8.6752619763810959</v>
      </c>
      <c r="M57" s="79">
        <v>0.79844602881708937</v>
      </c>
      <c r="N57" s="79">
        <v>28.916074907132288</v>
      </c>
      <c r="O57" s="79">
        <v>9.1305625666185927E-2</v>
      </c>
      <c r="P57" s="79">
        <v>246.28372459891318</v>
      </c>
      <c r="Q57" s="79">
        <v>95.286750119120327</v>
      </c>
      <c r="R57" s="79">
        <v>65.789886512148286</v>
      </c>
      <c r="S57" s="79">
        <v>67.648466235803099</v>
      </c>
      <c r="T57" s="79">
        <v>3.2997544748026346E-2</v>
      </c>
      <c r="U57" s="79">
        <v>4798.3938256654246</v>
      </c>
      <c r="V57" s="79">
        <v>1.9342586304353839</v>
      </c>
      <c r="W57" s="79">
        <v>199.60223142164253</v>
      </c>
      <c r="X57" s="79">
        <v>267.83896317351656</v>
      </c>
      <c r="Y57" s="79">
        <v>14010.675200794562</v>
      </c>
      <c r="Z57" s="79"/>
      <c r="AA57" s="79">
        <v>32.044028883258399</v>
      </c>
      <c r="AB57" s="79">
        <v>147.84241776091068</v>
      </c>
      <c r="AC57" s="79">
        <v>27220.287708048745</v>
      </c>
      <c r="AD57" s="79">
        <v>3738.3966331698166</v>
      </c>
      <c r="AE57" s="79">
        <v>1.0481686556261285</v>
      </c>
      <c r="AF57" s="79">
        <v>21797.325178464442</v>
      </c>
      <c r="AG57" s="79">
        <v>8716.6503201799696</v>
      </c>
      <c r="AH57" s="79">
        <v>35586.638213089915</v>
      </c>
      <c r="AI57" s="79">
        <v>8807.5255140102545</v>
      </c>
      <c r="AJ57" s="80">
        <v>87916.578125015207</v>
      </c>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77"/>
      <c r="BS57" s="223"/>
      <c r="BT57" s="223"/>
      <c r="BU57" s="186">
        <f>'[46]HH_CGE_map_20-80'!U61</f>
        <v>1851.0046114127306</v>
      </c>
      <c r="BV57" s="79">
        <f>'[46]HH_CGE_map_20-80'!V61</f>
        <v>8301.6223244174253</v>
      </c>
      <c r="BW57" s="79">
        <f>'[46]HH_CGE_map_20-80'!W61</f>
        <v>31206.94017568406</v>
      </c>
      <c r="BX57" s="185">
        <f>'[46]HH_CGE_map_20-80'!X61</f>
        <v>277914.23655832419</v>
      </c>
      <c r="BY57" s="223"/>
      <c r="BZ57" s="223"/>
      <c r="CA57" s="223"/>
      <c r="CB57" s="223"/>
      <c r="CC57" s="223"/>
      <c r="CD57" s="79"/>
      <c r="CE57" s="85"/>
      <c r="CF57" s="107">
        <f t="shared" si="1"/>
        <v>602452.79669447744</v>
      </c>
      <c r="CG57" s="221" t="b">
        <f t="shared" si="2"/>
        <v>0</v>
      </c>
      <c r="CH57" s="79">
        <v>602452.79669447755</v>
      </c>
      <c r="CI57" s="222">
        <f>CH57-CF57</f>
        <v>0</v>
      </c>
    </row>
    <row r="58" spans="1:87" x14ac:dyDescent="0.25">
      <c r="A58" s="227"/>
      <c r="B58" s="225">
        <v>56</v>
      </c>
      <c r="C58" s="7">
        <v>6287.544203831143</v>
      </c>
      <c r="D58" s="79">
        <v>4524.2514971424571</v>
      </c>
      <c r="E58" s="79">
        <v>25670.965027308255</v>
      </c>
      <c r="F58" s="79">
        <v>1117.9043666574219</v>
      </c>
      <c r="G58" s="79">
        <v>0.38983359773797921</v>
      </c>
      <c r="H58" s="79">
        <v>251.40054797792044</v>
      </c>
      <c r="I58" s="79">
        <v>4450.6157904067431</v>
      </c>
      <c r="J58" s="79">
        <v>42429.980290929147</v>
      </c>
      <c r="K58" s="79">
        <v>29296.81757361949</v>
      </c>
      <c r="L58" s="79">
        <v>10465.819714326173</v>
      </c>
      <c r="M58" s="79">
        <v>2768.2678613611861</v>
      </c>
      <c r="N58" s="79">
        <v>112.82331154764917</v>
      </c>
      <c r="O58" s="79">
        <v>20.22788872417356</v>
      </c>
      <c r="P58" s="79">
        <v>19.372091680316156</v>
      </c>
      <c r="Q58" s="79">
        <v>460.78738048996348</v>
      </c>
      <c r="R58" s="79">
        <v>3327.9960672793472</v>
      </c>
      <c r="S58" s="79">
        <v>298.50403617202267</v>
      </c>
      <c r="T58" s="79">
        <v>1.920188383745957</v>
      </c>
      <c r="U58" s="79">
        <v>6540.3591781020177</v>
      </c>
      <c r="V58" s="79">
        <v>10.833796629609681</v>
      </c>
      <c r="W58" s="79">
        <v>1953.5722718576287</v>
      </c>
      <c r="X58" s="79">
        <v>1582.225563421337</v>
      </c>
      <c r="Y58" s="79">
        <v>7094.1063432152978</v>
      </c>
      <c r="Z58" s="79">
        <v>150.31785432378595</v>
      </c>
      <c r="AA58" s="79">
        <v>16.960361953890882</v>
      </c>
      <c r="AB58" s="79">
        <v>2847.0444705533923</v>
      </c>
      <c r="AC58" s="79">
        <v>8593.5166621523022</v>
      </c>
      <c r="AD58" s="79">
        <v>2167.4483410253579</v>
      </c>
      <c r="AE58" s="79">
        <v>431.16242581061618</v>
      </c>
      <c r="AF58" s="79">
        <v>7494.4330299538269</v>
      </c>
      <c r="AG58" s="79">
        <v>17528.279865484226</v>
      </c>
      <c r="AH58" s="79">
        <v>34453.04583408645</v>
      </c>
      <c r="AI58" s="79">
        <v>2404.6698657612719</v>
      </c>
      <c r="AJ58" s="80">
        <v>29718.71885288749</v>
      </c>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77"/>
      <c r="BS58" s="223"/>
      <c r="BT58" s="223"/>
      <c r="BU58" s="186">
        <f>'[46]HH_CGE_map_20-80'!U62</f>
        <v>6673.8309310960803</v>
      </c>
      <c r="BV58" s="79">
        <f>'[46]HH_CGE_map_20-80'!V62</f>
        <v>20226.068985987527</v>
      </c>
      <c r="BW58" s="79">
        <f>'[46]HH_CGE_map_20-80'!W62</f>
        <v>8097.4022225231893</v>
      </c>
      <c r="BX58" s="185">
        <f>'[46]HH_CGE_map_20-80'!X62</f>
        <v>65196.815286619654</v>
      </c>
      <c r="BY58" s="223">
        <v>1740.4000204269598</v>
      </c>
      <c r="BZ58" s="223"/>
      <c r="CA58" s="223"/>
      <c r="CB58" s="223"/>
      <c r="CC58" s="223"/>
      <c r="CD58" s="79">
        <v>-69.022817696287134</v>
      </c>
      <c r="CE58" s="85"/>
      <c r="CF58" s="107">
        <f t="shared" si="1"/>
        <v>356357.7770176105</v>
      </c>
      <c r="CG58" s="221" t="b">
        <f t="shared" si="2"/>
        <v>0</v>
      </c>
      <c r="CH58" s="79">
        <v>356357.77701761056</v>
      </c>
      <c r="CI58" s="222">
        <f>CH58-CF58</f>
        <v>0</v>
      </c>
    </row>
    <row r="59" spans="1:87" x14ac:dyDescent="0.25">
      <c r="A59" s="227"/>
      <c r="B59" s="225">
        <v>57</v>
      </c>
      <c r="C59" s="7">
        <v>105864.35890312769</v>
      </c>
      <c r="D59" s="79">
        <v>28851.350358100161</v>
      </c>
      <c r="E59" s="79">
        <v>764917.13381404232</v>
      </c>
      <c r="F59" s="79">
        <v>337.60500991637565</v>
      </c>
      <c r="G59" s="79">
        <v>9517.8440545427948</v>
      </c>
      <c r="H59" s="79">
        <v>47892.748622503364</v>
      </c>
      <c r="I59" s="79">
        <v>18912.368130895717</v>
      </c>
      <c r="J59" s="79">
        <v>35559.073807341963</v>
      </c>
      <c r="K59" s="79">
        <v>1206.0362745106506</v>
      </c>
      <c r="L59" s="79">
        <v>7370.112233510984</v>
      </c>
      <c r="M59" s="79">
        <v>60544.524263335166</v>
      </c>
      <c r="N59" s="79">
        <v>81945.794963765642</v>
      </c>
      <c r="O59" s="79">
        <v>5171.6989905980754</v>
      </c>
      <c r="P59" s="79">
        <v>30417.395660264574</v>
      </c>
      <c r="Q59" s="79">
        <v>10545.465994846674</v>
      </c>
      <c r="R59" s="79">
        <v>12215.931714763263</v>
      </c>
      <c r="S59" s="79">
        <v>19168.507807926861</v>
      </c>
      <c r="T59" s="79">
        <v>198.29589659594791</v>
      </c>
      <c r="U59" s="79">
        <v>21680.524960564711</v>
      </c>
      <c r="V59" s="79">
        <v>4421.9739234754315</v>
      </c>
      <c r="W59" s="79">
        <v>3216.1592620265233</v>
      </c>
      <c r="X59" s="79">
        <v>7140.6824397575665</v>
      </c>
      <c r="Y59" s="79">
        <v>81688.793079514493</v>
      </c>
      <c r="Z59" s="79">
        <v>999.19629860562929</v>
      </c>
      <c r="AA59" s="79">
        <v>3078.9737625523817</v>
      </c>
      <c r="AB59" s="79">
        <v>101354.00991240096</v>
      </c>
      <c r="AC59" s="79">
        <v>1198385.2187156931</v>
      </c>
      <c r="AD59" s="79">
        <v>27544.095976912184</v>
      </c>
      <c r="AE59" s="79">
        <v>129856.73373317972</v>
      </c>
      <c r="AF59" s="79">
        <v>277401.97261307307</v>
      </c>
      <c r="AG59" s="79">
        <v>40913.300117223858</v>
      </c>
      <c r="AH59" s="79">
        <v>40913.217338308743</v>
      </c>
      <c r="AI59" s="79">
        <v>27468.543184660666</v>
      </c>
      <c r="AJ59" s="80">
        <v>284302.5239036007</v>
      </c>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77"/>
      <c r="BS59" s="223"/>
      <c r="BT59" s="223"/>
      <c r="BU59" s="186">
        <f>'[46]HH_CGE_map_20-80'!U63</f>
        <v>139434.83647682393</v>
      </c>
      <c r="BV59" s="79">
        <f>'[46]HH_CGE_map_20-80'!V63</f>
        <v>533982.49213439238</v>
      </c>
      <c r="BW59" s="79">
        <f>'[46]HH_CGE_map_20-80'!W63</f>
        <v>89969.350276274883</v>
      </c>
      <c r="BX59" s="185">
        <f>'[46]HH_CGE_map_20-80'!X63</f>
        <v>987276.64998848864</v>
      </c>
      <c r="BY59" s="223">
        <v>467157.58182727813</v>
      </c>
      <c r="BZ59" s="223"/>
      <c r="CA59" s="223"/>
      <c r="CB59" s="223"/>
      <c r="CC59" s="223"/>
      <c r="CD59" s="79">
        <v>84373.179251282985</v>
      </c>
      <c r="CE59" s="85"/>
      <c r="CF59" s="107">
        <f t="shared" si="1"/>
        <v>5793196.2556766793</v>
      </c>
      <c r="CG59" s="221" t="b">
        <f t="shared" si="2"/>
        <v>1</v>
      </c>
      <c r="CH59" s="79">
        <v>5793196.2556766802</v>
      </c>
    </row>
    <row r="60" spans="1:87" x14ac:dyDescent="0.25">
      <c r="A60" s="227"/>
      <c r="B60" s="225">
        <v>58</v>
      </c>
      <c r="C60" s="7">
        <v>459.50310344902448</v>
      </c>
      <c r="D60" s="79">
        <v>66.474134597507899</v>
      </c>
      <c r="E60" s="79">
        <v>968.08924003884545</v>
      </c>
      <c r="F60" s="79">
        <v>2.6901462737816231</v>
      </c>
      <c r="G60" s="79">
        <v>85.806153249932194</v>
      </c>
      <c r="H60" s="79">
        <v>459.35844812840861</v>
      </c>
      <c r="I60" s="79">
        <v>126.92081149031699</v>
      </c>
      <c r="J60" s="79">
        <v>461.65430028539345</v>
      </c>
      <c r="K60" s="79">
        <v>11.183748579084526</v>
      </c>
      <c r="L60" s="79">
        <v>71.978564732345461</v>
      </c>
      <c r="M60" s="79">
        <v>590.45908587472911</v>
      </c>
      <c r="N60" s="79">
        <v>800.04679073125806</v>
      </c>
      <c r="O60" s="79">
        <v>50.457831884889643</v>
      </c>
      <c r="P60" s="79">
        <v>294.0424798257277</v>
      </c>
      <c r="Q60" s="79">
        <v>103.0981158802047</v>
      </c>
      <c r="R60" s="79">
        <v>112.75007345242767</v>
      </c>
      <c r="S60" s="79">
        <v>188.02055595621948</v>
      </c>
      <c r="T60" s="79">
        <v>1.9308154285329204</v>
      </c>
      <c r="U60" s="79">
        <v>210.2942407711615</v>
      </c>
      <c r="V60" s="79">
        <v>40.730438266746333</v>
      </c>
      <c r="W60" s="79">
        <v>27.253789653037497</v>
      </c>
      <c r="X60" s="79">
        <v>68.507524481817356</v>
      </c>
      <c r="Y60" s="79">
        <v>1832.0894179246295</v>
      </c>
      <c r="Z60" s="79">
        <v>46.716075949077407</v>
      </c>
      <c r="AA60" s="79">
        <v>14.415076823475982</v>
      </c>
      <c r="AB60" s="79">
        <v>768.7555664832214</v>
      </c>
      <c r="AC60" s="79">
        <v>47462.815621455535</v>
      </c>
      <c r="AD60" s="79">
        <v>105.45016721655067</v>
      </c>
      <c r="AE60" s="79">
        <v>130.2961297251808</v>
      </c>
      <c r="AF60" s="79">
        <v>351.16966205139687</v>
      </c>
      <c r="AG60" s="79">
        <v>14475.242773251823</v>
      </c>
      <c r="AH60" s="79">
        <v>72.739112671380582</v>
      </c>
      <c r="AI60" s="79">
        <v>103.29185038994774</v>
      </c>
      <c r="AJ60" s="80">
        <v>378.2763906277396</v>
      </c>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77"/>
      <c r="BS60" s="223"/>
      <c r="BT60" s="223"/>
      <c r="BU60" s="186">
        <f>'[46]HH_CGE_map_20-80'!U64</f>
        <v>0</v>
      </c>
      <c r="BV60" s="79">
        <f>'[46]HH_CGE_map_20-80'!V64</f>
        <v>0</v>
      </c>
      <c r="BW60" s="79">
        <f>'[46]HH_CGE_map_20-80'!W64</f>
        <v>0</v>
      </c>
      <c r="BX60" s="185">
        <f>'[46]HH_CGE_map_20-80'!X64</f>
        <v>2583.9060989913269</v>
      </c>
      <c r="BY60" s="223">
        <v>5492.9247244957241</v>
      </c>
      <c r="BZ60" s="223"/>
      <c r="CA60" s="223"/>
      <c r="CB60" s="223"/>
      <c r="CC60" s="223"/>
      <c r="CD60" s="79">
        <v>815.21091632603475</v>
      </c>
      <c r="CE60" s="85"/>
      <c r="CF60" s="107">
        <f t="shared" si="1"/>
        <v>79834.549977414426</v>
      </c>
      <c r="CG60" s="221" t="b">
        <f t="shared" si="2"/>
        <v>1</v>
      </c>
      <c r="CH60" s="79">
        <v>79834.549977414426</v>
      </c>
    </row>
    <row r="61" spans="1:87" x14ac:dyDescent="0.25">
      <c r="A61" s="227"/>
      <c r="B61" s="225">
        <v>59</v>
      </c>
      <c r="C61" s="7">
        <v>121.11895181654587</v>
      </c>
      <c r="D61" s="79">
        <v>0.50972085950660273</v>
      </c>
      <c r="E61" s="79">
        <v>1231.7590812367155</v>
      </c>
      <c r="F61" s="79">
        <v>665.66477356338066</v>
      </c>
      <c r="G61" s="79">
        <v>0.65911316424483235</v>
      </c>
      <c r="H61" s="79">
        <v>3.8320763962077673</v>
      </c>
      <c r="I61" s="79">
        <v>58.384704568345875</v>
      </c>
      <c r="J61" s="79">
        <v>15.70461241869306</v>
      </c>
      <c r="K61" s="79">
        <v>8.5008264500013558E-2</v>
      </c>
      <c r="L61" s="79">
        <v>0.55758249784825298</v>
      </c>
      <c r="M61" s="79">
        <v>4.5212053961232295</v>
      </c>
      <c r="N61" s="79">
        <v>6.1342108828621349</v>
      </c>
      <c r="O61" s="79">
        <v>0.38395770712424077</v>
      </c>
      <c r="P61" s="79">
        <v>2.2718610421808028</v>
      </c>
      <c r="Q61" s="79">
        <v>0.789159281832014</v>
      </c>
      <c r="R61" s="79">
        <v>0.85491583921146919</v>
      </c>
      <c r="S61" s="79">
        <v>1.8594170867677278</v>
      </c>
      <c r="T61" s="79">
        <v>1.4521448253043329E-2</v>
      </c>
      <c r="U61" s="79">
        <v>4.3506122443591693</v>
      </c>
      <c r="V61" s="79">
        <v>0.30705724006719171</v>
      </c>
      <c r="W61" s="79">
        <v>0.22770378680638523</v>
      </c>
      <c r="X61" s="79">
        <v>1.4502584163270338</v>
      </c>
      <c r="Y61" s="79">
        <v>4455.8417879203453</v>
      </c>
      <c r="Z61" s="79">
        <v>1.5113840415051618</v>
      </c>
      <c r="AA61" s="79">
        <v>568.40690249881789</v>
      </c>
      <c r="AB61" s="79">
        <v>19.744640727380478</v>
      </c>
      <c r="AC61" s="79">
        <v>142741.35919661075</v>
      </c>
      <c r="AD61" s="79">
        <v>2098.2958803195893</v>
      </c>
      <c r="AE61" s="79">
        <v>841.47845444415543</v>
      </c>
      <c r="AF61" s="79">
        <v>2357.3499918966777</v>
      </c>
      <c r="AG61" s="79">
        <v>44012.885205816376</v>
      </c>
      <c r="AH61" s="79">
        <v>7871.6608309979183</v>
      </c>
      <c r="AI61" s="79">
        <v>8060.0642474927381</v>
      </c>
      <c r="AJ61" s="80">
        <v>42684.365004389649</v>
      </c>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77"/>
      <c r="BS61" s="223"/>
      <c r="BT61" s="223"/>
      <c r="BU61" s="186">
        <f>'[46]HH_CGE_map_20-80'!U65</f>
        <v>976.93449632881561</v>
      </c>
      <c r="BV61" s="79">
        <f>'[46]HH_CGE_map_20-80'!V65</f>
        <v>25297.543634815822</v>
      </c>
      <c r="BW61" s="79">
        <f>'[46]HH_CGE_map_20-80'!W65</f>
        <v>804.51139598074178</v>
      </c>
      <c r="BX61" s="185">
        <f>'[46]HH_CGE_map_20-80'!X65</f>
        <v>149320.75966386334</v>
      </c>
      <c r="BY61" s="223">
        <v>44.976911146708936</v>
      </c>
      <c r="BZ61" s="223"/>
      <c r="CA61" s="223"/>
      <c r="CB61" s="223"/>
      <c r="CC61" s="223"/>
      <c r="CD61" s="79">
        <v>6.3215955924454494</v>
      </c>
      <c r="CE61" s="85"/>
      <c r="CF61" s="107">
        <f t="shared" si="1"/>
        <v>434285.45173004165</v>
      </c>
      <c r="CG61" s="221" t="b">
        <f t="shared" si="2"/>
        <v>1</v>
      </c>
      <c r="CH61" s="79">
        <v>434285.45173004165</v>
      </c>
    </row>
    <row r="62" spans="1:87" x14ac:dyDescent="0.25">
      <c r="A62" s="227"/>
      <c r="B62" s="225">
        <v>60</v>
      </c>
      <c r="C62" s="7">
        <v>16629.662053240536</v>
      </c>
      <c r="D62" s="79">
        <v>103.46387113273697</v>
      </c>
      <c r="E62" s="79">
        <v>21865.560182663747</v>
      </c>
      <c r="F62" s="79">
        <v>5.8575760315753171E-2</v>
      </c>
      <c r="G62" s="79">
        <v>2893.056549017726</v>
      </c>
      <c r="H62" s="79">
        <v>273.55410877995013</v>
      </c>
      <c r="I62" s="79">
        <v>27701.890692422941</v>
      </c>
      <c r="J62" s="79">
        <v>5.9878045191289591</v>
      </c>
      <c r="K62" s="79">
        <v>4.2236630299778255E-2</v>
      </c>
      <c r="L62" s="79">
        <v>171.62587863154837</v>
      </c>
      <c r="M62" s="79">
        <v>0.64402938021529166</v>
      </c>
      <c r="N62" s="79"/>
      <c r="O62" s="79">
        <v>159.94514735457241</v>
      </c>
      <c r="P62" s="79">
        <v>453.2314505026597</v>
      </c>
      <c r="Q62" s="79"/>
      <c r="R62" s="79">
        <v>1431.0686968222601</v>
      </c>
      <c r="S62" s="79">
        <v>1117.2474674177417</v>
      </c>
      <c r="T62" s="79">
        <v>3.6479992177816056E-2</v>
      </c>
      <c r="U62" s="79">
        <v>5415.9546487845773</v>
      </c>
      <c r="V62" s="79">
        <v>67.614080329993655</v>
      </c>
      <c r="W62" s="79">
        <v>10620.294155957972</v>
      </c>
      <c r="X62" s="79">
        <v>2647.8262168950914</v>
      </c>
      <c r="Y62" s="79">
        <v>31262.915330782867</v>
      </c>
      <c r="Z62" s="79">
        <v>94.897885214551849</v>
      </c>
      <c r="AA62" s="79">
        <v>12.059924367448533</v>
      </c>
      <c r="AB62" s="79">
        <v>190865.60928608821</v>
      </c>
      <c r="AC62" s="79">
        <v>269327.53556257696</v>
      </c>
      <c r="AD62" s="79">
        <v>7913.2847059518781</v>
      </c>
      <c r="AE62" s="79">
        <v>13777.378479868295</v>
      </c>
      <c r="AF62" s="79">
        <v>483266.40023740748</v>
      </c>
      <c r="AG62" s="79">
        <v>140511.57570027665</v>
      </c>
      <c r="AH62" s="79">
        <v>312522.25490772276</v>
      </c>
      <c r="AI62" s="79">
        <v>43951.982470313436</v>
      </c>
      <c r="AJ62" s="80">
        <v>109386.71712051038</v>
      </c>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77"/>
      <c r="BS62" s="223"/>
      <c r="BT62" s="223"/>
      <c r="BU62" s="186">
        <f>'[46]HH_CGE_map_20-80'!U66</f>
        <v>6662.76789960724</v>
      </c>
      <c r="BV62" s="79">
        <f>'[46]HH_CGE_map_20-80'!V66</f>
        <v>74702.918752835147</v>
      </c>
      <c r="BW62" s="79">
        <f>'[46]HH_CGE_map_20-80'!W66</f>
        <v>2251.5725239884628</v>
      </c>
      <c r="BX62" s="185">
        <f>'[46]HH_CGE_map_20-80'!X66</f>
        <v>64508.4874861996</v>
      </c>
      <c r="BY62" s="223">
        <v>126054.77283649307</v>
      </c>
      <c r="BZ62" s="223"/>
      <c r="CA62" s="223"/>
      <c r="CB62" s="223"/>
      <c r="CC62" s="223"/>
      <c r="CD62" s="79">
        <v>4873515.2526590172</v>
      </c>
      <c r="CE62" s="85"/>
      <c r="CF62" s="107">
        <f t="shared" si="1"/>
        <v>6842147.1480954578</v>
      </c>
      <c r="CG62" s="221" t="b">
        <f t="shared" si="2"/>
        <v>1</v>
      </c>
      <c r="CH62" s="79">
        <v>6842147.1480954578</v>
      </c>
    </row>
    <row r="63" spans="1:87" x14ac:dyDescent="0.25">
      <c r="A63" s="227"/>
      <c r="B63" s="225">
        <v>61</v>
      </c>
      <c r="C63" s="7">
        <v>636610.68937398668</v>
      </c>
      <c r="D63" s="79">
        <v>88290.44402669424</v>
      </c>
      <c r="E63" s="79">
        <v>972407.40548707172</v>
      </c>
      <c r="F63" s="79">
        <v>15894.527172740545</v>
      </c>
      <c r="G63" s="79">
        <v>116285.75170678154</v>
      </c>
      <c r="H63" s="79">
        <v>438314.39017621632</v>
      </c>
      <c r="I63" s="79">
        <v>171886.29450422648</v>
      </c>
      <c r="J63" s="79">
        <v>321136.87050507095</v>
      </c>
      <c r="K63" s="79">
        <v>14649.091575078093</v>
      </c>
      <c r="L63" s="79">
        <v>91612.865541741092</v>
      </c>
      <c r="M63" s="79">
        <v>369456.28726142121</v>
      </c>
      <c r="N63" s="79">
        <v>424652.52099536086</v>
      </c>
      <c r="O63" s="79">
        <v>70814.757341998135</v>
      </c>
      <c r="P63" s="79">
        <v>246995.37024275531</v>
      </c>
      <c r="Q63" s="79">
        <v>110895.48338141011</v>
      </c>
      <c r="R63" s="79">
        <v>130981.57305605331</v>
      </c>
      <c r="S63" s="79">
        <v>244960.39577793324</v>
      </c>
      <c r="T63" s="79">
        <v>3075.1783245639349</v>
      </c>
      <c r="U63" s="79">
        <v>256736.58419022209</v>
      </c>
      <c r="V63" s="79">
        <v>58340.766674392667</v>
      </c>
      <c r="W63" s="79">
        <v>41687.372215563104</v>
      </c>
      <c r="X63" s="79">
        <v>105790.66024045942</v>
      </c>
      <c r="Y63" s="79">
        <v>1110466.8274250582</v>
      </c>
      <c r="Z63" s="79">
        <v>14444.983659468431</v>
      </c>
      <c r="AA63" s="79">
        <v>31892.159120876298</v>
      </c>
      <c r="AB63" s="79">
        <v>1163217.859629038</v>
      </c>
      <c r="AC63" s="79">
        <v>539728.87216126884</v>
      </c>
      <c r="AD63" s="79">
        <v>135203.92982971182</v>
      </c>
      <c r="AE63" s="79">
        <v>103515.012020614</v>
      </c>
      <c r="AF63" s="79">
        <v>329720.42413451831</v>
      </c>
      <c r="AG63" s="79">
        <v>282528.79933900113</v>
      </c>
      <c r="AH63" s="79">
        <v>95362.233010311189</v>
      </c>
      <c r="AI63" s="79">
        <v>211768.61610991549</v>
      </c>
      <c r="AJ63" s="80">
        <v>462945.0031983683</v>
      </c>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77"/>
      <c r="BS63" s="223"/>
      <c r="BT63" s="223"/>
      <c r="BU63" s="186">
        <f>'[46]HH_CGE_map_20-80'!U67</f>
        <v>177944.52685990382</v>
      </c>
      <c r="BV63" s="79">
        <f>'[46]HH_CGE_map_20-80'!V67</f>
        <v>1368390.4897088306</v>
      </c>
      <c r="BW63" s="79">
        <f>'[46]HH_CGE_map_20-80'!W67</f>
        <v>74989.047732528532</v>
      </c>
      <c r="BX63" s="185">
        <f>'[46]HH_CGE_map_20-80'!X67</f>
        <v>2096486.1308775544</v>
      </c>
      <c r="BY63" s="223"/>
      <c r="BZ63" s="223"/>
      <c r="CA63" s="223"/>
      <c r="CB63" s="223"/>
      <c r="CC63" s="223"/>
      <c r="CD63" s="79">
        <v>2472830.2779351282</v>
      </c>
      <c r="CE63" s="85"/>
      <c r="CF63" s="107">
        <f t="shared" si="1"/>
        <v>15602910.472523838</v>
      </c>
      <c r="CG63" s="221" t="b">
        <f t="shared" si="2"/>
        <v>1</v>
      </c>
      <c r="CH63" s="79">
        <v>15602910.472523838</v>
      </c>
    </row>
    <row r="64" spans="1:87" x14ac:dyDescent="0.25">
      <c r="A64" s="227"/>
      <c r="B64" s="225">
        <v>62</v>
      </c>
      <c r="C64" s="7">
        <v>1240.1264562668048</v>
      </c>
      <c r="D64" s="79">
        <v>79.10317598617489</v>
      </c>
      <c r="E64" s="79">
        <v>20405.028782389731</v>
      </c>
      <c r="F64" s="79">
        <v>39.792179544835292</v>
      </c>
      <c r="G64" s="79">
        <v>684.71604822113386</v>
      </c>
      <c r="H64" s="79">
        <v>3071.5829906232939</v>
      </c>
      <c r="I64" s="79">
        <v>102.81429672657588</v>
      </c>
      <c r="J64" s="79">
        <v>119.9055486651345</v>
      </c>
      <c r="K64" s="79">
        <v>85.407131395940254</v>
      </c>
      <c r="L64" s="79">
        <v>11.779577281413181</v>
      </c>
      <c r="M64" s="79">
        <v>0.12562201450158789</v>
      </c>
      <c r="N64" s="79">
        <v>0.12498523389835182</v>
      </c>
      <c r="O64" s="79">
        <v>0.27448242672400747</v>
      </c>
      <c r="P64" s="79">
        <v>105.38295500508525</v>
      </c>
      <c r="Q64" s="79">
        <v>7.6032870010442748</v>
      </c>
      <c r="R64" s="79">
        <v>37.805320877333656</v>
      </c>
      <c r="S64" s="79">
        <v>61.331442967400299</v>
      </c>
      <c r="T64" s="79"/>
      <c r="U64" s="79">
        <v>11926.781134109002</v>
      </c>
      <c r="V64" s="79">
        <v>20.253703110869072</v>
      </c>
      <c r="W64" s="79">
        <v>3.0904003506831081</v>
      </c>
      <c r="X64" s="79">
        <v>455.43499224479041</v>
      </c>
      <c r="Y64" s="79">
        <v>72130.367677303133</v>
      </c>
      <c r="Z64" s="79">
        <v>0.95950041776919326</v>
      </c>
      <c r="AA64" s="79">
        <v>2023.9053677858099</v>
      </c>
      <c r="AB64" s="79">
        <v>204.96030533808332</v>
      </c>
      <c r="AC64" s="79">
        <v>299421.0592526063</v>
      </c>
      <c r="AD64" s="79">
        <v>110768.5690648297</v>
      </c>
      <c r="AE64" s="79">
        <v>27679.295310377576</v>
      </c>
      <c r="AF64" s="79">
        <v>3952.2815761061297</v>
      </c>
      <c r="AG64" s="79">
        <v>19834.813240966516</v>
      </c>
      <c r="AH64" s="79">
        <v>45702.136444132469</v>
      </c>
      <c r="AI64" s="79">
        <v>4317.4628962968045</v>
      </c>
      <c r="AJ64" s="80">
        <v>110340.66190611424</v>
      </c>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77"/>
      <c r="BS64" s="223"/>
      <c r="BT64" s="223"/>
      <c r="BU64" s="186">
        <f>'[46]HH_CGE_map_20-80'!U68</f>
        <v>57387.045790901408</v>
      </c>
      <c r="BV64" s="79">
        <f>'[46]HH_CGE_map_20-80'!V68</f>
        <v>253853.5269107054</v>
      </c>
      <c r="BW64" s="79">
        <f>'[46]HH_CGE_map_20-80'!W68</f>
        <v>44690.761135555556</v>
      </c>
      <c r="BX64" s="185">
        <f>'[46]HH_CGE_map_20-80'!X68</f>
        <v>448229.47368518455</v>
      </c>
      <c r="BY64" s="223"/>
      <c r="BZ64" s="223"/>
      <c r="CA64" s="223"/>
      <c r="CB64" s="223"/>
      <c r="CC64" s="223"/>
      <c r="CD64" s="79">
        <v>322089.92222807824</v>
      </c>
      <c r="CE64" s="85"/>
      <c r="CF64" s="107">
        <f t="shared" si="1"/>
        <v>1861085.6668051416</v>
      </c>
      <c r="CG64" s="221" t="b">
        <f t="shared" si="2"/>
        <v>1</v>
      </c>
      <c r="CH64" s="79">
        <v>1861085.6668051421</v>
      </c>
    </row>
    <row r="65" spans="1:87" x14ac:dyDescent="0.25">
      <c r="A65" s="227"/>
      <c r="B65" s="225">
        <v>63</v>
      </c>
      <c r="C65" s="7">
        <v>230911.60487094877</v>
      </c>
      <c r="D65" s="79">
        <v>1667.2390465183423</v>
      </c>
      <c r="E65" s="79">
        <v>54938.813685822184</v>
      </c>
      <c r="F65" s="79">
        <v>585.9809029096192</v>
      </c>
      <c r="G65" s="79">
        <v>1773.1474322431511</v>
      </c>
      <c r="H65" s="79">
        <v>5884.1982058212498</v>
      </c>
      <c r="I65" s="79">
        <v>1560.4408441381345</v>
      </c>
      <c r="J65" s="79">
        <v>26550.772718490472</v>
      </c>
      <c r="K65" s="79">
        <v>1894.7127564258194</v>
      </c>
      <c r="L65" s="79">
        <v>3825.6399629477946</v>
      </c>
      <c r="M65" s="79">
        <v>6134.4683798398682</v>
      </c>
      <c r="N65" s="79">
        <v>6128.2989680115834</v>
      </c>
      <c r="O65" s="79">
        <v>240.36825449793017</v>
      </c>
      <c r="P65" s="79">
        <v>1561.0324255880819</v>
      </c>
      <c r="Q65" s="79">
        <v>3004.7400602775219</v>
      </c>
      <c r="R65" s="79">
        <v>9930.0999671312256</v>
      </c>
      <c r="S65" s="79">
        <v>12389.401621789422</v>
      </c>
      <c r="T65" s="79">
        <v>197.27139494810891</v>
      </c>
      <c r="U65" s="79">
        <v>11272.37139335567</v>
      </c>
      <c r="V65" s="79">
        <v>1550.4960912529205</v>
      </c>
      <c r="W65" s="79">
        <v>1761.1629357284046</v>
      </c>
      <c r="X65" s="79">
        <v>4120.3838842591686</v>
      </c>
      <c r="Y65" s="79">
        <v>161543.62827931403</v>
      </c>
      <c r="Z65" s="79">
        <v>3209.1089707667697</v>
      </c>
      <c r="AA65" s="79">
        <v>3792.650142503443</v>
      </c>
      <c r="AB65" s="79">
        <v>55701.849745593005</v>
      </c>
      <c r="AC65" s="79">
        <v>838246.83095679071</v>
      </c>
      <c r="AD65" s="79">
        <v>11223.001520606591</v>
      </c>
      <c r="AE65" s="79">
        <v>383780.52996816626</v>
      </c>
      <c r="AF65" s="79">
        <v>172058.36528836022</v>
      </c>
      <c r="AG65" s="79">
        <v>27014.925635395615</v>
      </c>
      <c r="AH65" s="79">
        <v>137903.75549299279</v>
      </c>
      <c r="AI65" s="79">
        <v>154197.56362650206</v>
      </c>
      <c r="AJ65" s="80">
        <v>275656.7884680258</v>
      </c>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77"/>
      <c r="BS65" s="223"/>
      <c r="BT65" s="223"/>
      <c r="BU65" s="186">
        <f>'[46]HH_CGE_map_20-80'!U69</f>
        <v>18348.997348851975</v>
      </c>
      <c r="BV65" s="79">
        <f>'[46]HH_CGE_map_20-80'!V69</f>
        <v>198329.63263419815</v>
      </c>
      <c r="BW65" s="79">
        <f>'[46]HH_CGE_map_20-80'!W69</f>
        <v>13990.420537817807</v>
      </c>
      <c r="BX65" s="185">
        <f>'[46]HH_CGE_map_20-80'!X69</f>
        <v>429581.69435656199</v>
      </c>
      <c r="BY65" s="223">
        <v>17767.509461842328</v>
      </c>
      <c r="BZ65" s="223"/>
      <c r="CA65" s="223"/>
      <c r="CB65" s="223"/>
      <c r="CC65" s="223"/>
      <c r="CD65" s="79"/>
      <c r="CE65" s="85"/>
      <c r="CF65" s="107">
        <f t="shared" si="1"/>
        <v>3290229.8982372354</v>
      </c>
      <c r="CG65" s="221" t="b">
        <f t="shared" si="2"/>
        <v>0</v>
      </c>
      <c r="CH65" s="79">
        <v>3290229.8982372349</v>
      </c>
      <c r="CI65" s="179">
        <f>CF65-CH65</f>
        <v>0</v>
      </c>
    </row>
    <row r="66" spans="1:87" x14ac:dyDescent="0.25">
      <c r="A66" s="227"/>
      <c r="B66" s="225">
        <v>64</v>
      </c>
      <c r="C66" s="7">
        <v>1187.6700208828966</v>
      </c>
      <c r="D66" s="79">
        <v>4.7780897104236664E-2</v>
      </c>
      <c r="E66" s="79">
        <v>10121.010466609097</v>
      </c>
      <c r="F66" s="79">
        <v>5.8440729790495292</v>
      </c>
      <c r="G66" s="79">
        <v>13.062620229197522</v>
      </c>
      <c r="H66" s="79">
        <v>83.060274918080523</v>
      </c>
      <c r="I66" s="79">
        <v>94.804669054486197</v>
      </c>
      <c r="J66" s="79">
        <v>721.74553180147029</v>
      </c>
      <c r="K66" s="79">
        <v>1.0909960156314329</v>
      </c>
      <c r="L66" s="79">
        <v>7.5264451339750931</v>
      </c>
      <c r="M66" s="79">
        <v>27.204095306542818</v>
      </c>
      <c r="N66" s="79">
        <v>0.2085916196858823</v>
      </c>
      <c r="O66" s="79">
        <v>6.6789988191569083E-3</v>
      </c>
      <c r="P66" s="79">
        <v>3.1016072507597517E-3</v>
      </c>
      <c r="Q66" s="79">
        <v>11.005842737501522</v>
      </c>
      <c r="R66" s="79">
        <v>13.752016296893361</v>
      </c>
      <c r="S66" s="79">
        <v>10.524403035006999</v>
      </c>
      <c r="T66" s="79"/>
      <c r="U66" s="79">
        <v>85.447514037485732</v>
      </c>
      <c r="V66" s="79">
        <v>7.5991339351603431</v>
      </c>
      <c r="W66" s="79">
        <v>5.2038808258029192</v>
      </c>
      <c r="X66" s="79">
        <v>2.0898447713185742</v>
      </c>
      <c r="Y66" s="79">
        <v>15658.669931691415</v>
      </c>
      <c r="Z66" s="79">
        <v>60.09256852076485</v>
      </c>
      <c r="AA66" s="79">
        <v>19810.793971876112</v>
      </c>
      <c r="AB66" s="79">
        <v>876.23655639998549</v>
      </c>
      <c r="AC66" s="79">
        <v>260048.12063179267</v>
      </c>
      <c r="AD66" s="79">
        <v>26967.31312779471</v>
      </c>
      <c r="AE66" s="79">
        <v>152272.58592467511</v>
      </c>
      <c r="AF66" s="79">
        <v>16218.180660308919</v>
      </c>
      <c r="AG66" s="79">
        <v>46250.354281455599</v>
      </c>
      <c r="AH66" s="79">
        <v>14047.103642120863</v>
      </c>
      <c r="AI66" s="79">
        <v>4259.4887466304972</v>
      </c>
      <c r="AJ66" s="80">
        <v>191621.20412799186</v>
      </c>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77"/>
      <c r="BS66" s="223"/>
      <c r="BT66" s="223"/>
      <c r="BU66" s="186">
        <f>'[46]HH_CGE_map_20-80'!U70</f>
        <v>175665.18270631228</v>
      </c>
      <c r="BV66" s="79">
        <f>'[46]HH_CGE_map_20-80'!V70</f>
        <v>1222421.0268353915</v>
      </c>
      <c r="BW66" s="79">
        <f>'[46]HH_CGE_map_20-80'!W70</f>
        <v>202204.84903694448</v>
      </c>
      <c r="BX66" s="185">
        <f>'[46]HH_CGE_map_20-80'!X70</f>
        <v>4191056.1487327935</v>
      </c>
      <c r="BY66" s="223"/>
      <c r="BZ66" s="223"/>
      <c r="CA66" s="223"/>
      <c r="CB66" s="223"/>
      <c r="CC66" s="223"/>
      <c r="CD66" s="79"/>
      <c r="CE66" s="85"/>
      <c r="CF66" s="107">
        <f t="shared" si="1"/>
        <v>6551836.2594643924</v>
      </c>
      <c r="CG66" s="221" t="b">
        <f t="shared" si="2"/>
        <v>1</v>
      </c>
      <c r="CH66" s="79">
        <v>6551836.2594643934</v>
      </c>
    </row>
    <row r="67" spans="1:87" x14ac:dyDescent="0.25">
      <c r="A67" s="227"/>
      <c r="B67" s="225">
        <v>65</v>
      </c>
      <c r="C67" s="7">
        <v>81588.287227829191</v>
      </c>
      <c r="D67" s="79">
        <v>741.90380795794624</v>
      </c>
      <c r="E67" s="79">
        <v>447302.26101502363</v>
      </c>
      <c r="F67" s="79">
        <v>97629.151115108965</v>
      </c>
      <c r="G67" s="79">
        <v>383.17939028592531</v>
      </c>
      <c r="H67" s="79">
        <v>5232.1767503191886</v>
      </c>
      <c r="I67" s="79">
        <v>24641.881132758997</v>
      </c>
      <c r="J67" s="79">
        <v>4184.3800264977535</v>
      </c>
      <c r="K67" s="79">
        <v>308.94783971714776</v>
      </c>
      <c r="L67" s="79">
        <v>80.225064703655477</v>
      </c>
      <c r="M67" s="79">
        <v>1.5465461972230194</v>
      </c>
      <c r="N67" s="79">
        <v>36.037264990383008</v>
      </c>
      <c r="O67" s="79">
        <v>3.5123786443497056</v>
      </c>
      <c r="P67" s="79">
        <v>5472.4862927988261</v>
      </c>
      <c r="Q67" s="79">
        <v>242.88160331018054</v>
      </c>
      <c r="R67" s="79">
        <v>327.42433046529931</v>
      </c>
      <c r="S67" s="79">
        <v>268.94348496522099</v>
      </c>
      <c r="T67" s="79">
        <v>3.213851094454389E-3</v>
      </c>
      <c r="U67" s="79">
        <v>4255.7224896330135</v>
      </c>
      <c r="V67" s="79">
        <v>357.49484623639529</v>
      </c>
      <c r="W67" s="79">
        <v>11728.611845731653</v>
      </c>
      <c r="X67" s="79">
        <v>285.79030902494725</v>
      </c>
      <c r="Y67" s="79">
        <v>26401.281458549398</v>
      </c>
      <c r="Z67" s="79">
        <v>20.622056918079288</v>
      </c>
      <c r="AA67" s="79">
        <v>7020.5901067219065</v>
      </c>
      <c r="AB67" s="79">
        <v>197770.98429732208</v>
      </c>
      <c r="AC67" s="79">
        <v>1483668.1047391507</v>
      </c>
      <c r="AD67" s="79">
        <v>26626.364470755136</v>
      </c>
      <c r="AE67" s="79">
        <v>23105.780269257717</v>
      </c>
      <c r="AF67" s="79">
        <v>125452.96687274608</v>
      </c>
      <c r="AG67" s="79">
        <v>334492.75343962654</v>
      </c>
      <c r="AH67" s="79">
        <v>24177.123790401823</v>
      </c>
      <c r="AI67" s="79">
        <v>14081.480841465991</v>
      </c>
      <c r="AJ67" s="80">
        <v>627242.02422221994</v>
      </c>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77"/>
      <c r="BS67" s="223"/>
      <c r="BT67" s="223"/>
      <c r="BU67" s="186">
        <f>'[46]HH_CGE_map_20-80'!U71</f>
        <v>34265.783044972814</v>
      </c>
      <c r="BV67" s="79">
        <f>'[46]HH_CGE_map_20-80'!V71</f>
        <v>139079.5581281374</v>
      </c>
      <c r="BW67" s="79">
        <f>'[46]HH_CGE_map_20-80'!W71</f>
        <v>0</v>
      </c>
      <c r="BX67" s="185">
        <f>'[46]HH_CGE_map_20-80'!X71</f>
        <v>10614.104601018673</v>
      </c>
      <c r="BY67" s="223">
        <v>35603.030919081153</v>
      </c>
      <c r="BZ67" s="223"/>
      <c r="CA67" s="223"/>
      <c r="CB67" s="223"/>
      <c r="CC67" s="223"/>
      <c r="CD67" s="79">
        <v>1426492.2899236782</v>
      </c>
      <c r="CE67" s="85"/>
      <c r="CF67" s="107">
        <f t="shared" ref="CF67:CF83" si="3">SUM(C67:CE67)</f>
        <v>5221187.6911580749</v>
      </c>
      <c r="CG67" s="221" t="b">
        <f t="shared" si="2"/>
        <v>1</v>
      </c>
      <c r="CH67" s="79">
        <v>5221187.6911580749</v>
      </c>
    </row>
    <row r="68" spans="1:87" x14ac:dyDescent="0.25">
      <c r="A68" s="227"/>
      <c r="B68" s="225">
        <v>66</v>
      </c>
      <c r="C68" s="7">
        <v>1.2460283041034266</v>
      </c>
      <c r="D68" s="79">
        <v>5.7906238878103249</v>
      </c>
      <c r="E68" s="79">
        <v>1887.7182301375708</v>
      </c>
      <c r="F68" s="79">
        <v>4.4581022759248849</v>
      </c>
      <c r="G68" s="79">
        <v>83.990743503673329</v>
      </c>
      <c r="H68" s="79">
        <v>4.3884213184102858</v>
      </c>
      <c r="I68" s="79">
        <v>7.7763722487557656</v>
      </c>
      <c r="J68" s="79">
        <v>0.6474256390137233</v>
      </c>
      <c r="K68" s="79">
        <v>5.59471874573702E-2</v>
      </c>
      <c r="L68" s="79">
        <v>4.751374670838469E-3</v>
      </c>
      <c r="M68" s="79"/>
      <c r="N68" s="79"/>
      <c r="O68" s="79">
        <v>0.12311777286075477</v>
      </c>
      <c r="P68" s="79">
        <v>2.2320415936824458E-3</v>
      </c>
      <c r="Q68" s="79">
        <v>8.1362455399911979E-3</v>
      </c>
      <c r="R68" s="79">
        <v>2.0647590081124607E-2</v>
      </c>
      <c r="S68" s="79">
        <v>0.41273528063072007</v>
      </c>
      <c r="T68" s="79"/>
      <c r="U68" s="79">
        <v>16.387406982556527</v>
      </c>
      <c r="V68" s="79">
        <v>1.6772593315924369</v>
      </c>
      <c r="W68" s="79">
        <v>7.5649993300826598E-2</v>
      </c>
      <c r="X68" s="79">
        <v>0.25182407308315485</v>
      </c>
      <c r="Y68" s="79">
        <v>315.50707378242214</v>
      </c>
      <c r="Z68" s="79">
        <v>0.32065534548106017</v>
      </c>
      <c r="AA68" s="79">
        <v>0.11978056620496046</v>
      </c>
      <c r="AB68" s="79">
        <v>2.5638886662623257</v>
      </c>
      <c r="AC68" s="79">
        <v>22.483331959143545</v>
      </c>
      <c r="AD68" s="79">
        <v>179.78624420733468</v>
      </c>
      <c r="AE68" s="79">
        <v>1668.0783862886537</v>
      </c>
      <c r="AF68" s="79">
        <v>20.676565061720918</v>
      </c>
      <c r="AG68" s="79">
        <v>125.53727306769908</v>
      </c>
      <c r="AH68" s="79">
        <v>0.29337947895244237</v>
      </c>
      <c r="AI68" s="79">
        <v>5.6299233931563784</v>
      </c>
      <c r="AJ68" s="80">
        <v>2406.3108030399576</v>
      </c>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77"/>
      <c r="BS68" s="223"/>
      <c r="BT68" s="223"/>
      <c r="BU68" s="186">
        <f>'[46]HH_CGE_map_20-80'!U72</f>
        <v>45458.588270258908</v>
      </c>
      <c r="BV68" s="79">
        <f>'[46]HH_CGE_map_20-80'!V72</f>
        <v>311056.64950980176</v>
      </c>
      <c r="BW68" s="79">
        <f>'[46]HH_CGE_map_20-80'!W72</f>
        <v>30507.474665532118</v>
      </c>
      <c r="BX68" s="185">
        <f>'[46]HH_CGE_map_20-80'!X72</f>
        <v>606145.41880851437</v>
      </c>
      <c r="BY68" s="223">
        <v>1534170.5412941247</v>
      </c>
      <c r="BZ68" s="223"/>
      <c r="CA68" s="223"/>
      <c r="CB68" s="223"/>
      <c r="CC68" s="223"/>
      <c r="CD68" s="79"/>
      <c r="CE68" s="85"/>
      <c r="CF68" s="107">
        <f t="shared" si="3"/>
        <v>2534101.0155082773</v>
      </c>
      <c r="CG68" s="221" t="b">
        <f t="shared" si="2"/>
        <v>1</v>
      </c>
      <c r="CH68" s="79">
        <v>2534101.0155082773</v>
      </c>
    </row>
    <row r="69" spans="1:87" x14ac:dyDescent="0.25">
      <c r="A69" s="227"/>
      <c r="B69" s="225">
        <v>67</v>
      </c>
      <c r="C69" s="7">
        <v>5.7250406143817756</v>
      </c>
      <c r="D69" s="79">
        <v>9.1040420005265279</v>
      </c>
      <c r="E69" s="79">
        <v>3773.0081322051565</v>
      </c>
      <c r="F69" s="79">
        <v>19.12814723100124</v>
      </c>
      <c r="G69" s="79"/>
      <c r="H69" s="79">
        <v>1.9105290911289063</v>
      </c>
      <c r="I69" s="79">
        <v>20.277019018914537</v>
      </c>
      <c r="J69" s="79">
        <v>16.445221060646176</v>
      </c>
      <c r="K69" s="79">
        <v>0.96299985312871816</v>
      </c>
      <c r="L69" s="79">
        <v>7.8586376547526468E-2</v>
      </c>
      <c r="M69" s="79">
        <v>5.8408271480445375</v>
      </c>
      <c r="N69" s="79">
        <v>1.2542498098636171E-2</v>
      </c>
      <c r="O69" s="79">
        <v>1.6112781184152503E-3</v>
      </c>
      <c r="P69" s="79">
        <v>0.73228678996404317</v>
      </c>
      <c r="Q69" s="79">
        <v>156.1629865061596</v>
      </c>
      <c r="R69" s="79">
        <v>5.7068342020207739E-2</v>
      </c>
      <c r="S69" s="79">
        <v>0.12442588035119116</v>
      </c>
      <c r="T69" s="79"/>
      <c r="U69" s="79">
        <v>46.612162214744487</v>
      </c>
      <c r="V69" s="79">
        <v>3.0365890921586702</v>
      </c>
      <c r="W69" s="79">
        <v>3.2779314384172658</v>
      </c>
      <c r="X69" s="79">
        <v>3.2476729018413288</v>
      </c>
      <c r="Y69" s="79">
        <v>8326.6939551606083</v>
      </c>
      <c r="Z69" s="79">
        <v>0.26149206611384179</v>
      </c>
      <c r="AA69" s="79">
        <v>27.879352648151478</v>
      </c>
      <c r="AB69" s="79">
        <v>7.8620122168108653</v>
      </c>
      <c r="AC69" s="79">
        <v>179.68177510769027</v>
      </c>
      <c r="AD69" s="79">
        <v>20.345924430534541</v>
      </c>
      <c r="AE69" s="79">
        <v>2.5607975068509016E-2</v>
      </c>
      <c r="AF69" s="79"/>
      <c r="AG69" s="79">
        <v>344.11932002560843</v>
      </c>
      <c r="AH69" s="79">
        <v>467.62744565563207</v>
      </c>
      <c r="AI69" s="79">
        <v>8724.7929888355902</v>
      </c>
      <c r="AJ69" s="80">
        <v>6971.0342229265852</v>
      </c>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77"/>
      <c r="BS69" s="223"/>
      <c r="BT69" s="223"/>
      <c r="BU69" s="186">
        <f>'[46]HH_CGE_map_20-80'!U73</f>
        <v>16412.754315513597</v>
      </c>
      <c r="BV69" s="79">
        <f>'[46]HH_CGE_map_20-80'!V73</f>
        <v>98968.078431025759</v>
      </c>
      <c r="BW69" s="79">
        <f>'[46]HH_CGE_map_20-80'!W73</f>
        <v>11622.363268792304</v>
      </c>
      <c r="BX69" s="185">
        <f>'[46]HH_CGE_map_20-80'!X73</f>
        <v>238522.59254073794</v>
      </c>
      <c r="BY69" s="223">
        <v>1575029.5712109932</v>
      </c>
      <c r="BZ69" s="223"/>
      <c r="CA69" s="223"/>
      <c r="CB69" s="223"/>
      <c r="CC69" s="223"/>
      <c r="CD69" s="79"/>
      <c r="CE69" s="85"/>
      <c r="CF69" s="107">
        <f t="shared" si="3"/>
        <v>1969691.4296856527</v>
      </c>
      <c r="CG69" s="221" t="b">
        <f t="shared" si="2"/>
        <v>1</v>
      </c>
      <c r="CH69" s="79">
        <v>1969691.4296856525</v>
      </c>
    </row>
    <row r="70" spans="1:87" ht="15.75" thickBot="1" x14ac:dyDescent="0.3">
      <c r="A70" s="86"/>
      <c r="B70" s="103">
        <v>68</v>
      </c>
      <c r="C70" s="8">
        <v>99493.504253433217</v>
      </c>
      <c r="D70" s="9">
        <v>20282.454425218399</v>
      </c>
      <c r="E70" s="9">
        <v>228928.48566125528</v>
      </c>
      <c r="F70" s="9">
        <v>8507.1647699079876</v>
      </c>
      <c r="G70" s="9">
        <v>638.0325637358003</v>
      </c>
      <c r="H70" s="9">
        <v>9713.6606597584305</v>
      </c>
      <c r="I70" s="9">
        <v>46387.665868553289</v>
      </c>
      <c r="J70" s="9">
        <v>5654.9729904518408</v>
      </c>
      <c r="K70" s="9">
        <v>350.41112199689439</v>
      </c>
      <c r="L70" s="9">
        <v>359.52493468912553</v>
      </c>
      <c r="M70" s="9">
        <v>4622.0161377864033</v>
      </c>
      <c r="N70" s="9">
        <v>39.315182621568638</v>
      </c>
      <c r="O70" s="9">
        <v>232.41089037367101</v>
      </c>
      <c r="P70" s="9">
        <v>327.14044752078166</v>
      </c>
      <c r="Q70" s="9">
        <v>1064.2426668463347</v>
      </c>
      <c r="R70" s="9">
        <v>1373.6556991461439</v>
      </c>
      <c r="S70" s="9">
        <v>918.74094114520187</v>
      </c>
      <c r="T70" s="9">
        <v>1.1567740681318422E-2</v>
      </c>
      <c r="U70" s="9">
        <v>9531.8489353798577</v>
      </c>
      <c r="V70" s="9">
        <v>337.51849064190111</v>
      </c>
      <c r="W70" s="9">
        <v>274.28884330287019</v>
      </c>
      <c r="X70" s="9">
        <v>3449.0164224842765</v>
      </c>
      <c r="Y70" s="9">
        <v>172702.39850181839</v>
      </c>
      <c r="Z70" s="9">
        <v>8899.485165635786</v>
      </c>
      <c r="AA70" s="9">
        <v>129116.64071612424</v>
      </c>
      <c r="AB70" s="9">
        <v>48779.489103007087</v>
      </c>
      <c r="AC70" s="9">
        <v>1633618.7422641879</v>
      </c>
      <c r="AD70" s="9">
        <v>42544.208719517694</v>
      </c>
      <c r="AE70" s="9">
        <v>94750.660522575126</v>
      </c>
      <c r="AF70" s="9">
        <v>206123.48291879296</v>
      </c>
      <c r="AG70" s="9">
        <v>294352.70552307804</v>
      </c>
      <c r="AH70" s="9">
        <v>104900.72340714662</v>
      </c>
      <c r="AI70" s="9">
        <v>113927.10046864758</v>
      </c>
      <c r="AJ70" s="10">
        <v>559271.37596205482</v>
      </c>
      <c r="AK70" s="224"/>
      <c r="AL70" s="224"/>
      <c r="AM70" s="224"/>
      <c r="AN70" s="224"/>
      <c r="AO70" s="224"/>
      <c r="AP70" s="224"/>
      <c r="AQ70" s="224"/>
      <c r="AR70" s="224"/>
      <c r="AS70" s="224"/>
      <c r="AT70" s="224"/>
      <c r="AU70" s="224"/>
      <c r="AV70" s="224"/>
      <c r="AW70" s="224"/>
      <c r="AX70" s="224"/>
      <c r="AY70" s="224"/>
      <c r="AZ70" s="224"/>
      <c r="BA70" s="224"/>
      <c r="BB70" s="224"/>
      <c r="BC70" s="224"/>
      <c r="BD70" s="224"/>
      <c r="BE70" s="224"/>
      <c r="BF70" s="224"/>
      <c r="BG70" s="224"/>
      <c r="BH70" s="224"/>
      <c r="BI70" s="224"/>
      <c r="BJ70" s="224"/>
      <c r="BK70" s="224"/>
      <c r="BL70" s="224"/>
      <c r="BM70" s="224"/>
      <c r="BN70" s="224"/>
      <c r="BO70" s="224"/>
      <c r="BP70" s="224"/>
      <c r="BQ70" s="224"/>
      <c r="BR70" s="78"/>
      <c r="BS70" s="224"/>
      <c r="BT70" s="224"/>
      <c r="BU70" s="184">
        <f>'[46]HH_CGE_map_20-80'!U74</f>
        <v>209814.55381392766</v>
      </c>
      <c r="BV70" s="183">
        <f>'[46]HH_CGE_map_20-80'!V74</f>
        <v>887899.51963664871</v>
      </c>
      <c r="BW70" s="183">
        <f>'[46]HH_CGE_map_20-80'!W74</f>
        <v>137643.7934645561</v>
      </c>
      <c r="BX70" s="182">
        <f>'[46]HH_CGE_map_20-80'!X74</f>
        <v>1897093.1380790591</v>
      </c>
      <c r="BY70" s="224">
        <v>2572441.6394333281</v>
      </c>
      <c r="BZ70" s="224"/>
      <c r="CA70" s="224"/>
      <c r="CB70" s="224"/>
      <c r="CC70" s="224"/>
      <c r="CD70" s="9">
        <v>38457.6323054815</v>
      </c>
      <c r="CE70" s="224"/>
      <c r="CF70" s="107">
        <f t="shared" si="3"/>
        <v>9594823.3734795768</v>
      </c>
      <c r="CG70" s="221" t="b">
        <f t="shared" si="2"/>
        <v>1</v>
      </c>
      <c r="CH70" s="224">
        <v>9594823.3734795768</v>
      </c>
    </row>
    <row r="71" spans="1:87" x14ac:dyDescent="0.25">
      <c r="A71" s="227" t="str">
        <f>BS1</f>
        <v>K</v>
      </c>
      <c r="B71" s="225">
        <v>69</v>
      </c>
      <c r="C71" s="79">
        <v>1849202.5999999999</v>
      </c>
      <c r="D71" s="79">
        <v>123462.76215141091</v>
      </c>
      <c r="E71" s="79">
        <v>4320025.9580597421</v>
      </c>
      <c r="F71" s="79">
        <v>126544.48321226559</v>
      </c>
      <c r="G71" s="79">
        <v>111719.90046035385</v>
      </c>
      <c r="H71" s="79">
        <v>568898.66070519283</v>
      </c>
      <c r="I71" s="79">
        <v>221630.83541103435</v>
      </c>
      <c r="J71" s="79">
        <v>1170975.6142917487</v>
      </c>
      <c r="K71" s="79">
        <v>38923.095048074741</v>
      </c>
      <c r="L71" s="79">
        <v>110076.31922744958</v>
      </c>
      <c r="M71" s="79">
        <v>839846.43594899192</v>
      </c>
      <c r="N71" s="79">
        <v>1024460.0258934889</v>
      </c>
      <c r="O71" s="79">
        <v>91740.965765774323</v>
      </c>
      <c r="P71" s="79">
        <v>393025.55105114414</v>
      </c>
      <c r="Q71" s="79">
        <v>268865.87145775952</v>
      </c>
      <c r="R71" s="79">
        <v>194484.03636553505</v>
      </c>
      <c r="S71" s="79">
        <v>204313.46740592801</v>
      </c>
      <c r="T71" s="79">
        <v>3981.3175441047297</v>
      </c>
      <c r="U71" s="79">
        <v>297699.87083777023</v>
      </c>
      <c r="V71" s="79">
        <v>55952.270884580976</v>
      </c>
      <c r="W71" s="79">
        <v>89834.958277648693</v>
      </c>
      <c r="X71" s="79">
        <v>60723.3</v>
      </c>
      <c r="Y71" s="79">
        <v>2835818.768586067</v>
      </c>
      <c r="Z71" s="79">
        <v>12122.898894784914</v>
      </c>
      <c r="AA71" s="79">
        <v>130138.0096433376</v>
      </c>
      <c r="AB71" s="79">
        <v>1644492.8</v>
      </c>
      <c r="AC71" s="79">
        <v>5863164.2999999998</v>
      </c>
      <c r="AD71" s="79">
        <v>601958.40000000002</v>
      </c>
      <c r="AE71" s="79">
        <v>1308089.1000000001</v>
      </c>
      <c r="AF71" s="79">
        <v>4191245.8</v>
      </c>
      <c r="AG71" s="79">
        <v>1446851.2</v>
      </c>
      <c r="AH71" s="79">
        <v>391338.10000000003</v>
      </c>
      <c r="AI71" s="79">
        <v>488001.5</v>
      </c>
      <c r="AJ71" s="80">
        <v>2904348.3228758103</v>
      </c>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92"/>
      <c r="BS71" s="223"/>
      <c r="BT71" s="223"/>
      <c r="BU71" s="79"/>
      <c r="BV71" s="79"/>
      <c r="BW71" s="79"/>
      <c r="BX71" s="79"/>
      <c r="BY71" s="223"/>
      <c r="BZ71" s="223"/>
      <c r="CA71" s="223"/>
      <c r="CB71" s="223"/>
      <c r="CC71" s="223"/>
      <c r="CD71" s="223"/>
      <c r="CE71" s="104"/>
      <c r="CF71" s="107">
        <f t="shared" si="3"/>
        <v>33983957.5</v>
      </c>
      <c r="CG71" s="221" t="b">
        <f>CF71=CH71</f>
        <v>1</v>
      </c>
      <c r="CH71" s="79">
        <v>33983957.5</v>
      </c>
    </row>
    <row r="72" spans="1:87" x14ac:dyDescent="0.25">
      <c r="A72" s="227" t="str">
        <f>BT1</f>
        <v>L</v>
      </c>
      <c r="B72" s="225">
        <v>70</v>
      </c>
      <c r="C72" s="79">
        <v>604736.30000000005</v>
      </c>
      <c r="D72" s="79">
        <v>105860.56745946007</v>
      </c>
      <c r="E72" s="79">
        <v>633019.71334440075</v>
      </c>
      <c r="F72" s="79">
        <v>17752.191519996053</v>
      </c>
      <c r="G72" s="79">
        <v>86122.951192854816</v>
      </c>
      <c r="H72" s="79">
        <v>550308.99124965188</v>
      </c>
      <c r="I72" s="79">
        <v>220547.08523363638</v>
      </c>
      <c r="J72" s="79">
        <v>279467.79329062358</v>
      </c>
      <c r="K72" s="79">
        <v>26179.577379694845</v>
      </c>
      <c r="L72" s="79">
        <v>93362.839057653677</v>
      </c>
      <c r="M72" s="79">
        <v>307007.89370935922</v>
      </c>
      <c r="N72" s="79">
        <v>446672.77083422855</v>
      </c>
      <c r="O72" s="79">
        <v>46986.131221762087</v>
      </c>
      <c r="P72" s="79">
        <v>52208.380962589814</v>
      </c>
      <c r="Q72" s="79">
        <v>68082.519538603694</v>
      </c>
      <c r="R72" s="79">
        <v>103347.35189509609</v>
      </c>
      <c r="S72" s="79">
        <v>291633.449736398</v>
      </c>
      <c r="T72" s="79">
        <v>3900.4923739905507</v>
      </c>
      <c r="U72" s="79">
        <v>297063.01074169017</v>
      </c>
      <c r="V72" s="79">
        <v>57729.726933280675</v>
      </c>
      <c r="W72" s="79">
        <v>89737.262325029151</v>
      </c>
      <c r="X72" s="79">
        <v>77925.7</v>
      </c>
      <c r="Y72" s="79">
        <v>668400.71970362193</v>
      </c>
      <c r="Z72" s="79">
        <v>16250.96134842237</v>
      </c>
      <c r="AA72" s="79">
        <v>62221.363376500893</v>
      </c>
      <c r="AB72" s="79">
        <v>1321412.2</v>
      </c>
      <c r="AC72" s="79">
        <v>3257217.2</v>
      </c>
      <c r="AD72" s="79">
        <v>472862.4</v>
      </c>
      <c r="AE72" s="79">
        <v>695206.7</v>
      </c>
      <c r="AF72" s="79">
        <v>301672.7</v>
      </c>
      <c r="AG72" s="79">
        <v>995204.5</v>
      </c>
      <c r="AH72" s="79">
        <v>1135434.3999999999</v>
      </c>
      <c r="AI72" s="79">
        <v>585942.5</v>
      </c>
      <c r="AJ72" s="80">
        <v>2638964.9555714549</v>
      </c>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77"/>
      <c r="BS72" s="223"/>
      <c r="BT72" s="79"/>
      <c r="BU72" s="79"/>
      <c r="BV72" s="79"/>
      <c r="BW72" s="79"/>
      <c r="BX72" s="79"/>
      <c r="BY72" s="79"/>
      <c r="BZ72" s="79"/>
      <c r="CA72" s="79"/>
      <c r="CB72" s="79"/>
      <c r="CC72" s="79"/>
      <c r="CD72" s="79"/>
      <c r="CE72" s="83"/>
      <c r="CF72" s="107">
        <f t="shared" si="3"/>
        <v>16610443.300000001</v>
      </c>
      <c r="CG72" s="221" t="b">
        <f t="shared" si="2"/>
        <v>1</v>
      </c>
      <c r="CH72" s="79">
        <v>16610443.300000001</v>
      </c>
    </row>
    <row r="73" spans="1:87" x14ac:dyDescent="0.25">
      <c r="A73" s="181" t="s">
        <v>172</v>
      </c>
      <c r="B73" s="99">
        <v>71</v>
      </c>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80"/>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77"/>
      <c r="BS73" s="105">
        <f>'[46]SAM_2017_IO bal'!BS73*'[46]HH_CGE_map_20-80'!U96</f>
        <v>463423.74375168688</v>
      </c>
      <c r="BT73" s="223">
        <f>'[46]SAM_2017_IO bal'!BT73*'[46]HH_CGE_map_20-80'!U99</f>
        <v>607413.57674406585</v>
      </c>
      <c r="BU73" s="223"/>
      <c r="BV73" s="223"/>
      <c r="BW73" s="223"/>
      <c r="BX73" s="223"/>
      <c r="BY73" s="223">
        <f>'[46]SAM_2017_IO bal'!BV73*'[46]HH_CGE_map_20-80'!U102</f>
        <v>1420065.3349408291</v>
      </c>
      <c r="BZ73" s="223"/>
      <c r="CA73" s="223"/>
      <c r="CB73" s="223"/>
      <c r="CC73" s="223"/>
      <c r="CD73" s="223"/>
      <c r="CE73" s="83">
        <f>'[46]SAM_2017_IO bal'!CC73*'[46]HH_CGE_map_20-80'!U105</f>
        <v>12098.851862492866</v>
      </c>
      <c r="CF73" s="107">
        <f t="shared" si="3"/>
        <v>2503001.5072990749</v>
      </c>
      <c r="CG73" s="221" t="b">
        <f>SUM(CF73:CF76)='[46]SAM_2017_IO bal'!CD73</f>
        <v>1</v>
      </c>
      <c r="CH73" s="180">
        <f>'[46]SAM_2017_IO bal'!CD73</f>
        <v>58504941.443953626</v>
      </c>
      <c r="CI73" s="180">
        <f>SUM(CF73:CF76)-CH73</f>
        <v>0</v>
      </c>
    </row>
    <row r="74" spans="1:87" x14ac:dyDescent="0.25">
      <c r="A74" s="181" t="s">
        <v>173</v>
      </c>
      <c r="B74" s="99">
        <v>72</v>
      </c>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80"/>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77"/>
      <c r="BS74" s="105">
        <f>'[46]SAM_2017_IO bal'!BS73*'[46]HH_CGE_map_20-80'!V96</f>
        <v>13036222.577011971</v>
      </c>
      <c r="BT74" s="223">
        <f>'[46]SAM_2017_IO bal'!BT73*'[46]HH_CGE_map_20-80'!V99</f>
        <v>6219124.6606683014</v>
      </c>
      <c r="BU74" s="223"/>
      <c r="BV74" s="223"/>
      <c r="BW74" s="223"/>
      <c r="BX74" s="223"/>
      <c r="BY74" s="223">
        <f>'[46]SAM_2017_IO bal'!BV73*'[46]HH_CGE_map_20-80'!V102</f>
        <v>2034241.7647489191</v>
      </c>
      <c r="BZ74" s="223"/>
      <c r="CA74" s="223"/>
      <c r="CB74" s="223"/>
      <c r="CC74" s="223"/>
      <c r="CD74" s="223"/>
      <c r="CE74" s="83">
        <f>'[46]SAM_2017_IO bal'!CC73*'[46]HH_CGE_map_20-80'!V105</f>
        <v>388805.05850486225</v>
      </c>
      <c r="CF74" s="107">
        <f t="shared" si="3"/>
        <v>21678394.060934052</v>
      </c>
      <c r="CG74" s="180">
        <f>SUM(CF73:CF76)</f>
        <v>58504941.443953611</v>
      </c>
    </row>
    <row r="75" spans="1:87" x14ac:dyDescent="0.25">
      <c r="A75" s="181" t="s">
        <v>174</v>
      </c>
      <c r="B75" s="99">
        <v>73</v>
      </c>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80"/>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77"/>
      <c r="BS75" s="105">
        <f>'[46]SAM_2017_IO bal'!BS73*'[46]HH_CGE_map_20-80'!W96</f>
        <v>263337.50527086871</v>
      </c>
      <c r="BT75" s="223">
        <f>'[46]SAM_2017_IO bal'!BT73*'[46]HH_CGE_map_20-80'!W99</f>
        <v>345158.78421012691</v>
      </c>
      <c r="BU75" s="223"/>
      <c r="BV75" s="223"/>
      <c r="BW75" s="223"/>
      <c r="BX75" s="223"/>
      <c r="BY75" s="223">
        <f>'[46]SAM_2017_IO bal'!BV73*'[46]HH_CGE_map_20-80'!W102</f>
        <v>806942.81997198029</v>
      </c>
      <c r="BZ75" s="223"/>
      <c r="CA75" s="223"/>
      <c r="CB75" s="223"/>
      <c r="CC75" s="223"/>
      <c r="CD75" s="223"/>
      <c r="CE75" s="83">
        <f>'[46]SAM_2017_IO bal'!CC73*'[46]HH_CGE_map_20-80'!W105</f>
        <v>6875.093279246933</v>
      </c>
      <c r="CF75" s="107">
        <f t="shared" si="3"/>
        <v>1422314.2027322229</v>
      </c>
    </row>
    <row r="76" spans="1:87" x14ac:dyDescent="0.25">
      <c r="A76" s="181" t="s">
        <v>175</v>
      </c>
      <c r="B76" s="99">
        <v>74</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80"/>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77"/>
      <c r="BS76" s="105">
        <f>'[46]SAM_2017_IO bal'!BS73*'[46]HH_CGE_map_20-80'!X96</f>
        <v>19785034.718961589</v>
      </c>
      <c r="BT76" s="223">
        <f>'[46]SAM_2017_IO bal'!BT73*'[46]HH_CGE_map_20-80'!X99</f>
        <v>9438746.278377505</v>
      </c>
      <c r="BU76" s="223"/>
      <c r="BV76" s="223"/>
      <c r="BW76" s="223"/>
      <c r="BX76" s="223"/>
      <c r="BY76" s="223">
        <f>'[46]SAM_2017_IO bal'!BV73*'[46]HH_CGE_map_20-80'!X102</f>
        <v>3087362.4398904811</v>
      </c>
      <c r="BZ76" s="223"/>
      <c r="CA76" s="223"/>
      <c r="CB76" s="223"/>
      <c r="CC76" s="223"/>
      <c r="CD76" s="223"/>
      <c r="CE76" s="83">
        <f>'[46]SAM_2017_IO bal'!CC73*'[46]HH_CGE_map_20-80'!X105</f>
        <v>590088.23575868958</v>
      </c>
      <c r="CF76" s="107">
        <f t="shared" si="3"/>
        <v>32901231.672988262</v>
      </c>
    </row>
    <row r="77" spans="1:87" x14ac:dyDescent="0.25">
      <c r="A77" s="227" t="str">
        <f>BY1</f>
        <v>Govt</v>
      </c>
      <c r="B77" s="225">
        <v>75</v>
      </c>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80"/>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77"/>
      <c r="BS77" s="105">
        <v>435938.95500388398</v>
      </c>
      <c r="BT77" s="223"/>
      <c r="BU77" s="223">
        <f>'[46]SAM_2017_IO bal'!$BU74*'[46]HH_CGE_map_20-80'!U90</f>
        <v>373648.13987688418</v>
      </c>
      <c r="BV77" s="223">
        <f>'[46]SAM_2017_IO bal'!$BU74*'[46]HH_CGE_map_20-80'!V90</f>
        <v>2640389.9649997093</v>
      </c>
      <c r="BW77" s="223">
        <f>'[46]SAM_2017_IO bal'!$BU74*'[46]HH_CGE_map_20-80'!W90</f>
        <v>212323.10672670646</v>
      </c>
      <c r="BX77" s="223">
        <f>'[46]SAM_2017_IO bal'!$BU74*'[46]HH_CGE_map_20-80'!X90</f>
        <v>4007311.6902159378</v>
      </c>
      <c r="BY77" s="223"/>
      <c r="BZ77" s="223">
        <v>2116982.0149958641</v>
      </c>
      <c r="CA77" s="223">
        <v>1201952.4153063877</v>
      </c>
      <c r="CB77" s="223">
        <v>601458.49999999988</v>
      </c>
      <c r="CC77" s="223">
        <v>3190491.612332928</v>
      </c>
      <c r="CD77" s="223"/>
      <c r="CE77" s="83">
        <v>375520.16821394372</v>
      </c>
      <c r="CF77" s="107">
        <f t="shared" si="3"/>
        <v>15156016.567672243</v>
      </c>
      <c r="CG77" s="221" t="b">
        <f t="shared" si="2"/>
        <v>1</v>
      </c>
      <c r="CH77" s="221">
        <v>15156016.567672243</v>
      </c>
      <c r="CI77" s="180">
        <f>CF77-CH77</f>
        <v>0</v>
      </c>
    </row>
    <row r="78" spans="1:87" x14ac:dyDescent="0.25">
      <c r="A78" s="227" t="str">
        <f>BZ1</f>
        <v>TC</v>
      </c>
      <c r="B78" s="225">
        <v>76</v>
      </c>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80"/>
      <c r="AK78" s="79">
        <v>61694.209859215058</v>
      </c>
      <c r="AL78" s="79">
        <v>24668.667948639159</v>
      </c>
      <c r="AM78" s="79">
        <v>56060.408508274108</v>
      </c>
      <c r="AN78" s="79">
        <v>3377.8510110728821</v>
      </c>
      <c r="AO78" s="79">
        <v>1557.401241019335</v>
      </c>
      <c r="AP78" s="79">
        <v>13794.047760418576</v>
      </c>
      <c r="AQ78" s="79">
        <v>4508.8241182564134</v>
      </c>
      <c r="AR78" s="79">
        <v>417790.95987979323</v>
      </c>
      <c r="AS78" s="79">
        <v>10769.699272240916</v>
      </c>
      <c r="AT78" s="79">
        <v>92230.361828091758</v>
      </c>
      <c r="AU78" s="79">
        <v>7331.1709322309443</v>
      </c>
      <c r="AV78" s="79">
        <v>7449.0246086430689</v>
      </c>
      <c r="AW78" s="79">
        <v>38060.622438790291</v>
      </c>
      <c r="AX78" s="79">
        <v>80457.502038485138</v>
      </c>
      <c r="AY78" s="79">
        <v>64565.630834258962</v>
      </c>
      <c r="AZ78" s="79">
        <v>14010.099314161973</v>
      </c>
      <c r="BA78" s="79">
        <v>367258.82629018155</v>
      </c>
      <c r="BB78" s="79">
        <v>19100.087480511993</v>
      </c>
      <c r="BC78" s="79">
        <v>51189.869041708494</v>
      </c>
      <c r="BD78" s="79">
        <v>10841.405050506477</v>
      </c>
      <c r="BE78" s="79">
        <v>7262.11180515661</v>
      </c>
      <c r="BF78" s="79">
        <v>7407.2141733306871</v>
      </c>
      <c r="BG78" s="79">
        <v>148797.010440952</v>
      </c>
      <c r="BH78" s="79">
        <v>531.97696392039984</v>
      </c>
      <c r="BI78" s="79">
        <v>11869.028955227741</v>
      </c>
      <c r="BJ78" s="79">
        <v>204095.38218011637</v>
      </c>
      <c r="BK78" s="79">
        <v>22676.271727331492</v>
      </c>
      <c r="BL78" s="79">
        <v>56744.371531369536</v>
      </c>
      <c r="BM78" s="79">
        <v>70343.895067671678</v>
      </c>
      <c r="BN78" s="79">
        <v>17975.143042737302</v>
      </c>
      <c r="BO78" s="79">
        <v>64322.937104168159</v>
      </c>
      <c r="BP78" s="79">
        <v>8548.519467109707</v>
      </c>
      <c r="BQ78" s="79">
        <v>6751.9916158110482</v>
      </c>
      <c r="BR78" s="79">
        <v>142939.49146445945</v>
      </c>
      <c r="BS78" s="105"/>
      <c r="BT78" s="223"/>
      <c r="BU78" s="223"/>
      <c r="BV78" s="223"/>
      <c r="BW78" s="223"/>
      <c r="BX78" s="223"/>
      <c r="BY78" s="223"/>
      <c r="BZ78" s="223"/>
      <c r="CA78" s="223"/>
      <c r="CB78" s="223"/>
      <c r="CC78" s="223"/>
      <c r="CD78" s="223"/>
      <c r="CE78" s="83"/>
      <c r="CF78" s="107">
        <f t="shared" si="3"/>
        <v>2116982.0149958627</v>
      </c>
      <c r="CG78" s="221" t="b">
        <f t="shared" si="2"/>
        <v>1</v>
      </c>
      <c r="CH78" s="221">
        <v>2116982.0149958627</v>
      </c>
      <c r="CI78" s="179"/>
    </row>
    <row r="79" spans="1:87" x14ac:dyDescent="0.25">
      <c r="A79" s="227" t="str">
        <f>CA1</f>
        <v>TE</v>
      </c>
      <c r="B79" s="225">
        <v>77</v>
      </c>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80"/>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77"/>
      <c r="BS79" s="105"/>
      <c r="BT79" s="223"/>
      <c r="BU79" s="223"/>
      <c r="BV79" s="223"/>
      <c r="BW79" s="223"/>
      <c r="BX79" s="223"/>
      <c r="BY79" s="223"/>
      <c r="BZ79" s="223"/>
      <c r="CA79" s="223"/>
      <c r="CB79" s="223"/>
      <c r="CC79" s="223"/>
      <c r="CD79" s="223"/>
      <c r="CE79" s="83">
        <v>1201952.41530639</v>
      </c>
      <c r="CF79" s="107">
        <f t="shared" si="3"/>
        <v>1201952.41530639</v>
      </c>
      <c r="CG79" s="221" t="b">
        <f t="shared" si="2"/>
        <v>1</v>
      </c>
      <c r="CH79" s="221">
        <v>1201952.41530639</v>
      </c>
      <c r="CI79" s="179"/>
    </row>
    <row r="80" spans="1:87" x14ac:dyDescent="0.25">
      <c r="A80" s="227" t="str">
        <f>CB1</f>
        <v>TK</v>
      </c>
      <c r="B80" s="225">
        <v>78</v>
      </c>
      <c r="C80" s="79">
        <v>2345.6999999999998</v>
      </c>
      <c r="D80" s="79">
        <v>6743.7734244622634</v>
      </c>
      <c r="E80" s="79">
        <v>296055.09572091891</v>
      </c>
      <c r="F80" s="79">
        <v>9039.5437684368753</v>
      </c>
      <c r="G80" s="79">
        <v>2040.9516378959104</v>
      </c>
      <c r="H80" s="79">
        <v>12599.450422358603</v>
      </c>
      <c r="I80" s="79">
        <v>9321.4850259273699</v>
      </c>
      <c r="J80" s="79">
        <v>8287.1005745175335</v>
      </c>
      <c r="K80" s="79">
        <v>318.74159399102547</v>
      </c>
      <c r="L80" s="79">
        <v>554.04772738808697</v>
      </c>
      <c r="M80" s="79">
        <v>21740.913309524396</v>
      </c>
      <c r="N80" s="79">
        <v>32461.152698204958</v>
      </c>
      <c r="O80" s="79">
        <v>581.21857235232687</v>
      </c>
      <c r="P80" s="79">
        <v>2146.8358820170624</v>
      </c>
      <c r="Q80" s="79">
        <v>637.79613938021123</v>
      </c>
      <c r="R80" s="79">
        <v>3070.7398051428631</v>
      </c>
      <c r="S80" s="79">
        <v>4652.8828525173012</v>
      </c>
      <c r="T80" s="79">
        <v>27.170844964239862</v>
      </c>
      <c r="U80" s="79">
        <v>11010.702396546756</v>
      </c>
      <c r="V80" s="79">
        <v>1149.4935869514538</v>
      </c>
      <c r="W80" s="79">
        <v>3345.4040165017936</v>
      </c>
      <c r="X80" s="79">
        <v>3085.5</v>
      </c>
      <c r="Y80" s="79">
        <v>38832.370945556882</v>
      </c>
      <c r="Z80" s="79">
        <v>27.660238328374504</v>
      </c>
      <c r="AA80" s="79">
        <v>629.49520668347975</v>
      </c>
      <c r="AB80" s="79">
        <v>11211.2</v>
      </c>
      <c r="AC80" s="79">
        <v>20780.400000000001</v>
      </c>
      <c r="AD80" s="79">
        <v>14441</v>
      </c>
      <c r="AE80" s="79">
        <v>17225.8</v>
      </c>
      <c r="AF80" s="79">
        <v>22445</v>
      </c>
      <c r="AG80" s="79">
        <v>15343.2</v>
      </c>
      <c r="AH80" s="79">
        <v>2192</v>
      </c>
      <c r="AI80" s="79">
        <v>1899.5</v>
      </c>
      <c r="AJ80" s="80">
        <v>25215.173609431255</v>
      </c>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77"/>
      <c r="BS80" s="105"/>
      <c r="BT80" s="223"/>
      <c r="BU80" s="223"/>
      <c r="BV80" s="223"/>
      <c r="BW80" s="223"/>
      <c r="BX80" s="223"/>
      <c r="BY80" s="223"/>
      <c r="BZ80" s="223"/>
      <c r="CA80" s="223"/>
      <c r="CB80" s="223"/>
      <c r="CC80" s="223"/>
      <c r="CD80" s="223"/>
      <c r="CE80" s="83"/>
      <c r="CF80" s="107">
        <f t="shared" si="3"/>
        <v>601458.49999999988</v>
      </c>
      <c r="CG80" s="221" t="b">
        <f t="shared" si="2"/>
        <v>1</v>
      </c>
      <c r="CH80" s="221">
        <v>601458.49999999988</v>
      </c>
      <c r="CI80" s="179"/>
    </row>
    <row r="81" spans="1:88" x14ac:dyDescent="0.25">
      <c r="A81" s="227" t="str">
        <f>CC1</f>
        <v>TY</v>
      </c>
      <c r="B81" s="225">
        <v>79</v>
      </c>
      <c r="C81" s="223"/>
      <c r="D81" s="223"/>
      <c r="E81" s="223"/>
      <c r="F81" s="223"/>
      <c r="G81" s="223"/>
      <c r="H81" s="223"/>
      <c r="I81" s="223"/>
      <c r="J81" s="223"/>
      <c r="K81" s="223"/>
      <c r="L81" s="223"/>
      <c r="M81" s="223"/>
      <c r="N81" s="223"/>
      <c r="O81" s="223"/>
      <c r="P81" s="223"/>
      <c r="Q81" s="223"/>
      <c r="R81" s="223"/>
      <c r="S81" s="223"/>
      <c r="T81" s="223"/>
      <c r="U81" s="223"/>
      <c r="V81" s="223"/>
      <c r="W81" s="223"/>
      <c r="X81" s="223"/>
      <c r="Y81" s="223"/>
      <c r="Z81" s="223"/>
      <c r="AA81" s="223"/>
      <c r="AB81" s="223"/>
      <c r="AC81" s="223"/>
      <c r="AD81" s="223"/>
      <c r="AE81" s="223"/>
      <c r="AF81" s="223"/>
      <c r="AG81" s="223"/>
      <c r="AH81" s="223"/>
      <c r="AI81" s="223"/>
      <c r="AJ81" s="77"/>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77"/>
      <c r="BS81" s="105"/>
      <c r="BT81" s="223"/>
      <c r="BU81" s="223">
        <f>'[46]SAM_2017_IO bal'!$BU79*'[46]HH_CGE_map_20-80'!U87</f>
        <v>30544.776795608319</v>
      </c>
      <c r="BV81" s="223">
        <f>'[46]SAM_2017_IO bal'!$BU79*'[46]HH_CGE_map_20-80'!V87</f>
        <v>1248200.2715366811</v>
      </c>
      <c r="BW81" s="223">
        <f>'[46]SAM_2017_IO bal'!$BU79*'[46]HH_CGE_map_20-80'!W87</f>
        <v>17356.869234393293</v>
      </c>
      <c r="BX81" s="223">
        <f>'[46]SAM_2017_IO bal'!$BU79*'[46]HH_CGE_map_20-80'!X87</f>
        <v>1894389.6947662435</v>
      </c>
      <c r="BY81" s="223"/>
      <c r="BZ81" s="223"/>
      <c r="CA81" s="223"/>
      <c r="CB81" s="223"/>
      <c r="CC81" s="223"/>
      <c r="CD81" s="223"/>
      <c r="CE81" s="83"/>
      <c r="CF81" s="107">
        <f t="shared" si="3"/>
        <v>3190491.6123329261</v>
      </c>
      <c r="CG81" s="221" t="b">
        <f t="shared" si="2"/>
        <v>1</v>
      </c>
      <c r="CH81" s="223">
        <v>3190491.6123329266</v>
      </c>
      <c r="CI81" s="179"/>
    </row>
    <row r="82" spans="1:88" x14ac:dyDescent="0.25">
      <c r="A82" s="227" t="s">
        <v>17</v>
      </c>
      <c r="B82" s="225">
        <v>80</v>
      </c>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77"/>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77"/>
      <c r="BS82" s="105"/>
      <c r="BT82" s="223"/>
      <c r="BU82" s="223">
        <f>'[46]SAM_2017_IO bal'!$BU$80*'[46]HH_CGE_map_20-80'!U77+BU91</f>
        <v>275478.55712232238</v>
      </c>
      <c r="BV82" s="223">
        <f>'[46]SAM_2017_IO bal'!$BU$80*'[46]HH_CGE_map_20-80'!V77+BV91</f>
        <v>4849747.4417176135</v>
      </c>
      <c r="BW82" s="223">
        <f>'[46]SAM_2017_IO bal'!$BU$80*'[46]HH_CGE_map_20-80'!W77+BW91</f>
        <v>156538.88469530281</v>
      </c>
      <c r="BX82" s="223">
        <f>'[46]SAM_2017_IO bal'!$BU$80*'[46]HH_CGE_map_20-80'!X77+BX91</f>
        <v>7360446.7049972266</v>
      </c>
      <c r="BY82" s="223">
        <f>'[46]SAM_2017_IO bal'!BV80</f>
        <v>1145959.1116207819</v>
      </c>
      <c r="BZ82" s="223"/>
      <c r="CA82" s="223"/>
      <c r="CB82" s="223"/>
      <c r="CC82" s="223"/>
      <c r="CD82" s="223"/>
      <c r="CE82" s="83">
        <v>1731154.8481223364</v>
      </c>
      <c r="CF82" s="107">
        <f t="shared" si="3"/>
        <v>15519325.548275584</v>
      </c>
      <c r="CG82" s="221" t="b">
        <f t="shared" si="2"/>
        <v>0</v>
      </c>
      <c r="CH82" s="223">
        <v>15519325.548275528</v>
      </c>
      <c r="CI82" s="180">
        <f>CF82-CH82</f>
        <v>5.5879354476928711E-8</v>
      </c>
    </row>
    <row r="83" spans="1:88" x14ac:dyDescent="0.25">
      <c r="A83" s="91" t="str">
        <f>CE1</f>
        <v>ROW</v>
      </c>
      <c r="B83" s="225">
        <v>81</v>
      </c>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93"/>
      <c r="AK83" s="82">
        <v>377889.37696545385</v>
      </c>
      <c r="AL83" s="82">
        <v>8979.0561205599588</v>
      </c>
      <c r="AM83" s="82">
        <v>5048.83171799928</v>
      </c>
      <c r="AN83" s="82"/>
      <c r="AO83" s="82">
        <v>12398.370762056524</v>
      </c>
      <c r="AP83" s="82">
        <v>264468.33967294788</v>
      </c>
      <c r="AQ83" s="82">
        <v>20987.823054706889</v>
      </c>
      <c r="AR83" s="82">
        <v>917335.64919590589</v>
      </c>
      <c r="AS83" s="82">
        <v>237028.06083201614</v>
      </c>
      <c r="AT83" s="82">
        <v>1185696.7847974994</v>
      </c>
      <c r="AU83" s="82">
        <v>819193.1745916385</v>
      </c>
      <c r="AV83" s="82">
        <v>101738.51845910895</v>
      </c>
      <c r="AW83" s="82">
        <v>563269.00005754898</v>
      </c>
      <c r="AX83" s="82">
        <v>403774.99268690002</v>
      </c>
      <c r="AY83" s="82">
        <v>1410828.0377600263</v>
      </c>
      <c r="AZ83" s="82">
        <v>373068.84106831416</v>
      </c>
      <c r="BA83" s="82">
        <v>4351662.6412385888</v>
      </c>
      <c r="BB83" s="82">
        <v>218230.32243742488</v>
      </c>
      <c r="BC83" s="82">
        <v>63474.92873283536</v>
      </c>
      <c r="BD83" s="82">
        <v>7330.6891706297174</v>
      </c>
      <c r="BE83" s="82">
        <v>4981.0706214921347</v>
      </c>
      <c r="BF83" s="82">
        <v>17187.596413866675</v>
      </c>
      <c r="BG83" s="82">
        <v>29733.335089402593</v>
      </c>
      <c r="BH83" s="82">
        <v>4068.8547626593227</v>
      </c>
      <c r="BI83" s="82">
        <v>28639.243136498961</v>
      </c>
      <c r="BJ83" s="82">
        <v>561028.09152437956</v>
      </c>
      <c r="BK83" s="82">
        <v>4682.3016530854175</v>
      </c>
      <c r="BL83" s="82">
        <v>154593.86056226087</v>
      </c>
      <c r="BM83" s="82">
        <v>73941.567063324372</v>
      </c>
      <c r="BN83" s="82">
        <v>10903.572926126517</v>
      </c>
      <c r="BO83" s="82">
        <v>1079425.0707247735</v>
      </c>
      <c r="BP83" s="82"/>
      <c r="BQ83" s="82"/>
      <c r="BR83" s="93">
        <v>195092.42365978396</v>
      </c>
      <c r="BS83" s="106"/>
      <c r="BT83" s="82"/>
      <c r="BU83" s="82"/>
      <c r="BV83" s="82">
        <f>'[46]SAM_2017_IO bal'!$BU81*'[46]HH_CGE_map_20-80'!V80</f>
        <v>2757844.8191569168</v>
      </c>
      <c r="BW83" s="82"/>
      <c r="BX83" s="82">
        <f>'[46]SAM_2017_IO bal'!$BU81*'[46]HH_CGE_map_20-80'!X80</f>
        <v>4185572.5593966157</v>
      </c>
      <c r="BY83" s="82">
        <v>197537.45013916778</v>
      </c>
      <c r="BZ83" s="82"/>
      <c r="CA83" s="82"/>
      <c r="CB83" s="82"/>
      <c r="CC83" s="82"/>
      <c r="CD83" s="82"/>
      <c r="CE83" s="84"/>
      <c r="CF83" s="107">
        <f t="shared" si="3"/>
        <v>20647635.256152518</v>
      </c>
      <c r="CG83" s="221" t="b">
        <f t="shared" ref="CG83" si="4">SUM(CF83:CF87)=CH83</f>
        <v>0</v>
      </c>
      <c r="CH83" s="223">
        <v>20766146.260047965</v>
      </c>
      <c r="CI83" s="180">
        <f>CF83-CH83</f>
        <v>-118511.00389544666</v>
      </c>
      <c r="CJ83" s="221" t="s">
        <v>176</v>
      </c>
    </row>
    <row r="84" spans="1:88" x14ac:dyDescent="0.25">
      <c r="A84" s="75" t="str">
        <f>CF1</f>
        <v>Total</v>
      </c>
      <c r="B84" s="75"/>
      <c r="C84" s="107">
        <f t="shared" ref="C84:AJ84" si="5">SUM(C37:C83)</f>
        <v>4824172.3673870564</v>
      </c>
      <c r="D84" s="107">
        <f t="shared" si="5"/>
        <v>510187.50457440905</v>
      </c>
      <c r="E84" s="107">
        <f t="shared" si="5"/>
        <v>9835329.8675439358</v>
      </c>
      <c r="F84" s="107">
        <f t="shared" si="5"/>
        <v>301853.07414564543</v>
      </c>
      <c r="G84" s="107">
        <f t="shared" si="5"/>
        <v>464864.79147042439</v>
      </c>
      <c r="H84" s="107">
        <f t="shared" si="5"/>
        <v>2592449.1985191451</v>
      </c>
      <c r="I84" s="107">
        <f t="shared" si="5"/>
        <v>970594.93699423457</v>
      </c>
      <c r="J84" s="107">
        <f t="shared" si="5"/>
        <v>2805583.5627252702</v>
      </c>
      <c r="K84" s="107">
        <f t="shared" si="5"/>
        <v>135918.01935970414</v>
      </c>
      <c r="L84" s="107">
        <f t="shared" si="5"/>
        <v>454067.2114391817</v>
      </c>
      <c r="M84" s="107">
        <f t="shared" si="5"/>
        <v>2529113.5923319263</v>
      </c>
      <c r="N84" s="107">
        <f t="shared" si="5"/>
        <v>3230934.648852414</v>
      </c>
      <c r="O84" s="107">
        <f t="shared" si="5"/>
        <v>287662.41155316518</v>
      </c>
      <c r="P84" s="107">
        <f t="shared" si="5"/>
        <v>1604994.9222963413</v>
      </c>
      <c r="Q84" s="107">
        <f t="shared" si="5"/>
        <v>630421.7908047745</v>
      </c>
      <c r="R84" s="107">
        <f t="shared" si="5"/>
        <v>641971.92555395712</v>
      </c>
      <c r="S84" s="107">
        <f t="shared" si="5"/>
        <v>1067874.1720771422</v>
      </c>
      <c r="T84" s="107">
        <f t="shared" si="5"/>
        <v>17553.933400863101</v>
      </c>
      <c r="U84" s="107">
        <f t="shared" si="5"/>
        <v>1323795.6148854657</v>
      </c>
      <c r="V84" s="107">
        <f t="shared" si="5"/>
        <v>243912.84116712437</v>
      </c>
      <c r="W84" s="107">
        <f t="shared" si="5"/>
        <v>310019.20424028777</v>
      </c>
      <c r="X84" s="107">
        <f t="shared" si="5"/>
        <v>382304.67682509287</v>
      </c>
      <c r="Y84" s="107">
        <f t="shared" si="5"/>
        <v>6575974.8569460604</v>
      </c>
      <c r="Z84" s="107">
        <f t="shared" si="5"/>
        <v>79134.782257829094</v>
      </c>
      <c r="AA84" s="107">
        <f t="shared" si="5"/>
        <v>464874.361825981</v>
      </c>
      <c r="AB84" s="107">
        <f t="shared" si="5"/>
        <v>6162159.56153196</v>
      </c>
      <c r="AC84" s="107">
        <f t="shared" si="5"/>
        <v>17426816.593215737</v>
      </c>
      <c r="AD84" s="107">
        <f t="shared" si="5"/>
        <v>1699950.6764707984</v>
      </c>
      <c r="AE84" s="107">
        <f t="shared" si="5"/>
        <v>3175143.6459973194</v>
      </c>
      <c r="AF84" s="107">
        <f t="shared" si="5"/>
        <v>6544221.7911327044</v>
      </c>
      <c r="AG84" s="107">
        <f t="shared" si="5"/>
        <v>4155213.7069809185</v>
      </c>
      <c r="AH84" s="107">
        <f t="shared" si="5"/>
        <v>2525552.4960411605</v>
      </c>
      <c r="AI84" s="107">
        <f t="shared" si="5"/>
        <v>1962939.4380698442</v>
      </c>
      <c r="AJ84" s="107">
        <f t="shared" si="5"/>
        <v>9474998.7321463283</v>
      </c>
      <c r="AK84" s="107">
        <f t="shared" ref="AK84:BR84" si="6">SUM(AK3:AK83)</f>
        <v>4904262.5931855533</v>
      </c>
      <c r="AL84" s="107">
        <f t="shared" si="6"/>
        <v>420744.1461369454</v>
      </c>
      <c r="AM84" s="107">
        <f t="shared" si="6"/>
        <v>2192799.5765365316</v>
      </c>
      <c r="AN84" s="107">
        <f t="shared" si="6"/>
        <v>42398.87780370492</v>
      </c>
      <c r="AO84" s="107">
        <f t="shared" si="6"/>
        <v>327407.76004727767</v>
      </c>
      <c r="AP84" s="107">
        <f t="shared" si="6"/>
        <v>2376449.7613565461</v>
      </c>
      <c r="AQ84" s="107">
        <f t="shared" si="6"/>
        <v>933902.12279257271</v>
      </c>
      <c r="AR84" s="107">
        <f t="shared" si="6"/>
        <v>3821390.3046524082</v>
      </c>
      <c r="AS84" s="107">
        <f t="shared" si="6"/>
        <v>375546.39238492394</v>
      </c>
      <c r="AT84" s="107">
        <f t="shared" si="6"/>
        <v>1669941.9987062132</v>
      </c>
      <c r="AU84" s="107">
        <f t="shared" si="6"/>
        <v>2248375.7417106754</v>
      </c>
      <c r="AV84" s="107">
        <f t="shared" si="6"/>
        <v>1971440.950068234</v>
      </c>
      <c r="AW84" s="107">
        <f t="shared" si="6"/>
        <v>869516.48541806894</v>
      </c>
      <c r="AX84" s="107">
        <f t="shared" si="6"/>
        <v>1697042.0697474449</v>
      </c>
      <c r="AY84" s="107">
        <f t="shared" si="6"/>
        <v>1906995.1506440714</v>
      </c>
      <c r="AZ84" s="107">
        <f t="shared" si="6"/>
        <v>1007776.821654662</v>
      </c>
      <c r="BA84" s="107">
        <f t="shared" si="6"/>
        <v>5603834.5141047155</v>
      </c>
      <c r="BB84" s="107">
        <f t="shared" si="6"/>
        <v>241183.14911595441</v>
      </c>
      <c r="BC84" s="107">
        <f t="shared" si="6"/>
        <v>1091458.1845290572</v>
      </c>
      <c r="BD84" s="107">
        <f t="shared" si="6"/>
        <v>258476.38146587767</v>
      </c>
      <c r="BE84" s="107">
        <f t="shared" si="6"/>
        <v>602452.79669447895</v>
      </c>
      <c r="BF84" s="107">
        <f t="shared" si="6"/>
        <v>356357.77701761207</v>
      </c>
      <c r="BG84" s="107">
        <f t="shared" si="6"/>
        <v>5793196.2556766802</v>
      </c>
      <c r="BH84" s="107">
        <f t="shared" si="6"/>
        <v>79834.549977415998</v>
      </c>
      <c r="BI84" s="107">
        <f t="shared" si="6"/>
        <v>434285.45173004369</v>
      </c>
      <c r="BJ84" s="107">
        <f t="shared" si="6"/>
        <v>6842147.1480954587</v>
      </c>
      <c r="BK84" s="107">
        <f t="shared" si="6"/>
        <v>15602910.472523838</v>
      </c>
      <c r="BL84" s="107">
        <f t="shared" si="6"/>
        <v>1861085.6668051437</v>
      </c>
      <c r="BM84" s="107">
        <f t="shared" si="6"/>
        <v>3290229.8982372363</v>
      </c>
      <c r="BN84" s="107">
        <f t="shared" si="6"/>
        <v>6551836.2594643952</v>
      </c>
      <c r="BO84" s="107">
        <f t="shared" si="6"/>
        <v>5221187.6911580767</v>
      </c>
      <c r="BP84" s="107">
        <f t="shared" si="6"/>
        <v>2534101.0155082792</v>
      </c>
      <c r="BQ84" s="107">
        <f t="shared" si="6"/>
        <v>1969691.4296856539</v>
      </c>
      <c r="BR84" s="107">
        <f t="shared" si="6"/>
        <v>9594823.3734795805</v>
      </c>
      <c r="BS84" s="107">
        <f t="shared" ref="BS84:CD84" si="7">SUM(BS37:BS83)</f>
        <v>33983957.5</v>
      </c>
      <c r="BT84" s="107">
        <f t="shared" si="7"/>
        <v>16610443.299999999</v>
      </c>
      <c r="BU84" s="107">
        <f t="shared" si="7"/>
        <v>2503001.5072990749</v>
      </c>
      <c r="BV84" s="107">
        <f t="shared" si="7"/>
        <v>21678394.060934052</v>
      </c>
      <c r="BW84" s="107">
        <f t="shared" si="7"/>
        <v>1422314.2027322226</v>
      </c>
      <c r="BX84" s="107">
        <f t="shared" si="7"/>
        <v>32901231.672988262</v>
      </c>
      <c r="BY84" s="107">
        <f t="shared" si="7"/>
        <v>15156016.567672249</v>
      </c>
      <c r="BZ84" s="107">
        <f t="shared" si="7"/>
        <v>2116982.0149958641</v>
      </c>
      <c r="CA84" s="107">
        <f t="shared" si="7"/>
        <v>1201952.4153063877</v>
      </c>
      <c r="CB84" s="107">
        <f t="shared" si="7"/>
        <v>601458.49999999988</v>
      </c>
      <c r="CC84" s="107">
        <f t="shared" si="7"/>
        <v>3190491.612332928</v>
      </c>
      <c r="CD84" s="107">
        <f t="shared" si="7"/>
        <v>15519325.548275532</v>
      </c>
      <c r="CE84" s="107">
        <f>SUM(CE3:CE83)</f>
        <v>20647635.256152473</v>
      </c>
      <c r="CF84" s="222"/>
    </row>
    <row r="85" spans="1:88" x14ac:dyDescent="0.25">
      <c r="A85" s="76" t="s">
        <v>18</v>
      </c>
      <c r="B85" s="76"/>
      <c r="C85" s="94">
        <f>$CF3-C84</f>
        <v>0</v>
      </c>
      <c r="D85" s="94">
        <f>$CF4-D84</f>
        <v>-1.57160684466362E-9</v>
      </c>
      <c r="E85" s="94">
        <f>$CF5-E84</f>
        <v>0</v>
      </c>
      <c r="F85" s="94">
        <f>$CF6-F84</f>
        <v>-1.57160684466362E-9</v>
      </c>
      <c r="G85" s="94">
        <f>$CF7-G84</f>
        <v>-1.3969838619232178E-9</v>
      </c>
      <c r="H85" s="94">
        <f>$CF8-H84</f>
        <v>0</v>
      </c>
      <c r="I85" s="94">
        <f>$CF9-I84</f>
        <v>-1.5133991837501526E-9</v>
      </c>
      <c r="J85" s="94">
        <f>$CF10-J84</f>
        <v>0</v>
      </c>
      <c r="K85" s="94">
        <f>$CF11-K84</f>
        <v>-1.5425030142068863E-9</v>
      </c>
      <c r="L85" s="94">
        <f>$CF12-L84</f>
        <v>-1.57160684466362E-9</v>
      </c>
      <c r="M85" s="94">
        <f>$CF13-M84</f>
        <v>0</v>
      </c>
      <c r="N85" s="94">
        <f>$CF14-N84</f>
        <v>0</v>
      </c>
      <c r="O85" s="94">
        <f>$CF15-O84</f>
        <v>-1.6298145055770874E-9</v>
      </c>
      <c r="P85" s="94">
        <f>$CF16-P84</f>
        <v>0</v>
      </c>
      <c r="Q85" s="94">
        <f>$CF17-Q84</f>
        <v>-1.5133991837501526E-9</v>
      </c>
      <c r="R85" s="94">
        <f>$CF18-R84</f>
        <v>-1.6298145055770874E-9</v>
      </c>
      <c r="S85" s="94">
        <f>$CF19-S84</f>
        <v>0</v>
      </c>
      <c r="T85" s="94">
        <f>$CF20-T84</f>
        <v>-1.5643308870494366E-9</v>
      </c>
      <c r="U85" s="94">
        <f>$CF21-U84</f>
        <v>0</v>
      </c>
      <c r="V85" s="94">
        <f>$CF22-V84</f>
        <v>-1.57160684466362E-9</v>
      </c>
      <c r="W85" s="94">
        <f>$CF23-W84</f>
        <v>-1.7462298274040222E-9</v>
      </c>
      <c r="X85" s="94">
        <f>$CF24-X84</f>
        <v>-1.5133991837501526E-9</v>
      </c>
      <c r="Y85" s="94">
        <f>$CF25-Y84</f>
        <v>0</v>
      </c>
      <c r="Z85" s="94">
        <f>$CF26-Z84</f>
        <v>-1.5570549294352531E-9</v>
      </c>
      <c r="AA85" s="94">
        <f>$CF27-AA84</f>
        <v>-1.57160684466362E-9</v>
      </c>
      <c r="AB85" s="94">
        <f>$CF28-AB84</f>
        <v>0</v>
      </c>
      <c r="AC85" s="94">
        <f>$CF29-AC84</f>
        <v>0</v>
      </c>
      <c r="AD85" s="94">
        <f>$CF30-AD84</f>
        <v>0</v>
      </c>
      <c r="AE85" s="94">
        <f>$CF31-AE84</f>
        <v>0</v>
      </c>
      <c r="AF85" s="94">
        <f>$CF32-AF84</f>
        <v>0</v>
      </c>
      <c r="AG85" s="94">
        <f>$CF33-AG84</f>
        <v>0</v>
      </c>
      <c r="AH85" s="94">
        <f>$CF34-AH84</f>
        <v>8.8475644588470459E-9</v>
      </c>
      <c r="AI85" s="94">
        <f>$CF35-AI84</f>
        <v>0</v>
      </c>
      <c r="AJ85" s="95">
        <f>$CF36-AJ84</f>
        <v>0</v>
      </c>
      <c r="AK85" s="228">
        <f>AK84-$CF37</f>
        <v>0</v>
      </c>
      <c r="AL85" s="228">
        <f>AL84-$CF38</f>
        <v>0</v>
      </c>
      <c r="AM85" s="228">
        <f>AM84-$CF39</f>
        <v>0</v>
      </c>
      <c r="AN85" s="228">
        <f>AN84-$CF40</f>
        <v>1.5497789718210697E-9</v>
      </c>
      <c r="AO85" s="228">
        <f>AO84-$CF41</f>
        <v>1.5133991837501526E-9</v>
      </c>
      <c r="AP85" s="228">
        <f>AP84-$CF42</f>
        <v>0</v>
      </c>
      <c r="AQ85" s="228">
        <f>AQ84-$CF43</f>
        <v>1.280568540096283E-9</v>
      </c>
      <c r="AR85" s="228">
        <f>AR84-$CF44</f>
        <v>0</v>
      </c>
      <c r="AS85" s="228">
        <f>AS84-$CF45</f>
        <v>1.57160684466362E-9</v>
      </c>
      <c r="AT85" s="228">
        <f>AT84-$CF46</f>
        <v>0</v>
      </c>
      <c r="AU85" s="228">
        <f>AU84-$CF47</f>
        <v>0</v>
      </c>
      <c r="AV85" s="228">
        <f>AV84-$CF48</f>
        <v>1.862645149230957E-9</v>
      </c>
      <c r="AW85" s="228">
        <f>AW84-$CF49</f>
        <v>1.5133991837501526E-9</v>
      </c>
      <c r="AX85" s="228">
        <f>AX84-$CF50</f>
        <v>0</v>
      </c>
      <c r="AY85" s="228">
        <f>AY84-$CF51</f>
        <v>1.862645149230957E-9</v>
      </c>
      <c r="AZ85" s="228">
        <f>AZ84-$CF52</f>
        <v>1.7462298274040222E-9</v>
      </c>
      <c r="BA85" s="228">
        <f>BA84-$CF53</f>
        <v>0</v>
      </c>
      <c r="BB85" s="228">
        <f>BB84-$CF54</f>
        <v>1.57160684466362E-9</v>
      </c>
      <c r="BC85" s="228">
        <f>BC84-$CF55</f>
        <v>1.862645149230957E-9</v>
      </c>
      <c r="BD85" s="228">
        <f>BD84-$CF56</f>
        <v>1.5133991837501526E-9</v>
      </c>
      <c r="BE85" s="228">
        <f>BE84-$CF57</f>
        <v>1.5133991837501526E-9</v>
      </c>
      <c r="BF85" s="228">
        <f>BF84-$CF58</f>
        <v>1.57160684466362E-9</v>
      </c>
      <c r="BG85" s="228">
        <f>BG84-$CF59</f>
        <v>0</v>
      </c>
      <c r="BH85" s="228">
        <f>BH84-$CF60</f>
        <v>1.57160684466362E-9</v>
      </c>
      <c r="BI85" s="228">
        <f>BI84-$CF61</f>
        <v>2.0372681319713593E-9</v>
      </c>
      <c r="BJ85" s="228">
        <f>BJ84-$CF62</f>
        <v>0</v>
      </c>
      <c r="BK85" s="228">
        <f>BK84-$CF63</f>
        <v>0</v>
      </c>
      <c r="BL85" s="228">
        <f>BL84-$CF64</f>
        <v>2.0954757928848267E-9</v>
      </c>
      <c r="BM85" s="228">
        <f>BM84-$CF65</f>
        <v>0</v>
      </c>
      <c r="BN85" s="228">
        <f>BN84-$CF66</f>
        <v>0</v>
      </c>
      <c r="BO85" s="228">
        <f>BO84-$CF67</f>
        <v>0</v>
      </c>
      <c r="BP85" s="228">
        <f>BP84-$CF68</f>
        <v>0</v>
      </c>
      <c r="BQ85" s="228">
        <f>BQ84-$CF69</f>
        <v>0</v>
      </c>
      <c r="BR85" s="95">
        <f>BR84-$CF70</f>
        <v>0</v>
      </c>
      <c r="BS85" s="95">
        <f>BS84-CF71</f>
        <v>0</v>
      </c>
      <c r="BT85" s="95">
        <f>BT84-CF72</f>
        <v>0</v>
      </c>
      <c r="BU85" s="95">
        <f>BU84-CF73</f>
        <v>0</v>
      </c>
      <c r="BV85" s="95">
        <f>BV84-CF74</f>
        <v>0</v>
      </c>
      <c r="BW85" s="95">
        <f>BW84-CF75</f>
        <v>0</v>
      </c>
      <c r="BX85" s="95">
        <f>BX84-CF76</f>
        <v>0</v>
      </c>
      <c r="BY85" s="95">
        <f>BY84-CF77</f>
        <v>0</v>
      </c>
      <c r="BZ85" s="95">
        <f>BZ84-CF78</f>
        <v>0</v>
      </c>
      <c r="CA85" s="95">
        <f>CA84-CF79</f>
        <v>-2.3283064365386963E-9</v>
      </c>
      <c r="CB85" s="95">
        <f>CB84-CF80</f>
        <v>0</v>
      </c>
      <c r="CC85" s="95">
        <f>CC84-CF81</f>
        <v>0</v>
      </c>
      <c r="CD85" s="95">
        <f>CD84-CF82</f>
        <v>-5.2154064178466797E-8</v>
      </c>
      <c r="CE85" s="95">
        <f>CE84-CF83</f>
        <v>-4.4703483581542969E-8</v>
      </c>
      <c r="CF85" s="222">
        <f>SUM(C85:CE85)</f>
        <v>-8.7165972217917442E-8</v>
      </c>
    </row>
    <row r="86" spans="1:88" x14ac:dyDescent="0.25">
      <c r="A86" s="76" t="s">
        <v>18</v>
      </c>
      <c r="C86" s="81">
        <f>SUM(C84:AJ84)-SUM(CF3:CF36)</f>
        <v>0</v>
      </c>
      <c r="AJ86" s="96"/>
      <c r="AK86" s="81">
        <f>SUM(AK84:BR84)-SUM(CF37:CF70)</f>
        <v>0</v>
      </c>
      <c r="AM86" s="221" t="s">
        <v>177</v>
      </c>
      <c r="AN86" s="221">
        <v>42398.87780370492</v>
      </c>
      <c r="BR86" s="96"/>
      <c r="BT86" s="100"/>
      <c r="BU86" s="100"/>
      <c r="BV86" s="100"/>
      <c r="BW86" s="100"/>
      <c r="BX86" s="100"/>
      <c r="BY86" s="100"/>
      <c r="BZ86" s="100"/>
      <c r="CA86" s="100"/>
      <c r="CB86" s="100"/>
      <c r="CC86" s="100"/>
      <c r="CD86" s="100"/>
      <c r="CE86" s="100"/>
    </row>
    <row r="87" spans="1:88" x14ac:dyDescent="0.25">
      <c r="C87" s="81"/>
      <c r="BS87" s="175" t="b">
        <f>SUM(BS73:BS76)='[46]SAM_2017_IO bal'!BS73</f>
        <v>1</v>
      </c>
      <c r="BT87" s="175" t="b">
        <f>SUM(BT73:BT76)='[46]SAM_2017_IO bal'!BT73</f>
        <v>1</v>
      </c>
      <c r="BU87" s="89" t="s">
        <v>51</v>
      </c>
      <c r="BV87" s="89" t="s">
        <v>52</v>
      </c>
      <c r="BW87" s="89" t="s">
        <v>53</v>
      </c>
      <c r="BX87" s="89" t="s">
        <v>54</v>
      </c>
      <c r="BY87" s="175" t="b">
        <f>SUM(BY73:BY76)='[46]SAM_2017_IO bal'!BV73</f>
        <v>1</v>
      </c>
    </row>
    <row r="88" spans="1:88" x14ac:dyDescent="0.25">
      <c r="A88" s="174" t="s">
        <v>164</v>
      </c>
      <c r="B88" s="173">
        <f>SUM(C71:AJ80,AK78:BR78,CE79)</f>
        <v>54514793.730302252</v>
      </c>
      <c r="C88" s="221" t="b">
        <f>B88=B89</f>
        <v>0</v>
      </c>
      <c r="D88" s="222">
        <f>B88-B89</f>
        <v>8.1956386566162109E-8</v>
      </c>
      <c r="BY88" s="222">
        <f>SUM(BY73:BY76)-'[46]SAM_2017_IO bal'!BV73</f>
        <v>0</v>
      </c>
    </row>
    <row r="89" spans="1:88" x14ac:dyDescent="0.25">
      <c r="A89" s="174" t="s">
        <v>165</v>
      </c>
      <c r="B89" s="173">
        <f>SUM(BU37:CD70)+SUM(CE3:CE36)+CE79-SUM(AK83:BR83)</f>
        <v>54514793.73030217</v>
      </c>
      <c r="AK89" s="222"/>
      <c r="AL89" s="222"/>
      <c r="BU89" s="81" t="b">
        <f>BU85=0</f>
        <v>1</v>
      </c>
      <c r="BV89" s="81" t="b">
        <f t="shared" ref="BV89:BX89" si="8">BV85=0</f>
        <v>1</v>
      </c>
      <c r="BW89" s="81" t="b">
        <f t="shared" si="8"/>
        <v>1</v>
      </c>
      <c r="BX89" s="81" t="b">
        <f t="shared" si="8"/>
        <v>1</v>
      </c>
    </row>
    <row r="90" spans="1:88" x14ac:dyDescent="0.25">
      <c r="A90" s="174"/>
      <c r="B90" s="173">
        <f>SUM(C71:AJ80)+BZ77+CA77</f>
        <v>54514793.730302259</v>
      </c>
      <c r="BU90" s="222"/>
      <c r="BV90" s="222"/>
      <c r="BW90" s="222"/>
      <c r="BX90" s="222"/>
    </row>
    <row r="91" spans="1:88" ht="45" x14ac:dyDescent="0.25">
      <c r="BT91" s="170" t="s">
        <v>57</v>
      </c>
      <c r="BU91" s="169">
        <v>-533463.5164351752</v>
      </c>
      <c r="BV91" s="169">
        <v>332288.0765761435</v>
      </c>
      <c r="BW91" s="169">
        <v>-303137.14708225452</v>
      </c>
      <c r="BX91" s="169">
        <v>504312.5869413428</v>
      </c>
      <c r="BY91" s="222"/>
      <c r="BZ91" s="222"/>
    </row>
    <row r="92" spans="1:88" x14ac:dyDescent="0.25">
      <c r="BT92" s="221" t="s">
        <v>58</v>
      </c>
    </row>
    <row r="93" spans="1:88" x14ac:dyDescent="0.25">
      <c r="BT93" s="221" t="s">
        <v>178</v>
      </c>
    </row>
    <row r="94" spans="1:88" x14ac:dyDescent="0.25">
      <c r="BT94" s="221" t="s">
        <v>61</v>
      </c>
    </row>
    <row r="96" spans="1:88" x14ac:dyDescent="0.25">
      <c r="BT96" s="6" t="s">
        <v>179</v>
      </c>
      <c r="BU96" s="6"/>
      <c r="BV96" s="6"/>
      <c r="BW96" s="6"/>
      <c r="BX96" s="6"/>
      <c r="BY96" s="6"/>
    </row>
  </sheetData>
  <conditionalFormatting sqref="CF71:CH76 CF77:CF83 CH77:CH83">
    <cfRule type="cellIs" dxfId="7" priority="3" operator="equal">
      <formula>FALSE</formula>
    </cfRule>
  </conditionalFormatting>
  <conditionalFormatting sqref="CG37:CG73 CG77:CG83">
    <cfRule type="cellIs" dxfId="6" priority="1" operator="equal">
      <formula>TRUE</formula>
    </cfRule>
    <cfRule type="cellIs" dxfId="5" priority="2" operator="equal">
      <formula>FALSE</formula>
    </cfRule>
  </conditionalFormatting>
  <pageMargins left="0" right="0" top="0.19685039370078741" bottom="0.19685039370078741" header="0" footer="0"/>
  <pageSetup paperSize="8" scale="45" orientation="landscape"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J96"/>
  <sheetViews>
    <sheetView zoomScale="80" zoomScaleNormal="80" workbookViewId="0">
      <pane xSplit="2" ySplit="2" topLeftCell="BD57" activePane="bottomRight" state="frozen"/>
      <selection pane="topRight" activeCell="C41" sqref="C41"/>
      <selection pane="bottomLeft" activeCell="C41" sqref="C41"/>
      <selection pane="bottomRight" activeCell="BU98" sqref="BU98"/>
    </sheetView>
  </sheetViews>
  <sheetFormatPr defaultColWidth="11.42578125" defaultRowHeight="15" x14ac:dyDescent="0.25"/>
  <cols>
    <col min="1" max="1" width="14.5703125" style="221" customWidth="1"/>
    <col min="2" max="2" width="9.85546875" style="221" bestFit="1" customWidth="1"/>
    <col min="3" max="3" width="11.5703125" style="221" bestFit="1" customWidth="1"/>
    <col min="4" max="36" width="10.5703125" style="221" customWidth="1"/>
    <col min="37" max="37" width="11.5703125" style="221" bestFit="1" customWidth="1"/>
    <col min="38" max="71" width="10.5703125" style="221" customWidth="1"/>
    <col min="72" max="72" width="13.5703125" style="221" customWidth="1"/>
    <col min="73" max="76" width="12.85546875" style="221" customWidth="1"/>
    <col min="77" max="77" width="11" style="221" customWidth="1"/>
    <col min="78" max="78" width="10.85546875" style="221" customWidth="1"/>
    <col min="79" max="79" width="10.7109375" style="221" customWidth="1"/>
    <col min="80" max="81" width="9.28515625" style="221" customWidth="1"/>
    <col min="82" max="82" width="10.42578125" style="221" customWidth="1"/>
    <col min="83" max="83" width="13.5703125" style="221" customWidth="1"/>
    <col min="84" max="84" width="10.7109375" style="221" bestFit="1" customWidth="1"/>
    <col min="85" max="85" width="15.140625" style="221" customWidth="1"/>
    <col min="86" max="16384" width="11.42578125" style="221"/>
  </cols>
  <sheetData>
    <row r="1" spans="1:85" ht="30" x14ac:dyDescent="0.25">
      <c r="A1" s="191" t="s">
        <v>48</v>
      </c>
      <c r="B1" s="87"/>
      <c r="C1" s="88" t="s">
        <v>1</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98"/>
      <c r="AK1" s="227" t="s">
        <v>2</v>
      </c>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t="s">
        <v>3</v>
      </c>
      <c r="BT1" s="227" t="s">
        <v>4</v>
      </c>
      <c r="BU1" s="89" t="s">
        <v>172</v>
      </c>
      <c r="BV1" s="89" t="s">
        <v>173</v>
      </c>
      <c r="BW1" s="89" t="s">
        <v>174</v>
      </c>
      <c r="BX1" s="89" t="s">
        <v>175</v>
      </c>
      <c r="BY1" s="227" t="s">
        <v>9</v>
      </c>
      <c r="BZ1" s="227" t="s">
        <v>10</v>
      </c>
      <c r="CA1" s="227" t="s">
        <v>11</v>
      </c>
      <c r="CB1" s="227" t="s">
        <v>12</v>
      </c>
      <c r="CC1" s="227" t="s">
        <v>49</v>
      </c>
      <c r="CD1" s="227" t="s">
        <v>13</v>
      </c>
      <c r="CE1" s="89" t="s">
        <v>50</v>
      </c>
      <c r="CF1" s="90" t="s">
        <v>15</v>
      </c>
      <c r="CG1" s="75" t="s">
        <v>16</v>
      </c>
    </row>
    <row r="2" spans="1:85" x14ac:dyDescent="0.25">
      <c r="A2" s="87"/>
      <c r="B2" s="87"/>
      <c r="C2" s="225">
        <v>1</v>
      </c>
      <c r="D2" s="225">
        <v>2</v>
      </c>
      <c r="E2" s="225">
        <v>3</v>
      </c>
      <c r="F2" s="225">
        <v>4</v>
      </c>
      <c r="G2" s="225">
        <v>5</v>
      </c>
      <c r="H2" s="225">
        <v>6</v>
      </c>
      <c r="I2" s="225">
        <v>7</v>
      </c>
      <c r="J2" s="225">
        <v>8</v>
      </c>
      <c r="K2" s="225">
        <v>9</v>
      </c>
      <c r="L2" s="225">
        <v>10</v>
      </c>
      <c r="M2" s="225">
        <v>11</v>
      </c>
      <c r="N2" s="225">
        <v>12</v>
      </c>
      <c r="O2" s="225">
        <v>13</v>
      </c>
      <c r="P2" s="225">
        <v>14</v>
      </c>
      <c r="Q2" s="225">
        <v>15</v>
      </c>
      <c r="R2" s="225">
        <v>16</v>
      </c>
      <c r="S2" s="225">
        <v>17</v>
      </c>
      <c r="T2" s="225">
        <v>18</v>
      </c>
      <c r="U2" s="225">
        <v>19</v>
      </c>
      <c r="V2" s="225">
        <v>20</v>
      </c>
      <c r="W2" s="225">
        <v>21</v>
      </c>
      <c r="X2" s="225">
        <v>22</v>
      </c>
      <c r="Y2" s="225">
        <v>23</v>
      </c>
      <c r="Z2" s="225">
        <v>24</v>
      </c>
      <c r="AA2" s="225">
        <v>25</v>
      </c>
      <c r="AB2" s="225">
        <v>26</v>
      </c>
      <c r="AC2" s="225">
        <v>27</v>
      </c>
      <c r="AD2" s="225">
        <v>28</v>
      </c>
      <c r="AE2" s="225">
        <v>29</v>
      </c>
      <c r="AF2" s="225">
        <v>30</v>
      </c>
      <c r="AG2" s="225">
        <v>31</v>
      </c>
      <c r="AH2" s="225">
        <v>32</v>
      </c>
      <c r="AI2" s="225">
        <v>33</v>
      </c>
      <c r="AJ2" s="225">
        <v>34</v>
      </c>
      <c r="AK2" s="225">
        <v>35</v>
      </c>
      <c r="AL2" s="225">
        <v>36</v>
      </c>
      <c r="AM2" s="225">
        <v>37</v>
      </c>
      <c r="AN2" s="225">
        <v>38</v>
      </c>
      <c r="AO2" s="225">
        <v>39</v>
      </c>
      <c r="AP2" s="225">
        <v>40</v>
      </c>
      <c r="AQ2" s="225">
        <v>41</v>
      </c>
      <c r="AR2" s="225">
        <v>42</v>
      </c>
      <c r="AS2" s="225">
        <v>43</v>
      </c>
      <c r="AT2" s="225">
        <v>44</v>
      </c>
      <c r="AU2" s="225">
        <v>45</v>
      </c>
      <c r="AV2" s="225">
        <v>46</v>
      </c>
      <c r="AW2" s="225">
        <v>47</v>
      </c>
      <c r="AX2" s="225">
        <v>48</v>
      </c>
      <c r="AY2" s="225">
        <v>49</v>
      </c>
      <c r="AZ2" s="225">
        <v>50</v>
      </c>
      <c r="BA2" s="225">
        <v>51</v>
      </c>
      <c r="BB2" s="225">
        <v>52</v>
      </c>
      <c r="BC2" s="225">
        <v>53</v>
      </c>
      <c r="BD2" s="225">
        <v>54</v>
      </c>
      <c r="BE2" s="225">
        <v>55</v>
      </c>
      <c r="BF2" s="225">
        <v>56</v>
      </c>
      <c r="BG2" s="225">
        <v>57</v>
      </c>
      <c r="BH2" s="225">
        <v>58</v>
      </c>
      <c r="BI2" s="225">
        <v>59</v>
      </c>
      <c r="BJ2" s="225">
        <v>60</v>
      </c>
      <c r="BK2" s="225">
        <v>61</v>
      </c>
      <c r="BL2" s="225">
        <v>62</v>
      </c>
      <c r="BM2" s="225">
        <v>63</v>
      </c>
      <c r="BN2" s="225">
        <v>64</v>
      </c>
      <c r="BO2" s="225">
        <v>65</v>
      </c>
      <c r="BP2" s="225">
        <v>66</v>
      </c>
      <c r="BQ2" s="225">
        <v>67</v>
      </c>
      <c r="BR2" s="225">
        <v>68</v>
      </c>
      <c r="BS2" s="225">
        <v>69</v>
      </c>
      <c r="BT2" s="225">
        <v>70</v>
      </c>
      <c r="BU2" s="99">
        <v>71</v>
      </c>
      <c r="BV2" s="99">
        <v>72</v>
      </c>
      <c r="BW2" s="99">
        <v>73</v>
      </c>
      <c r="BX2" s="99">
        <v>74</v>
      </c>
      <c r="BY2" s="225">
        <v>75</v>
      </c>
      <c r="BZ2" s="225">
        <v>76</v>
      </c>
      <c r="CA2" s="225">
        <v>77</v>
      </c>
      <c r="CB2" s="225">
        <v>78</v>
      </c>
      <c r="CC2" s="225">
        <v>79</v>
      </c>
      <c r="CD2" s="225">
        <v>80</v>
      </c>
      <c r="CE2" s="225">
        <v>81</v>
      </c>
      <c r="CF2" s="225">
        <v>82</v>
      </c>
      <c r="CG2" s="97"/>
    </row>
    <row r="3" spans="1:85" x14ac:dyDescent="0.25">
      <c r="A3" s="227" t="str">
        <f>C1</f>
        <v>Activities</v>
      </c>
      <c r="B3" s="225">
        <v>1</v>
      </c>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92"/>
      <c r="AK3" s="223">
        <v>4464679.0063608848</v>
      </c>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77"/>
      <c r="BS3" s="223"/>
      <c r="BT3" s="223"/>
      <c r="BU3" s="223"/>
      <c r="BV3" s="223"/>
      <c r="BW3" s="223"/>
      <c r="BX3" s="223"/>
      <c r="BY3" s="223"/>
      <c r="BZ3" s="223"/>
      <c r="CA3" s="223"/>
      <c r="CB3" s="223"/>
      <c r="CC3" s="223"/>
      <c r="CD3" s="223"/>
      <c r="CE3" s="223"/>
      <c r="CF3" s="83">
        <v>359493.3610261702</v>
      </c>
      <c r="CG3" s="107">
        <f t="shared" ref="CG3:CG34" si="0">SUM(C3:CF3)</f>
        <v>4824172.3673870545</v>
      </c>
    </row>
    <row r="4" spans="1:85" x14ac:dyDescent="0.25">
      <c r="A4" s="227"/>
      <c r="B4" s="225">
        <v>2</v>
      </c>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77"/>
      <c r="AK4" s="223"/>
      <c r="AL4" s="223">
        <v>387096.42206774629</v>
      </c>
      <c r="AM4" s="223"/>
      <c r="AN4" s="223"/>
      <c r="AO4" s="223"/>
      <c r="AP4" s="223"/>
      <c r="AQ4" s="223"/>
      <c r="AR4" s="223"/>
      <c r="AS4" s="223"/>
      <c r="AT4" s="223"/>
      <c r="AU4" s="223"/>
      <c r="AV4" s="223"/>
      <c r="AW4" s="223"/>
      <c r="AX4" s="223"/>
      <c r="AY4" s="223"/>
      <c r="AZ4" s="223"/>
      <c r="BA4" s="223"/>
      <c r="BB4" s="223"/>
      <c r="BC4" s="223"/>
      <c r="BD4" s="223"/>
      <c r="BE4" s="223"/>
      <c r="BF4" s="223"/>
      <c r="BG4" s="223"/>
      <c r="BH4" s="223"/>
      <c r="BI4" s="223"/>
      <c r="BJ4" s="223"/>
      <c r="BK4" s="223"/>
      <c r="BL4" s="223"/>
      <c r="BM4" s="223"/>
      <c r="BN4" s="223"/>
      <c r="BO4" s="223"/>
      <c r="BP4" s="223"/>
      <c r="BQ4" s="223"/>
      <c r="BR4" s="77"/>
      <c r="BS4" s="223"/>
      <c r="BT4" s="223"/>
      <c r="BU4" s="223"/>
      <c r="BV4" s="223"/>
      <c r="BW4" s="223"/>
      <c r="BX4" s="223"/>
      <c r="BY4" s="223"/>
      <c r="BZ4" s="223"/>
      <c r="CA4" s="223"/>
      <c r="CB4" s="223"/>
      <c r="CC4" s="223"/>
      <c r="CD4" s="223"/>
      <c r="CE4" s="223"/>
      <c r="CF4" s="83">
        <v>123091.08250666122</v>
      </c>
      <c r="CG4" s="107">
        <f t="shared" si="0"/>
        <v>510187.50457440747</v>
      </c>
    </row>
    <row r="5" spans="1:85" x14ac:dyDescent="0.25">
      <c r="A5" s="227"/>
      <c r="B5" s="225">
        <v>3</v>
      </c>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77"/>
      <c r="AK5" s="223"/>
      <c r="AL5" s="223"/>
      <c r="AM5" s="223">
        <v>2131690.3363102581</v>
      </c>
      <c r="AN5" s="223"/>
      <c r="AO5" s="223"/>
      <c r="AP5" s="223"/>
      <c r="AQ5" s="223"/>
      <c r="AR5" s="223"/>
      <c r="AS5" s="223"/>
      <c r="AT5" s="223"/>
      <c r="AU5" s="223"/>
      <c r="AV5" s="223"/>
      <c r="AW5" s="223"/>
      <c r="AX5" s="223"/>
      <c r="AY5" s="223"/>
      <c r="AZ5" s="223"/>
      <c r="BA5" s="223"/>
      <c r="BB5" s="223"/>
      <c r="BC5" s="223"/>
      <c r="BD5" s="223"/>
      <c r="BE5" s="223"/>
      <c r="BF5" s="223"/>
      <c r="BG5" s="223"/>
      <c r="BH5" s="223"/>
      <c r="BI5" s="223"/>
      <c r="BJ5" s="223"/>
      <c r="BK5" s="223"/>
      <c r="BL5" s="223"/>
      <c r="BM5" s="223"/>
      <c r="BN5" s="223"/>
      <c r="BO5" s="223"/>
      <c r="BP5" s="223"/>
      <c r="BQ5" s="223"/>
      <c r="BR5" s="77"/>
      <c r="BS5" s="223"/>
      <c r="BT5" s="223"/>
      <c r="BU5" s="223"/>
      <c r="BV5" s="223"/>
      <c r="BW5" s="223"/>
      <c r="BX5" s="223"/>
      <c r="BY5" s="223"/>
      <c r="BZ5" s="223"/>
      <c r="CA5" s="223"/>
      <c r="CB5" s="223"/>
      <c r="CC5" s="223"/>
      <c r="CD5" s="223"/>
      <c r="CE5" s="223"/>
      <c r="CF5" s="83">
        <v>7703639.5312336776</v>
      </c>
      <c r="CG5" s="107">
        <f t="shared" si="0"/>
        <v>9835329.8675439358</v>
      </c>
    </row>
    <row r="6" spans="1:85" x14ac:dyDescent="0.25">
      <c r="A6" s="227"/>
      <c r="B6" s="225">
        <v>4</v>
      </c>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77"/>
      <c r="AK6" s="223"/>
      <c r="AL6" s="223"/>
      <c r="AM6" s="223"/>
      <c r="AN6" s="2">
        <f>AN87-AN78</f>
        <v>39021.026792632038</v>
      </c>
      <c r="AO6" s="223"/>
      <c r="AP6" s="223"/>
      <c r="AQ6" s="223"/>
      <c r="AR6" s="223"/>
      <c r="AS6" s="223"/>
      <c r="AT6" s="223"/>
      <c r="AU6" s="223"/>
      <c r="AV6" s="223"/>
      <c r="AW6" s="223"/>
      <c r="AX6" s="223"/>
      <c r="AY6" s="223"/>
      <c r="AZ6" s="223"/>
      <c r="BA6" s="223"/>
      <c r="BB6" s="223"/>
      <c r="BC6" s="223"/>
      <c r="BD6" s="223"/>
      <c r="BE6" s="223"/>
      <c r="BF6" s="223"/>
      <c r="BG6" s="223"/>
      <c r="BH6" s="223"/>
      <c r="BI6" s="223"/>
      <c r="BJ6" s="223"/>
      <c r="BK6" s="223"/>
      <c r="BL6" s="223"/>
      <c r="BM6" s="223"/>
      <c r="BN6" s="223"/>
      <c r="BO6" s="223"/>
      <c r="BP6" s="223"/>
      <c r="BQ6" s="223"/>
      <c r="BR6" s="77"/>
      <c r="BS6" s="223"/>
      <c r="BT6" s="223"/>
      <c r="BU6" s="223"/>
      <c r="BV6" s="223"/>
      <c r="BW6" s="223"/>
      <c r="BX6" s="223"/>
      <c r="BY6" s="223"/>
      <c r="BZ6" s="223"/>
      <c r="CA6" s="223"/>
      <c r="CB6" s="223"/>
      <c r="CC6" s="223"/>
      <c r="CD6" s="223"/>
      <c r="CE6" s="223"/>
      <c r="CF6" s="83">
        <f>'[47]SAM_2017_IO bal'!CC6-'[47]SAM_2017_IO bal'!AN81</f>
        <v>262832.04735301185</v>
      </c>
      <c r="CG6" s="107">
        <f t="shared" si="0"/>
        <v>301853.07414564386</v>
      </c>
    </row>
    <row r="7" spans="1:85" x14ac:dyDescent="0.25">
      <c r="A7" s="227"/>
      <c r="B7" s="225">
        <v>5</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77"/>
      <c r="AK7" s="223"/>
      <c r="AL7" s="223"/>
      <c r="AM7" s="223"/>
      <c r="AN7" s="223"/>
      <c r="AO7" s="223">
        <v>313451.98804420186</v>
      </c>
      <c r="AP7" s="223"/>
      <c r="AQ7" s="223"/>
      <c r="AR7" s="223"/>
      <c r="AS7" s="223"/>
      <c r="AT7" s="223"/>
      <c r="AU7" s="223"/>
      <c r="AV7" s="223"/>
      <c r="AW7" s="223"/>
      <c r="AX7" s="223"/>
      <c r="AY7" s="223"/>
      <c r="AZ7" s="223"/>
      <c r="BA7" s="223"/>
      <c r="BB7" s="223"/>
      <c r="BC7" s="223"/>
      <c r="BD7" s="223"/>
      <c r="BE7" s="223"/>
      <c r="BF7" s="223"/>
      <c r="BG7" s="223"/>
      <c r="BH7" s="223"/>
      <c r="BI7" s="223"/>
      <c r="BJ7" s="223"/>
      <c r="BK7" s="223"/>
      <c r="BL7" s="223"/>
      <c r="BM7" s="223"/>
      <c r="BN7" s="223"/>
      <c r="BO7" s="223"/>
      <c r="BP7" s="223"/>
      <c r="BQ7" s="223"/>
      <c r="BR7" s="77"/>
      <c r="BS7" s="223"/>
      <c r="BT7" s="223"/>
      <c r="BU7" s="223"/>
      <c r="BV7" s="223"/>
      <c r="BW7" s="223"/>
      <c r="BX7" s="223"/>
      <c r="BY7" s="223"/>
      <c r="BZ7" s="223"/>
      <c r="CA7" s="223"/>
      <c r="CB7" s="223"/>
      <c r="CC7" s="223"/>
      <c r="CD7" s="223"/>
      <c r="CE7" s="223"/>
      <c r="CF7" s="83">
        <v>151412.80342622113</v>
      </c>
      <c r="CG7" s="107">
        <f t="shared" si="0"/>
        <v>464864.79147042299</v>
      </c>
    </row>
    <row r="8" spans="1:85" x14ac:dyDescent="0.25">
      <c r="A8" s="227"/>
      <c r="B8" s="225">
        <v>6</v>
      </c>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77"/>
      <c r="AK8" s="223"/>
      <c r="AL8" s="223"/>
      <c r="AM8" s="223"/>
      <c r="AN8" s="223"/>
      <c r="AO8" s="223"/>
      <c r="AP8" s="223">
        <v>2098187.3739231797</v>
      </c>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77"/>
      <c r="BS8" s="223"/>
      <c r="BT8" s="223"/>
      <c r="BU8" s="223"/>
      <c r="BV8" s="223"/>
      <c r="BW8" s="223"/>
      <c r="BX8" s="223"/>
      <c r="BY8" s="223"/>
      <c r="BZ8" s="223"/>
      <c r="CA8" s="223"/>
      <c r="CB8" s="223"/>
      <c r="CC8" s="223"/>
      <c r="CD8" s="223"/>
      <c r="CE8" s="223"/>
      <c r="CF8" s="83">
        <v>494261.82459596405</v>
      </c>
      <c r="CG8" s="107">
        <f t="shared" si="0"/>
        <v>2592449.1985191437</v>
      </c>
    </row>
    <row r="9" spans="1:85" x14ac:dyDescent="0.25">
      <c r="A9" s="227"/>
      <c r="B9" s="225">
        <v>7</v>
      </c>
      <c r="C9" s="223"/>
      <c r="D9" s="223"/>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77"/>
      <c r="AK9" s="223"/>
      <c r="AL9" s="223"/>
      <c r="AM9" s="223"/>
      <c r="AN9" s="223"/>
      <c r="AO9" s="223"/>
      <c r="AP9" s="223"/>
      <c r="AQ9" s="223">
        <v>908405.47561960935</v>
      </c>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77"/>
      <c r="BS9" s="223"/>
      <c r="BT9" s="223"/>
      <c r="BU9" s="223"/>
      <c r="BV9" s="223"/>
      <c r="BW9" s="223"/>
      <c r="BX9" s="223"/>
      <c r="BY9" s="223"/>
      <c r="BZ9" s="223"/>
      <c r="CA9" s="223"/>
      <c r="CB9" s="223"/>
      <c r="CC9" s="223"/>
      <c r="CD9" s="223"/>
      <c r="CE9" s="223"/>
      <c r="CF9" s="83">
        <v>62189.461374623701</v>
      </c>
      <c r="CG9" s="107">
        <f t="shared" si="0"/>
        <v>970594.93699423305</v>
      </c>
    </row>
    <row r="10" spans="1:85" x14ac:dyDescent="0.25">
      <c r="A10" s="227"/>
      <c r="B10" s="225">
        <v>8</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77"/>
      <c r="AK10" s="223"/>
      <c r="AL10" s="223"/>
      <c r="AM10" s="223"/>
      <c r="AN10" s="223"/>
      <c r="AO10" s="223"/>
      <c r="AP10" s="223"/>
      <c r="AQ10" s="223"/>
      <c r="AR10" s="223">
        <v>2486263.6955767092</v>
      </c>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77"/>
      <c r="BS10" s="223"/>
      <c r="BT10" s="223"/>
      <c r="BU10" s="223"/>
      <c r="BV10" s="223"/>
      <c r="BW10" s="223"/>
      <c r="BX10" s="223"/>
      <c r="BY10" s="223"/>
      <c r="BZ10" s="223"/>
      <c r="CA10" s="223"/>
      <c r="CB10" s="223"/>
      <c r="CC10" s="223"/>
      <c r="CD10" s="223"/>
      <c r="CE10" s="223"/>
      <c r="CF10" s="83">
        <v>319319.86714855919</v>
      </c>
      <c r="CG10" s="107">
        <f t="shared" si="0"/>
        <v>2805583.5627252683</v>
      </c>
    </row>
    <row r="11" spans="1:85" x14ac:dyDescent="0.25">
      <c r="A11" s="227"/>
      <c r="B11" s="225">
        <v>9</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77"/>
      <c r="AK11" s="223"/>
      <c r="AL11" s="223"/>
      <c r="AM11" s="223"/>
      <c r="AN11" s="223"/>
      <c r="AO11" s="223"/>
      <c r="AP11" s="223"/>
      <c r="AQ11" s="223"/>
      <c r="AR11" s="223"/>
      <c r="AS11" s="223">
        <v>127748.63228066688</v>
      </c>
      <c r="AT11" s="223"/>
      <c r="AU11" s="223"/>
      <c r="AV11" s="223"/>
      <c r="AW11" s="223"/>
      <c r="AX11" s="223"/>
      <c r="AY11" s="223"/>
      <c r="AZ11" s="223"/>
      <c r="BA11" s="223"/>
      <c r="BB11" s="223"/>
      <c r="BC11" s="223"/>
      <c r="BD11" s="223"/>
      <c r="BE11" s="223"/>
      <c r="BF11" s="223"/>
      <c r="BG11" s="223"/>
      <c r="BH11" s="223"/>
      <c r="BI11" s="223"/>
      <c r="BJ11" s="223"/>
      <c r="BK11" s="223"/>
      <c r="BL11" s="223"/>
      <c r="BM11" s="223"/>
      <c r="BN11" s="223"/>
      <c r="BO11" s="223"/>
      <c r="BP11" s="223"/>
      <c r="BQ11" s="223"/>
      <c r="BR11" s="77"/>
      <c r="BS11" s="223"/>
      <c r="BT11" s="223"/>
      <c r="BU11" s="223"/>
      <c r="BV11" s="223"/>
      <c r="BW11" s="223"/>
      <c r="BX11" s="223"/>
      <c r="BY11" s="223"/>
      <c r="BZ11" s="223"/>
      <c r="CA11" s="223"/>
      <c r="CB11" s="223"/>
      <c r="CC11" s="223"/>
      <c r="CD11" s="223"/>
      <c r="CE11" s="223"/>
      <c r="CF11" s="83">
        <v>8169.3870790357123</v>
      </c>
      <c r="CG11" s="107">
        <f t="shared" si="0"/>
        <v>135918.01935970259</v>
      </c>
    </row>
    <row r="12" spans="1:85" x14ac:dyDescent="0.25">
      <c r="A12" s="227"/>
      <c r="B12" s="225">
        <v>10</v>
      </c>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77"/>
      <c r="AK12" s="223"/>
      <c r="AL12" s="223"/>
      <c r="AM12" s="223"/>
      <c r="AN12" s="223"/>
      <c r="AO12" s="223"/>
      <c r="AP12" s="223"/>
      <c r="AQ12" s="223"/>
      <c r="AR12" s="223"/>
      <c r="AS12" s="223"/>
      <c r="AT12" s="223">
        <v>392014.85208062199</v>
      </c>
      <c r="AU12" s="223"/>
      <c r="AV12" s="223"/>
      <c r="AW12" s="223"/>
      <c r="AX12" s="223"/>
      <c r="AY12" s="223"/>
      <c r="AZ12" s="223"/>
      <c r="BA12" s="223"/>
      <c r="BB12" s="223"/>
      <c r="BC12" s="223"/>
      <c r="BD12" s="223"/>
      <c r="BE12" s="223"/>
      <c r="BF12" s="223"/>
      <c r="BG12" s="223"/>
      <c r="BH12" s="223"/>
      <c r="BI12" s="223"/>
      <c r="BJ12" s="223"/>
      <c r="BK12" s="223"/>
      <c r="BL12" s="223"/>
      <c r="BM12" s="223"/>
      <c r="BN12" s="223"/>
      <c r="BO12" s="223"/>
      <c r="BP12" s="223"/>
      <c r="BQ12" s="223"/>
      <c r="BR12" s="77"/>
      <c r="BS12" s="223"/>
      <c r="BT12" s="223"/>
      <c r="BU12" s="223"/>
      <c r="BV12" s="223"/>
      <c r="BW12" s="223"/>
      <c r="BX12" s="223"/>
      <c r="BY12" s="223"/>
      <c r="BZ12" s="223"/>
      <c r="CA12" s="223"/>
      <c r="CB12" s="223"/>
      <c r="CC12" s="223"/>
      <c r="CD12" s="223"/>
      <c r="CE12" s="223"/>
      <c r="CF12" s="83">
        <v>62052.359358558118</v>
      </c>
      <c r="CG12" s="107">
        <f t="shared" si="0"/>
        <v>454067.21143918013</v>
      </c>
    </row>
    <row r="13" spans="1:85" x14ac:dyDescent="0.25">
      <c r="A13" s="227"/>
      <c r="B13" s="225">
        <v>11</v>
      </c>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3"/>
      <c r="AJ13" s="77"/>
      <c r="AK13" s="223"/>
      <c r="AL13" s="223"/>
      <c r="AM13" s="223"/>
      <c r="AN13" s="223"/>
      <c r="AO13" s="223"/>
      <c r="AP13" s="223"/>
      <c r="AQ13" s="223"/>
      <c r="AR13" s="223"/>
      <c r="AS13" s="223"/>
      <c r="AT13" s="223"/>
      <c r="AU13" s="223">
        <v>1421851.396186806</v>
      </c>
      <c r="AV13" s="223"/>
      <c r="AW13" s="223"/>
      <c r="AX13" s="223"/>
      <c r="AY13" s="223"/>
      <c r="AZ13" s="223"/>
      <c r="BA13" s="223"/>
      <c r="BB13" s="223"/>
      <c r="BC13" s="223"/>
      <c r="BD13" s="223"/>
      <c r="BE13" s="223"/>
      <c r="BF13" s="223"/>
      <c r="BG13" s="223"/>
      <c r="BH13" s="223"/>
      <c r="BI13" s="223"/>
      <c r="BJ13" s="223"/>
      <c r="BK13" s="223"/>
      <c r="BL13" s="223"/>
      <c r="BM13" s="223"/>
      <c r="BN13" s="223"/>
      <c r="BO13" s="223"/>
      <c r="BP13" s="223"/>
      <c r="BQ13" s="223"/>
      <c r="BR13" s="77"/>
      <c r="BS13" s="223"/>
      <c r="BT13" s="223"/>
      <c r="BU13" s="223"/>
      <c r="BV13" s="223"/>
      <c r="BW13" s="223"/>
      <c r="BX13" s="223"/>
      <c r="BY13" s="223"/>
      <c r="BZ13" s="223"/>
      <c r="CA13" s="223"/>
      <c r="CB13" s="223"/>
      <c r="CC13" s="223"/>
      <c r="CD13" s="223"/>
      <c r="CE13" s="223"/>
      <c r="CF13" s="83">
        <v>1107262.1961451182</v>
      </c>
      <c r="CG13" s="107">
        <f t="shared" si="0"/>
        <v>2529113.5923319245</v>
      </c>
    </row>
    <row r="14" spans="1:85" x14ac:dyDescent="0.25">
      <c r="A14" s="227"/>
      <c r="B14" s="225">
        <v>12</v>
      </c>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77"/>
      <c r="AK14" s="223"/>
      <c r="AL14" s="223"/>
      <c r="AM14" s="223"/>
      <c r="AN14" s="223"/>
      <c r="AO14" s="223"/>
      <c r="AP14" s="223"/>
      <c r="AQ14" s="223"/>
      <c r="AR14" s="223"/>
      <c r="AS14" s="223"/>
      <c r="AT14" s="223"/>
      <c r="AU14" s="223"/>
      <c r="AV14" s="223">
        <v>1862253.4070004821</v>
      </c>
      <c r="AW14" s="223"/>
      <c r="AX14" s="223"/>
      <c r="AY14" s="223"/>
      <c r="AZ14" s="223"/>
      <c r="BA14" s="223"/>
      <c r="BB14" s="223"/>
      <c r="BC14" s="223"/>
      <c r="BD14" s="223"/>
      <c r="BE14" s="223"/>
      <c r="BF14" s="223"/>
      <c r="BG14" s="223"/>
      <c r="BH14" s="223"/>
      <c r="BI14" s="223"/>
      <c r="BJ14" s="223"/>
      <c r="BK14" s="223"/>
      <c r="BL14" s="223"/>
      <c r="BM14" s="223"/>
      <c r="BN14" s="223"/>
      <c r="BO14" s="223"/>
      <c r="BP14" s="223"/>
      <c r="BQ14" s="223"/>
      <c r="BR14" s="77"/>
      <c r="BS14" s="223"/>
      <c r="BT14" s="223"/>
      <c r="BU14" s="223"/>
      <c r="BV14" s="223"/>
      <c r="BW14" s="223"/>
      <c r="BX14" s="223"/>
      <c r="BY14" s="223"/>
      <c r="BZ14" s="223"/>
      <c r="CA14" s="223"/>
      <c r="CB14" s="223"/>
      <c r="CC14" s="223"/>
      <c r="CD14" s="223"/>
      <c r="CE14" s="223"/>
      <c r="CF14" s="83">
        <v>1368681.2418519307</v>
      </c>
      <c r="CG14" s="107">
        <f t="shared" si="0"/>
        <v>3230934.6488524126</v>
      </c>
    </row>
    <row r="15" spans="1:85" x14ac:dyDescent="0.25">
      <c r="A15" s="227"/>
      <c r="B15" s="225">
        <v>13</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77"/>
      <c r="AK15" s="223"/>
      <c r="AL15" s="223"/>
      <c r="AM15" s="223"/>
      <c r="AN15" s="223"/>
      <c r="AO15" s="223"/>
      <c r="AP15" s="223"/>
      <c r="AQ15" s="223"/>
      <c r="AR15" s="223"/>
      <c r="AS15" s="223"/>
      <c r="AT15" s="223"/>
      <c r="AU15" s="223"/>
      <c r="AV15" s="223"/>
      <c r="AW15" s="223">
        <v>268186.86292172974</v>
      </c>
      <c r="AX15" s="223"/>
      <c r="AY15" s="223"/>
      <c r="AZ15" s="223"/>
      <c r="BA15" s="223"/>
      <c r="BB15" s="223"/>
      <c r="BC15" s="223"/>
      <c r="BD15" s="223"/>
      <c r="BE15" s="223"/>
      <c r="BF15" s="223"/>
      <c r="BG15" s="223"/>
      <c r="BH15" s="223"/>
      <c r="BI15" s="223"/>
      <c r="BJ15" s="223"/>
      <c r="BK15" s="223"/>
      <c r="BL15" s="223"/>
      <c r="BM15" s="223"/>
      <c r="BN15" s="223"/>
      <c r="BO15" s="223"/>
      <c r="BP15" s="223"/>
      <c r="BQ15" s="223"/>
      <c r="BR15" s="77"/>
      <c r="BS15" s="223"/>
      <c r="BT15" s="223"/>
      <c r="BU15" s="223"/>
      <c r="BV15" s="223"/>
      <c r="BW15" s="223"/>
      <c r="BX15" s="223"/>
      <c r="BY15" s="223"/>
      <c r="BZ15" s="223"/>
      <c r="CA15" s="223"/>
      <c r="CB15" s="223"/>
      <c r="CC15" s="223"/>
      <c r="CD15" s="223"/>
      <c r="CE15" s="223"/>
      <c r="CF15" s="83">
        <v>19475.548631433812</v>
      </c>
      <c r="CG15" s="107">
        <f t="shared" si="0"/>
        <v>287662.41155316355</v>
      </c>
    </row>
    <row r="16" spans="1:85" x14ac:dyDescent="0.25">
      <c r="A16" s="227"/>
      <c r="B16" s="225">
        <v>14</v>
      </c>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77"/>
      <c r="AK16" s="223"/>
      <c r="AL16" s="223"/>
      <c r="AM16" s="223"/>
      <c r="AN16" s="223"/>
      <c r="AO16" s="223"/>
      <c r="AP16" s="223"/>
      <c r="AQ16" s="223"/>
      <c r="AR16" s="223"/>
      <c r="AS16" s="223"/>
      <c r="AT16" s="223"/>
      <c r="AU16" s="223"/>
      <c r="AV16" s="223"/>
      <c r="AW16" s="223"/>
      <c r="AX16" s="223">
        <v>1212809.5750220597</v>
      </c>
      <c r="AY16" s="223"/>
      <c r="AZ16" s="223"/>
      <c r="BA16" s="223"/>
      <c r="BB16" s="223"/>
      <c r="BC16" s="223"/>
      <c r="BD16" s="223"/>
      <c r="BE16" s="223"/>
      <c r="BF16" s="223"/>
      <c r="BG16" s="223"/>
      <c r="BH16" s="223"/>
      <c r="BI16" s="223"/>
      <c r="BJ16" s="223"/>
      <c r="BK16" s="223"/>
      <c r="BL16" s="223"/>
      <c r="BM16" s="223"/>
      <c r="BN16" s="223"/>
      <c r="BO16" s="223"/>
      <c r="BP16" s="223"/>
      <c r="BQ16" s="223"/>
      <c r="BR16" s="77"/>
      <c r="BS16" s="223"/>
      <c r="BT16" s="223"/>
      <c r="BU16" s="223"/>
      <c r="BV16" s="223"/>
      <c r="BW16" s="223"/>
      <c r="BX16" s="223"/>
      <c r="BY16" s="223"/>
      <c r="BZ16" s="223"/>
      <c r="CA16" s="223"/>
      <c r="CB16" s="223"/>
      <c r="CC16" s="223"/>
      <c r="CD16" s="223"/>
      <c r="CE16" s="223"/>
      <c r="CF16" s="83">
        <v>392185.34727427992</v>
      </c>
      <c r="CG16" s="107">
        <f t="shared" si="0"/>
        <v>1604994.9222963396</v>
      </c>
    </row>
    <row r="17" spans="1:85" x14ac:dyDescent="0.25">
      <c r="A17" s="227"/>
      <c r="B17" s="225">
        <v>15</v>
      </c>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77"/>
      <c r="AK17" s="223"/>
      <c r="AL17" s="223"/>
      <c r="AM17" s="223"/>
      <c r="AN17" s="223"/>
      <c r="AO17" s="223"/>
      <c r="AP17" s="223"/>
      <c r="AQ17" s="223"/>
      <c r="AR17" s="223"/>
      <c r="AS17" s="223"/>
      <c r="AT17" s="223"/>
      <c r="AU17" s="223"/>
      <c r="AV17" s="223"/>
      <c r="AW17" s="223"/>
      <c r="AX17" s="223"/>
      <c r="AY17" s="223">
        <v>431601.48204978602</v>
      </c>
      <c r="AZ17" s="223"/>
      <c r="BA17" s="223"/>
      <c r="BB17" s="223"/>
      <c r="BC17" s="223"/>
      <c r="BD17" s="223"/>
      <c r="BE17" s="223"/>
      <c r="BF17" s="223"/>
      <c r="BG17" s="223"/>
      <c r="BH17" s="223"/>
      <c r="BI17" s="223"/>
      <c r="BJ17" s="223"/>
      <c r="BK17" s="223"/>
      <c r="BL17" s="223"/>
      <c r="BM17" s="223"/>
      <c r="BN17" s="223"/>
      <c r="BO17" s="223"/>
      <c r="BP17" s="223"/>
      <c r="BQ17" s="223"/>
      <c r="BR17" s="77"/>
      <c r="BS17" s="223"/>
      <c r="BT17" s="223"/>
      <c r="BU17" s="223"/>
      <c r="BV17" s="223"/>
      <c r="BW17" s="223"/>
      <c r="BX17" s="223"/>
      <c r="BY17" s="223"/>
      <c r="BZ17" s="223"/>
      <c r="CA17" s="223"/>
      <c r="CB17" s="223"/>
      <c r="CC17" s="223"/>
      <c r="CD17" s="223"/>
      <c r="CE17" s="223"/>
      <c r="CF17" s="83">
        <v>198820.308754987</v>
      </c>
      <c r="CG17" s="107">
        <f t="shared" si="0"/>
        <v>630421.79080477299</v>
      </c>
    </row>
    <row r="18" spans="1:85" x14ac:dyDescent="0.25">
      <c r="A18" s="227"/>
      <c r="B18" s="225">
        <v>16</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77"/>
      <c r="AK18" s="223"/>
      <c r="AL18" s="223"/>
      <c r="AM18" s="223"/>
      <c r="AN18" s="223"/>
      <c r="AO18" s="223"/>
      <c r="AP18" s="223"/>
      <c r="AQ18" s="223"/>
      <c r="AR18" s="223"/>
      <c r="AS18" s="223"/>
      <c r="AT18" s="223"/>
      <c r="AU18" s="223"/>
      <c r="AV18" s="223"/>
      <c r="AW18" s="223"/>
      <c r="AX18" s="223"/>
      <c r="AY18" s="223"/>
      <c r="AZ18" s="223">
        <v>620697.88127218594</v>
      </c>
      <c r="BA18" s="223"/>
      <c r="BB18" s="223"/>
      <c r="BC18" s="223"/>
      <c r="BD18" s="223"/>
      <c r="BE18" s="223"/>
      <c r="BF18" s="223"/>
      <c r="BG18" s="223"/>
      <c r="BH18" s="223"/>
      <c r="BI18" s="223"/>
      <c r="BJ18" s="223"/>
      <c r="BK18" s="223"/>
      <c r="BL18" s="223"/>
      <c r="BM18" s="223"/>
      <c r="BN18" s="223"/>
      <c r="BO18" s="223"/>
      <c r="BP18" s="223"/>
      <c r="BQ18" s="223"/>
      <c r="BR18" s="77"/>
      <c r="BS18" s="223"/>
      <c r="BT18" s="223"/>
      <c r="BU18" s="223"/>
      <c r="BV18" s="223"/>
      <c r="BW18" s="223"/>
      <c r="BX18" s="223"/>
      <c r="BY18" s="223"/>
      <c r="BZ18" s="223"/>
      <c r="CA18" s="223"/>
      <c r="CB18" s="223"/>
      <c r="CC18" s="223"/>
      <c r="CD18" s="223"/>
      <c r="CE18" s="223"/>
      <c r="CF18" s="83">
        <v>21274.04428176954</v>
      </c>
      <c r="CG18" s="107">
        <f t="shared" si="0"/>
        <v>641971.92555395549</v>
      </c>
    </row>
    <row r="19" spans="1:85" x14ac:dyDescent="0.25">
      <c r="A19" s="227"/>
      <c r="B19" s="225">
        <v>17</v>
      </c>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77"/>
      <c r="AK19" s="223"/>
      <c r="AL19" s="223"/>
      <c r="AM19" s="223"/>
      <c r="AN19" s="223"/>
      <c r="AO19" s="223"/>
      <c r="AP19" s="223"/>
      <c r="AQ19" s="223"/>
      <c r="AR19" s="223"/>
      <c r="AS19" s="223"/>
      <c r="AT19" s="223"/>
      <c r="AU19" s="223"/>
      <c r="AV19" s="223"/>
      <c r="AW19" s="223"/>
      <c r="AX19" s="223"/>
      <c r="AY19" s="223"/>
      <c r="AZ19" s="223"/>
      <c r="BA19" s="223">
        <v>884913.04657594522</v>
      </c>
      <c r="BB19" s="223"/>
      <c r="BC19" s="223"/>
      <c r="BD19" s="223"/>
      <c r="BE19" s="223"/>
      <c r="BF19" s="223"/>
      <c r="BG19" s="223"/>
      <c r="BH19" s="223"/>
      <c r="BI19" s="223"/>
      <c r="BJ19" s="223"/>
      <c r="BK19" s="223"/>
      <c r="BL19" s="223"/>
      <c r="BM19" s="223"/>
      <c r="BN19" s="223"/>
      <c r="BO19" s="223"/>
      <c r="BP19" s="223"/>
      <c r="BQ19" s="223"/>
      <c r="BR19" s="77"/>
      <c r="BS19" s="223"/>
      <c r="BT19" s="223"/>
      <c r="BU19" s="223"/>
      <c r="BV19" s="223"/>
      <c r="BW19" s="223"/>
      <c r="BX19" s="223"/>
      <c r="BY19" s="223"/>
      <c r="BZ19" s="223"/>
      <c r="CA19" s="223"/>
      <c r="CB19" s="223"/>
      <c r="CC19" s="223"/>
      <c r="CD19" s="223"/>
      <c r="CE19" s="223"/>
      <c r="CF19" s="83">
        <v>182961.12550119538</v>
      </c>
      <c r="CG19" s="107">
        <f t="shared" si="0"/>
        <v>1067874.1720771405</v>
      </c>
    </row>
    <row r="20" spans="1:85" x14ac:dyDescent="0.25">
      <c r="A20" s="227"/>
      <c r="B20" s="225">
        <v>18</v>
      </c>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77"/>
      <c r="AK20" s="223"/>
      <c r="AL20" s="223"/>
      <c r="AM20" s="223"/>
      <c r="AN20" s="223"/>
      <c r="AO20" s="223"/>
      <c r="AP20" s="223"/>
      <c r="AQ20" s="223"/>
      <c r="AR20" s="223"/>
      <c r="AS20" s="223"/>
      <c r="AT20" s="223"/>
      <c r="AU20" s="223"/>
      <c r="AV20" s="223"/>
      <c r="AW20" s="223"/>
      <c r="AX20" s="223"/>
      <c r="AY20" s="223"/>
      <c r="AZ20" s="223"/>
      <c r="BA20" s="223"/>
      <c r="BB20" s="223">
        <v>3852.7391980175221</v>
      </c>
      <c r="BC20" s="223"/>
      <c r="BD20" s="223"/>
      <c r="BE20" s="223"/>
      <c r="BF20" s="223"/>
      <c r="BG20" s="223"/>
      <c r="BH20" s="223"/>
      <c r="BI20" s="223"/>
      <c r="BJ20" s="223"/>
      <c r="BK20" s="223"/>
      <c r="BL20" s="223"/>
      <c r="BM20" s="223"/>
      <c r="BN20" s="223"/>
      <c r="BO20" s="223"/>
      <c r="BP20" s="223"/>
      <c r="BQ20" s="223"/>
      <c r="BR20" s="77"/>
      <c r="BS20" s="223"/>
      <c r="BT20" s="223"/>
      <c r="BU20" s="223"/>
      <c r="BV20" s="223"/>
      <c r="BW20" s="223"/>
      <c r="BX20" s="223"/>
      <c r="BY20" s="223"/>
      <c r="BZ20" s="223"/>
      <c r="CA20" s="223"/>
      <c r="CB20" s="223"/>
      <c r="CC20" s="223"/>
      <c r="CD20" s="223"/>
      <c r="CE20" s="223"/>
      <c r="CF20" s="83">
        <v>13701.194202844013</v>
      </c>
      <c r="CG20" s="107">
        <f t="shared" si="0"/>
        <v>17553.933400861537</v>
      </c>
    </row>
    <row r="21" spans="1:85" x14ac:dyDescent="0.25">
      <c r="A21" s="227"/>
      <c r="B21" s="225">
        <v>19</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77"/>
      <c r="AK21" s="223"/>
      <c r="AL21" s="223"/>
      <c r="AM21" s="223"/>
      <c r="AN21" s="223"/>
      <c r="AO21" s="223"/>
      <c r="AP21" s="223"/>
      <c r="AQ21" s="223"/>
      <c r="AR21" s="223"/>
      <c r="AS21" s="223"/>
      <c r="AT21" s="223"/>
      <c r="AU21" s="223"/>
      <c r="AV21" s="223"/>
      <c r="AW21" s="223"/>
      <c r="AX21" s="223"/>
      <c r="AY21" s="223"/>
      <c r="AZ21" s="223"/>
      <c r="BA21" s="223"/>
      <c r="BB21" s="223"/>
      <c r="BC21" s="223">
        <v>976793.38675451325</v>
      </c>
      <c r="BD21" s="223"/>
      <c r="BE21" s="2">
        <v>288790.83872620837</v>
      </c>
      <c r="BF21" s="223"/>
      <c r="BG21" s="223"/>
      <c r="BH21" s="223"/>
      <c r="BI21" s="223"/>
      <c r="BJ21" s="223"/>
      <c r="BK21" s="223"/>
      <c r="BL21" s="223"/>
      <c r="BM21" s="223"/>
      <c r="BN21" s="223"/>
      <c r="BO21" s="223"/>
      <c r="BP21" s="223"/>
      <c r="BQ21" s="223"/>
      <c r="BR21" s="77"/>
      <c r="BS21" s="223"/>
      <c r="BT21" s="223"/>
      <c r="BU21" s="223"/>
      <c r="BV21" s="223"/>
      <c r="BW21" s="223"/>
      <c r="BX21" s="223"/>
      <c r="BY21" s="223"/>
      <c r="BZ21" s="223"/>
      <c r="CA21" s="223"/>
      <c r="CB21" s="223"/>
      <c r="CC21" s="223"/>
      <c r="CD21" s="223"/>
      <c r="CE21" s="223"/>
      <c r="CF21" s="83">
        <v>58211.38940474327</v>
      </c>
      <c r="CG21" s="107">
        <f t="shared" si="0"/>
        <v>1323795.6148854648</v>
      </c>
    </row>
    <row r="22" spans="1:85" x14ac:dyDescent="0.25">
      <c r="A22" s="227"/>
      <c r="B22" s="225">
        <v>20</v>
      </c>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77"/>
      <c r="AK22" s="223"/>
      <c r="AL22" s="223"/>
      <c r="AM22" s="223"/>
      <c r="AN22" s="223"/>
      <c r="AO22" s="223"/>
      <c r="AP22" s="223"/>
      <c r="AQ22" s="223"/>
      <c r="AR22" s="223"/>
      <c r="AS22" s="223"/>
      <c r="AT22" s="223"/>
      <c r="AU22" s="223"/>
      <c r="AV22" s="223"/>
      <c r="AW22" s="223"/>
      <c r="AX22" s="223"/>
      <c r="AY22" s="223"/>
      <c r="AZ22" s="223"/>
      <c r="BA22" s="223"/>
      <c r="BB22" s="223"/>
      <c r="BC22" s="223"/>
      <c r="BD22" s="223">
        <v>240304.28724474148</v>
      </c>
      <c r="BE22" s="223"/>
      <c r="BF22" s="223"/>
      <c r="BG22" s="223"/>
      <c r="BH22" s="223"/>
      <c r="BI22" s="223"/>
      <c r="BJ22" s="223"/>
      <c r="BK22" s="223"/>
      <c r="BL22" s="223"/>
      <c r="BM22" s="223"/>
      <c r="BN22" s="223"/>
      <c r="BO22" s="223"/>
      <c r="BP22" s="223"/>
      <c r="BQ22" s="223"/>
      <c r="BR22" s="77"/>
      <c r="BS22" s="223"/>
      <c r="BT22" s="223"/>
      <c r="BU22" s="223"/>
      <c r="BV22" s="223"/>
      <c r="BW22" s="223"/>
      <c r="BX22" s="223"/>
      <c r="BY22" s="223"/>
      <c r="BZ22" s="223"/>
      <c r="CA22" s="223"/>
      <c r="CB22" s="223"/>
      <c r="CC22" s="223"/>
      <c r="CD22" s="223"/>
      <c r="CE22" s="223"/>
      <c r="CF22" s="83">
        <v>3608.5539223813103</v>
      </c>
      <c r="CG22" s="107">
        <f t="shared" si="0"/>
        <v>243912.8411671228</v>
      </c>
    </row>
    <row r="23" spans="1:85" x14ac:dyDescent="0.25">
      <c r="A23" s="227"/>
      <c r="B23" s="225">
        <v>21</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77"/>
      <c r="AK23" s="223"/>
      <c r="AL23" s="223"/>
      <c r="AM23" s="223"/>
      <c r="AN23" s="223"/>
      <c r="AO23" s="223"/>
      <c r="AP23" s="223"/>
      <c r="AQ23" s="223"/>
      <c r="AR23" s="223"/>
      <c r="AS23" s="223"/>
      <c r="AT23" s="223"/>
      <c r="AU23" s="223"/>
      <c r="AV23" s="223"/>
      <c r="AW23" s="223"/>
      <c r="AX23" s="223"/>
      <c r="AY23" s="223"/>
      <c r="AZ23" s="223"/>
      <c r="BA23" s="223"/>
      <c r="BB23" s="223"/>
      <c r="BC23" s="223"/>
      <c r="BD23" s="223"/>
      <c r="BE23" s="223">
        <v>301418.77554162184</v>
      </c>
      <c r="BF23" s="223"/>
      <c r="BG23" s="223"/>
      <c r="BH23" s="223"/>
      <c r="BI23" s="223"/>
      <c r="BJ23" s="223"/>
      <c r="BK23" s="223"/>
      <c r="BL23" s="223"/>
      <c r="BM23" s="223"/>
      <c r="BN23" s="223"/>
      <c r="BO23" s="223"/>
      <c r="BP23" s="223"/>
      <c r="BQ23" s="223"/>
      <c r="BR23" s="77"/>
      <c r="BS23" s="223"/>
      <c r="BT23" s="223"/>
      <c r="BU23" s="223"/>
      <c r="BV23" s="223"/>
      <c r="BW23" s="223"/>
      <c r="BX23" s="223"/>
      <c r="BY23" s="223"/>
      <c r="BZ23" s="223"/>
      <c r="CA23" s="223"/>
      <c r="CB23" s="223"/>
      <c r="CC23" s="223"/>
      <c r="CD23" s="223"/>
      <c r="CE23" s="223"/>
      <c r="CF23" s="83">
        <v>8600.428698664211</v>
      </c>
      <c r="CG23" s="107">
        <f t="shared" si="0"/>
        <v>310019.20424028602</v>
      </c>
    </row>
    <row r="24" spans="1:85" x14ac:dyDescent="0.25">
      <c r="A24" s="227"/>
      <c r="B24" s="225">
        <v>22</v>
      </c>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77"/>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v>331762.9664304147</v>
      </c>
      <c r="BG24" s="223"/>
      <c r="BH24" s="223"/>
      <c r="BI24" s="223"/>
      <c r="BJ24" s="223"/>
      <c r="BK24" s="223"/>
      <c r="BL24" s="223"/>
      <c r="BM24" s="223"/>
      <c r="BN24" s="223"/>
      <c r="BO24" s="223"/>
      <c r="BP24" s="223"/>
      <c r="BQ24" s="223"/>
      <c r="BR24" s="77"/>
      <c r="BS24" s="223"/>
      <c r="BT24" s="223"/>
      <c r="BU24" s="223"/>
      <c r="BV24" s="223"/>
      <c r="BW24" s="223"/>
      <c r="BX24" s="223"/>
      <c r="BY24" s="223"/>
      <c r="BZ24" s="223"/>
      <c r="CA24" s="223"/>
      <c r="CB24" s="223"/>
      <c r="CC24" s="223"/>
      <c r="CD24" s="223"/>
      <c r="CE24" s="223"/>
      <c r="CF24" s="83">
        <v>50541.71039467668</v>
      </c>
      <c r="CG24" s="107">
        <f t="shared" si="0"/>
        <v>382304.67682509136</v>
      </c>
    </row>
    <row r="25" spans="1:85" x14ac:dyDescent="0.25">
      <c r="A25" s="227"/>
      <c r="B25" s="225">
        <v>23</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77"/>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v>5614665.9101463258</v>
      </c>
      <c r="BH25" s="223"/>
      <c r="BI25" s="223"/>
      <c r="BJ25" s="223"/>
      <c r="BK25" s="223"/>
      <c r="BL25" s="223"/>
      <c r="BM25" s="223"/>
      <c r="BN25" s="223"/>
      <c r="BO25" s="223"/>
      <c r="BP25" s="223"/>
      <c r="BQ25" s="223"/>
      <c r="BR25" s="77"/>
      <c r="BS25" s="223"/>
      <c r="BT25" s="223"/>
      <c r="BU25" s="223"/>
      <c r="BV25" s="223"/>
      <c r="BW25" s="223"/>
      <c r="BX25" s="223"/>
      <c r="BY25" s="223"/>
      <c r="BZ25" s="223"/>
      <c r="CA25" s="223"/>
      <c r="CB25" s="223"/>
      <c r="CC25" s="223"/>
      <c r="CD25" s="223"/>
      <c r="CE25" s="223"/>
      <c r="CF25" s="83">
        <v>961308.94679973263</v>
      </c>
      <c r="CG25" s="107">
        <f t="shared" si="0"/>
        <v>6575974.8569460586</v>
      </c>
    </row>
    <row r="26" spans="1:85" x14ac:dyDescent="0.25">
      <c r="A26" s="227"/>
      <c r="B26" s="225">
        <v>24</v>
      </c>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77"/>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v>75233.718250836275</v>
      </c>
      <c r="BI26" s="223"/>
      <c r="BJ26" s="223"/>
      <c r="BK26" s="223"/>
      <c r="BL26" s="223"/>
      <c r="BM26" s="223"/>
      <c r="BN26" s="223"/>
      <c r="BO26" s="223"/>
      <c r="BP26" s="223"/>
      <c r="BQ26" s="223"/>
      <c r="BR26" s="77"/>
      <c r="BS26" s="223"/>
      <c r="BT26" s="223"/>
      <c r="BU26" s="223"/>
      <c r="BV26" s="223"/>
      <c r="BW26" s="223"/>
      <c r="BX26" s="223"/>
      <c r="BY26" s="223"/>
      <c r="BZ26" s="223"/>
      <c r="CA26" s="223"/>
      <c r="CB26" s="223"/>
      <c r="CC26" s="223"/>
      <c r="CD26" s="223"/>
      <c r="CE26" s="223"/>
      <c r="CF26" s="83">
        <v>3901.0640069912638</v>
      </c>
      <c r="CG26" s="107">
        <f t="shared" si="0"/>
        <v>79134.782257827537</v>
      </c>
    </row>
    <row r="27" spans="1:85" x14ac:dyDescent="0.25">
      <c r="A27" s="227"/>
      <c r="B27" s="225">
        <v>25</v>
      </c>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77"/>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v>393777.17963831697</v>
      </c>
      <c r="BJ27" s="223"/>
      <c r="BK27" s="223"/>
      <c r="BL27" s="223"/>
      <c r="BM27" s="223"/>
      <c r="BN27" s="223"/>
      <c r="BO27" s="223"/>
      <c r="BP27" s="223"/>
      <c r="BQ27" s="223"/>
      <c r="BR27" s="77"/>
      <c r="BS27" s="223"/>
      <c r="BT27" s="223"/>
      <c r="BU27" s="223"/>
      <c r="BV27" s="223"/>
      <c r="BW27" s="223"/>
      <c r="BX27" s="223"/>
      <c r="BY27" s="223"/>
      <c r="BZ27" s="223"/>
      <c r="CA27" s="223"/>
      <c r="CB27" s="223"/>
      <c r="CC27" s="223"/>
      <c r="CD27" s="223"/>
      <c r="CE27" s="223"/>
      <c r="CF27" s="83">
        <v>71097.182187662474</v>
      </c>
      <c r="CG27" s="107">
        <f t="shared" si="0"/>
        <v>464874.36182597943</v>
      </c>
    </row>
    <row r="28" spans="1:85" x14ac:dyDescent="0.25">
      <c r="A28" s="227"/>
      <c r="B28" s="225">
        <v>26</v>
      </c>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77"/>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v>6077023.6743909633</v>
      </c>
      <c r="BK28" s="223"/>
      <c r="BL28" s="223"/>
      <c r="BM28" s="223"/>
      <c r="BN28" s="223"/>
      <c r="BO28" s="223"/>
      <c r="BP28" s="223"/>
      <c r="BQ28" s="223"/>
      <c r="BR28" s="77"/>
      <c r="BS28" s="223"/>
      <c r="BT28" s="223"/>
      <c r="BU28" s="223"/>
      <c r="BV28" s="223"/>
      <c r="BW28" s="223"/>
      <c r="BX28" s="223"/>
      <c r="BY28" s="223"/>
      <c r="BZ28" s="223"/>
      <c r="CA28" s="223"/>
      <c r="CB28" s="223"/>
      <c r="CC28" s="223"/>
      <c r="CD28" s="223"/>
      <c r="CE28" s="223"/>
      <c r="CF28" s="83">
        <v>85135.887140994528</v>
      </c>
      <c r="CG28" s="107">
        <f t="shared" si="0"/>
        <v>6162159.5615319582</v>
      </c>
    </row>
    <row r="29" spans="1:85" x14ac:dyDescent="0.25">
      <c r="A29" s="227"/>
      <c r="B29" s="225">
        <v>27</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77"/>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v>15575551.899143422</v>
      </c>
      <c r="BL29" s="223"/>
      <c r="BM29" s="223"/>
      <c r="BN29" s="223"/>
      <c r="BO29" s="223"/>
      <c r="BP29" s="223"/>
      <c r="BQ29" s="223"/>
      <c r="BR29" s="77"/>
      <c r="BS29" s="223"/>
      <c r="BT29" s="223"/>
      <c r="BU29" s="223"/>
      <c r="BV29" s="223"/>
      <c r="BW29" s="223"/>
      <c r="BX29" s="223"/>
      <c r="BY29" s="223"/>
      <c r="BZ29" s="223"/>
      <c r="CA29" s="223"/>
      <c r="CB29" s="223"/>
      <c r="CC29" s="223"/>
      <c r="CD29" s="223"/>
      <c r="CE29" s="223"/>
      <c r="CF29" s="83">
        <v>1851264.6940723194</v>
      </c>
      <c r="CG29" s="107">
        <f t="shared" si="0"/>
        <v>17426816.593215741</v>
      </c>
    </row>
    <row r="30" spans="1:85" x14ac:dyDescent="0.25">
      <c r="A30" s="227"/>
      <c r="B30" s="225">
        <v>28</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77"/>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v>1649747.4347115131</v>
      </c>
      <c r="BM30" s="223"/>
      <c r="BN30" s="223"/>
      <c r="BO30" s="223"/>
      <c r="BP30" s="223"/>
      <c r="BQ30" s="223"/>
      <c r="BR30" s="77"/>
      <c r="BS30" s="223"/>
      <c r="BT30" s="223"/>
      <c r="BU30" s="223"/>
      <c r="BV30" s="223"/>
      <c r="BW30" s="223"/>
      <c r="BX30" s="223"/>
      <c r="BY30" s="223"/>
      <c r="BZ30" s="223"/>
      <c r="CA30" s="223"/>
      <c r="CB30" s="223"/>
      <c r="CC30" s="223"/>
      <c r="CD30" s="223"/>
      <c r="CE30" s="223"/>
      <c r="CF30" s="83">
        <v>50203.241759283992</v>
      </c>
      <c r="CG30" s="107">
        <f t="shared" si="0"/>
        <v>1699950.676470797</v>
      </c>
    </row>
    <row r="31" spans="1:85" x14ac:dyDescent="0.25">
      <c r="A31" s="227"/>
      <c r="B31" s="225">
        <v>29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77"/>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v>3145944.4361062404</v>
      </c>
      <c r="BN31" s="223"/>
      <c r="BO31" s="223"/>
      <c r="BP31" s="223"/>
      <c r="BQ31" s="223"/>
      <c r="BR31" s="77"/>
      <c r="BS31" s="223"/>
      <c r="BT31" s="223"/>
      <c r="BU31" s="223"/>
      <c r="BV31" s="223"/>
      <c r="BW31" s="223"/>
      <c r="BX31" s="223"/>
      <c r="BY31" s="223"/>
      <c r="BZ31" s="223"/>
      <c r="CA31" s="223"/>
      <c r="CB31" s="223"/>
      <c r="CC31" s="223"/>
      <c r="CD31" s="223"/>
      <c r="CE31" s="223"/>
      <c r="CF31" s="83">
        <v>29199.209891078048</v>
      </c>
      <c r="CG31" s="107">
        <f t="shared" si="0"/>
        <v>3175143.6459973184</v>
      </c>
    </row>
    <row r="32" spans="1:85" x14ac:dyDescent="0.25">
      <c r="A32" s="227"/>
      <c r="B32" s="225">
        <v>30</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77"/>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v>6522957.5434955312</v>
      </c>
      <c r="BO32" s="223"/>
      <c r="BP32" s="223"/>
      <c r="BQ32" s="223"/>
      <c r="BR32" s="77"/>
      <c r="BS32" s="223"/>
      <c r="BT32" s="223"/>
      <c r="BU32" s="223"/>
      <c r="BV32" s="223"/>
      <c r="BW32" s="223"/>
      <c r="BX32" s="223"/>
      <c r="BY32" s="223"/>
      <c r="BZ32" s="223"/>
      <c r="CA32" s="223"/>
      <c r="CB32" s="223"/>
      <c r="CC32" s="223"/>
      <c r="CD32" s="223"/>
      <c r="CE32" s="223"/>
      <c r="CF32" s="83">
        <v>21264.247637171658</v>
      </c>
      <c r="CG32" s="107">
        <f t="shared" si="0"/>
        <v>6544221.7911327025</v>
      </c>
    </row>
    <row r="33" spans="1:87" x14ac:dyDescent="0.25">
      <c r="A33" s="227"/>
      <c r="B33" s="225">
        <v>31</v>
      </c>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77"/>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v>4077439.6833291347</v>
      </c>
      <c r="BP33" s="223"/>
      <c r="BQ33" s="223"/>
      <c r="BR33" s="77"/>
      <c r="BS33" s="223"/>
      <c r="BT33" s="223"/>
      <c r="BU33" s="223"/>
      <c r="BV33" s="223"/>
      <c r="BW33" s="223"/>
      <c r="BX33" s="223"/>
      <c r="BY33" s="223"/>
      <c r="BZ33" s="223"/>
      <c r="CA33" s="223"/>
      <c r="CB33" s="223"/>
      <c r="CC33" s="223"/>
      <c r="CD33" s="223"/>
      <c r="CE33" s="223"/>
      <c r="CF33" s="83">
        <v>77774.02365178171</v>
      </c>
      <c r="CG33" s="107">
        <f t="shared" si="0"/>
        <v>4155213.7069809162</v>
      </c>
    </row>
    <row r="34" spans="1:87" x14ac:dyDescent="0.25">
      <c r="A34" s="227"/>
      <c r="B34" s="225">
        <v>32</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77"/>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v>2525552.4960411694</v>
      </c>
      <c r="BQ34" s="223"/>
      <c r="BR34" s="77"/>
      <c r="BS34" s="223"/>
      <c r="BT34" s="223"/>
      <c r="BU34" s="223"/>
      <c r="BV34" s="223"/>
      <c r="BW34" s="223"/>
      <c r="BX34" s="223"/>
      <c r="BY34" s="223"/>
      <c r="BZ34" s="223"/>
      <c r="CA34" s="223"/>
      <c r="CB34" s="223"/>
      <c r="CC34" s="223"/>
      <c r="CD34" s="223"/>
      <c r="CE34" s="223"/>
      <c r="CF34" s="83"/>
      <c r="CG34" s="107">
        <f t="shared" si="0"/>
        <v>2525552.4960411694</v>
      </c>
    </row>
    <row r="35" spans="1:87" x14ac:dyDescent="0.25">
      <c r="A35" s="227"/>
      <c r="B35" s="225">
        <v>33</v>
      </c>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77"/>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v>1962939.4380698428</v>
      </c>
      <c r="BR35" s="77"/>
      <c r="BS35" s="223"/>
      <c r="BT35" s="223"/>
      <c r="BU35" s="223"/>
      <c r="BV35" s="223"/>
      <c r="BW35" s="223"/>
      <c r="BX35" s="223"/>
      <c r="BY35" s="223"/>
      <c r="BZ35" s="223"/>
      <c r="CA35" s="223"/>
      <c r="CB35" s="223"/>
      <c r="CC35" s="223"/>
      <c r="CD35" s="223"/>
      <c r="CE35" s="223"/>
      <c r="CF35" s="83"/>
      <c r="CG35" s="107">
        <f t="shared" ref="CG35:CG84" si="1">SUM(C35:CF35)</f>
        <v>1962939.4380698428</v>
      </c>
    </row>
    <row r="36" spans="1:87" ht="15.75" thickBot="1" x14ac:dyDescent="0.3">
      <c r="A36" s="86"/>
      <c r="B36" s="225">
        <v>34</v>
      </c>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77"/>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4"/>
      <c r="BK36" s="224"/>
      <c r="BL36" s="224"/>
      <c r="BM36" s="224"/>
      <c r="BN36" s="224"/>
      <c r="BO36" s="224"/>
      <c r="BP36" s="224"/>
      <c r="BQ36" s="224"/>
      <c r="BR36" s="78">
        <v>9256791.4583553355</v>
      </c>
      <c r="BS36" s="224"/>
      <c r="BT36" s="224"/>
      <c r="BU36" s="223"/>
      <c r="BV36" s="223"/>
      <c r="BW36" s="223"/>
      <c r="BX36" s="223"/>
      <c r="BY36" s="224"/>
      <c r="BZ36" s="224"/>
      <c r="CA36" s="224"/>
      <c r="CB36" s="224"/>
      <c r="CC36" s="224"/>
      <c r="CD36" s="224"/>
      <c r="CE36" s="224"/>
      <c r="CF36" s="3">
        <v>218207.27379099085</v>
      </c>
      <c r="CG36" s="107">
        <f t="shared" si="1"/>
        <v>9474998.7321463265</v>
      </c>
    </row>
    <row r="37" spans="1:87" x14ac:dyDescent="0.25">
      <c r="A37" s="227" t="str">
        <f>AK1</f>
        <v>Com</v>
      </c>
      <c r="B37" s="102">
        <v>35</v>
      </c>
      <c r="C37" s="101">
        <v>636845.49250949547</v>
      </c>
      <c r="D37" s="4">
        <v>70.491858602401734</v>
      </c>
      <c r="E37" s="4">
        <v>22.745352915335928</v>
      </c>
      <c r="F37" s="4"/>
      <c r="G37" s="4"/>
      <c r="H37" s="4"/>
      <c r="I37" s="4"/>
      <c r="J37" s="4">
        <v>600245.92689428374</v>
      </c>
      <c r="K37" s="4">
        <v>1514.9948065094686</v>
      </c>
      <c r="L37" s="4">
        <v>13142.823043044977</v>
      </c>
      <c r="M37" s="4">
        <v>1.0881249093500965E-3</v>
      </c>
      <c r="N37" s="4"/>
      <c r="O37" s="4">
        <v>1.4079101447778823</v>
      </c>
      <c r="P37" s="4"/>
      <c r="Q37" s="4">
        <v>204.25276589085365</v>
      </c>
      <c r="R37" s="4">
        <v>39.558963271656353</v>
      </c>
      <c r="S37" s="4">
        <v>28.547950602177156</v>
      </c>
      <c r="T37" s="4"/>
      <c r="U37" s="4">
        <v>0.15427886246436096</v>
      </c>
      <c r="V37" s="4">
        <v>1.3441799707945758E-3</v>
      </c>
      <c r="W37" s="4">
        <v>69.076289981144896</v>
      </c>
      <c r="X37" s="4">
        <v>6.9140041882924077</v>
      </c>
      <c r="Y37" s="4">
        <v>12.952268371692453</v>
      </c>
      <c r="Z37" s="4"/>
      <c r="AA37" s="4"/>
      <c r="AB37" s="4">
        <v>56.332005092512048</v>
      </c>
      <c r="AC37" s="4">
        <v>1.8603666891183466</v>
      </c>
      <c r="AD37" s="4">
        <v>24.216639646516338</v>
      </c>
      <c r="AE37" s="4">
        <v>0.48841557934773799</v>
      </c>
      <c r="AF37" s="4">
        <v>3519.2752303442558</v>
      </c>
      <c r="AG37" s="4">
        <v>4322.1851210025125</v>
      </c>
      <c r="AH37" s="4">
        <v>2573.1036478253318</v>
      </c>
      <c r="AI37" s="4">
        <v>647.27896872033728</v>
      </c>
      <c r="AJ37" s="5">
        <v>218912.85416322373</v>
      </c>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77"/>
      <c r="BS37" s="223"/>
      <c r="BT37" s="223"/>
      <c r="BU37" s="190">
        <f>'[47]HH_CGE_map_20-80'!U41</f>
        <v>236833.84645009492</v>
      </c>
      <c r="BV37" s="189">
        <f>'[47]HH_CGE_map_20-80'!V41</f>
        <v>2092916.5963719082</v>
      </c>
      <c r="BW37" s="189">
        <f>'[47]HH_CGE_map_20-80'!W41</f>
        <v>68267.02685610512</v>
      </c>
      <c r="BX37" s="188">
        <f>'[47]HH_CGE_map_20-80'!X41</f>
        <v>646883.11227093439</v>
      </c>
      <c r="BY37" s="223">
        <v>104373.35135742096</v>
      </c>
      <c r="BZ37" s="223"/>
      <c r="CA37" s="223"/>
      <c r="CB37" s="223"/>
      <c r="CC37" s="223"/>
      <c r="CD37" s="223"/>
      <c r="CE37" s="79">
        <v>272725.72399249562</v>
      </c>
      <c r="CF37" s="85"/>
      <c r="CG37" s="107">
        <f t="shared" si="1"/>
        <v>4904262.5931855515</v>
      </c>
      <c r="CH37" s="221" t="b">
        <f>CG37=CI37</f>
        <v>1</v>
      </c>
      <c r="CI37" s="79">
        <v>4904262.5931855515</v>
      </c>
    </row>
    <row r="38" spans="1:87" x14ac:dyDescent="0.25">
      <c r="A38" s="227"/>
      <c r="B38" s="225">
        <v>36</v>
      </c>
      <c r="C38" s="7">
        <v>1444.8698020142294</v>
      </c>
      <c r="D38" s="79">
        <v>1802.7014385812527</v>
      </c>
      <c r="E38" s="79">
        <v>14.21053696679547</v>
      </c>
      <c r="F38" s="79"/>
      <c r="G38" s="79">
        <v>2151.1605818875337</v>
      </c>
      <c r="H38" s="79">
        <v>100.05667788511757</v>
      </c>
      <c r="I38" s="79">
        <v>33.425742561010843</v>
      </c>
      <c r="J38" s="79">
        <v>411.51281413788621</v>
      </c>
      <c r="K38" s="79"/>
      <c r="L38" s="79">
        <v>7.0369547997990676</v>
      </c>
      <c r="M38" s="79">
        <v>24421.079756692154</v>
      </c>
      <c r="N38" s="79">
        <v>38.422143696888682</v>
      </c>
      <c r="O38" s="79">
        <v>3.0126139401101548E-2</v>
      </c>
      <c r="P38" s="79"/>
      <c r="Q38" s="79">
        <v>4.9959824522251219</v>
      </c>
      <c r="R38" s="79">
        <v>5475.8325869539021</v>
      </c>
      <c r="S38" s="79">
        <v>63.503036084490731</v>
      </c>
      <c r="T38" s="79"/>
      <c r="U38" s="79">
        <v>47383.052872260792</v>
      </c>
      <c r="V38" s="79">
        <v>0.15558873000069726</v>
      </c>
      <c r="W38" s="79">
        <v>9014.1969829377267</v>
      </c>
      <c r="X38" s="79">
        <v>2564.4421602422231</v>
      </c>
      <c r="Y38" s="94">
        <v>27267.72244034526</v>
      </c>
      <c r="Z38" s="94">
        <v>19.643893410246729</v>
      </c>
      <c r="AA38" s="94">
        <v>2.9314832201609291</v>
      </c>
      <c r="AB38" s="79">
        <v>626.02210274697757</v>
      </c>
      <c r="AC38" s="79">
        <v>46109.815072440724</v>
      </c>
      <c r="AD38" s="79">
        <v>34.145160115165297</v>
      </c>
      <c r="AE38" s="79">
        <v>222.15716754846625</v>
      </c>
      <c r="AF38" s="79">
        <v>563.03377746273588</v>
      </c>
      <c r="AG38" s="79">
        <v>50.532938325413426</v>
      </c>
      <c r="AH38" s="79">
        <v>138.99104028714339</v>
      </c>
      <c r="AI38" s="79">
        <v>104.28276069598843</v>
      </c>
      <c r="AJ38" s="80">
        <v>4767.6645621329662</v>
      </c>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77"/>
      <c r="BS38" s="223"/>
      <c r="BT38" s="223"/>
      <c r="BU38" s="186">
        <f>'[47]HH_CGE_map_20-80'!U42</f>
        <v>35776.65053726422</v>
      </c>
      <c r="BV38" s="79">
        <f>'[47]HH_CGE_map_20-80'!V42</f>
        <v>174807.10624150693</v>
      </c>
      <c r="BW38" s="79">
        <f>'[47]HH_CGE_map_20-80'!W42</f>
        <v>4420.9280988078253</v>
      </c>
      <c r="BX38" s="185">
        <f>'[47]HH_CGE_map_20-80'!X42</f>
        <v>28939.181408763452</v>
      </c>
      <c r="BY38" s="223"/>
      <c r="BZ38" s="223"/>
      <c r="CA38" s="223"/>
      <c r="CB38" s="223"/>
      <c r="CC38" s="223"/>
      <c r="CD38" s="223"/>
      <c r="CE38" s="79">
        <v>1962.6516668482247</v>
      </c>
      <c r="CF38" s="85"/>
      <c r="CG38" s="107">
        <f t="shared" si="1"/>
        <v>420744.14613694529</v>
      </c>
      <c r="CH38" s="221" t="b">
        <f t="shared" ref="CH38:CH83" si="2">CG38=CI38</f>
        <v>1</v>
      </c>
      <c r="CI38" s="79">
        <v>420744.14613694535</v>
      </c>
    </row>
    <row r="39" spans="1:87" x14ac:dyDescent="0.25">
      <c r="A39" s="227"/>
      <c r="B39" s="225">
        <v>37</v>
      </c>
      <c r="C39" s="7"/>
      <c r="D39" s="79"/>
      <c r="E39" s="79"/>
      <c r="F39" s="79"/>
      <c r="G39" s="79"/>
      <c r="H39" s="79"/>
      <c r="I39" s="79"/>
      <c r="J39" s="79"/>
      <c r="K39" s="79"/>
      <c r="L39" s="79"/>
      <c r="M39" s="79"/>
      <c r="N39" s="79"/>
      <c r="O39" s="79"/>
      <c r="P39" s="79">
        <v>857022.65165656316</v>
      </c>
      <c r="Q39" s="79"/>
      <c r="R39" s="79"/>
      <c r="S39" s="79"/>
      <c r="T39" s="79"/>
      <c r="U39" s="79"/>
      <c r="V39" s="79"/>
      <c r="W39" s="79"/>
      <c r="X39" s="79"/>
      <c r="Y39" s="94"/>
      <c r="Z39" s="94"/>
      <c r="AA39" s="94"/>
      <c r="AB39" s="79"/>
      <c r="AC39" s="79"/>
      <c r="AD39" s="79"/>
      <c r="AE39" s="79"/>
      <c r="AF39" s="79"/>
      <c r="AG39" s="79"/>
      <c r="AH39" s="79"/>
      <c r="AI39" s="79"/>
      <c r="AJ39" s="80"/>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77"/>
      <c r="BS39" s="223"/>
      <c r="BT39" s="223"/>
      <c r="BU39" s="186">
        <f>'[47]HH_CGE_map_20-80'!U43</f>
        <v>0</v>
      </c>
      <c r="BV39" s="79">
        <f>'[47]HH_CGE_map_20-80'!V43</f>
        <v>0</v>
      </c>
      <c r="BW39" s="79">
        <f>'[47]HH_CGE_map_20-80'!W43</f>
        <v>0</v>
      </c>
      <c r="BX39" s="185">
        <f>'[47]HH_CGE_map_20-80'!X43</f>
        <v>0</v>
      </c>
      <c r="BY39" s="223"/>
      <c r="BZ39" s="223"/>
      <c r="CA39" s="223"/>
      <c r="CB39" s="223"/>
      <c r="CC39" s="223"/>
      <c r="CD39" s="223"/>
      <c r="CE39" s="79">
        <v>1335776.924879967</v>
      </c>
      <c r="CF39" s="85"/>
      <c r="CG39" s="107">
        <f t="shared" si="1"/>
        <v>2192799.5765365302</v>
      </c>
      <c r="CH39" s="221" t="b">
        <f t="shared" si="2"/>
        <v>1</v>
      </c>
      <c r="CI39" s="94">
        <v>2192799.5765365302</v>
      </c>
    </row>
    <row r="40" spans="1:87" x14ac:dyDescent="0.25">
      <c r="A40" s="227"/>
      <c r="B40" s="225">
        <v>38</v>
      </c>
      <c r="C40" s="7">
        <v>157.33783184847061</v>
      </c>
      <c r="D40" s="79"/>
      <c r="E40" s="79">
        <v>13095.203643003253</v>
      </c>
      <c r="F40" s="79"/>
      <c r="G40" s="79">
        <v>0.20373265875036889</v>
      </c>
      <c r="H40" s="79">
        <v>0.13640193266854883</v>
      </c>
      <c r="I40" s="79">
        <v>10.981548442766652</v>
      </c>
      <c r="J40" s="79">
        <v>1419.922487809185</v>
      </c>
      <c r="K40" s="79">
        <v>16.049168509363444</v>
      </c>
      <c r="L40" s="79">
        <v>2.3618523705340779</v>
      </c>
      <c r="M40" s="79">
        <v>0.77589159016281561</v>
      </c>
      <c r="N40" s="79"/>
      <c r="O40" s="79">
        <v>0.17585101056069388</v>
      </c>
      <c r="P40" s="79">
        <v>4.4788265136994889</v>
      </c>
      <c r="Q40" s="79">
        <v>31.450403051799054</v>
      </c>
      <c r="R40" s="79">
        <v>18.623454181440689</v>
      </c>
      <c r="S40" s="79">
        <v>17.277885180659407</v>
      </c>
      <c r="T40" s="79"/>
      <c r="U40" s="79">
        <v>3187.6710876512648</v>
      </c>
      <c r="V40" s="79">
        <v>15743.664653820979</v>
      </c>
      <c r="W40" s="79">
        <v>1041.8742563480857</v>
      </c>
      <c r="X40" s="79">
        <v>3.8521308618359669</v>
      </c>
      <c r="Y40" s="79">
        <v>10101.230671374366</v>
      </c>
      <c r="Z40" s="94"/>
      <c r="AA40" s="94">
        <v>0.50449812110763614</v>
      </c>
      <c r="AB40" s="79">
        <v>0.16612415686117005</v>
      </c>
      <c r="AC40" s="79">
        <v>36.768236830492654</v>
      </c>
      <c r="AD40" s="79">
        <v>0.54953064649933547</v>
      </c>
      <c r="AE40" s="79"/>
      <c r="AF40" s="79">
        <v>99.210367434691577</v>
      </c>
      <c r="AG40" s="79">
        <v>7.62480946353008</v>
      </c>
      <c r="AH40" s="79">
        <v>0.45637615869402448</v>
      </c>
      <c r="AI40" s="79">
        <v>0.2529347870907977</v>
      </c>
      <c r="AJ40" s="80">
        <v>158.76230982565011</v>
      </c>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77"/>
      <c r="BS40" s="223"/>
      <c r="BT40" s="223"/>
      <c r="BU40" s="186">
        <f>'[47]HH_CGE_map_20-80'!U44</f>
        <v>0</v>
      </c>
      <c r="BV40" s="79">
        <f>'[47]HH_CGE_map_20-80'!V44</f>
        <v>0</v>
      </c>
      <c r="BW40" s="79">
        <f>'[47]HH_CGE_map_20-80'!W44</f>
        <v>0</v>
      </c>
      <c r="BX40" s="185">
        <f>'[47]HH_CGE_map_20-80'!X44</f>
        <v>0</v>
      </c>
      <c r="BY40" s="223"/>
      <c r="BZ40" s="223"/>
      <c r="CA40" s="223"/>
      <c r="CB40" s="223"/>
      <c r="CC40" s="223"/>
      <c r="CD40" s="223"/>
      <c r="CE40" s="79">
        <v>-2758.6891618810973</v>
      </c>
      <c r="CF40" s="85"/>
      <c r="CG40" s="107">
        <f t="shared" si="1"/>
        <v>42398.87780370337</v>
      </c>
      <c r="CH40" s="221" t="b">
        <f t="shared" si="2"/>
        <v>1</v>
      </c>
      <c r="CI40" s="187">
        <v>42398.87780370337</v>
      </c>
    </row>
    <row r="41" spans="1:87" x14ac:dyDescent="0.25">
      <c r="A41" s="227"/>
      <c r="B41" s="225">
        <v>39</v>
      </c>
      <c r="C41" s="7"/>
      <c r="D41" s="79"/>
      <c r="E41" s="79"/>
      <c r="F41" s="79">
        <v>28.102698495641111</v>
      </c>
      <c r="G41" s="79">
        <v>69.036128999676052</v>
      </c>
      <c r="H41" s="79">
        <v>21612.679338532034</v>
      </c>
      <c r="I41" s="79"/>
      <c r="J41" s="79"/>
      <c r="K41" s="79"/>
      <c r="L41" s="79">
        <v>3.2281568317925236E-3</v>
      </c>
      <c r="M41" s="79">
        <v>268715.33832269919</v>
      </c>
      <c r="N41" s="79">
        <v>2017.522685515235</v>
      </c>
      <c r="O41" s="79">
        <v>117.43155026263997</v>
      </c>
      <c r="P41" s="79">
        <v>99.212844204870365</v>
      </c>
      <c r="Q41" s="79">
        <v>1768.7427354915376</v>
      </c>
      <c r="R41" s="79">
        <v>1448.7720877210845</v>
      </c>
      <c r="S41" s="79"/>
      <c r="T41" s="79"/>
      <c r="U41" s="79"/>
      <c r="V41" s="79"/>
      <c r="W41" s="79"/>
      <c r="X41" s="79">
        <v>1.5396277684556392E-3</v>
      </c>
      <c r="Y41" s="79">
        <v>1.4975098382319127</v>
      </c>
      <c r="Z41" s="94"/>
      <c r="AA41" s="94"/>
      <c r="AB41" s="79">
        <v>7668.5215478753844</v>
      </c>
      <c r="AC41" s="79"/>
      <c r="AD41" s="79"/>
      <c r="AE41" s="79"/>
      <c r="AF41" s="79">
        <v>2.3041979511051838</v>
      </c>
      <c r="AG41" s="79">
        <v>1.7786601281666701</v>
      </c>
      <c r="AH41" s="79"/>
      <c r="AI41" s="79"/>
      <c r="AJ41" s="80">
        <v>5.4952528960594273</v>
      </c>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77"/>
      <c r="BS41" s="223"/>
      <c r="BT41" s="223"/>
      <c r="BU41" s="186">
        <f>'[47]HH_CGE_map_20-80'!U45</f>
        <v>164.58840778696904</v>
      </c>
      <c r="BV41" s="79">
        <f>'[47]HH_CGE_map_20-80'!V45</f>
        <v>764.41502759811567</v>
      </c>
      <c r="BW41" s="79">
        <f>'[47]HH_CGE_map_20-80'!W45</f>
        <v>84.237763905450905</v>
      </c>
      <c r="BX41" s="185">
        <f>'[47]HH_CGE_map_20-80'!X45</f>
        <v>958.5006658118491</v>
      </c>
      <c r="BY41" s="223"/>
      <c r="BZ41" s="223"/>
      <c r="CA41" s="223"/>
      <c r="CB41" s="223"/>
      <c r="CC41" s="223"/>
      <c r="CD41" s="223"/>
      <c r="CE41" s="79">
        <v>21879.577853778359</v>
      </c>
      <c r="CF41" s="85"/>
      <c r="CG41" s="107">
        <f t="shared" si="1"/>
        <v>327407.76004727616</v>
      </c>
      <c r="CH41" s="221" t="b">
        <f t="shared" si="2"/>
        <v>1</v>
      </c>
      <c r="CI41" s="79">
        <v>327407.76004727621</v>
      </c>
    </row>
    <row r="42" spans="1:87" x14ac:dyDescent="0.25">
      <c r="A42" s="227"/>
      <c r="B42" s="225">
        <v>40</v>
      </c>
      <c r="C42" s="7"/>
      <c r="D42" s="79"/>
      <c r="E42" s="79">
        <v>106852.60184958855</v>
      </c>
      <c r="F42" s="79"/>
      <c r="G42" s="79">
        <v>90.048715527096931</v>
      </c>
      <c r="H42" s="79">
        <v>220569.24579255332</v>
      </c>
      <c r="I42" s="79"/>
      <c r="J42" s="79"/>
      <c r="K42" s="79"/>
      <c r="L42" s="79"/>
      <c r="M42" s="79">
        <v>466022.4525621577</v>
      </c>
      <c r="N42" s="79">
        <v>1130519.3815019082</v>
      </c>
      <c r="O42" s="79">
        <v>10.640943683099881</v>
      </c>
      <c r="P42" s="79">
        <v>2015.9703816951528</v>
      </c>
      <c r="Q42" s="79">
        <v>83431.674617163546</v>
      </c>
      <c r="R42" s="79">
        <v>7.5147642342269299</v>
      </c>
      <c r="S42" s="79"/>
      <c r="T42" s="79"/>
      <c r="U42" s="79"/>
      <c r="V42" s="79"/>
      <c r="W42" s="79">
        <v>1.1135176221894421</v>
      </c>
      <c r="X42" s="79">
        <v>204.75308770704069</v>
      </c>
      <c r="Y42" s="79">
        <v>826.77554639853395</v>
      </c>
      <c r="Z42" s="94"/>
      <c r="AA42" s="94"/>
      <c r="AB42" s="79">
        <v>66474.862422499587</v>
      </c>
      <c r="AC42" s="79">
        <v>21875.451004066948</v>
      </c>
      <c r="AD42" s="79"/>
      <c r="AE42" s="79"/>
      <c r="AF42" s="79">
        <v>1321.404757134696</v>
      </c>
      <c r="AG42" s="79">
        <v>2082.1405672438191</v>
      </c>
      <c r="AH42" s="79"/>
      <c r="AI42" s="79">
        <v>4.7868097046028573E-3</v>
      </c>
      <c r="AJ42" s="80">
        <v>3252.6297897796612</v>
      </c>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77"/>
      <c r="BS42" s="223"/>
      <c r="BT42" s="223"/>
      <c r="BU42" s="186">
        <f>'[47]HH_CGE_map_20-80'!U46</f>
        <v>807.02553661118839</v>
      </c>
      <c r="BV42" s="79">
        <f>'[47]HH_CGE_map_20-80'!V46</f>
        <v>3748.152474015656</v>
      </c>
      <c r="BW42" s="79">
        <f>'[47]HH_CGE_map_20-80'!W46</f>
        <v>413.04261662652436</v>
      </c>
      <c r="BX42" s="185">
        <f>'[47]HH_CGE_map_20-80'!X46</f>
        <v>4699.8116366141303</v>
      </c>
      <c r="BY42" s="223"/>
      <c r="BZ42" s="223"/>
      <c r="CA42" s="223"/>
      <c r="CB42" s="223"/>
      <c r="CC42" s="223"/>
      <c r="CD42" s="223"/>
      <c r="CE42" s="79">
        <v>261223.06248490344</v>
      </c>
      <c r="CF42" s="85"/>
      <c r="CG42" s="107">
        <f t="shared" si="1"/>
        <v>2376449.7613565437</v>
      </c>
      <c r="CH42" s="221" t="b">
        <f t="shared" si="2"/>
        <v>1</v>
      </c>
      <c r="CI42" s="79">
        <v>2376449.7613565437</v>
      </c>
    </row>
    <row r="43" spans="1:87" x14ac:dyDescent="0.25">
      <c r="A43" s="227"/>
      <c r="B43" s="225">
        <v>41</v>
      </c>
      <c r="C43" s="7">
        <v>179.23293527989844</v>
      </c>
      <c r="D43" s="79">
        <v>7168.4706500885386</v>
      </c>
      <c r="E43" s="79">
        <v>651269.95621578221</v>
      </c>
      <c r="F43" s="79">
        <v>11083.204292397106</v>
      </c>
      <c r="G43" s="79">
        <v>1973.0435352880602</v>
      </c>
      <c r="H43" s="79">
        <v>95796.854873321354</v>
      </c>
      <c r="I43" s="79">
        <v>3054.405566298858</v>
      </c>
      <c r="J43" s="79">
        <v>16.886094440188813</v>
      </c>
      <c r="K43" s="79"/>
      <c r="L43" s="79">
        <v>99.170266308600205</v>
      </c>
      <c r="M43" s="79">
        <v>4265.394846440995</v>
      </c>
      <c r="N43" s="79">
        <v>174.1017786159818</v>
      </c>
      <c r="O43" s="79">
        <v>0.10168382666980677</v>
      </c>
      <c r="P43" s="79">
        <v>7.136077204934355</v>
      </c>
      <c r="Q43" s="79">
        <v>35340.188374214886</v>
      </c>
      <c r="R43" s="79">
        <v>31209.417712122158</v>
      </c>
      <c r="S43" s="79">
        <v>451.22481479316679</v>
      </c>
      <c r="T43" s="79">
        <v>1663.9550269729064</v>
      </c>
      <c r="U43" s="79">
        <v>107.95997303966145</v>
      </c>
      <c r="V43" s="79">
        <v>1.0481922483774518E-2</v>
      </c>
      <c r="W43" s="79">
        <v>33.98573770639711</v>
      </c>
      <c r="X43" s="79">
        <v>1092.0606042675922</v>
      </c>
      <c r="Y43" s="79">
        <v>4595.6171648144855</v>
      </c>
      <c r="Z43" s="79"/>
      <c r="AA43" s="79">
        <v>430.45828480108293</v>
      </c>
      <c r="AB43" s="79">
        <v>32780.043818189748</v>
      </c>
      <c r="AC43" s="79">
        <v>1237.9955894627803</v>
      </c>
      <c r="AD43" s="79">
        <v>56.214112104062806</v>
      </c>
      <c r="AE43" s="79">
        <v>22.589482945810474</v>
      </c>
      <c r="AF43" s="79">
        <v>5264.9910285279566</v>
      </c>
      <c r="AG43" s="79">
        <v>2359.2574385662097</v>
      </c>
      <c r="AH43" s="79">
        <v>63.181343701423557</v>
      </c>
      <c r="AI43" s="79">
        <v>4.1326583473672196</v>
      </c>
      <c r="AJ43" s="80">
        <v>2260.876294092302</v>
      </c>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77"/>
      <c r="BS43" s="223"/>
      <c r="BT43" s="223"/>
      <c r="BU43" s="186">
        <f>'[47]HH_CGE_map_20-80'!U47</f>
        <v>0</v>
      </c>
      <c r="BV43" s="79">
        <f>'[47]HH_CGE_map_20-80'!V47</f>
        <v>0</v>
      </c>
      <c r="BW43" s="79">
        <f>'[47]HH_CGE_map_20-80'!W47</f>
        <v>9473.2935575446463</v>
      </c>
      <c r="BX43" s="185">
        <f>'[47]HH_CGE_map_20-80'!X47</f>
        <v>5864.4198213371619</v>
      </c>
      <c r="BY43" s="223"/>
      <c r="BZ43" s="223"/>
      <c r="CA43" s="223"/>
      <c r="CB43" s="223"/>
      <c r="CC43" s="223"/>
      <c r="CD43" s="223"/>
      <c r="CE43" s="79">
        <v>24502.290657803238</v>
      </c>
      <c r="CF43" s="85"/>
      <c r="CG43" s="107">
        <f t="shared" si="1"/>
        <v>933902.12279257143</v>
      </c>
      <c r="CH43" s="221" t="b">
        <f t="shared" si="2"/>
        <v>1</v>
      </c>
      <c r="CI43" s="79">
        <v>933902.12279257132</v>
      </c>
    </row>
    <row r="44" spans="1:87" x14ac:dyDescent="0.25">
      <c r="A44" s="227"/>
      <c r="B44" s="225">
        <v>42</v>
      </c>
      <c r="C44" s="7">
        <v>139660.51114790718</v>
      </c>
      <c r="D44" s="79">
        <v>1.2621027386177739E-3</v>
      </c>
      <c r="E44" s="79">
        <v>861.57794812384918</v>
      </c>
      <c r="F44" s="79"/>
      <c r="G44" s="79"/>
      <c r="H44" s="79">
        <v>4.6169017141003493E-2</v>
      </c>
      <c r="I44" s="79">
        <v>606.74786495019453</v>
      </c>
      <c r="J44" s="79">
        <v>131072.91098278438</v>
      </c>
      <c r="K44" s="79">
        <v>320.38400224904814</v>
      </c>
      <c r="L44" s="79">
        <v>332.74458133776648</v>
      </c>
      <c r="M44" s="79">
        <v>46.60130807463235</v>
      </c>
      <c r="N44" s="79">
        <v>98.607242017103189</v>
      </c>
      <c r="O44" s="79">
        <v>1.5144874191146545</v>
      </c>
      <c r="P44" s="79">
        <v>10.253274302369277</v>
      </c>
      <c r="Q44" s="79">
        <v>408.41000725595273</v>
      </c>
      <c r="R44" s="79">
        <v>15.672970363141763</v>
      </c>
      <c r="S44" s="79">
        <v>1.0179937026883699</v>
      </c>
      <c r="T44" s="79"/>
      <c r="U44" s="79">
        <v>22.831262203559898</v>
      </c>
      <c r="V44" s="79">
        <v>180.31473601331635</v>
      </c>
      <c r="W44" s="79">
        <v>29.33575019842737</v>
      </c>
      <c r="X44" s="79">
        <v>43.65802474575527</v>
      </c>
      <c r="Y44" s="79">
        <v>558.22311839613144</v>
      </c>
      <c r="Z44" s="79">
        <v>1.6676835654608247E-2</v>
      </c>
      <c r="AA44" s="79">
        <v>155.55410620054431</v>
      </c>
      <c r="AB44" s="79">
        <v>191.97209489143376</v>
      </c>
      <c r="AC44" s="79">
        <v>51465.784642391853</v>
      </c>
      <c r="AD44" s="79">
        <v>2896.1080045288859</v>
      </c>
      <c r="AE44" s="79">
        <v>165.91114116040973</v>
      </c>
      <c r="AF44" s="79">
        <v>263.37482786744857</v>
      </c>
      <c r="AG44" s="79">
        <v>2371.4078500437954</v>
      </c>
      <c r="AH44" s="79">
        <v>14134.426610475291</v>
      </c>
      <c r="AI44" s="79">
        <v>3384.6283117932726</v>
      </c>
      <c r="AJ44" s="80">
        <v>83163.247395804021</v>
      </c>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77"/>
      <c r="BS44" s="223"/>
      <c r="BT44" s="223"/>
      <c r="BU44" s="186">
        <f>'[47]HH_CGE_map_20-80'!U48</f>
        <v>387519.66439636156</v>
      </c>
      <c r="BV44" s="79">
        <f>'[47]HH_CGE_map_20-80'!V48</f>
        <v>1338881.723366596</v>
      </c>
      <c r="BW44" s="79">
        <f>'[47]HH_CGE_map_20-80'!W48</f>
        <v>175424.14210552283</v>
      </c>
      <c r="BX44" s="185">
        <f>'[47]HH_CGE_map_20-80'!X48</f>
        <v>1481991.6534968081</v>
      </c>
      <c r="BY44" s="223"/>
      <c r="BZ44" s="223"/>
      <c r="CA44" s="223"/>
      <c r="CB44" s="223"/>
      <c r="CC44" s="223"/>
      <c r="CD44" s="223"/>
      <c r="CE44" s="79">
        <v>5109.3254919610872</v>
      </c>
      <c r="CF44" s="85"/>
      <c r="CG44" s="107">
        <f t="shared" si="1"/>
        <v>3821390.3046524068</v>
      </c>
      <c r="CH44" s="221" t="b">
        <f t="shared" si="2"/>
        <v>1</v>
      </c>
      <c r="CI44" s="79">
        <v>3821390.3046524068</v>
      </c>
    </row>
    <row r="45" spans="1:87" x14ac:dyDescent="0.25">
      <c r="A45" s="227"/>
      <c r="B45" s="225">
        <v>43</v>
      </c>
      <c r="C45" s="7">
        <v>650.2621776969645</v>
      </c>
      <c r="D45" s="79">
        <v>1467.3180980070465</v>
      </c>
      <c r="E45" s="79">
        <v>711.2825844667974</v>
      </c>
      <c r="F45" s="79"/>
      <c r="G45" s="79">
        <v>47.392537501074877</v>
      </c>
      <c r="H45" s="79">
        <v>34.13014685655682</v>
      </c>
      <c r="I45" s="79">
        <v>227.0914800337101</v>
      </c>
      <c r="J45" s="79">
        <v>13988.680967997267</v>
      </c>
      <c r="K45" s="79">
        <v>4701.0942369211007</v>
      </c>
      <c r="L45" s="79">
        <v>236.44425256865384</v>
      </c>
      <c r="M45" s="79">
        <v>156.7786405617673</v>
      </c>
      <c r="N45" s="79">
        <v>9.4548696428913392E-2</v>
      </c>
      <c r="O45" s="79">
        <v>9.3543469032076189E-4</v>
      </c>
      <c r="P45" s="79">
        <v>0.28594985955198565</v>
      </c>
      <c r="Q45" s="79">
        <v>724.37739524048459</v>
      </c>
      <c r="R45" s="79">
        <v>155.73705111084962</v>
      </c>
      <c r="S45" s="79">
        <v>23.397716228557499</v>
      </c>
      <c r="T45" s="79"/>
      <c r="U45" s="79">
        <v>667.1232711155435</v>
      </c>
      <c r="V45" s="79">
        <v>3.2033927860274547</v>
      </c>
      <c r="W45" s="79">
        <v>13.582813665894005</v>
      </c>
      <c r="X45" s="79">
        <v>6.3763039799859502</v>
      </c>
      <c r="Y45" s="79">
        <v>1377.2204021389648</v>
      </c>
      <c r="Z45" s="79">
        <v>23.724355889004393</v>
      </c>
      <c r="AA45" s="79">
        <v>150.18145845182286</v>
      </c>
      <c r="AB45" s="79">
        <v>12045.656944726448</v>
      </c>
      <c r="AC45" s="79">
        <v>107755.97776774642</v>
      </c>
      <c r="AD45" s="79">
        <v>36492.265481042603</v>
      </c>
      <c r="AE45" s="79">
        <v>7631.2034539395354</v>
      </c>
      <c r="AF45" s="79">
        <v>9581.559030659062</v>
      </c>
      <c r="AG45" s="79">
        <v>27853.58353765629</v>
      </c>
      <c r="AH45" s="79">
        <v>26209.153218251169</v>
      </c>
      <c r="AI45" s="79">
        <v>1219.039785592548</v>
      </c>
      <c r="AJ45" s="80">
        <v>36730.611756032391</v>
      </c>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77"/>
      <c r="BS45" s="223"/>
      <c r="BT45" s="223"/>
      <c r="BU45" s="186">
        <f>'[47]HH_CGE_map_20-80'!U49</f>
        <v>10099.665116525053</v>
      </c>
      <c r="BV45" s="79">
        <f>'[47]HH_CGE_map_20-80'!V49</f>
        <v>32677.676591104533</v>
      </c>
      <c r="BW45" s="79">
        <f>'[47]HH_CGE_map_20-80'!W49</f>
        <v>4530.8752482426562</v>
      </c>
      <c r="BX45" s="185">
        <f>'[47]HH_CGE_map_20-80'!X49</f>
        <v>31074.918462179739</v>
      </c>
      <c r="BY45" s="223"/>
      <c r="BZ45" s="223"/>
      <c r="CA45" s="223"/>
      <c r="CB45" s="223"/>
      <c r="CC45" s="223"/>
      <c r="CD45" s="223"/>
      <c r="CE45" s="79">
        <v>6278.4252740151805</v>
      </c>
      <c r="CF45" s="85"/>
      <c r="CG45" s="107">
        <f t="shared" si="1"/>
        <v>375546.39238492236</v>
      </c>
      <c r="CH45" s="221" t="b">
        <f t="shared" si="2"/>
        <v>1</v>
      </c>
      <c r="CI45" s="79">
        <v>375546.39238492236</v>
      </c>
    </row>
    <row r="46" spans="1:87" x14ac:dyDescent="0.25">
      <c r="A46" s="227"/>
      <c r="B46" s="225">
        <v>44</v>
      </c>
      <c r="C46" s="7">
        <v>14133.111510925039</v>
      </c>
      <c r="D46" s="79">
        <v>6180.8320502391471</v>
      </c>
      <c r="E46" s="79">
        <v>47627.701306762545</v>
      </c>
      <c r="F46" s="79">
        <v>0.23781253581073861</v>
      </c>
      <c r="G46" s="79">
        <v>2339.9706934599108</v>
      </c>
      <c r="H46" s="79">
        <v>4035.6494001018268</v>
      </c>
      <c r="I46" s="79">
        <v>44728.917406486922</v>
      </c>
      <c r="J46" s="79">
        <v>24783.002199080478</v>
      </c>
      <c r="K46" s="79">
        <v>803.80777463782431</v>
      </c>
      <c r="L46" s="79">
        <v>43507.517097260723</v>
      </c>
      <c r="M46" s="79">
        <v>1118.2826881131239</v>
      </c>
      <c r="N46" s="79">
        <v>43.692798201112481</v>
      </c>
      <c r="O46" s="79">
        <v>275.95676069668224</v>
      </c>
      <c r="P46" s="79">
        <v>152.37389629601196</v>
      </c>
      <c r="Q46" s="79">
        <v>6166.5257110935709</v>
      </c>
      <c r="R46" s="79">
        <v>15861.776106108411</v>
      </c>
      <c r="S46" s="79">
        <v>1250.6339871331763</v>
      </c>
      <c r="T46" s="79">
        <v>0.34321433457696476</v>
      </c>
      <c r="U46" s="79">
        <v>10069.86241058903</v>
      </c>
      <c r="V46" s="79">
        <v>18.604212155563776</v>
      </c>
      <c r="W46" s="79">
        <v>2238.7999111996187</v>
      </c>
      <c r="X46" s="79">
        <v>2682.874996876375</v>
      </c>
      <c r="Y46" s="79">
        <v>79717.056664057411</v>
      </c>
      <c r="Z46" s="79">
        <v>2710.4601238097916</v>
      </c>
      <c r="AA46" s="79">
        <v>6144.3246111834987</v>
      </c>
      <c r="AB46" s="79">
        <v>49226.020253942406</v>
      </c>
      <c r="AC46" s="79">
        <v>198017.61664592143</v>
      </c>
      <c r="AD46" s="79">
        <v>11850.775750398536</v>
      </c>
      <c r="AE46" s="79">
        <v>1282.4796229618635</v>
      </c>
      <c r="AF46" s="79">
        <v>97783.25417419165</v>
      </c>
      <c r="AG46" s="79">
        <v>57154.834598780522</v>
      </c>
      <c r="AH46" s="79">
        <v>12992.789391397051</v>
      </c>
      <c r="AI46" s="79">
        <v>37912.617216257153</v>
      </c>
      <c r="AJ46" s="80">
        <v>107285.04423778006</v>
      </c>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77"/>
      <c r="BS46" s="223"/>
      <c r="BT46" s="223"/>
      <c r="BU46" s="186">
        <f>'[47]HH_CGE_map_20-80'!U50</f>
        <v>57548.809340305939</v>
      </c>
      <c r="BV46" s="79">
        <f>'[47]HH_CGE_map_20-80'!V50</f>
        <v>258919.18142304648</v>
      </c>
      <c r="BW46" s="79">
        <f>'[47]HH_CGE_map_20-80'!W50</f>
        <v>28435.312872597104</v>
      </c>
      <c r="BX46" s="185">
        <f>'[47]HH_CGE_map_20-80'!X50</f>
        <v>364022.37355960527</v>
      </c>
      <c r="BY46" s="223"/>
      <c r="BZ46" s="223"/>
      <c r="CA46" s="223"/>
      <c r="CB46" s="223"/>
      <c r="CC46" s="223"/>
      <c r="CD46" s="223"/>
      <c r="CE46" s="79">
        <v>70918.574275688035</v>
      </c>
      <c r="CF46" s="85"/>
      <c r="CG46" s="107">
        <f t="shared" si="1"/>
        <v>1669941.9987062116</v>
      </c>
      <c r="CH46" s="221" t="b">
        <f t="shared" si="2"/>
        <v>1</v>
      </c>
      <c r="CI46" s="79">
        <v>1669941.9987062116</v>
      </c>
    </row>
    <row r="47" spans="1:87" x14ac:dyDescent="0.25">
      <c r="A47" s="227"/>
      <c r="B47" s="225">
        <v>45</v>
      </c>
      <c r="C47" s="7">
        <v>23117.838987948173</v>
      </c>
      <c r="D47" s="79">
        <v>38412.500364949061</v>
      </c>
      <c r="E47" s="79">
        <v>285630.43030823616</v>
      </c>
      <c r="F47" s="79">
        <v>3053.9276500096171</v>
      </c>
      <c r="G47" s="79">
        <v>106748.1359074369</v>
      </c>
      <c r="H47" s="79">
        <v>50271.264279912357</v>
      </c>
      <c r="I47" s="79">
        <v>76805.403447807112</v>
      </c>
      <c r="J47" s="79">
        <v>1309.5555587413819</v>
      </c>
      <c r="K47" s="79">
        <v>1.4925567411340692</v>
      </c>
      <c r="L47" s="79">
        <v>8949.4149136638698</v>
      </c>
      <c r="M47" s="79">
        <v>125109.96846638802</v>
      </c>
      <c r="N47" s="79">
        <v>8174.4513949754582</v>
      </c>
      <c r="O47" s="79">
        <v>38719.952474310623</v>
      </c>
      <c r="P47" s="79">
        <v>513.09834456469707</v>
      </c>
      <c r="Q47" s="79">
        <v>899.28516549175436</v>
      </c>
      <c r="R47" s="79">
        <v>58231.447802674811</v>
      </c>
      <c r="S47" s="79">
        <v>118031.36260087478</v>
      </c>
      <c r="T47" s="79">
        <v>0.33043487429806762</v>
      </c>
      <c r="U47" s="79">
        <v>154499.13261408365</v>
      </c>
      <c r="V47" s="79">
        <v>17949.509054930484</v>
      </c>
      <c r="W47" s="79">
        <v>22589.781219969231</v>
      </c>
      <c r="X47" s="79">
        <v>14687.339372697837</v>
      </c>
      <c r="Y47" s="79">
        <v>310378.92089611606</v>
      </c>
      <c r="Z47" s="79">
        <v>8851.2231169150928</v>
      </c>
      <c r="AA47" s="79">
        <v>663.57001927694989</v>
      </c>
      <c r="AB47" s="79">
        <v>389213.55135928234</v>
      </c>
      <c r="AC47" s="79">
        <v>96915.2593587109</v>
      </c>
      <c r="AD47" s="79">
        <v>46700.529241892269</v>
      </c>
      <c r="AE47" s="79">
        <v>9.3950892663614477E-2</v>
      </c>
      <c r="AF47" s="79">
        <v>13021.936154148852</v>
      </c>
      <c r="AG47" s="79">
        <v>77665.162642701383</v>
      </c>
      <c r="AH47" s="79">
        <v>18.647260704700393</v>
      </c>
      <c r="AI47" s="79">
        <v>1692.6509119114046</v>
      </c>
      <c r="AJ47" s="80">
        <v>75731.815895657608</v>
      </c>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77"/>
      <c r="BS47" s="223"/>
      <c r="BT47" s="223"/>
      <c r="BU47" s="186">
        <f>'[47]HH_CGE_map_20-80'!U51</f>
        <v>2211.1401977207229</v>
      </c>
      <c r="BV47" s="79">
        <f>'[47]HH_CGE_map_20-80'!V51</f>
        <v>10269.427950549807</v>
      </c>
      <c r="BW47" s="79">
        <f>'[47]HH_CGE_map_20-80'!W51</f>
        <v>1131.680586998164</v>
      </c>
      <c r="BX47" s="185">
        <f>'[47]HH_CGE_map_20-80'!X51</f>
        <v>12876.844610234175</v>
      </c>
      <c r="BY47" s="223"/>
      <c r="BZ47" s="223"/>
      <c r="CA47" s="223"/>
      <c r="CB47" s="223"/>
      <c r="CC47" s="223"/>
      <c r="CD47" s="223"/>
      <c r="CE47" s="79">
        <v>47327.664635679459</v>
      </c>
      <c r="CF47" s="85"/>
      <c r="CG47" s="107">
        <f t="shared" si="1"/>
        <v>2248375.7417106745</v>
      </c>
      <c r="CH47" s="221" t="b">
        <f t="shared" si="2"/>
        <v>1</v>
      </c>
      <c r="CI47" s="79">
        <v>2248375.741710674</v>
      </c>
    </row>
    <row r="48" spans="1:87" x14ac:dyDescent="0.25">
      <c r="A48" s="227"/>
      <c r="B48" s="225">
        <v>46</v>
      </c>
      <c r="C48" s="7">
        <v>7667.0010462752953</v>
      </c>
      <c r="D48" s="79"/>
      <c r="E48" s="79">
        <v>130584.88041836501</v>
      </c>
      <c r="F48" s="79"/>
      <c r="G48" s="79">
        <v>1.9131836241635629</v>
      </c>
      <c r="H48" s="79">
        <v>130539.51049112903</v>
      </c>
      <c r="I48" s="79">
        <v>1818.0583609458015</v>
      </c>
      <c r="J48" s="79">
        <v>2837.2571814392081</v>
      </c>
      <c r="K48" s="79">
        <v>140.53993697385584</v>
      </c>
      <c r="L48" s="79">
        <v>233.66095946002318</v>
      </c>
      <c r="M48" s="79">
        <v>173.1827488615339</v>
      </c>
      <c r="N48" s="79">
        <v>69937.232364302239</v>
      </c>
      <c r="O48" s="79">
        <v>30720.759361006487</v>
      </c>
      <c r="P48" s="79">
        <v>10.04605581778898</v>
      </c>
      <c r="Q48" s="79">
        <v>164.25887317088413</v>
      </c>
      <c r="R48" s="79">
        <v>555.49926075904273</v>
      </c>
      <c r="S48" s="79">
        <v>109433.91067858606</v>
      </c>
      <c r="T48" s="79">
        <v>142.90604332096757</v>
      </c>
      <c r="U48" s="79">
        <v>29868.587493678559</v>
      </c>
      <c r="V48" s="79">
        <v>27161.322358159767</v>
      </c>
      <c r="W48" s="79">
        <v>1575.120569247099</v>
      </c>
      <c r="X48" s="79">
        <v>79926.216419715216</v>
      </c>
      <c r="Y48" s="79">
        <v>4776.8944615474438</v>
      </c>
      <c r="Z48" s="79"/>
      <c r="AA48" s="79">
        <v>0.28037155790234108</v>
      </c>
      <c r="AB48" s="79">
        <v>376681.7996679293</v>
      </c>
      <c r="AC48" s="79">
        <v>8433.447598248802</v>
      </c>
      <c r="AD48" s="79">
        <v>17444.845067733033</v>
      </c>
      <c r="AE48" s="79">
        <v>195279.50184059527</v>
      </c>
      <c r="AF48" s="79">
        <v>19459.514211011265</v>
      </c>
      <c r="AG48" s="79">
        <v>32103.124476552734</v>
      </c>
      <c r="AH48" s="79"/>
      <c r="AI48" s="79"/>
      <c r="AJ48" s="80">
        <v>30996.686795541682</v>
      </c>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77"/>
      <c r="BS48" s="223"/>
      <c r="BT48" s="223"/>
      <c r="BU48" s="186">
        <f>'[47]HH_CGE_map_20-80'!U52</f>
        <v>3495.383009725052</v>
      </c>
      <c r="BV48" s="79">
        <f>'[47]HH_CGE_map_20-80'!V52</f>
        <v>16233.970154831917</v>
      </c>
      <c r="BW48" s="79">
        <f>'[47]HH_CGE_map_20-80'!W52</f>
        <v>1788.9671131240832</v>
      </c>
      <c r="BX48" s="185">
        <f>'[47]HH_CGE_map_20-80'!X52</f>
        <v>20355.789251119684</v>
      </c>
      <c r="BY48" s="223"/>
      <c r="BZ48" s="223"/>
      <c r="CA48" s="223"/>
      <c r="CB48" s="223"/>
      <c r="CC48" s="223"/>
      <c r="CD48" s="223"/>
      <c r="CE48" s="79">
        <v>620898.882243876</v>
      </c>
      <c r="CF48" s="85"/>
      <c r="CG48" s="107">
        <f t="shared" si="1"/>
        <v>1971440.9500682321</v>
      </c>
      <c r="CH48" s="221" t="b">
        <f t="shared" si="2"/>
        <v>1</v>
      </c>
      <c r="CI48" s="79">
        <v>1971440.9500682321</v>
      </c>
    </row>
    <row r="49" spans="1:88" x14ac:dyDescent="0.25">
      <c r="A49" s="227"/>
      <c r="B49" s="225">
        <v>47</v>
      </c>
      <c r="C49" s="7">
        <v>7883.5560531751344</v>
      </c>
      <c r="D49" s="79">
        <v>40765.582754110474</v>
      </c>
      <c r="E49" s="79">
        <v>26874.616005886903</v>
      </c>
      <c r="F49" s="79">
        <v>530.27578105357043</v>
      </c>
      <c r="G49" s="79">
        <v>636.57663443453293</v>
      </c>
      <c r="H49" s="79">
        <v>6059.4100427692238</v>
      </c>
      <c r="I49" s="79">
        <v>13453.94260135799</v>
      </c>
      <c r="J49" s="79">
        <v>4702.5619362583147</v>
      </c>
      <c r="K49" s="79">
        <v>10.031738862908638</v>
      </c>
      <c r="L49" s="79">
        <v>219.50930520280039</v>
      </c>
      <c r="M49" s="79">
        <v>9121.4687445612581</v>
      </c>
      <c r="N49" s="79">
        <v>136.06323593691724</v>
      </c>
      <c r="O49" s="79">
        <v>700.58056058039574</v>
      </c>
      <c r="P49" s="79">
        <v>7563.1538123354921</v>
      </c>
      <c r="Q49" s="79">
        <v>200.74747707876085</v>
      </c>
      <c r="R49" s="79">
        <v>10697.214659244826</v>
      </c>
      <c r="S49" s="79">
        <v>20712.483137825591</v>
      </c>
      <c r="T49" s="79">
        <v>0.28136841460847684</v>
      </c>
      <c r="U49" s="79">
        <v>32780.297416443587</v>
      </c>
      <c r="V49" s="79">
        <v>44.370206592977929</v>
      </c>
      <c r="W49" s="79">
        <v>7018.0021066028294</v>
      </c>
      <c r="X49" s="79">
        <v>1138.8071592338301</v>
      </c>
      <c r="Y49" s="79">
        <v>31509.251686753574</v>
      </c>
      <c r="Z49" s="79">
        <v>3.7687772077640161E-3</v>
      </c>
      <c r="AA49" s="79">
        <v>1373.4011244315057</v>
      </c>
      <c r="AB49" s="79">
        <v>70233.826265446449</v>
      </c>
      <c r="AC49" s="79">
        <v>97727.630575813411</v>
      </c>
      <c r="AD49" s="79">
        <v>18199.415116839216</v>
      </c>
      <c r="AE49" s="79">
        <v>377.93519065873215</v>
      </c>
      <c r="AF49" s="79">
        <v>11824.893583685687</v>
      </c>
      <c r="AG49" s="79">
        <v>46578.510968904826</v>
      </c>
      <c r="AH49" s="79">
        <v>542.52981354959866</v>
      </c>
      <c r="AI49" s="79">
        <v>2755.2322880856077</v>
      </c>
      <c r="AJ49" s="80">
        <v>40560.709413633085</v>
      </c>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77"/>
      <c r="BS49" s="223"/>
      <c r="BT49" s="223"/>
      <c r="BU49" s="186">
        <f>'[47]HH_CGE_map_20-80'!U53</f>
        <v>7510.762051261444</v>
      </c>
      <c r="BV49" s="79">
        <f>'[47]HH_CGE_map_20-80'!V53</f>
        <v>57908.526237156162</v>
      </c>
      <c r="BW49" s="79">
        <f>'[47]HH_CGE_map_20-80'!W53</f>
        <v>2673.2159699882632</v>
      </c>
      <c r="BX49" s="185">
        <f>'[47]HH_CGE_map_20-80'!X53</f>
        <v>53429.304520529797</v>
      </c>
      <c r="BY49" s="223"/>
      <c r="BZ49" s="223"/>
      <c r="CA49" s="223"/>
      <c r="CB49" s="223"/>
      <c r="CC49" s="223"/>
      <c r="CD49" s="223"/>
      <c r="CE49" s="79">
        <v>235061.80410458989</v>
      </c>
      <c r="CF49" s="85"/>
      <c r="CG49" s="107">
        <f t="shared" si="1"/>
        <v>869516.48541806743</v>
      </c>
      <c r="CH49" s="221" t="b">
        <f t="shared" si="2"/>
        <v>1</v>
      </c>
      <c r="CI49" s="79">
        <v>869516.48541806743</v>
      </c>
    </row>
    <row r="50" spans="1:88" x14ac:dyDescent="0.25">
      <c r="A50" s="227"/>
      <c r="B50" s="225">
        <v>48</v>
      </c>
      <c r="C50" s="7">
        <v>65548.654618653192</v>
      </c>
      <c r="D50" s="79">
        <v>2317.1894917184504</v>
      </c>
      <c r="E50" s="79">
        <v>181702.46051354753</v>
      </c>
      <c r="F50" s="79">
        <v>750.98965536193487</v>
      </c>
      <c r="G50" s="79">
        <v>581.37864287230786</v>
      </c>
      <c r="H50" s="79">
        <v>34753.350860960847</v>
      </c>
      <c r="I50" s="79">
        <v>2517.6427140586416</v>
      </c>
      <c r="J50" s="79">
        <v>5627.0941880113587</v>
      </c>
      <c r="K50" s="79">
        <v>9.8038700485790642</v>
      </c>
      <c r="L50" s="79">
        <v>295.37881514945332</v>
      </c>
      <c r="M50" s="79">
        <v>5579.8350380437423</v>
      </c>
      <c r="N50" s="79">
        <v>543.68558943021537</v>
      </c>
      <c r="O50" s="79">
        <v>2.2644002605143767E-3</v>
      </c>
      <c r="P50" s="79">
        <v>84.000580915068255</v>
      </c>
      <c r="Q50" s="79">
        <v>854.08382547744941</v>
      </c>
      <c r="R50" s="79">
        <v>2283.7171077288244</v>
      </c>
      <c r="S50" s="79">
        <v>902.181069285577</v>
      </c>
      <c r="T50" s="79">
        <v>7.5917488535123784E-2</v>
      </c>
      <c r="U50" s="79">
        <v>4839.8274431291102</v>
      </c>
      <c r="V50" s="79">
        <v>753.48159406720163</v>
      </c>
      <c r="W50" s="79">
        <v>515.25250479824524</v>
      </c>
      <c r="X50" s="79">
        <v>1982.2095532692963</v>
      </c>
      <c r="Y50" s="79">
        <v>616262.73301358125</v>
      </c>
      <c r="Z50" s="79">
        <v>2306.8474422678159</v>
      </c>
      <c r="AA50" s="79">
        <v>22328.063904103408</v>
      </c>
      <c r="AB50" s="79">
        <v>23874.588875479014</v>
      </c>
      <c r="AC50" s="79">
        <v>161384.97127136451</v>
      </c>
      <c r="AD50" s="79">
        <v>401.77030686461859</v>
      </c>
      <c r="AE50" s="79">
        <v>4971.5793161144338</v>
      </c>
      <c r="AF50" s="79">
        <v>68300.172770447243</v>
      </c>
      <c r="AG50" s="79">
        <v>10814.261275790614</v>
      </c>
      <c r="AH50" s="79">
        <v>2881.9636208534607</v>
      </c>
      <c r="AI50" s="79">
        <v>14353.943673714783</v>
      </c>
      <c r="AJ50" s="80">
        <v>54369.699560100089</v>
      </c>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77"/>
      <c r="BS50" s="223"/>
      <c r="BT50" s="223"/>
      <c r="BU50" s="186">
        <f>'[47]HH_CGE_map_20-80'!U54</f>
        <v>27135.049211886628</v>
      </c>
      <c r="BV50" s="79">
        <f>'[47]HH_CGE_map_20-80'!V54</f>
        <v>150750.79851381126</v>
      </c>
      <c r="BW50" s="79">
        <f>'[47]HH_CGE_map_20-80'!W54</f>
        <v>10407.027012309865</v>
      </c>
      <c r="BX50" s="185">
        <f>'[47]HH_CGE_map_20-80'!X54</f>
        <v>206257.66979551277</v>
      </c>
      <c r="BY50" s="223"/>
      <c r="BZ50" s="223"/>
      <c r="CA50" s="223"/>
      <c r="CB50" s="223"/>
      <c r="CC50" s="223"/>
      <c r="CD50" s="223"/>
      <c r="CE50" s="79">
        <v>7798.6343248258754</v>
      </c>
      <c r="CF50" s="85"/>
      <c r="CG50" s="107">
        <f t="shared" si="1"/>
        <v>1697042.0697474433</v>
      </c>
      <c r="CH50" s="221" t="b">
        <f t="shared" si="2"/>
        <v>1</v>
      </c>
      <c r="CI50" s="79">
        <v>1697042.0697474433</v>
      </c>
    </row>
    <row r="51" spans="1:88" x14ac:dyDescent="0.25">
      <c r="A51" s="227"/>
      <c r="B51" s="225">
        <v>49</v>
      </c>
      <c r="C51" s="7">
        <v>218474.02477080803</v>
      </c>
      <c r="D51" s="79">
        <v>2330.2905501033888</v>
      </c>
      <c r="E51" s="79">
        <v>110463.28643075997</v>
      </c>
      <c r="F51" s="79">
        <v>0.26442482605491557</v>
      </c>
      <c r="G51" s="79">
        <v>2369.8048365865166</v>
      </c>
      <c r="H51" s="79">
        <v>249084.22755272753</v>
      </c>
      <c r="I51" s="79">
        <v>8227.0068425138488</v>
      </c>
      <c r="J51" s="79">
        <v>98408.141678649161</v>
      </c>
      <c r="K51" s="79">
        <v>14790.457148401782</v>
      </c>
      <c r="L51" s="79">
        <v>64525.328273329797</v>
      </c>
      <c r="M51" s="79">
        <v>180.75666275815601</v>
      </c>
      <c r="N51" s="79">
        <v>1686.6570997792019</v>
      </c>
      <c r="O51" s="79">
        <v>111.33705475557366</v>
      </c>
      <c r="P51" s="79">
        <v>2361.9818144679898</v>
      </c>
      <c r="Q51" s="79">
        <v>33711.261083985322</v>
      </c>
      <c r="R51" s="79">
        <v>7273.5915626143105</v>
      </c>
      <c r="S51" s="79">
        <v>2591.8140847518312</v>
      </c>
      <c r="T51" s="79">
        <v>2349.0212429534604</v>
      </c>
      <c r="U51" s="79">
        <v>11104.492321118134</v>
      </c>
      <c r="V51" s="79">
        <v>54.732236291323609</v>
      </c>
      <c r="W51" s="79">
        <v>1489.6749357489714</v>
      </c>
      <c r="X51" s="79">
        <v>454.15637478031613</v>
      </c>
      <c r="Y51" s="79">
        <v>15514.214764687029</v>
      </c>
      <c r="Z51" s="79">
        <v>552.14476512857652</v>
      </c>
      <c r="AA51" s="79">
        <v>2751.8399743054142</v>
      </c>
      <c r="AB51" s="79">
        <v>7067.5604392022396</v>
      </c>
      <c r="AC51" s="79">
        <v>12465.394827002354</v>
      </c>
      <c r="AD51" s="79">
        <v>3517.3240418382829</v>
      </c>
      <c r="AE51" s="79">
        <v>339.13651790286661</v>
      </c>
      <c r="AF51" s="79">
        <v>16122.476450357968</v>
      </c>
      <c r="AG51" s="79">
        <v>58367.001595322305</v>
      </c>
      <c r="AH51" s="79">
        <v>30249.368118569324</v>
      </c>
      <c r="AI51" s="79">
        <v>150197.09614603544</v>
      </c>
      <c r="AJ51" s="80">
        <v>56636.021967094275</v>
      </c>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77"/>
      <c r="BS51" s="223"/>
      <c r="BT51" s="223"/>
      <c r="BU51" s="186">
        <f>'[47]HH_CGE_map_20-80'!U55</f>
        <v>52093.917707904693</v>
      </c>
      <c r="BV51" s="79">
        <f>'[47]HH_CGE_map_20-80'!V55</f>
        <v>246995.64558462595</v>
      </c>
      <c r="BW51" s="79">
        <f>'[47]HH_CGE_map_20-80'!W55</f>
        <v>26509.788879944263</v>
      </c>
      <c r="BX51" s="185">
        <f>'[47]HH_CGE_map_20-80'!X55</f>
        <v>374292.05403963121</v>
      </c>
      <c r="BY51" s="223"/>
      <c r="BZ51" s="223"/>
      <c r="CA51" s="223"/>
      <c r="CB51" s="223"/>
      <c r="CC51" s="223"/>
      <c r="CD51" s="223"/>
      <c r="CE51" s="79">
        <v>21281.855841806744</v>
      </c>
      <c r="CF51" s="85"/>
      <c r="CG51" s="107">
        <f t="shared" si="1"/>
        <v>1906995.1506440695</v>
      </c>
      <c r="CH51" s="221" t="b">
        <f t="shared" si="2"/>
        <v>1</v>
      </c>
      <c r="CI51" s="79">
        <v>1906995.1506440695</v>
      </c>
    </row>
    <row r="52" spans="1:88" x14ac:dyDescent="0.25">
      <c r="A52" s="227"/>
      <c r="B52" s="225">
        <v>50</v>
      </c>
      <c r="C52" s="7">
        <v>18129.150233329336</v>
      </c>
      <c r="D52" s="79">
        <v>15.833971761582642</v>
      </c>
      <c r="E52" s="79">
        <v>30430.787087557452</v>
      </c>
      <c r="F52" s="79">
        <v>0.11640614100854949</v>
      </c>
      <c r="G52" s="79">
        <v>1064.4161277442086</v>
      </c>
      <c r="H52" s="79">
        <v>89821.377180319803</v>
      </c>
      <c r="I52" s="79">
        <v>45724.231785681113</v>
      </c>
      <c r="J52" s="79">
        <v>13379.416266015523</v>
      </c>
      <c r="K52" s="79">
        <v>0.32992171832016637</v>
      </c>
      <c r="L52" s="79">
        <v>2232.7761322946358</v>
      </c>
      <c r="M52" s="79">
        <v>5625.994994902082</v>
      </c>
      <c r="N52" s="79">
        <v>30.889383954262222</v>
      </c>
      <c r="O52" s="79">
        <v>126.1332187229235</v>
      </c>
      <c r="P52" s="79">
        <v>111.5344749438125</v>
      </c>
      <c r="Q52" s="79">
        <v>2200.333015564735</v>
      </c>
      <c r="R52" s="79">
        <v>45805.354078897173</v>
      </c>
      <c r="S52" s="79">
        <v>2052.6567176473663</v>
      </c>
      <c r="T52" s="79">
        <v>6.5053845706093696E-2</v>
      </c>
      <c r="U52" s="79">
        <v>20539.551862029643</v>
      </c>
      <c r="V52" s="79">
        <v>199.33893103592769</v>
      </c>
      <c r="W52" s="79">
        <v>4286.0240927631803</v>
      </c>
      <c r="X52" s="79">
        <v>1091.5771351214771</v>
      </c>
      <c r="Y52" s="79">
        <v>16764.295880908961</v>
      </c>
      <c r="Z52" s="79">
        <v>642.90830202949394</v>
      </c>
      <c r="AA52" s="79">
        <v>517.8343676442762</v>
      </c>
      <c r="AB52" s="79">
        <v>355448.38575624104</v>
      </c>
      <c r="AC52" s="79">
        <v>10657.543340148572</v>
      </c>
      <c r="AD52" s="79">
        <v>1549.0939725314965</v>
      </c>
      <c r="AE52" s="79">
        <v>127.26772819327795</v>
      </c>
      <c r="AF52" s="79">
        <v>82444.312217255356</v>
      </c>
      <c r="AG52" s="79">
        <v>47131.666869561544</v>
      </c>
      <c r="AH52" s="79">
        <v>3467.0499974600216</v>
      </c>
      <c r="AI52" s="79">
        <v>6721.2003907720145</v>
      </c>
      <c r="AJ52" s="80">
        <v>77726.108384351552</v>
      </c>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77"/>
      <c r="BS52" s="223"/>
      <c r="BT52" s="223"/>
      <c r="BU52" s="186">
        <f>'[47]HH_CGE_map_20-80'!U56</f>
        <v>4798.0020853870783</v>
      </c>
      <c r="BV52" s="79">
        <f>'[47]HH_CGE_map_20-80'!V56</f>
        <v>52161.805563131267</v>
      </c>
      <c r="BW52" s="79">
        <f>'[47]HH_CGE_map_20-80'!W56</f>
        <v>2194.5389671402663</v>
      </c>
      <c r="BX52" s="185">
        <f>'[47]HH_CGE_map_20-80'!X56</f>
        <v>44483.020421885209</v>
      </c>
      <c r="BY52" s="223"/>
      <c r="BZ52" s="223"/>
      <c r="CA52" s="223"/>
      <c r="CB52" s="223"/>
      <c r="CC52" s="223"/>
      <c r="CD52" s="223"/>
      <c r="CE52" s="79">
        <v>18073.899338027695</v>
      </c>
      <c r="CF52" s="85"/>
      <c r="CG52" s="107">
        <f t="shared" si="1"/>
        <v>1007776.8216546603</v>
      </c>
      <c r="CH52" s="221" t="b">
        <f t="shared" si="2"/>
        <v>1</v>
      </c>
      <c r="CI52" s="79">
        <v>1007776.8216546603</v>
      </c>
    </row>
    <row r="53" spans="1:88" x14ac:dyDescent="0.25">
      <c r="A53" s="227"/>
      <c r="B53" s="225">
        <v>51</v>
      </c>
      <c r="C53" s="7">
        <v>46936.071736125909</v>
      </c>
      <c r="D53" s="79">
        <v>15095.423074470076</v>
      </c>
      <c r="E53" s="79">
        <v>299023.70938850183</v>
      </c>
      <c r="F53" s="79">
        <v>1261.8073141824382</v>
      </c>
      <c r="G53" s="79">
        <v>10017.285739990359</v>
      </c>
      <c r="H53" s="79">
        <v>44288.80965917193</v>
      </c>
      <c r="I53" s="79">
        <v>22079.891978436634</v>
      </c>
      <c r="J53" s="79">
        <v>3916.0555147272826</v>
      </c>
      <c r="K53" s="79">
        <v>195.51771123970326</v>
      </c>
      <c r="L53" s="79">
        <v>2027.3195277437824</v>
      </c>
      <c r="M53" s="79">
        <v>4279.6342663070973</v>
      </c>
      <c r="N53" s="79">
        <v>139.51764955938566</v>
      </c>
      <c r="O53" s="79">
        <v>867.65211216865248</v>
      </c>
      <c r="P53" s="79">
        <v>1319.0687049671114</v>
      </c>
      <c r="Q53" s="79">
        <v>46.35168611675536</v>
      </c>
      <c r="R53" s="79">
        <v>1480.3337440215048</v>
      </c>
      <c r="S53" s="79">
        <v>31860.874324105855</v>
      </c>
      <c r="T53" s="79">
        <v>2013.2126004332324</v>
      </c>
      <c r="U53" s="79">
        <v>46555.60967249138</v>
      </c>
      <c r="V53" s="79">
        <v>1156.7025917611622</v>
      </c>
      <c r="W53" s="79">
        <v>3706.0189785458192</v>
      </c>
      <c r="X53" s="79">
        <v>1379.0930007894208</v>
      </c>
      <c r="Y53" s="79">
        <v>171752.93494691121</v>
      </c>
      <c r="Z53" s="79">
        <v>7689.2494854402939</v>
      </c>
      <c r="AA53" s="79">
        <v>33201.244000076469</v>
      </c>
      <c r="AB53" s="79">
        <v>11248.953198703914</v>
      </c>
      <c r="AC53" s="79">
        <v>445478.76940745139</v>
      </c>
      <c r="AD53" s="79">
        <v>48451.999590280822</v>
      </c>
      <c r="AE53" s="79">
        <v>5391.9482505872802</v>
      </c>
      <c r="AF53" s="79">
        <v>5303.1947345371036</v>
      </c>
      <c r="AG53" s="79">
        <v>48150.99179673296</v>
      </c>
      <c r="AH53" s="79">
        <v>29092.276206345527</v>
      </c>
      <c r="AI53" s="79">
        <v>19569.060078404942</v>
      </c>
      <c r="AJ53" s="80">
        <v>166136.44301373133</v>
      </c>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77"/>
      <c r="BS53" s="223"/>
      <c r="BT53" s="223"/>
      <c r="BU53" s="186">
        <f>'[47]HH_CGE_map_20-80'!U57</f>
        <v>34193.568783355964</v>
      </c>
      <c r="BV53" s="79">
        <f>'[47]HH_CGE_map_20-80'!V57</f>
        <v>359216.85040175432</v>
      </c>
      <c r="BW53" s="79">
        <f>'[47]HH_CGE_map_20-80'!W57</f>
        <v>16275.611381753084</v>
      </c>
      <c r="BX53" s="185">
        <f>'[47]HH_CGE_map_20-80'!X57</f>
        <v>440305.81238843623</v>
      </c>
      <c r="BY53" s="223"/>
      <c r="BZ53" s="223"/>
      <c r="CA53" s="223"/>
      <c r="CB53" s="223"/>
      <c r="CC53" s="223"/>
      <c r="CD53" s="223"/>
      <c r="CE53" s="79">
        <v>3222729.6454643533</v>
      </c>
      <c r="CF53" s="85"/>
      <c r="CG53" s="107">
        <f t="shared" si="1"/>
        <v>5603834.5141047128</v>
      </c>
      <c r="CH53" s="221" t="b">
        <f t="shared" si="2"/>
        <v>1</v>
      </c>
      <c r="CI53" s="79">
        <v>5603834.5141047128</v>
      </c>
    </row>
    <row r="54" spans="1:88" x14ac:dyDescent="0.25">
      <c r="A54" s="227"/>
      <c r="B54" s="225">
        <v>52</v>
      </c>
      <c r="C54" s="7">
        <v>65.287054872350666</v>
      </c>
      <c r="D54" s="79"/>
      <c r="E54" s="79">
        <v>8741.2705752353049</v>
      </c>
      <c r="F54" s="79"/>
      <c r="G54" s="79"/>
      <c r="H54" s="79">
        <v>106.42841069666113</v>
      </c>
      <c r="I54" s="79">
        <v>720.04727953502288</v>
      </c>
      <c r="J54" s="79">
        <v>140.13895129356945</v>
      </c>
      <c r="K54" s="79">
        <v>10.329699284768342</v>
      </c>
      <c r="L54" s="79">
        <v>210.11390970082337</v>
      </c>
      <c r="M54" s="79">
        <v>218.8488954291154</v>
      </c>
      <c r="N54" s="79">
        <v>1.8474588332723232</v>
      </c>
      <c r="O54" s="79">
        <v>6.0399645313122212</v>
      </c>
      <c r="P54" s="79">
        <v>169.66698740494718</v>
      </c>
      <c r="Q54" s="79">
        <v>0.45613310557531889</v>
      </c>
      <c r="R54" s="79">
        <v>39.277500094618993</v>
      </c>
      <c r="S54" s="79">
        <v>47.058391919608376</v>
      </c>
      <c r="T54" s="79"/>
      <c r="U54" s="79">
        <v>73.943275480139917</v>
      </c>
      <c r="V54" s="79">
        <v>3.6855585738572714E-3</v>
      </c>
      <c r="W54" s="79">
        <v>7.2439520547552299</v>
      </c>
      <c r="X54" s="79">
        <v>4.71672282051082</v>
      </c>
      <c r="Y54" s="79">
        <v>1105.4135506938485</v>
      </c>
      <c r="Z54" s="79">
        <v>6.5572264646490252E-3</v>
      </c>
      <c r="AA54" s="79">
        <v>6083.9905167222923</v>
      </c>
      <c r="AB54" s="79">
        <v>343.39448238261008</v>
      </c>
      <c r="AC54" s="79">
        <v>198.81817347556893</v>
      </c>
      <c r="AD54" s="79">
        <v>580.30788215609948</v>
      </c>
      <c r="AE54" s="79">
        <v>512.87725064488211</v>
      </c>
      <c r="AF54" s="79">
        <v>1030.2482745539842</v>
      </c>
      <c r="AG54" s="79">
        <v>2401.1559972060095</v>
      </c>
      <c r="AH54" s="79">
        <v>216.26218170121092</v>
      </c>
      <c r="AI54" s="79">
        <v>1479.7118805719742</v>
      </c>
      <c r="AJ54" s="80">
        <v>5912.5680508219439</v>
      </c>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77"/>
      <c r="BS54" s="223"/>
      <c r="BT54" s="223"/>
      <c r="BU54" s="186">
        <f>'[47]HH_CGE_map_20-80'!U58</f>
        <v>4804.9322806755436</v>
      </c>
      <c r="BV54" s="79">
        <f>'[47]HH_CGE_map_20-80'!V58</f>
        <v>25709.902179222267</v>
      </c>
      <c r="BW54" s="79">
        <f>'[47]HH_CGE_map_20-80'!W58</f>
        <v>2484.4326517259824</v>
      </c>
      <c r="BX54" s="185">
        <f>'[47]HH_CGE_map_20-80'!X58</f>
        <v>47732.177448417133</v>
      </c>
      <c r="BY54" s="223"/>
      <c r="BZ54" s="223"/>
      <c r="CA54" s="223"/>
      <c r="CB54" s="223"/>
      <c r="CC54" s="223"/>
      <c r="CD54" s="223"/>
      <c r="CE54" s="79">
        <v>130024.23090990409</v>
      </c>
      <c r="CF54" s="85"/>
      <c r="CG54" s="107">
        <f t="shared" si="1"/>
        <v>241183.14911595284</v>
      </c>
      <c r="CH54" s="221" t="b">
        <f t="shared" si="2"/>
        <v>1</v>
      </c>
      <c r="CI54" s="79">
        <v>241183.14911595284</v>
      </c>
    </row>
    <row r="55" spans="1:88" x14ac:dyDescent="0.25">
      <c r="A55" s="227"/>
      <c r="B55" s="225">
        <v>53</v>
      </c>
      <c r="C55" s="7">
        <v>2513.3822383197812</v>
      </c>
      <c r="D55" s="79">
        <v>11300.195819673741</v>
      </c>
      <c r="E55" s="79">
        <v>68969.583688041253</v>
      </c>
      <c r="F55" s="79">
        <v>6997.9602750745316</v>
      </c>
      <c r="G55" s="79">
        <v>4530.9849727360061</v>
      </c>
      <c r="H55" s="79">
        <v>1785.9727200447815</v>
      </c>
      <c r="I55" s="79">
        <v>2866.9520450168507</v>
      </c>
      <c r="J55" s="79">
        <v>6898.21348536805</v>
      </c>
      <c r="K55" s="79">
        <v>32.405951993150929</v>
      </c>
      <c r="L55" s="79">
        <v>57.282845339947201</v>
      </c>
      <c r="M55" s="79">
        <v>1325.1882433360431</v>
      </c>
      <c r="N55" s="79">
        <v>48.298668899120933</v>
      </c>
      <c r="O55" s="79">
        <v>0.11885629742401567</v>
      </c>
      <c r="P55" s="79">
        <v>274.29398266640084</v>
      </c>
      <c r="Q55" s="79">
        <v>34.333754099212406</v>
      </c>
      <c r="R55" s="79">
        <v>567.47421912400432</v>
      </c>
      <c r="S55" s="79">
        <v>331.29878379505186</v>
      </c>
      <c r="T55" s="79">
        <v>4.0959090502257621E-2</v>
      </c>
      <c r="U55" s="79">
        <v>19094.338103030823</v>
      </c>
      <c r="V55" s="79">
        <v>653.32376274256171</v>
      </c>
      <c r="W55" s="79">
        <v>1813.6003556872777</v>
      </c>
      <c r="X55" s="79">
        <v>7450.7992351347466</v>
      </c>
      <c r="Y55" s="79">
        <v>32140.534931477097</v>
      </c>
      <c r="Z55" s="79">
        <v>8.5597212900508151</v>
      </c>
      <c r="AA55" s="79">
        <v>668.9986891888733</v>
      </c>
      <c r="AB55" s="79">
        <v>19214.792011593712</v>
      </c>
      <c r="AC55" s="79">
        <v>166550.13936216253</v>
      </c>
      <c r="AD55" s="79">
        <v>24540.118077373914</v>
      </c>
      <c r="AE55" s="79">
        <v>6288.8790756796616</v>
      </c>
      <c r="AF55" s="79">
        <v>45105.860419277087</v>
      </c>
      <c r="AG55" s="79">
        <v>6766.9951944491704</v>
      </c>
      <c r="AH55" s="79">
        <v>19604.716233558105</v>
      </c>
      <c r="AI55" s="79">
        <v>40537.517515141677</v>
      </c>
      <c r="AJ55" s="80">
        <v>136102.82117044023</v>
      </c>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77"/>
      <c r="BS55" s="223"/>
      <c r="BT55" s="223"/>
      <c r="BU55" s="186">
        <f>'[47]HH_CGE_map_20-80'!U59</f>
        <v>47839.605577295355</v>
      </c>
      <c r="BV55" s="79">
        <f>'[47]HH_CGE_map_20-80'!V59</f>
        <v>167917.0901356744</v>
      </c>
      <c r="BW55" s="79">
        <f>'[47]HH_CGE_map_20-80'!W59</f>
        <v>27331.228273740609</v>
      </c>
      <c r="BX55" s="185">
        <f>'[47]HH_CGE_map_20-80'!X59</f>
        <v>189832.28517520172</v>
      </c>
      <c r="BY55" s="94">
        <v>23462</v>
      </c>
      <c r="BZ55" s="223"/>
      <c r="CA55" s="223"/>
      <c r="CB55" s="223"/>
      <c r="CC55" s="223"/>
      <c r="CD55" s="223"/>
      <c r="CE55" s="79"/>
      <c r="CF55" s="85"/>
      <c r="CG55" s="107">
        <f t="shared" si="1"/>
        <v>1091458.1845290554</v>
      </c>
      <c r="CH55" s="221" t="b">
        <f t="shared" si="2"/>
        <v>1</v>
      </c>
      <c r="CI55" s="79">
        <v>1091458.1845290554</v>
      </c>
    </row>
    <row r="56" spans="1:88" x14ac:dyDescent="0.25">
      <c r="A56" s="227"/>
      <c r="B56" s="225">
        <v>54</v>
      </c>
      <c r="C56" s="7">
        <v>791.12993903624158</v>
      </c>
      <c r="D56" s="79"/>
      <c r="E56" s="79">
        <v>6556.4884584085503</v>
      </c>
      <c r="F56" s="79"/>
      <c r="G56" s="79"/>
      <c r="H56" s="79">
        <v>0.25843389746631307</v>
      </c>
      <c r="I56" s="79">
        <v>1.8763952799554058</v>
      </c>
      <c r="J56" s="79">
        <v>662.41831554413238</v>
      </c>
      <c r="K56" s="79">
        <v>0.56512527195627427</v>
      </c>
      <c r="L56" s="79">
        <v>8.7053690337557015</v>
      </c>
      <c r="M56" s="79">
        <v>6.2437918983524847E-2</v>
      </c>
      <c r="N56" s="79"/>
      <c r="O56" s="79"/>
      <c r="P56" s="79">
        <v>0.19948384582504378</v>
      </c>
      <c r="Q56" s="79">
        <v>56.319298133661988</v>
      </c>
      <c r="R56" s="79">
        <v>84.202396386034181</v>
      </c>
      <c r="S56" s="79">
        <v>23.466325990407988</v>
      </c>
      <c r="T56" s="79">
        <v>2.5375577561856315E-2</v>
      </c>
      <c r="U56" s="79">
        <v>4705.9628601847862</v>
      </c>
      <c r="V56" s="79">
        <v>0.37458899698098963</v>
      </c>
      <c r="W56" s="79">
        <v>178.70252839339551</v>
      </c>
      <c r="X56" s="79">
        <v>34.922842668868178</v>
      </c>
      <c r="Y56" s="79">
        <v>369.71232957292517</v>
      </c>
      <c r="Z56" s="79"/>
      <c r="AA56" s="79">
        <v>4.7175739923091102</v>
      </c>
      <c r="AB56" s="79">
        <v>82.100329982046972</v>
      </c>
      <c r="AC56" s="79">
        <v>110676.82139641129</v>
      </c>
      <c r="AD56" s="79">
        <v>848.70788835752001</v>
      </c>
      <c r="AE56" s="79">
        <v>197.93219030234999</v>
      </c>
      <c r="AF56" s="79">
        <v>1632.2461971154266</v>
      </c>
      <c r="AG56" s="79">
        <v>530.64860763649096</v>
      </c>
      <c r="AH56" s="79">
        <v>422.52813120510439</v>
      </c>
      <c r="AI56" s="79">
        <v>4439.0750278872392</v>
      </c>
      <c r="AJ56" s="80">
        <v>14918.637768920473</v>
      </c>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77"/>
      <c r="BS56" s="223"/>
      <c r="BT56" s="223"/>
      <c r="BU56" s="186">
        <f>'[47]HH_CGE_map_20-80'!U60</f>
        <v>19600.616248186288</v>
      </c>
      <c r="BV56" s="79">
        <f>'[47]HH_CGE_map_20-80'!V60</f>
        <v>49823.567679408472</v>
      </c>
      <c r="BW56" s="79">
        <f>'[47]HH_CGE_map_20-80'!W60</f>
        <v>6271.5056835653386</v>
      </c>
      <c r="BX56" s="185">
        <f>'[47]HH_CGE_map_20-80'!X60</f>
        <v>34982.537875307804</v>
      </c>
      <c r="BY56" s="223">
        <v>569.34636345647959</v>
      </c>
      <c r="BZ56" s="223"/>
      <c r="CA56" s="223"/>
      <c r="CB56" s="223"/>
      <c r="CC56" s="223"/>
      <c r="CD56" s="223"/>
      <c r="CE56" s="79"/>
      <c r="CF56" s="85"/>
      <c r="CG56" s="107">
        <f t="shared" si="1"/>
        <v>258476.38146587615</v>
      </c>
      <c r="CH56" s="221" t="b">
        <f t="shared" si="2"/>
        <v>1</v>
      </c>
      <c r="CI56" s="187">
        <v>258476.38146587615</v>
      </c>
    </row>
    <row r="57" spans="1:88" x14ac:dyDescent="0.25">
      <c r="A57" s="227"/>
      <c r="B57" s="225">
        <v>55</v>
      </c>
      <c r="C57" s="7">
        <v>3289.8123056153681</v>
      </c>
      <c r="D57" s="79">
        <v>2571.4336436750209</v>
      </c>
      <c r="E57" s="79">
        <v>62379.069300921066</v>
      </c>
      <c r="F57" s="79"/>
      <c r="G57" s="79"/>
      <c r="H57" s="79">
        <v>596.42589826041581</v>
      </c>
      <c r="I57" s="79">
        <v>266.77342772030789</v>
      </c>
      <c r="J57" s="79">
        <v>175.21826862799969</v>
      </c>
      <c r="K57" s="79">
        <v>143.95647930642687</v>
      </c>
      <c r="L57" s="79">
        <v>8.6752619763810959</v>
      </c>
      <c r="M57" s="79">
        <v>0.79844602881708937</v>
      </c>
      <c r="N57" s="79">
        <v>28.916074907132288</v>
      </c>
      <c r="O57" s="79">
        <v>9.1305625666185927E-2</v>
      </c>
      <c r="P57" s="79">
        <v>246.28372459891318</v>
      </c>
      <c r="Q57" s="79">
        <v>95.286750119120327</v>
      </c>
      <c r="R57" s="79">
        <v>65.789886512148286</v>
      </c>
      <c r="S57" s="79">
        <v>67.648466235803099</v>
      </c>
      <c r="T57" s="79">
        <v>3.2997544748026346E-2</v>
      </c>
      <c r="U57" s="79">
        <v>4798.3938256654246</v>
      </c>
      <c r="V57" s="79">
        <v>1.9342586304353839</v>
      </c>
      <c r="W57" s="79">
        <v>199.60223142164253</v>
      </c>
      <c r="X57" s="79">
        <v>267.83896317351656</v>
      </c>
      <c r="Y57" s="79">
        <v>14010.675200794562</v>
      </c>
      <c r="Z57" s="79"/>
      <c r="AA57" s="79">
        <v>32.044028883258399</v>
      </c>
      <c r="AB57" s="79">
        <v>147.84241776091068</v>
      </c>
      <c r="AC57" s="79">
        <v>27220.287708048745</v>
      </c>
      <c r="AD57" s="79">
        <v>3738.3966331698166</v>
      </c>
      <c r="AE57" s="79">
        <v>1.0481686556261285</v>
      </c>
      <c r="AF57" s="79">
        <v>21797.325178464442</v>
      </c>
      <c r="AG57" s="79">
        <v>8716.6503201799696</v>
      </c>
      <c r="AH57" s="79">
        <v>35586.638213089915</v>
      </c>
      <c r="AI57" s="79">
        <v>8807.5255140102545</v>
      </c>
      <c r="AJ57" s="80">
        <v>87916.578125015207</v>
      </c>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77"/>
      <c r="BS57" s="223"/>
      <c r="BT57" s="223"/>
      <c r="BU57" s="186">
        <f>'[47]HH_CGE_map_20-80'!U61</f>
        <v>1851.0046114127306</v>
      </c>
      <c r="BV57" s="79">
        <f>'[47]HH_CGE_map_20-80'!V61</f>
        <v>8301.6223244174253</v>
      </c>
      <c r="BW57" s="79">
        <f>'[47]HH_CGE_map_20-80'!W61</f>
        <v>31206.94017568406</v>
      </c>
      <c r="BX57" s="185">
        <f>'[47]HH_CGE_map_20-80'!X61</f>
        <v>277914.23655832419</v>
      </c>
      <c r="BY57" s="223"/>
      <c r="BZ57" s="223"/>
      <c r="CA57" s="223"/>
      <c r="CB57" s="223"/>
      <c r="CC57" s="223"/>
      <c r="CD57" s="223"/>
      <c r="CE57" s="79"/>
      <c r="CF57" s="85"/>
      <c r="CG57" s="107">
        <f t="shared" si="1"/>
        <v>602452.79669447744</v>
      </c>
      <c r="CH57" s="221" t="b">
        <f t="shared" si="2"/>
        <v>0</v>
      </c>
      <c r="CI57" s="79">
        <v>602452.79669447755</v>
      </c>
      <c r="CJ57" s="222">
        <f>CI57-CG57</f>
        <v>0</v>
      </c>
    </row>
    <row r="58" spans="1:88" x14ac:dyDescent="0.25">
      <c r="A58" s="227"/>
      <c r="B58" s="225">
        <v>56</v>
      </c>
      <c r="C58" s="7">
        <v>6287.544203831143</v>
      </c>
      <c r="D58" s="79">
        <v>4524.2514971424571</v>
      </c>
      <c r="E58" s="79">
        <v>25670.965027308255</v>
      </c>
      <c r="F58" s="79">
        <v>1117.9043666574219</v>
      </c>
      <c r="G58" s="79">
        <v>0.38983359773797921</v>
      </c>
      <c r="H58" s="79">
        <v>251.40054797792044</v>
      </c>
      <c r="I58" s="79">
        <v>4450.6157904067431</v>
      </c>
      <c r="J58" s="79">
        <v>42429.980290929147</v>
      </c>
      <c r="K58" s="79">
        <v>29296.81757361949</v>
      </c>
      <c r="L58" s="79">
        <v>10465.819714326173</v>
      </c>
      <c r="M58" s="79">
        <v>2768.2678613611861</v>
      </c>
      <c r="N58" s="79">
        <v>112.82331154764917</v>
      </c>
      <c r="O58" s="79">
        <v>20.22788872417356</v>
      </c>
      <c r="P58" s="79">
        <v>19.372091680316156</v>
      </c>
      <c r="Q58" s="79">
        <v>460.78738048996348</v>
      </c>
      <c r="R58" s="79">
        <v>3327.9960672793472</v>
      </c>
      <c r="S58" s="79">
        <v>298.50403617202267</v>
      </c>
      <c r="T58" s="79">
        <v>1.920188383745957</v>
      </c>
      <c r="U58" s="79">
        <v>6540.3591781020177</v>
      </c>
      <c r="V58" s="79">
        <v>10.833796629609681</v>
      </c>
      <c r="W58" s="79">
        <v>1953.5722718576287</v>
      </c>
      <c r="X58" s="79">
        <v>1582.225563421337</v>
      </c>
      <c r="Y58" s="79">
        <v>7094.1063432152978</v>
      </c>
      <c r="Z58" s="79">
        <v>150.31785432378595</v>
      </c>
      <c r="AA58" s="79">
        <v>16.960361953890882</v>
      </c>
      <c r="AB58" s="79">
        <v>2847.0444705533923</v>
      </c>
      <c r="AC58" s="79">
        <v>8593.5166621523022</v>
      </c>
      <c r="AD58" s="79">
        <v>2167.4483410253579</v>
      </c>
      <c r="AE58" s="79">
        <v>431.16242581061618</v>
      </c>
      <c r="AF58" s="79">
        <v>7494.4330299538269</v>
      </c>
      <c r="AG58" s="79">
        <v>17528.279865484226</v>
      </c>
      <c r="AH58" s="79">
        <v>34453.04583408645</v>
      </c>
      <c r="AI58" s="79">
        <v>2404.6698657612719</v>
      </c>
      <c r="AJ58" s="80">
        <v>29718.71885288749</v>
      </c>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77"/>
      <c r="BS58" s="223"/>
      <c r="BT58" s="223"/>
      <c r="BU58" s="186">
        <f>'[47]HH_CGE_map_20-80'!U62</f>
        <v>6673.8309310960803</v>
      </c>
      <c r="BV58" s="79">
        <f>'[47]HH_CGE_map_20-80'!V62</f>
        <v>20226.068985987527</v>
      </c>
      <c r="BW58" s="79">
        <f>'[47]HH_CGE_map_20-80'!W62</f>
        <v>8097.4022225231893</v>
      </c>
      <c r="BX58" s="185">
        <f>'[47]HH_CGE_map_20-80'!X62</f>
        <v>65196.815286619654</v>
      </c>
      <c r="BY58" s="223">
        <v>1740.4000204269598</v>
      </c>
      <c r="BZ58" s="223"/>
      <c r="CA58" s="223"/>
      <c r="CB58" s="223"/>
      <c r="CC58" s="223"/>
      <c r="CD58" s="223"/>
      <c r="CE58" s="79">
        <v>-69.022817696287134</v>
      </c>
      <c r="CF58" s="85"/>
      <c r="CG58" s="107">
        <f t="shared" si="1"/>
        <v>356357.7770176105</v>
      </c>
      <c r="CH58" s="221" t="b">
        <f t="shared" si="2"/>
        <v>0</v>
      </c>
      <c r="CI58" s="79">
        <v>356357.77701761056</v>
      </c>
      <c r="CJ58" s="222">
        <f>CI58-CG58</f>
        <v>0</v>
      </c>
    </row>
    <row r="59" spans="1:88" x14ac:dyDescent="0.25">
      <c r="A59" s="227"/>
      <c r="B59" s="225">
        <v>57</v>
      </c>
      <c r="C59" s="7">
        <v>105864.35890312769</v>
      </c>
      <c r="D59" s="79">
        <v>28851.350358100161</v>
      </c>
      <c r="E59" s="79">
        <v>764917.13381404232</v>
      </c>
      <c r="F59" s="79">
        <v>337.60500991637565</v>
      </c>
      <c r="G59" s="79">
        <v>9517.8440545427948</v>
      </c>
      <c r="H59" s="79">
        <v>47892.748622503364</v>
      </c>
      <c r="I59" s="79">
        <v>18912.368130895717</v>
      </c>
      <c r="J59" s="79">
        <v>35559.073807341963</v>
      </c>
      <c r="K59" s="79">
        <v>1206.0362745106506</v>
      </c>
      <c r="L59" s="79">
        <v>7370.112233510984</v>
      </c>
      <c r="M59" s="79">
        <v>60544.524263335166</v>
      </c>
      <c r="N59" s="79">
        <v>81945.794963765642</v>
      </c>
      <c r="O59" s="79">
        <v>5171.6989905980754</v>
      </c>
      <c r="P59" s="79">
        <v>30417.395660264574</v>
      </c>
      <c r="Q59" s="79">
        <v>10545.465994846674</v>
      </c>
      <c r="R59" s="79">
        <v>12215.931714763263</v>
      </c>
      <c r="S59" s="79">
        <v>19168.507807926861</v>
      </c>
      <c r="T59" s="79">
        <v>198.29589659594791</v>
      </c>
      <c r="U59" s="79">
        <v>21680.524960564711</v>
      </c>
      <c r="V59" s="79">
        <v>4421.9739234754315</v>
      </c>
      <c r="W59" s="79">
        <v>3216.1592620265233</v>
      </c>
      <c r="X59" s="79">
        <v>7140.6824397575665</v>
      </c>
      <c r="Y59" s="79">
        <v>81688.793079514493</v>
      </c>
      <c r="Z59" s="79">
        <v>999.19629860562929</v>
      </c>
      <c r="AA59" s="79">
        <v>3078.9737625523817</v>
      </c>
      <c r="AB59" s="79">
        <v>101354.00991240096</v>
      </c>
      <c r="AC59" s="79">
        <v>1198385.2187156931</v>
      </c>
      <c r="AD59" s="79">
        <v>27544.095976912184</v>
      </c>
      <c r="AE59" s="79">
        <v>129856.73373317972</v>
      </c>
      <c r="AF59" s="79">
        <v>277401.97261307307</v>
      </c>
      <c r="AG59" s="79">
        <v>40913.300117223858</v>
      </c>
      <c r="AH59" s="79">
        <v>40913.217338308743</v>
      </c>
      <c r="AI59" s="79">
        <v>27468.543184660666</v>
      </c>
      <c r="AJ59" s="80">
        <v>284302.5239036007</v>
      </c>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77"/>
      <c r="BS59" s="223"/>
      <c r="BT59" s="223"/>
      <c r="BU59" s="186">
        <f>'[47]HH_CGE_map_20-80'!U63</f>
        <v>139434.83647682393</v>
      </c>
      <c r="BV59" s="79">
        <f>'[47]HH_CGE_map_20-80'!V63</f>
        <v>533982.49213439238</v>
      </c>
      <c r="BW59" s="79">
        <f>'[47]HH_CGE_map_20-80'!W63</f>
        <v>89969.350276274883</v>
      </c>
      <c r="BX59" s="185">
        <f>'[47]HH_CGE_map_20-80'!X63</f>
        <v>987276.64998848864</v>
      </c>
      <c r="BY59" s="223">
        <v>467157.58182727813</v>
      </c>
      <c r="BZ59" s="223"/>
      <c r="CA59" s="223"/>
      <c r="CB59" s="223"/>
      <c r="CC59" s="223"/>
      <c r="CD59" s="223"/>
      <c r="CE59" s="79">
        <v>84373.179251282985</v>
      </c>
      <c r="CF59" s="85"/>
      <c r="CG59" s="107">
        <f t="shared" si="1"/>
        <v>5793196.2556766793</v>
      </c>
      <c r="CH59" s="221" t="b">
        <f t="shared" si="2"/>
        <v>1</v>
      </c>
      <c r="CI59" s="79">
        <v>5793196.2556766802</v>
      </c>
    </row>
    <row r="60" spans="1:88" x14ac:dyDescent="0.25">
      <c r="A60" s="227"/>
      <c r="B60" s="225">
        <v>58</v>
      </c>
      <c r="C60" s="7">
        <v>459.50310344902448</v>
      </c>
      <c r="D60" s="79">
        <v>66.474134597507899</v>
      </c>
      <c r="E60" s="79">
        <v>968.08924003884545</v>
      </c>
      <c r="F60" s="79">
        <v>2.6901462737816231</v>
      </c>
      <c r="G60" s="79">
        <v>85.806153249932194</v>
      </c>
      <c r="H60" s="79">
        <v>459.35844812840861</v>
      </c>
      <c r="I60" s="79">
        <v>126.92081149031699</v>
      </c>
      <c r="J60" s="79">
        <v>461.65430028539345</v>
      </c>
      <c r="K60" s="79">
        <v>11.183748579084526</v>
      </c>
      <c r="L60" s="79">
        <v>71.978564732345461</v>
      </c>
      <c r="M60" s="79">
        <v>590.45908587472911</v>
      </c>
      <c r="N60" s="79">
        <v>800.04679073125806</v>
      </c>
      <c r="O60" s="79">
        <v>50.457831884889643</v>
      </c>
      <c r="P60" s="79">
        <v>294.0424798257277</v>
      </c>
      <c r="Q60" s="79">
        <v>103.0981158802047</v>
      </c>
      <c r="R60" s="79">
        <v>112.75007345242767</v>
      </c>
      <c r="S60" s="79">
        <v>188.02055595621948</v>
      </c>
      <c r="T60" s="79">
        <v>1.9308154285329204</v>
      </c>
      <c r="U60" s="79">
        <v>210.2942407711615</v>
      </c>
      <c r="V60" s="79">
        <v>40.730438266746333</v>
      </c>
      <c r="W60" s="79">
        <v>27.253789653037497</v>
      </c>
      <c r="X60" s="79">
        <v>68.507524481817356</v>
      </c>
      <c r="Y60" s="79">
        <v>1832.0894179246295</v>
      </c>
      <c r="Z60" s="79">
        <v>46.716075949077407</v>
      </c>
      <c r="AA60" s="79">
        <v>14.415076823475982</v>
      </c>
      <c r="AB60" s="79">
        <v>768.7555664832214</v>
      </c>
      <c r="AC60" s="79">
        <v>47462.815621455535</v>
      </c>
      <c r="AD60" s="79">
        <v>105.45016721655067</v>
      </c>
      <c r="AE60" s="79">
        <v>130.2961297251808</v>
      </c>
      <c r="AF60" s="79">
        <v>351.16966205139687</v>
      </c>
      <c r="AG60" s="79">
        <v>14475.242773251823</v>
      </c>
      <c r="AH60" s="79">
        <v>72.739112671380582</v>
      </c>
      <c r="AI60" s="79">
        <v>103.29185038994774</v>
      </c>
      <c r="AJ60" s="80">
        <v>378.2763906277396</v>
      </c>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77"/>
      <c r="BS60" s="223"/>
      <c r="BT60" s="223"/>
      <c r="BU60" s="186">
        <f>'[47]HH_CGE_map_20-80'!U64</f>
        <v>0</v>
      </c>
      <c r="BV60" s="79">
        <f>'[47]HH_CGE_map_20-80'!V64</f>
        <v>0</v>
      </c>
      <c r="BW60" s="79">
        <f>'[47]HH_CGE_map_20-80'!W64</f>
        <v>0</v>
      </c>
      <c r="BX60" s="185">
        <f>'[47]HH_CGE_map_20-80'!X64</f>
        <v>2583.9060989913269</v>
      </c>
      <c r="BY60" s="223">
        <v>5492.9247244957241</v>
      </c>
      <c r="BZ60" s="223"/>
      <c r="CA60" s="223"/>
      <c r="CB60" s="223"/>
      <c r="CC60" s="223"/>
      <c r="CD60" s="223"/>
      <c r="CE60" s="79">
        <v>815.21091632603475</v>
      </c>
      <c r="CF60" s="85"/>
      <c r="CG60" s="107">
        <f t="shared" si="1"/>
        <v>79834.549977414426</v>
      </c>
      <c r="CH60" s="221" t="b">
        <f t="shared" si="2"/>
        <v>1</v>
      </c>
      <c r="CI60" s="79">
        <v>79834.549977414426</v>
      </c>
    </row>
    <row r="61" spans="1:88" x14ac:dyDescent="0.25">
      <c r="A61" s="227"/>
      <c r="B61" s="225">
        <v>59</v>
      </c>
      <c r="C61" s="7">
        <v>121.11895181654587</v>
      </c>
      <c r="D61" s="79">
        <v>0.50972085950660273</v>
      </c>
      <c r="E61" s="79">
        <v>1231.7590812367155</v>
      </c>
      <c r="F61" s="79">
        <v>665.66477356338066</v>
      </c>
      <c r="G61" s="79">
        <v>0.65911316424483235</v>
      </c>
      <c r="H61" s="79">
        <v>3.8320763962077673</v>
      </c>
      <c r="I61" s="79">
        <v>58.384704568345875</v>
      </c>
      <c r="J61" s="79">
        <v>15.70461241869306</v>
      </c>
      <c r="K61" s="79">
        <v>8.5008264500013558E-2</v>
      </c>
      <c r="L61" s="79">
        <v>0.55758249784825298</v>
      </c>
      <c r="M61" s="79">
        <v>4.5212053961232295</v>
      </c>
      <c r="N61" s="79">
        <v>6.1342108828621349</v>
      </c>
      <c r="O61" s="79">
        <v>0.38395770712424077</v>
      </c>
      <c r="P61" s="79">
        <v>2.2718610421808028</v>
      </c>
      <c r="Q61" s="79">
        <v>0.789159281832014</v>
      </c>
      <c r="R61" s="79">
        <v>0.85491583921146919</v>
      </c>
      <c r="S61" s="79">
        <v>1.8594170867677278</v>
      </c>
      <c r="T61" s="79">
        <v>1.4521448253043329E-2</v>
      </c>
      <c r="U61" s="79">
        <v>4.3506122443591693</v>
      </c>
      <c r="V61" s="79">
        <v>0.30705724006719171</v>
      </c>
      <c r="W61" s="79">
        <v>0.22770378680638523</v>
      </c>
      <c r="X61" s="79">
        <v>1.4502584163270338</v>
      </c>
      <c r="Y61" s="79">
        <v>4455.8417879203453</v>
      </c>
      <c r="Z61" s="79">
        <v>1.5113840415051618</v>
      </c>
      <c r="AA61" s="79">
        <v>568.40690249881789</v>
      </c>
      <c r="AB61" s="79">
        <v>19.744640727380478</v>
      </c>
      <c r="AC61" s="79">
        <v>142741.35919661075</v>
      </c>
      <c r="AD61" s="79">
        <v>2098.2958803195893</v>
      </c>
      <c r="AE61" s="79">
        <v>841.47845444415543</v>
      </c>
      <c r="AF61" s="79">
        <v>2357.3499918966777</v>
      </c>
      <c r="AG61" s="79">
        <v>44012.885205816376</v>
      </c>
      <c r="AH61" s="79">
        <v>7871.6608309979183</v>
      </c>
      <c r="AI61" s="79">
        <v>8060.0642474927381</v>
      </c>
      <c r="AJ61" s="80">
        <v>42684.365004389649</v>
      </c>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77"/>
      <c r="BS61" s="223"/>
      <c r="BT61" s="223"/>
      <c r="BU61" s="186">
        <f>'[47]HH_CGE_map_20-80'!U65</f>
        <v>976.93449632881561</v>
      </c>
      <c r="BV61" s="79">
        <f>'[47]HH_CGE_map_20-80'!V65</f>
        <v>25297.543634815822</v>
      </c>
      <c r="BW61" s="79">
        <f>'[47]HH_CGE_map_20-80'!W65</f>
        <v>804.51139598074178</v>
      </c>
      <c r="BX61" s="185">
        <f>'[47]HH_CGE_map_20-80'!X65</f>
        <v>149320.75966386334</v>
      </c>
      <c r="BY61" s="223">
        <v>44.976911146708936</v>
      </c>
      <c r="BZ61" s="223"/>
      <c r="CA61" s="223"/>
      <c r="CB61" s="223"/>
      <c r="CC61" s="223"/>
      <c r="CD61" s="223"/>
      <c r="CE61" s="79">
        <v>6.3215955924454494</v>
      </c>
      <c r="CF61" s="85"/>
      <c r="CG61" s="107">
        <f t="shared" si="1"/>
        <v>434285.45173004165</v>
      </c>
      <c r="CH61" s="221" t="b">
        <f t="shared" si="2"/>
        <v>1</v>
      </c>
      <c r="CI61" s="79">
        <v>434285.45173004165</v>
      </c>
    </row>
    <row r="62" spans="1:88" x14ac:dyDescent="0.25">
      <c r="A62" s="227"/>
      <c r="B62" s="225">
        <v>60</v>
      </c>
      <c r="C62" s="7">
        <v>16629.662053240536</v>
      </c>
      <c r="D62" s="79">
        <v>103.46387113273697</v>
      </c>
      <c r="E62" s="79">
        <v>21865.560182663747</v>
      </c>
      <c r="F62" s="79">
        <v>5.8575760315753171E-2</v>
      </c>
      <c r="G62" s="79">
        <v>2893.056549017726</v>
      </c>
      <c r="H62" s="79">
        <v>273.55410877995013</v>
      </c>
      <c r="I62" s="79">
        <v>27701.890692422941</v>
      </c>
      <c r="J62" s="79">
        <v>5.9878045191289591</v>
      </c>
      <c r="K62" s="79">
        <v>4.2236630299778255E-2</v>
      </c>
      <c r="L62" s="79">
        <v>171.62587863154837</v>
      </c>
      <c r="M62" s="79">
        <v>0.64402938021529166</v>
      </c>
      <c r="N62" s="79"/>
      <c r="O62" s="79">
        <v>159.94514735457241</v>
      </c>
      <c r="P62" s="79">
        <v>453.2314505026597</v>
      </c>
      <c r="Q62" s="79"/>
      <c r="R62" s="79">
        <v>1431.0686968222601</v>
      </c>
      <c r="S62" s="79">
        <v>1117.2474674177417</v>
      </c>
      <c r="T62" s="79">
        <v>3.6479992177816056E-2</v>
      </c>
      <c r="U62" s="79">
        <v>5415.9546487845773</v>
      </c>
      <c r="V62" s="79">
        <v>67.614080329993655</v>
      </c>
      <c r="W62" s="79">
        <v>10620.294155957972</v>
      </c>
      <c r="X62" s="79">
        <v>2647.8262168950914</v>
      </c>
      <c r="Y62" s="79">
        <v>31262.915330782867</v>
      </c>
      <c r="Z62" s="79">
        <v>94.897885214551849</v>
      </c>
      <c r="AA62" s="79">
        <v>12.059924367448533</v>
      </c>
      <c r="AB62" s="79">
        <v>190865.60928608821</v>
      </c>
      <c r="AC62" s="79">
        <v>269327.53556257696</v>
      </c>
      <c r="AD62" s="79">
        <v>7913.2847059518781</v>
      </c>
      <c r="AE62" s="79">
        <v>13777.378479868295</v>
      </c>
      <c r="AF62" s="79">
        <v>483266.40023740748</v>
      </c>
      <c r="AG62" s="79">
        <v>140511.57570027665</v>
      </c>
      <c r="AH62" s="79">
        <v>312522.25490772276</v>
      </c>
      <c r="AI62" s="79">
        <v>43951.982470313436</v>
      </c>
      <c r="AJ62" s="80">
        <v>109386.71712051038</v>
      </c>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77"/>
      <c r="BS62" s="223"/>
      <c r="BT62" s="223"/>
      <c r="BU62" s="186">
        <f>'[47]HH_CGE_map_20-80'!U66</f>
        <v>6662.76789960724</v>
      </c>
      <c r="BV62" s="79">
        <f>'[47]HH_CGE_map_20-80'!V66</f>
        <v>74702.918752835147</v>
      </c>
      <c r="BW62" s="79">
        <f>'[47]HH_CGE_map_20-80'!W66</f>
        <v>2251.5725239884628</v>
      </c>
      <c r="BX62" s="185">
        <f>'[47]HH_CGE_map_20-80'!X66</f>
        <v>64508.4874861996</v>
      </c>
      <c r="BY62" s="223">
        <v>126054.77283649307</v>
      </c>
      <c r="BZ62" s="223"/>
      <c r="CA62" s="223"/>
      <c r="CB62" s="223"/>
      <c r="CC62" s="223"/>
      <c r="CD62" s="223"/>
      <c r="CE62" s="79">
        <v>4873515.2526590172</v>
      </c>
      <c r="CF62" s="85"/>
      <c r="CG62" s="107">
        <f t="shared" si="1"/>
        <v>6842147.1480954578</v>
      </c>
      <c r="CH62" s="221" t="b">
        <f t="shared" si="2"/>
        <v>1</v>
      </c>
      <c r="CI62" s="79">
        <v>6842147.1480954578</v>
      </c>
    </row>
    <row r="63" spans="1:88" x14ac:dyDescent="0.25">
      <c r="A63" s="227"/>
      <c r="B63" s="225">
        <v>61</v>
      </c>
      <c r="C63" s="7">
        <v>636610.68937398668</v>
      </c>
      <c r="D63" s="79">
        <v>88290.44402669424</v>
      </c>
      <c r="E63" s="79">
        <v>972407.40548707172</v>
      </c>
      <c r="F63" s="79">
        <v>15894.527172740545</v>
      </c>
      <c r="G63" s="79">
        <v>116285.75170678154</v>
      </c>
      <c r="H63" s="79">
        <v>438314.39017621632</v>
      </c>
      <c r="I63" s="79">
        <v>171886.29450422648</v>
      </c>
      <c r="J63" s="79">
        <v>321136.87050507095</v>
      </c>
      <c r="K63" s="79">
        <v>14649.091575078093</v>
      </c>
      <c r="L63" s="79">
        <v>91612.865541741092</v>
      </c>
      <c r="M63" s="79">
        <v>369456.28726142121</v>
      </c>
      <c r="N63" s="79">
        <v>424652.52099536086</v>
      </c>
      <c r="O63" s="79">
        <v>70814.757341998135</v>
      </c>
      <c r="P63" s="79">
        <v>246995.37024275531</v>
      </c>
      <c r="Q63" s="79">
        <v>110895.48338141011</v>
      </c>
      <c r="R63" s="79">
        <v>130981.57305605331</v>
      </c>
      <c r="S63" s="79">
        <v>244960.39577793324</v>
      </c>
      <c r="T63" s="79">
        <v>3075.1783245639349</v>
      </c>
      <c r="U63" s="79">
        <v>256736.58419022209</v>
      </c>
      <c r="V63" s="79">
        <v>58340.766674392667</v>
      </c>
      <c r="W63" s="79">
        <v>41687.372215563104</v>
      </c>
      <c r="X63" s="79">
        <v>105790.66024045942</v>
      </c>
      <c r="Y63" s="79">
        <v>1110466.8274250582</v>
      </c>
      <c r="Z63" s="79">
        <v>14444.983659468431</v>
      </c>
      <c r="AA63" s="79">
        <v>31892.159120876298</v>
      </c>
      <c r="AB63" s="79">
        <v>1163217.859629038</v>
      </c>
      <c r="AC63" s="79">
        <v>539728.87216126884</v>
      </c>
      <c r="AD63" s="79">
        <v>135203.92982971182</v>
      </c>
      <c r="AE63" s="79">
        <v>103515.012020614</v>
      </c>
      <c r="AF63" s="79">
        <v>329720.42413451831</v>
      </c>
      <c r="AG63" s="79">
        <v>282528.79933900113</v>
      </c>
      <c r="AH63" s="79">
        <v>95362.233010311189</v>
      </c>
      <c r="AI63" s="79">
        <v>211768.61610991549</v>
      </c>
      <c r="AJ63" s="80">
        <v>462945.0031983683</v>
      </c>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77"/>
      <c r="BS63" s="223"/>
      <c r="BT63" s="223"/>
      <c r="BU63" s="186">
        <f>'[47]HH_CGE_map_20-80'!U67</f>
        <v>177944.52685990382</v>
      </c>
      <c r="BV63" s="79">
        <f>'[47]HH_CGE_map_20-80'!V67</f>
        <v>1368390.4897088306</v>
      </c>
      <c r="BW63" s="79">
        <f>'[47]HH_CGE_map_20-80'!W67</f>
        <v>74989.047732528532</v>
      </c>
      <c r="BX63" s="185">
        <f>'[47]HH_CGE_map_20-80'!X67</f>
        <v>2096486.1308775544</v>
      </c>
      <c r="BY63" s="223"/>
      <c r="BZ63" s="223"/>
      <c r="CA63" s="223"/>
      <c r="CB63" s="223"/>
      <c r="CC63" s="223"/>
      <c r="CD63" s="223"/>
      <c r="CE63" s="79">
        <v>2472830.2779351282</v>
      </c>
      <c r="CF63" s="85"/>
      <c r="CG63" s="107">
        <f t="shared" si="1"/>
        <v>15602910.472523838</v>
      </c>
      <c r="CH63" s="221" t="b">
        <f t="shared" si="2"/>
        <v>1</v>
      </c>
      <c r="CI63" s="79">
        <v>15602910.472523838</v>
      </c>
    </row>
    <row r="64" spans="1:88" x14ac:dyDescent="0.25">
      <c r="A64" s="227"/>
      <c r="B64" s="225">
        <v>62</v>
      </c>
      <c r="C64" s="7">
        <v>1240.1264562668048</v>
      </c>
      <c r="D64" s="79">
        <v>79.10317598617489</v>
      </c>
      <c r="E64" s="79">
        <v>20405.028782389731</v>
      </c>
      <c r="F64" s="79">
        <v>39.792179544835292</v>
      </c>
      <c r="G64" s="79">
        <v>684.71604822113386</v>
      </c>
      <c r="H64" s="79">
        <v>3071.5829906232939</v>
      </c>
      <c r="I64" s="79">
        <v>102.81429672657588</v>
      </c>
      <c r="J64" s="79">
        <v>119.9055486651345</v>
      </c>
      <c r="K64" s="79">
        <v>85.407131395940254</v>
      </c>
      <c r="L64" s="79">
        <v>11.779577281413181</v>
      </c>
      <c r="M64" s="79">
        <v>0.12562201450158789</v>
      </c>
      <c r="N64" s="79">
        <v>0.12498523389835182</v>
      </c>
      <c r="O64" s="79">
        <v>0.27448242672400747</v>
      </c>
      <c r="P64" s="79">
        <v>105.38295500508525</v>
      </c>
      <c r="Q64" s="79">
        <v>7.6032870010442748</v>
      </c>
      <c r="R64" s="79">
        <v>37.805320877333656</v>
      </c>
      <c r="S64" s="79">
        <v>61.331442967400299</v>
      </c>
      <c r="T64" s="79"/>
      <c r="U64" s="79">
        <v>11926.781134109002</v>
      </c>
      <c r="V64" s="79">
        <v>20.253703110869072</v>
      </c>
      <c r="W64" s="79">
        <v>3.0904003506831081</v>
      </c>
      <c r="X64" s="79">
        <v>455.43499224479041</v>
      </c>
      <c r="Y64" s="79">
        <v>72130.367677303133</v>
      </c>
      <c r="Z64" s="79">
        <v>0.95950041776919326</v>
      </c>
      <c r="AA64" s="79">
        <v>2023.9053677858099</v>
      </c>
      <c r="AB64" s="79">
        <v>204.96030533808332</v>
      </c>
      <c r="AC64" s="79">
        <v>299421.0592526063</v>
      </c>
      <c r="AD64" s="79">
        <v>110768.5690648297</v>
      </c>
      <c r="AE64" s="79">
        <v>27679.295310377576</v>
      </c>
      <c r="AF64" s="79">
        <v>3952.2815761061297</v>
      </c>
      <c r="AG64" s="79">
        <v>19834.813240966516</v>
      </c>
      <c r="AH64" s="79">
        <v>45702.136444132469</v>
      </c>
      <c r="AI64" s="79">
        <v>4317.4628962968045</v>
      </c>
      <c r="AJ64" s="80">
        <v>110340.66190611424</v>
      </c>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77"/>
      <c r="BS64" s="223"/>
      <c r="BT64" s="223"/>
      <c r="BU64" s="186">
        <f>'[47]HH_CGE_map_20-80'!U68</f>
        <v>57387.045790901408</v>
      </c>
      <c r="BV64" s="79">
        <f>'[47]HH_CGE_map_20-80'!V68</f>
        <v>253853.5269107054</v>
      </c>
      <c r="BW64" s="79">
        <f>'[47]HH_CGE_map_20-80'!W68</f>
        <v>44690.761135555556</v>
      </c>
      <c r="BX64" s="185">
        <f>'[47]HH_CGE_map_20-80'!X68</f>
        <v>448229.47368518455</v>
      </c>
      <c r="BY64" s="223"/>
      <c r="BZ64" s="223"/>
      <c r="CA64" s="223"/>
      <c r="CB64" s="223"/>
      <c r="CC64" s="223"/>
      <c r="CD64" s="223"/>
      <c r="CE64" s="79">
        <v>322089.92222807824</v>
      </c>
      <c r="CF64" s="85"/>
      <c r="CG64" s="107">
        <f t="shared" si="1"/>
        <v>1861085.6668051416</v>
      </c>
      <c r="CH64" s="221" t="b">
        <f t="shared" si="2"/>
        <v>1</v>
      </c>
      <c r="CI64" s="79">
        <v>1861085.6668051421</v>
      </c>
    </row>
    <row r="65" spans="1:88" x14ac:dyDescent="0.25">
      <c r="A65" s="227"/>
      <c r="B65" s="225">
        <v>63</v>
      </c>
      <c r="C65" s="7">
        <v>230911.60487094877</v>
      </c>
      <c r="D65" s="79">
        <v>1667.2390465183423</v>
      </c>
      <c r="E65" s="79">
        <v>54938.813685822184</v>
      </c>
      <c r="F65" s="79">
        <v>585.9809029096192</v>
      </c>
      <c r="G65" s="79">
        <v>1773.1474322431511</v>
      </c>
      <c r="H65" s="79">
        <v>5884.1982058212498</v>
      </c>
      <c r="I65" s="79">
        <v>1560.4408441381345</v>
      </c>
      <c r="J65" s="79">
        <v>26550.772718490472</v>
      </c>
      <c r="K65" s="79">
        <v>1894.7127564258194</v>
      </c>
      <c r="L65" s="79">
        <v>3825.6399629477946</v>
      </c>
      <c r="M65" s="79">
        <v>6134.4683798398682</v>
      </c>
      <c r="N65" s="79">
        <v>6128.2989680115834</v>
      </c>
      <c r="O65" s="79">
        <v>240.36825449793017</v>
      </c>
      <c r="P65" s="79">
        <v>1561.0324255880819</v>
      </c>
      <c r="Q65" s="79">
        <v>3004.7400602775219</v>
      </c>
      <c r="R65" s="79">
        <v>9930.0999671312256</v>
      </c>
      <c r="S65" s="79">
        <v>12389.401621789422</v>
      </c>
      <c r="T65" s="79">
        <v>197.27139494810891</v>
      </c>
      <c r="U65" s="79">
        <v>11272.37139335567</v>
      </c>
      <c r="V65" s="79">
        <v>1550.4960912529205</v>
      </c>
      <c r="W65" s="79">
        <v>1761.1629357284046</v>
      </c>
      <c r="X65" s="79">
        <v>4120.3838842591686</v>
      </c>
      <c r="Y65" s="79">
        <v>161543.62827931403</v>
      </c>
      <c r="Z65" s="79">
        <v>3209.1089707667697</v>
      </c>
      <c r="AA65" s="79">
        <v>3792.650142503443</v>
      </c>
      <c r="AB65" s="79">
        <v>55701.849745593005</v>
      </c>
      <c r="AC65" s="79">
        <v>838246.83095679071</v>
      </c>
      <c r="AD65" s="79">
        <v>11223.001520606591</v>
      </c>
      <c r="AE65" s="79">
        <v>383780.52996816626</v>
      </c>
      <c r="AF65" s="79">
        <v>172058.36528836022</v>
      </c>
      <c r="AG65" s="79">
        <v>27014.925635395615</v>
      </c>
      <c r="AH65" s="79">
        <v>137903.75549299279</v>
      </c>
      <c r="AI65" s="79">
        <v>154197.56362650206</v>
      </c>
      <c r="AJ65" s="80">
        <v>275656.7884680258</v>
      </c>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77"/>
      <c r="BS65" s="223"/>
      <c r="BT65" s="223"/>
      <c r="BU65" s="186">
        <f>'[47]HH_CGE_map_20-80'!U69</f>
        <v>18348.997348851975</v>
      </c>
      <c r="BV65" s="79">
        <f>'[47]HH_CGE_map_20-80'!V69</f>
        <v>198329.63263419815</v>
      </c>
      <c r="BW65" s="79">
        <f>'[47]HH_CGE_map_20-80'!W69</f>
        <v>13990.420537817807</v>
      </c>
      <c r="BX65" s="185">
        <f>'[47]HH_CGE_map_20-80'!X69</f>
        <v>429581.69435656199</v>
      </c>
      <c r="BY65" s="223">
        <v>17767.509461842328</v>
      </c>
      <c r="BZ65" s="223"/>
      <c r="CA65" s="223"/>
      <c r="CB65" s="223"/>
      <c r="CC65" s="223"/>
      <c r="CD65" s="223"/>
      <c r="CE65" s="79"/>
      <c r="CF65" s="85"/>
      <c r="CG65" s="107">
        <f t="shared" si="1"/>
        <v>3290229.8982372354</v>
      </c>
      <c r="CH65" s="221" t="b">
        <f t="shared" si="2"/>
        <v>0</v>
      </c>
      <c r="CI65" s="79">
        <v>3290229.8982372349</v>
      </c>
      <c r="CJ65" s="179">
        <f>CG65-CI65</f>
        <v>0</v>
      </c>
    </row>
    <row r="66" spans="1:88" x14ac:dyDescent="0.25">
      <c r="A66" s="227"/>
      <c r="B66" s="225">
        <v>64</v>
      </c>
      <c r="C66" s="7">
        <v>1187.6700208828966</v>
      </c>
      <c r="D66" s="79">
        <v>4.7780897104236664E-2</v>
      </c>
      <c r="E66" s="79">
        <v>10121.010466609097</v>
      </c>
      <c r="F66" s="79">
        <v>5.8440729790495292</v>
      </c>
      <c r="G66" s="79">
        <v>13.062620229197522</v>
      </c>
      <c r="H66" s="79">
        <v>83.060274918080523</v>
      </c>
      <c r="I66" s="79">
        <v>94.804669054486197</v>
      </c>
      <c r="J66" s="79">
        <v>721.74553180147029</v>
      </c>
      <c r="K66" s="79">
        <v>1.0909960156314329</v>
      </c>
      <c r="L66" s="79">
        <v>7.5264451339750931</v>
      </c>
      <c r="M66" s="79">
        <v>27.204095306542818</v>
      </c>
      <c r="N66" s="79">
        <v>0.2085916196858823</v>
      </c>
      <c r="O66" s="79">
        <v>6.6789988191569083E-3</v>
      </c>
      <c r="P66" s="79">
        <v>3.1016072507597517E-3</v>
      </c>
      <c r="Q66" s="79">
        <v>11.005842737501522</v>
      </c>
      <c r="R66" s="79">
        <v>13.752016296893361</v>
      </c>
      <c r="S66" s="79">
        <v>10.524403035006999</v>
      </c>
      <c r="T66" s="79"/>
      <c r="U66" s="79">
        <v>85.447514037485732</v>
      </c>
      <c r="V66" s="79">
        <v>7.5991339351603431</v>
      </c>
      <c r="W66" s="79">
        <v>5.2038808258029192</v>
      </c>
      <c r="X66" s="79">
        <v>2.0898447713185742</v>
      </c>
      <c r="Y66" s="79">
        <v>15658.669931691415</v>
      </c>
      <c r="Z66" s="79">
        <v>60.09256852076485</v>
      </c>
      <c r="AA66" s="79">
        <v>19810.793971876112</v>
      </c>
      <c r="AB66" s="79">
        <v>876.23655639998549</v>
      </c>
      <c r="AC66" s="79">
        <v>260048.12063179267</v>
      </c>
      <c r="AD66" s="79">
        <v>26967.31312779471</v>
      </c>
      <c r="AE66" s="79">
        <v>152272.58592467511</v>
      </c>
      <c r="AF66" s="79">
        <v>16218.180660308919</v>
      </c>
      <c r="AG66" s="79">
        <v>46250.354281455599</v>
      </c>
      <c r="AH66" s="79">
        <v>14047.103642120863</v>
      </c>
      <c r="AI66" s="79">
        <v>4259.4887466304972</v>
      </c>
      <c r="AJ66" s="80">
        <v>191621.20412799186</v>
      </c>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77"/>
      <c r="BS66" s="223"/>
      <c r="BT66" s="223"/>
      <c r="BU66" s="186">
        <f>'[47]HH_CGE_map_20-80'!U70</f>
        <v>175665.18270631228</v>
      </c>
      <c r="BV66" s="79">
        <f>'[47]HH_CGE_map_20-80'!V70</f>
        <v>1222421.0268353915</v>
      </c>
      <c r="BW66" s="79">
        <f>'[47]HH_CGE_map_20-80'!W70</f>
        <v>202204.84903694448</v>
      </c>
      <c r="BX66" s="185">
        <f>'[47]HH_CGE_map_20-80'!X70</f>
        <v>4191056.1487327935</v>
      </c>
      <c r="BY66" s="223"/>
      <c r="BZ66" s="223"/>
      <c r="CA66" s="223"/>
      <c r="CB66" s="223"/>
      <c r="CC66" s="223"/>
      <c r="CD66" s="223"/>
      <c r="CE66" s="79"/>
      <c r="CF66" s="85"/>
      <c r="CG66" s="107">
        <f t="shared" si="1"/>
        <v>6551836.2594643924</v>
      </c>
      <c r="CH66" s="221" t="b">
        <f t="shared" si="2"/>
        <v>1</v>
      </c>
      <c r="CI66" s="79">
        <v>6551836.2594643934</v>
      </c>
    </row>
    <row r="67" spans="1:88" x14ac:dyDescent="0.25">
      <c r="A67" s="227"/>
      <c r="B67" s="225">
        <v>65</v>
      </c>
      <c r="C67" s="7">
        <v>81588.287227829191</v>
      </c>
      <c r="D67" s="79">
        <v>741.90380795794624</v>
      </c>
      <c r="E67" s="79">
        <v>447302.26101502363</v>
      </c>
      <c r="F67" s="79">
        <v>97629.151115108965</v>
      </c>
      <c r="G67" s="79">
        <v>383.17939028592531</v>
      </c>
      <c r="H67" s="79">
        <v>5232.1767503191886</v>
      </c>
      <c r="I67" s="79">
        <v>24641.881132758997</v>
      </c>
      <c r="J67" s="79">
        <v>4184.3800264977535</v>
      </c>
      <c r="K67" s="79">
        <v>308.94783971714776</v>
      </c>
      <c r="L67" s="79">
        <v>80.225064703655477</v>
      </c>
      <c r="M67" s="79">
        <v>1.5465461972230194</v>
      </c>
      <c r="N67" s="79">
        <v>36.037264990383008</v>
      </c>
      <c r="O67" s="79">
        <v>3.5123786443497056</v>
      </c>
      <c r="P67" s="79">
        <v>5472.4862927988261</v>
      </c>
      <c r="Q67" s="79">
        <v>242.88160331018054</v>
      </c>
      <c r="R67" s="79">
        <v>327.42433046529931</v>
      </c>
      <c r="S67" s="79">
        <v>268.94348496522099</v>
      </c>
      <c r="T67" s="79">
        <v>3.213851094454389E-3</v>
      </c>
      <c r="U67" s="79">
        <v>4255.7224896330135</v>
      </c>
      <c r="V67" s="79">
        <v>357.49484623639529</v>
      </c>
      <c r="W67" s="79">
        <v>11728.611845731653</v>
      </c>
      <c r="X67" s="79">
        <v>285.79030902494725</v>
      </c>
      <c r="Y67" s="79">
        <v>26401.281458549398</v>
      </c>
      <c r="Z67" s="79">
        <v>20.622056918079288</v>
      </c>
      <c r="AA67" s="79">
        <v>7020.5901067219065</v>
      </c>
      <c r="AB67" s="79">
        <v>197770.98429732208</v>
      </c>
      <c r="AC67" s="79">
        <v>1483668.1047391507</v>
      </c>
      <c r="AD67" s="79">
        <v>26626.364470755136</v>
      </c>
      <c r="AE67" s="79">
        <v>23105.780269257717</v>
      </c>
      <c r="AF67" s="79">
        <v>125452.96687274608</v>
      </c>
      <c r="AG67" s="79">
        <v>334492.75343962654</v>
      </c>
      <c r="AH67" s="79">
        <v>24177.123790401823</v>
      </c>
      <c r="AI67" s="79">
        <v>14081.480841465991</v>
      </c>
      <c r="AJ67" s="80">
        <v>627242.02422221994</v>
      </c>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77"/>
      <c r="BS67" s="223"/>
      <c r="BT67" s="223"/>
      <c r="BU67" s="186">
        <f>'[47]HH_CGE_map_20-80'!U71</f>
        <v>34265.783044972814</v>
      </c>
      <c r="BV67" s="79">
        <f>'[47]HH_CGE_map_20-80'!V71</f>
        <v>139079.5581281374</v>
      </c>
      <c r="BW67" s="79">
        <f>'[47]HH_CGE_map_20-80'!W71</f>
        <v>0</v>
      </c>
      <c r="BX67" s="185">
        <f>'[47]HH_CGE_map_20-80'!X71</f>
        <v>10614.104601018673</v>
      </c>
      <c r="BY67" s="223">
        <v>35603.030919081153</v>
      </c>
      <c r="BZ67" s="223"/>
      <c r="CA67" s="223"/>
      <c r="CB67" s="223"/>
      <c r="CC67" s="223"/>
      <c r="CD67" s="223"/>
      <c r="CE67" s="79">
        <v>1426492.2899236782</v>
      </c>
      <c r="CF67" s="85"/>
      <c r="CG67" s="107">
        <f t="shared" si="1"/>
        <v>5221187.6911580749</v>
      </c>
      <c r="CH67" s="221" t="b">
        <f t="shared" si="2"/>
        <v>1</v>
      </c>
      <c r="CI67" s="79">
        <v>5221187.6911580749</v>
      </c>
    </row>
    <row r="68" spans="1:88" x14ac:dyDescent="0.25">
      <c r="A68" s="227"/>
      <c r="B68" s="225">
        <v>66</v>
      </c>
      <c r="C68" s="7">
        <v>1.2460283041034266</v>
      </c>
      <c r="D68" s="79">
        <v>5.7906238878103249</v>
      </c>
      <c r="E68" s="79">
        <v>1887.7182301375708</v>
      </c>
      <c r="F68" s="79">
        <v>4.4581022759248849</v>
      </c>
      <c r="G68" s="79">
        <v>83.990743503673329</v>
      </c>
      <c r="H68" s="79">
        <v>4.3884213184102858</v>
      </c>
      <c r="I68" s="79">
        <v>7.7763722487557656</v>
      </c>
      <c r="J68" s="79">
        <v>0.6474256390137233</v>
      </c>
      <c r="K68" s="79">
        <v>5.59471874573702E-2</v>
      </c>
      <c r="L68" s="79">
        <v>4.751374670838469E-3</v>
      </c>
      <c r="M68" s="79"/>
      <c r="N68" s="79"/>
      <c r="O68" s="79">
        <v>0.12311777286075477</v>
      </c>
      <c r="P68" s="79">
        <v>2.2320415936824458E-3</v>
      </c>
      <c r="Q68" s="79">
        <v>8.1362455399911979E-3</v>
      </c>
      <c r="R68" s="79">
        <v>2.0647590081124607E-2</v>
      </c>
      <c r="S68" s="79">
        <v>0.41273528063072007</v>
      </c>
      <c r="T68" s="79"/>
      <c r="U68" s="79">
        <v>16.387406982556527</v>
      </c>
      <c r="V68" s="79">
        <v>1.6772593315924369</v>
      </c>
      <c r="W68" s="79">
        <v>7.5649993300826598E-2</v>
      </c>
      <c r="X68" s="79">
        <v>0.25182407308315485</v>
      </c>
      <c r="Y68" s="79">
        <v>315.50707378242214</v>
      </c>
      <c r="Z68" s="79">
        <v>0.32065534548106017</v>
      </c>
      <c r="AA68" s="79">
        <v>0.11978056620496046</v>
      </c>
      <c r="AB68" s="79">
        <v>2.5638886662623257</v>
      </c>
      <c r="AC68" s="79">
        <v>22.483331959143545</v>
      </c>
      <c r="AD68" s="79">
        <v>179.78624420733468</v>
      </c>
      <c r="AE68" s="79">
        <v>1668.0783862886537</v>
      </c>
      <c r="AF68" s="79">
        <v>20.676565061720918</v>
      </c>
      <c r="AG68" s="79">
        <v>125.53727306769908</v>
      </c>
      <c r="AH68" s="79">
        <v>0.29337947895244237</v>
      </c>
      <c r="AI68" s="79">
        <v>5.6299233931563784</v>
      </c>
      <c r="AJ68" s="80">
        <v>2406.3108030399576</v>
      </c>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77"/>
      <c r="BS68" s="223"/>
      <c r="BT68" s="223"/>
      <c r="BU68" s="186">
        <f>'[47]HH_CGE_map_20-80'!U72</f>
        <v>45458.588270258908</v>
      </c>
      <c r="BV68" s="79">
        <f>'[47]HH_CGE_map_20-80'!V72</f>
        <v>311056.64950980176</v>
      </c>
      <c r="BW68" s="79">
        <f>'[47]HH_CGE_map_20-80'!W72</f>
        <v>30507.474665532118</v>
      </c>
      <c r="BX68" s="185">
        <f>'[47]HH_CGE_map_20-80'!X72</f>
        <v>606145.41880851437</v>
      </c>
      <c r="BY68" s="223">
        <v>1534170.5412941247</v>
      </c>
      <c r="BZ68" s="223"/>
      <c r="CA68" s="223"/>
      <c r="CB68" s="223"/>
      <c r="CC68" s="223"/>
      <c r="CD68" s="223"/>
      <c r="CE68" s="79"/>
      <c r="CF68" s="85"/>
      <c r="CG68" s="107">
        <f t="shared" si="1"/>
        <v>2534101.0155082773</v>
      </c>
      <c r="CH68" s="221" t="b">
        <f t="shared" si="2"/>
        <v>1</v>
      </c>
      <c r="CI68" s="79">
        <v>2534101.0155082773</v>
      </c>
    </row>
    <row r="69" spans="1:88" x14ac:dyDescent="0.25">
      <c r="A69" s="227"/>
      <c r="B69" s="225">
        <v>67</v>
      </c>
      <c r="C69" s="7">
        <v>5.7250406143817756</v>
      </c>
      <c r="D69" s="79">
        <v>9.1040420005265279</v>
      </c>
      <c r="E69" s="79">
        <v>3773.0081322051565</v>
      </c>
      <c r="F69" s="79">
        <v>19.12814723100124</v>
      </c>
      <c r="G69" s="79"/>
      <c r="H69" s="79">
        <v>1.9105290911289063</v>
      </c>
      <c r="I69" s="79">
        <v>20.277019018914537</v>
      </c>
      <c r="J69" s="79">
        <v>16.445221060646176</v>
      </c>
      <c r="K69" s="79">
        <v>0.96299985312871816</v>
      </c>
      <c r="L69" s="79">
        <v>7.8586376547526468E-2</v>
      </c>
      <c r="M69" s="79">
        <v>5.8408271480445375</v>
      </c>
      <c r="N69" s="79">
        <v>1.2542498098636171E-2</v>
      </c>
      <c r="O69" s="79">
        <v>1.6112781184152503E-3</v>
      </c>
      <c r="P69" s="79">
        <v>0.73228678996404317</v>
      </c>
      <c r="Q69" s="79">
        <v>156.1629865061596</v>
      </c>
      <c r="R69" s="79">
        <v>5.7068342020207739E-2</v>
      </c>
      <c r="S69" s="79">
        <v>0.12442588035119116</v>
      </c>
      <c r="T69" s="79"/>
      <c r="U69" s="79">
        <v>46.612162214744487</v>
      </c>
      <c r="V69" s="79">
        <v>3.0365890921586702</v>
      </c>
      <c r="W69" s="79">
        <v>3.2779314384172658</v>
      </c>
      <c r="X69" s="79">
        <v>3.2476729018413288</v>
      </c>
      <c r="Y69" s="79">
        <v>8326.6939551606083</v>
      </c>
      <c r="Z69" s="79">
        <v>0.26149206611384179</v>
      </c>
      <c r="AA69" s="79">
        <v>27.879352648151478</v>
      </c>
      <c r="AB69" s="79">
        <v>7.8620122168108653</v>
      </c>
      <c r="AC69" s="79">
        <v>179.68177510769027</v>
      </c>
      <c r="AD69" s="79">
        <v>20.345924430534541</v>
      </c>
      <c r="AE69" s="79">
        <v>2.5607975068509016E-2</v>
      </c>
      <c r="AF69" s="79"/>
      <c r="AG69" s="79">
        <v>344.11932002560843</v>
      </c>
      <c r="AH69" s="79">
        <v>467.62744565563207</v>
      </c>
      <c r="AI69" s="79">
        <v>8724.7929888355902</v>
      </c>
      <c r="AJ69" s="80">
        <v>6971.0342229265852</v>
      </c>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77"/>
      <c r="BS69" s="223"/>
      <c r="BT69" s="223"/>
      <c r="BU69" s="186">
        <f>'[47]HH_CGE_map_20-80'!U73</f>
        <v>16412.754315513597</v>
      </c>
      <c r="BV69" s="79">
        <f>'[47]HH_CGE_map_20-80'!V73</f>
        <v>98968.078431025759</v>
      </c>
      <c r="BW69" s="79">
        <f>'[47]HH_CGE_map_20-80'!W73</f>
        <v>11622.363268792304</v>
      </c>
      <c r="BX69" s="185">
        <f>'[47]HH_CGE_map_20-80'!X73</f>
        <v>238522.59254073794</v>
      </c>
      <c r="BY69" s="223">
        <v>1575029.5712109932</v>
      </c>
      <c r="BZ69" s="223"/>
      <c r="CA69" s="223"/>
      <c r="CB69" s="223"/>
      <c r="CC69" s="223"/>
      <c r="CD69" s="223"/>
      <c r="CE69" s="79"/>
      <c r="CF69" s="85"/>
      <c r="CG69" s="107">
        <f t="shared" si="1"/>
        <v>1969691.4296856527</v>
      </c>
      <c r="CH69" s="221" t="b">
        <f t="shared" si="2"/>
        <v>1</v>
      </c>
      <c r="CI69" s="79">
        <v>1969691.4296856525</v>
      </c>
    </row>
    <row r="70" spans="1:88" ht="15.75" thickBot="1" x14ac:dyDescent="0.3">
      <c r="A70" s="86"/>
      <c r="B70" s="103">
        <v>68</v>
      </c>
      <c r="C70" s="8">
        <v>99493.504253433217</v>
      </c>
      <c r="D70" s="9">
        <v>20282.454425218399</v>
      </c>
      <c r="E70" s="9">
        <v>228928.48566125528</v>
      </c>
      <c r="F70" s="9">
        <v>8507.1647699079876</v>
      </c>
      <c r="G70" s="9">
        <v>638.0325637358003</v>
      </c>
      <c r="H70" s="9">
        <v>9713.6606597584305</v>
      </c>
      <c r="I70" s="9">
        <v>46387.665868553289</v>
      </c>
      <c r="J70" s="9">
        <v>5654.9729904518408</v>
      </c>
      <c r="K70" s="9">
        <v>350.41112199689439</v>
      </c>
      <c r="L70" s="9">
        <v>359.52493468912553</v>
      </c>
      <c r="M70" s="9">
        <v>4622.0161377864033</v>
      </c>
      <c r="N70" s="9">
        <v>39.315182621568638</v>
      </c>
      <c r="O70" s="9">
        <v>232.41089037367101</v>
      </c>
      <c r="P70" s="9">
        <v>327.14044752078166</v>
      </c>
      <c r="Q70" s="9">
        <v>1064.2426668463347</v>
      </c>
      <c r="R70" s="9">
        <v>1373.6556991461439</v>
      </c>
      <c r="S70" s="9">
        <v>918.74094114520187</v>
      </c>
      <c r="T70" s="9">
        <v>1.1567740681318422E-2</v>
      </c>
      <c r="U70" s="9">
        <v>9531.8489353798577</v>
      </c>
      <c r="V70" s="9">
        <v>337.51849064190111</v>
      </c>
      <c r="W70" s="9">
        <v>274.28884330287019</v>
      </c>
      <c r="X70" s="9">
        <v>3449.0164224842765</v>
      </c>
      <c r="Y70" s="9">
        <v>172702.39850181839</v>
      </c>
      <c r="Z70" s="9">
        <v>8899.485165635786</v>
      </c>
      <c r="AA70" s="9">
        <v>129116.64071612424</v>
      </c>
      <c r="AB70" s="9">
        <v>48779.489103007087</v>
      </c>
      <c r="AC70" s="9">
        <v>1633618.7422641879</v>
      </c>
      <c r="AD70" s="9">
        <v>42544.208719517694</v>
      </c>
      <c r="AE70" s="9">
        <v>94750.660522575126</v>
      </c>
      <c r="AF70" s="9">
        <v>206123.48291879296</v>
      </c>
      <c r="AG70" s="9">
        <v>294352.70552307804</v>
      </c>
      <c r="AH70" s="9">
        <v>104900.72340714662</v>
      </c>
      <c r="AI70" s="9">
        <v>113927.10046864758</v>
      </c>
      <c r="AJ70" s="10">
        <v>559271.37596205482</v>
      </c>
      <c r="AK70" s="224"/>
      <c r="AL70" s="224"/>
      <c r="AM70" s="224"/>
      <c r="AN70" s="224"/>
      <c r="AO70" s="224"/>
      <c r="AP70" s="224"/>
      <c r="AQ70" s="224"/>
      <c r="AR70" s="224"/>
      <c r="AS70" s="224"/>
      <c r="AT70" s="224"/>
      <c r="AU70" s="224"/>
      <c r="AV70" s="224"/>
      <c r="AW70" s="224"/>
      <c r="AX70" s="224"/>
      <c r="AY70" s="224"/>
      <c r="AZ70" s="224"/>
      <c r="BA70" s="224"/>
      <c r="BB70" s="224"/>
      <c r="BC70" s="224"/>
      <c r="BD70" s="224"/>
      <c r="BE70" s="224"/>
      <c r="BF70" s="224"/>
      <c r="BG70" s="224"/>
      <c r="BH70" s="224"/>
      <c r="BI70" s="224"/>
      <c r="BJ70" s="224"/>
      <c r="BK70" s="224"/>
      <c r="BL70" s="224"/>
      <c r="BM70" s="224"/>
      <c r="BN70" s="224"/>
      <c r="BO70" s="224"/>
      <c r="BP70" s="224"/>
      <c r="BQ70" s="224"/>
      <c r="BR70" s="78"/>
      <c r="BS70" s="224"/>
      <c r="BT70" s="224"/>
      <c r="BU70" s="184">
        <f>'[47]HH_CGE_map_20-80'!U74</f>
        <v>209814.55381392766</v>
      </c>
      <c r="BV70" s="183">
        <f>'[47]HH_CGE_map_20-80'!V74</f>
        <v>887899.51963664871</v>
      </c>
      <c r="BW70" s="183">
        <f>'[47]HH_CGE_map_20-80'!W74</f>
        <v>137643.7934645561</v>
      </c>
      <c r="BX70" s="182">
        <f>'[47]HH_CGE_map_20-80'!X74</f>
        <v>1897093.1380790591</v>
      </c>
      <c r="BY70" s="224">
        <v>2572441.6394333281</v>
      </c>
      <c r="BZ70" s="224"/>
      <c r="CA70" s="224"/>
      <c r="CB70" s="224"/>
      <c r="CC70" s="224"/>
      <c r="CD70" s="224"/>
      <c r="CE70" s="9">
        <v>38457.6323054815</v>
      </c>
      <c r="CF70" s="224"/>
      <c r="CG70" s="107">
        <f t="shared" si="1"/>
        <v>9594823.3734795768</v>
      </c>
      <c r="CH70" s="221" t="b">
        <f t="shared" si="2"/>
        <v>1</v>
      </c>
      <c r="CI70" s="224">
        <v>9594823.3734795768</v>
      </c>
    </row>
    <row r="71" spans="1:88" x14ac:dyDescent="0.25">
      <c r="A71" s="227" t="str">
        <f>BS1</f>
        <v>K</v>
      </c>
      <c r="B71" s="225">
        <v>69</v>
      </c>
      <c r="C71" s="79">
        <v>1849202.5999999999</v>
      </c>
      <c r="D71" s="79">
        <v>123462.76215141091</v>
      </c>
      <c r="E71" s="79">
        <v>4320025.9580597421</v>
      </c>
      <c r="F71" s="79">
        <v>126544.48321226559</v>
      </c>
      <c r="G71" s="79">
        <v>111719.90046035385</v>
      </c>
      <c r="H71" s="79">
        <v>568898.66070519283</v>
      </c>
      <c r="I71" s="79">
        <v>221630.83541103435</v>
      </c>
      <c r="J71" s="79">
        <v>1170975.6142917487</v>
      </c>
      <c r="K71" s="79">
        <v>38923.095048074741</v>
      </c>
      <c r="L71" s="79">
        <v>110076.31922744958</v>
      </c>
      <c r="M71" s="79">
        <v>839846.43594899192</v>
      </c>
      <c r="N71" s="79">
        <v>1024460.0258934889</v>
      </c>
      <c r="O71" s="79">
        <v>91740.965765774323</v>
      </c>
      <c r="P71" s="79">
        <v>393025.55105114414</v>
      </c>
      <c r="Q71" s="79">
        <v>268865.87145775952</v>
      </c>
      <c r="R71" s="79">
        <v>194484.03636553505</v>
      </c>
      <c r="S71" s="79">
        <v>204313.46740592801</v>
      </c>
      <c r="T71" s="79">
        <v>3981.3175441047297</v>
      </c>
      <c r="U71" s="79">
        <v>297699.87083777023</v>
      </c>
      <c r="V71" s="79">
        <v>55952.270884580976</v>
      </c>
      <c r="W71" s="79">
        <v>89834.958277648693</v>
      </c>
      <c r="X71" s="79">
        <v>60723.3</v>
      </c>
      <c r="Y71" s="79">
        <v>2835818.768586067</v>
      </c>
      <c r="Z71" s="79">
        <v>12122.898894784914</v>
      </c>
      <c r="AA71" s="79">
        <v>130138.0096433376</v>
      </c>
      <c r="AB71" s="79">
        <v>1644492.8</v>
      </c>
      <c r="AC71" s="79">
        <v>5863164.2999999998</v>
      </c>
      <c r="AD71" s="79">
        <v>601958.40000000002</v>
      </c>
      <c r="AE71" s="79">
        <v>1308089.1000000001</v>
      </c>
      <c r="AF71" s="79">
        <v>4191245.8</v>
      </c>
      <c r="AG71" s="79">
        <v>1446851.2</v>
      </c>
      <c r="AH71" s="79">
        <v>391338.10000000003</v>
      </c>
      <c r="AI71" s="79">
        <v>488001.5</v>
      </c>
      <c r="AJ71" s="80">
        <v>2904348.3228758103</v>
      </c>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92"/>
      <c r="BS71" s="223"/>
      <c r="BT71" s="223"/>
      <c r="BU71" s="79"/>
      <c r="BV71" s="79"/>
      <c r="BW71" s="79"/>
      <c r="BX71" s="79"/>
      <c r="BY71" s="223"/>
      <c r="BZ71" s="223"/>
      <c r="CA71" s="223"/>
      <c r="CB71" s="223"/>
      <c r="CC71" s="223"/>
      <c r="CD71" s="223"/>
      <c r="CE71" s="223"/>
      <c r="CF71" s="104"/>
      <c r="CG71" s="107">
        <f t="shared" si="1"/>
        <v>33983957.5</v>
      </c>
      <c r="CH71" s="221" t="b">
        <f>CG71=CI71</f>
        <v>1</v>
      </c>
      <c r="CI71" s="79">
        <v>33983957.5</v>
      </c>
    </row>
    <row r="72" spans="1:88" x14ac:dyDescent="0.25">
      <c r="A72" s="227" t="str">
        <f>BT1</f>
        <v>L</v>
      </c>
      <c r="B72" s="225">
        <v>70</v>
      </c>
      <c r="C72" s="79">
        <v>604736.30000000005</v>
      </c>
      <c r="D72" s="79">
        <v>105860.56745946007</v>
      </c>
      <c r="E72" s="79">
        <v>633019.71334440075</v>
      </c>
      <c r="F72" s="79">
        <v>17752.191519996053</v>
      </c>
      <c r="G72" s="79">
        <v>86122.951192854816</v>
      </c>
      <c r="H72" s="79">
        <v>550308.99124965188</v>
      </c>
      <c r="I72" s="79">
        <v>220547.08523363638</v>
      </c>
      <c r="J72" s="79">
        <v>279467.79329062358</v>
      </c>
      <c r="K72" s="79">
        <v>26179.577379694845</v>
      </c>
      <c r="L72" s="79">
        <v>93362.839057653677</v>
      </c>
      <c r="M72" s="79">
        <v>307007.89370935922</v>
      </c>
      <c r="N72" s="79">
        <v>446672.77083422855</v>
      </c>
      <c r="O72" s="79">
        <v>46986.131221762087</v>
      </c>
      <c r="P72" s="79">
        <v>52208.380962589814</v>
      </c>
      <c r="Q72" s="79">
        <v>68082.519538603694</v>
      </c>
      <c r="R72" s="79">
        <v>103347.35189509609</v>
      </c>
      <c r="S72" s="79">
        <v>291633.449736398</v>
      </c>
      <c r="T72" s="79">
        <v>3900.4923739905507</v>
      </c>
      <c r="U72" s="79">
        <v>297063.01074169017</v>
      </c>
      <c r="V72" s="79">
        <v>57729.726933280675</v>
      </c>
      <c r="W72" s="79">
        <v>89737.262325029151</v>
      </c>
      <c r="X72" s="79">
        <v>77925.7</v>
      </c>
      <c r="Y72" s="79">
        <v>668400.71970362193</v>
      </c>
      <c r="Z72" s="79">
        <v>16250.96134842237</v>
      </c>
      <c r="AA72" s="79">
        <v>62221.363376500893</v>
      </c>
      <c r="AB72" s="79">
        <v>1321412.2</v>
      </c>
      <c r="AC72" s="79">
        <v>3257217.2</v>
      </c>
      <c r="AD72" s="79">
        <v>472862.4</v>
      </c>
      <c r="AE72" s="79">
        <v>695206.7</v>
      </c>
      <c r="AF72" s="79">
        <v>301672.7</v>
      </c>
      <c r="AG72" s="79">
        <v>995204.5</v>
      </c>
      <c r="AH72" s="79">
        <v>1135434.3999999999</v>
      </c>
      <c r="AI72" s="79">
        <v>585942.5</v>
      </c>
      <c r="AJ72" s="80">
        <v>2638964.9555714549</v>
      </c>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77"/>
      <c r="BS72" s="223"/>
      <c r="BT72" s="79"/>
      <c r="BU72" s="79"/>
      <c r="BV72" s="79"/>
      <c r="BW72" s="79"/>
      <c r="BX72" s="79"/>
      <c r="BY72" s="79"/>
      <c r="BZ72" s="79"/>
      <c r="CA72" s="79"/>
      <c r="CB72" s="79"/>
      <c r="CC72" s="79"/>
      <c r="CD72" s="79"/>
      <c r="CE72" s="79"/>
      <c r="CF72" s="83"/>
      <c r="CG72" s="107">
        <f t="shared" si="1"/>
        <v>16610443.300000001</v>
      </c>
      <c r="CH72" s="221" t="b">
        <f t="shared" si="2"/>
        <v>1</v>
      </c>
      <c r="CI72" s="79">
        <v>16610443.300000001</v>
      </c>
    </row>
    <row r="73" spans="1:88" x14ac:dyDescent="0.25">
      <c r="A73" s="181" t="s">
        <v>172</v>
      </c>
      <c r="B73" s="99">
        <v>71</v>
      </c>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80"/>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77"/>
      <c r="BS73" s="105"/>
      <c r="BT73" s="223">
        <f>'[47]SAM_2017_IO bal'!BT73*'[47]HH_CGE_map_20-80'!U99</f>
        <v>607413.57674406585</v>
      </c>
      <c r="BU73" s="223"/>
      <c r="BV73" s="223"/>
      <c r="BW73" s="223"/>
      <c r="BX73" s="223"/>
      <c r="BY73" s="223">
        <f>'[47]SAM_2017_IO bal'!BV73*'[47]HH_CGE_map_20-80'!U102</f>
        <v>1420065.3349408291</v>
      </c>
      <c r="BZ73" s="223"/>
      <c r="CA73" s="223"/>
      <c r="CB73" s="223"/>
      <c r="CC73" s="223"/>
      <c r="CD73" s="223"/>
      <c r="CE73" s="223"/>
      <c r="CF73" s="83">
        <f>'[47]SAM_2017_IO bal'!CC73*'[47]HH_CGE_map_20-80'!U105</f>
        <v>12098.851862492866</v>
      </c>
      <c r="CG73" s="107">
        <f t="shared" si="1"/>
        <v>2039577.7635473879</v>
      </c>
      <c r="CH73" s="221" t="b">
        <f>SUM(CG73:CG76)='[47]SAM_2017_IO bal'!CD73</f>
        <v>1</v>
      </c>
      <c r="CI73" s="180">
        <f>'[47]SAM_2017_IO bal'!CD73</f>
        <v>58504941.443953626</v>
      </c>
      <c r="CJ73" s="180">
        <f>SUM(CG73:CG76)-CI73</f>
        <v>0</v>
      </c>
    </row>
    <row r="74" spans="1:88" x14ac:dyDescent="0.25">
      <c r="A74" s="181" t="s">
        <v>173</v>
      </c>
      <c r="B74" s="99">
        <v>72</v>
      </c>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80"/>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77"/>
      <c r="BS74" s="105">
        <f>'[47]SAM_2017_IO bal'!BS73*'[47]HH_CGE_map_20-80'!V80</f>
        <v>13324883.712603739</v>
      </c>
      <c r="BT74" s="223">
        <f>'[47]SAM_2017_IO bal'!BT73*'[47]HH_CGE_map_20-80'!V99</f>
        <v>6219124.6606683014</v>
      </c>
      <c r="BU74" s="223"/>
      <c r="BV74" s="223"/>
      <c r="BW74" s="223"/>
      <c r="BX74" s="223"/>
      <c r="BY74" s="223">
        <f>'[47]SAM_2017_IO bal'!BV73*'[47]HH_CGE_map_20-80'!V102</f>
        <v>2034241.7647489191</v>
      </c>
      <c r="BZ74" s="223"/>
      <c r="CA74" s="223"/>
      <c r="CB74" s="223"/>
      <c r="CC74" s="223"/>
      <c r="CD74" s="223"/>
      <c r="CE74" s="223"/>
      <c r="CF74" s="83">
        <f>'[47]SAM_2017_IO bal'!CC73*'[47]HH_CGE_map_20-80'!V105</f>
        <v>388805.05850486225</v>
      </c>
      <c r="CG74" s="107">
        <f t="shared" si="1"/>
        <v>21967055.19652582</v>
      </c>
      <c r="CH74" s="180">
        <f>SUM(CG73:CG76)</f>
        <v>58504941.443953618</v>
      </c>
    </row>
    <row r="75" spans="1:88" x14ac:dyDescent="0.25">
      <c r="A75" s="181" t="s">
        <v>174</v>
      </c>
      <c r="B75" s="99">
        <v>73</v>
      </c>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80"/>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77"/>
      <c r="BS75" s="105"/>
      <c r="BT75" s="223">
        <f>'[47]SAM_2017_IO bal'!BT73*'[47]HH_CGE_map_20-80'!W99</f>
        <v>345158.78421012691</v>
      </c>
      <c r="BU75" s="223"/>
      <c r="BV75" s="223"/>
      <c r="BW75" s="223"/>
      <c r="BX75" s="223"/>
      <c r="BY75" s="223">
        <f>'[47]SAM_2017_IO bal'!BV73*'[47]HH_CGE_map_20-80'!W102</f>
        <v>806942.81997198029</v>
      </c>
      <c r="BZ75" s="223"/>
      <c r="CA75" s="223"/>
      <c r="CB75" s="223"/>
      <c r="CC75" s="223"/>
      <c r="CD75" s="223"/>
      <c r="CE75" s="223"/>
      <c r="CF75" s="83">
        <f>'[47]SAM_2017_IO bal'!CC73*'[47]HH_CGE_map_20-80'!W105</f>
        <v>6875.093279246933</v>
      </c>
      <c r="CG75" s="107">
        <f t="shared" si="1"/>
        <v>1158976.6974613541</v>
      </c>
    </row>
    <row r="76" spans="1:88" x14ac:dyDescent="0.25">
      <c r="A76" s="181" t="s">
        <v>175</v>
      </c>
      <c r="B76" s="99">
        <v>74</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80"/>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77"/>
      <c r="BS76" s="105">
        <f>'[47]SAM_2017_IO bal'!BS73*'[47]HH_CGE_map_20-80'!X80</f>
        <v>20223134.83239238</v>
      </c>
      <c r="BT76" s="223">
        <f>'[47]SAM_2017_IO bal'!BT73*'[47]HH_CGE_map_20-80'!X99</f>
        <v>9438746.278377505</v>
      </c>
      <c r="BU76" s="223"/>
      <c r="BV76" s="223"/>
      <c r="BW76" s="223"/>
      <c r="BX76" s="223"/>
      <c r="BY76" s="223">
        <f>'[47]SAM_2017_IO bal'!BV73*'[47]HH_CGE_map_20-80'!X102</f>
        <v>3087362.4398904811</v>
      </c>
      <c r="BZ76" s="223"/>
      <c r="CA76" s="223"/>
      <c r="CB76" s="223"/>
      <c r="CC76" s="223"/>
      <c r="CD76" s="223"/>
      <c r="CE76" s="223"/>
      <c r="CF76" s="83">
        <f>'[47]SAM_2017_IO bal'!CC73*'[47]HH_CGE_map_20-80'!X105</f>
        <v>590088.23575868958</v>
      </c>
      <c r="CG76" s="107">
        <f t="shared" si="1"/>
        <v>33339331.786419053</v>
      </c>
    </row>
    <row r="77" spans="1:88" x14ac:dyDescent="0.25">
      <c r="A77" s="227" t="str">
        <f>BY1</f>
        <v>Govt</v>
      </c>
      <c r="B77" s="225">
        <v>75</v>
      </c>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80"/>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77"/>
      <c r="BS77" s="105">
        <v>435938.95500388398</v>
      </c>
      <c r="BT77" s="223"/>
      <c r="BU77" s="223">
        <f>'[47]SAM_2017_IO bal'!$BU74*'[47]HH_CGE_map_20-80'!U90+BU92</f>
        <v>185702.95324751944</v>
      </c>
      <c r="BV77" s="223">
        <f>'[47]SAM_2017_IO bal'!$BU74*'[47]HH_CGE_map_20-80'!V90-BU92</f>
        <v>2828335.151629074</v>
      </c>
      <c r="BW77" s="223">
        <f>'[47]SAM_2017_IO bal'!$BU74*'[47]HH_CGE_map_20-80'!W90+BW92</f>
        <v>105524.48615114062</v>
      </c>
      <c r="BX77" s="223">
        <f>'[47]SAM_2017_IO bal'!$BU74*'[47]HH_CGE_map_20-80'!X90-BW92</f>
        <v>4114110.3107915036</v>
      </c>
      <c r="BY77" s="223"/>
      <c r="BZ77" s="223">
        <v>2116982.0149958641</v>
      </c>
      <c r="CA77" s="223">
        <v>1201952.4153063877</v>
      </c>
      <c r="CB77" s="223">
        <v>601458.49999999988</v>
      </c>
      <c r="CC77" s="223"/>
      <c r="CD77" s="223">
        <v>3190491.612332928</v>
      </c>
      <c r="CE77" s="223"/>
      <c r="CF77" s="83">
        <v>375520.16821394372</v>
      </c>
      <c r="CG77" s="107">
        <f t="shared" si="1"/>
        <v>15156016.567672243</v>
      </c>
      <c r="CH77" s="221" t="b">
        <f t="shared" si="2"/>
        <v>1</v>
      </c>
      <c r="CI77" s="221">
        <v>15156016.567672243</v>
      </c>
      <c r="CJ77" s="180">
        <f>CG77-CI77</f>
        <v>0</v>
      </c>
    </row>
    <row r="78" spans="1:88" x14ac:dyDescent="0.25">
      <c r="A78" s="227" t="str">
        <f>BZ1</f>
        <v>TC</v>
      </c>
      <c r="B78" s="225">
        <v>76</v>
      </c>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80"/>
      <c r="AK78" s="79">
        <v>61694.209859215058</v>
      </c>
      <c r="AL78" s="79">
        <v>24668.667948639159</v>
      </c>
      <c r="AM78" s="79">
        <v>56060.408508274108</v>
      </c>
      <c r="AN78" s="79">
        <v>3377.8510110728821</v>
      </c>
      <c r="AO78" s="79">
        <v>1557.401241019335</v>
      </c>
      <c r="AP78" s="79">
        <v>13794.047760418576</v>
      </c>
      <c r="AQ78" s="79">
        <v>4508.8241182564134</v>
      </c>
      <c r="AR78" s="79">
        <v>417790.95987979323</v>
      </c>
      <c r="AS78" s="79">
        <v>10769.699272240916</v>
      </c>
      <c r="AT78" s="79">
        <v>92230.361828091758</v>
      </c>
      <c r="AU78" s="79">
        <v>7331.1709322309443</v>
      </c>
      <c r="AV78" s="79">
        <v>7449.0246086430689</v>
      </c>
      <c r="AW78" s="79">
        <v>38060.622438790291</v>
      </c>
      <c r="AX78" s="79">
        <v>80457.502038485138</v>
      </c>
      <c r="AY78" s="79">
        <v>64565.630834258962</v>
      </c>
      <c r="AZ78" s="79">
        <v>14010.099314161973</v>
      </c>
      <c r="BA78" s="79">
        <v>367258.82629018155</v>
      </c>
      <c r="BB78" s="79">
        <v>19100.087480511993</v>
      </c>
      <c r="BC78" s="79">
        <v>51189.869041708494</v>
      </c>
      <c r="BD78" s="79">
        <v>10841.405050506477</v>
      </c>
      <c r="BE78" s="79">
        <v>7262.11180515661</v>
      </c>
      <c r="BF78" s="79">
        <v>7407.2141733306871</v>
      </c>
      <c r="BG78" s="79">
        <v>148797.010440952</v>
      </c>
      <c r="BH78" s="79">
        <v>531.97696392039984</v>
      </c>
      <c r="BI78" s="79">
        <v>11869.028955227741</v>
      </c>
      <c r="BJ78" s="79">
        <v>204095.38218011637</v>
      </c>
      <c r="BK78" s="79">
        <v>22676.271727331492</v>
      </c>
      <c r="BL78" s="79">
        <v>56744.371531369536</v>
      </c>
      <c r="BM78" s="79">
        <v>70343.895067671678</v>
      </c>
      <c r="BN78" s="79">
        <v>17975.143042737302</v>
      </c>
      <c r="BO78" s="79">
        <v>64322.937104168159</v>
      </c>
      <c r="BP78" s="79">
        <v>8548.519467109707</v>
      </c>
      <c r="BQ78" s="79">
        <v>6751.9916158110482</v>
      </c>
      <c r="BR78" s="79">
        <v>142939.49146445945</v>
      </c>
      <c r="BS78" s="105"/>
      <c r="BT78" s="223"/>
      <c r="BU78" s="223"/>
      <c r="BV78" s="223"/>
      <c r="BW78" s="223"/>
      <c r="BX78" s="223"/>
      <c r="BY78" s="223"/>
      <c r="BZ78" s="223"/>
      <c r="CA78" s="223"/>
      <c r="CB78" s="223"/>
      <c r="CC78" s="223"/>
      <c r="CD78" s="223"/>
      <c r="CE78" s="223"/>
      <c r="CF78" s="83"/>
      <c r="CG78" s="107">
        <f t="shared" si="1"/>
        <v>2116982.0149958627</v>
      </c>
      <c r="CH78" s="221" t="b">
        <f t="shared" si="2"/>
        <v>1</v>
      </c>
      <c r="CI78" s="221">
        <v>2116982.0149958627</v>
      </c>
      <c r="CJ78" s="179"/>
    </row>
    <row r="79" spans="1:88" x14ac:dyDescent="0.25">
      <c r="A79" s="227" t="str">
        <f>CA1</f>
        <v>TE</v>
      </c>
      <c r="B79" s="225">
        <v>77</v>
      </c>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80"/>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77"/>
      <c r="BS79" s="105"/>
      <c r="BT79" s="223"/>
      <c r="BU79" s="223"/>
      <c r="BV79" s="223"/>
      <c r="BW79" s="223"/>
      <c r="BX79" s="223"/>
      <c r="BY79" s="223"/>
      <c r="BZ79" s="223"/>
      <c r="CA79" s="223"/>
      <c r="CB79" s="223"/>
      <c r="CC79" s="223"/>
      <c r="CD79" s="223"/>
      <c r="CE79" s="223"/>
      <c r="CF79" s="83">
        <v>1201952.41530639</v>
      </c>
      <c r="CG79" s="107">
        <f t="shared" si="1"/>
        <v>1201952.41530639</v>
      </c>
      <c r="CH79" s="221" t="b">
        <f t="shared" si="2"/>
        <v>1</v>
      </c>
      <c r="CI79" s="221">
        <v>1201952.41530639</v>
      </c>
      <c r="CJ79" s="179"/>
    </row>
    <row r="80" spans="1:88" x14ac:dyDescent="0.25">
      <c r="A80" s="227" t="str">
        <f>CB1</f>
        <v>TK</v>
      </c>
      <c r="B80" s="225">
        <v>78</v>
      </c>
      <c r="C80" s="79">
        <v>2345.6999999999998</v>
      </c>
      <c r="D80" s="79">
        <v>6743.7734244622634</v>
      </c>
      <c r="E80" s="79">
        <v>296055.09572091891</v>
      </c>
      <c r="F80" s="79">
        <v>9039.5437684368753</v>
      </c>
      <c r="G80" s="79">
        <v>2040.9516378959104</v>
      </c>
      <c r="H80" s="79">
        <v>12599.450422358603</v>
      </c>
      <c r="I80" s="79">
        <v>9321.4850259273699</v>
      </c>
      <c r="J80" s="79">
        <v>8287.1005745175335</v>
      </c>
      <c r="K80" s="79">
        <v>318.74159399102547</v>
      </c>
      <c r="L80" s="79">
        <v>554.04772738808697</v>
      </c>
      <c r="M80" s="79">
        <v>21740.913309524396</v>
      </c>
      <c r="N80" s="79">
        <v>32461.152698204958</v>
      </c>
      <c r="O80" s="79">
        <v>581.21857235232687</v>
      </c>
      <c r="P80" s="79">
        <v>2146.8358820170624</v>
      </c>
      <c r="Q80" s="79">
        <v>637.79613938021123</v>
      </c>
      <c r="R80" s="79">
        <v>3070.7398051428631</v>
      </c>
      <c r="S80" s="79">
        <v>4652.8828525173012</v>
      </c>
      <c r="T80" s="79">
        <v>27.170844964239862</v>
      </c>
      <c r="U80" s="79">
        <v>11010.702396546756</v>
      </c>
      <c r="V80" s="79">
        <v>1149.4935869514538</v>
      </c>
      <c r="W80" s="79">
        <v>3345.4040165017936</v>
      </c>
      <c r="X80" s="79">
        <v>3085.5</v>
      </c>
      <c r="Y80" s="79">
        <v>38832.370945556882</v>
      </c>
      <c r="Z80" s="79">
        <v>27.660238328374504</v>
      </c>
      <c r="AA80" s="79">
        <v>629.49520668347975</v>
      </c>
      <c r="AB80" s="79">
        <v>11211.2</v>
      </c>
      <c r="AC80" s="79">
        <v>20780.400000000001</v>
      </c>
      <c r="AD80" s="79">
        <v>14441</v>
      </c>
      <c r="AE80" s="79">
        <v>17225.8</v>
      </c>
      <c r="AF80" s="79">
        <v>22445</v>
      </c>
      <c r="AG80" s="79">
        <v>15343.2</v>
      </c>
      <c r="AH80" s="79">
        <v>2192</v>
      </c>
      <c r="AI80" s="79">
        <v>1899.5</v>
      </c>
      <c r="AJ80" s="80">
        <v>25215.173609431255</v>
      </c>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77"/>
      <c r="BS80" s="105"/>
      <c r="BT80" s="223"/>
      <c r="BU80" s="223"/>
      <c r="BV80" s="223"/>
      <c r="BW80" s="223"/>
      <c r="BX80" s="223"/>
      <c r="BY80" s="223"/>
      <c r="BZ80" s="223"/>
      <c r="CA80" s="223"/>
      <c r="CB80" s="223"/>
      <c r="CC80" s="223"/>
      <c r="CD80" s="223"/>
      <c r="CE80" s="223"/>
      <c r="CF80" s="83"/>
      <c r="CG80" s="107">
        <f t="shared" si="1"/>
        <v>601458.49999999988</v>
      </c>
      <c r="CH80" s="221" t="b">
        <f t="shared" si="2"/>
        <v>1</v>
      </c>
      <c r="CI80" s="221">
        <v>601458.49999999988</v>
      </c>
      <c r="CJ80" s="179"/>
    </row>
    <row r="81" spans="1:88" x14ac:dyDescent="0.25">
      <c r="A81" s="227" t="s">
        <v>49</v>
      </c>
      <c r="B81" s="225">
        <v>79</v>
      </c>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80"/>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77"/>
      <c r="BS81" s="105"/>
      <c r="BT81" s="223"/>
      <c r="BU81" s="223"/>
      <c r="BV81" s="223"/>
      <c r="BW81" s="223"/>
      <c r="BX81" s="223"/>
      <c r="BY81" s="223"/>
      <c r="BZ81" s="223"/>
      <c r="CA81" s="223"/>
      <c r="CB81" s="223"/>
      <c r="CC81" s="223"/>
      <c r="CD81" s="223"/>
      <c r="CE81" s="223"/>
      <c r="CF81" s="83"/>
      <c r="CG81" s="107">
        <f t="shared" si="1"/>
        <v>0</v>
      </c>
      <c r="CI81" s="223"/>
      <c r="CJ81" s="179"/>
    </row>
    <row r="82" spans="1:88" x14ac:dyDescent="0.25">
      <c r="A82" s="227" t="str">
        <f>CD1</f>
        <v>TY</v>
      </c>
      <c r="B82" s="225">
        <v>80</v>
      </c>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77"/>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77"/>
      <c r="BS82" s="105"/>
      <c r="BT82" s="223"/>
      <c r="BU82" s="223">
        <f>'[47]SAM_2017_IO bal'!$BU79*'[47]HH_CGE_map_20-80'!U87</f>
        <v>30544.776795608319</v>
      </c>
      <c r="BV82" s="223">
        <f>'[47]SAM_2017_IO bal'!$BU79*'[47]HH_CGE_map_20-80'!V87</f>
        <v>1248200.2715366811</v>
      </c>
      <c r="BW82" s="223">
        <f>'[47]SAM_2017_IO bal'!$BU79*'[47]HH_CGE_map_20-80'!W87</f>
        <v>17356.869234393293</v>
      </c>
      <c r="BX82" s="223">
        <f>'[47]SAM_2017_IO bal'!$BU79*'[47]HH_CGE_map_20-80'!X87</f>
        <v>1894389.6947662435</v>
      </c>
      <c r="BY82" s="223"/>
      <c r="BZ82" s="223"/>
      <c r="CA82" s="223"/>
      <c r="CB82" s="223"/>
      <c r="CC82" s="223"/>
      <c r="CD82" s="223"/>
      <c r="CE82" s="223"/>
      <c r="CF82" s="83"/>
      <c r="CG82" s="107">
        <f t="shared" si="1"/>
        <v>3190491.6123329261</v>
      </c>
      <c r="CH82" s="221" t="b">
        <f t="shared" si="2"/>
        <v>1</v>
      </c>
      <c r="CI82" s="223">
        <v>3190491.6123329266</v>
      </c>
      <c r="CJ82" s="179"/>
    </row>
    <row r="83" spans="1:88" x14ac:dyDescent="0.25">
      <c r="A83" s="227" t="s">
        <v>17</v>
      </c>
      <c r="B83" s="225">
        <v>81</v>
      </c>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c r="AA83" s="223"/>
      <c r="AB83" s="223"/>
      <c r="AC83" s="223"/>
      <c r="AD83" s="223"/>
      <c r="AE83" s="223"/>
      <c r="AF83" s="223"/>
      <c r="AG83" s="223"/>
      <c r="AH83" s="223"/>
      <c r="AI83" s="223"/>
      <c r="AJ83" s="77"/>
      <c r="AK83" s="223"/>
      <c r="AL83" s="223"/>
      <c r="AM83" s="223"/>
      <c r="AN83" s="223"/>
      <c r="AO83" s="223"/>
      <c r="AP83" s="223"/>
      <c r="AQ83" s="223"/>
      <c r="AR83" s="223"/>
      <c r="AS83" s="223"/>
      <c r="AT83" s="223"/>
      <c r="AU83" s="223"/>
      <c r="AV83" s="223"/>
      <c r="AW83" s="223"/>
      <c r="AX83" s="223"/>
      <c r="AY83" s="223"/>
      <c r="AZ83" s="223"/>
      <c r="BA83" s="223"/>
      <c r="BB83" s="223"/>
      <c r="BC83" s="223"/>
      <c r="BD83" s="223"/>
      <c r="BE83" s="223"/>
      <c r="BF83" s="223"/>
      <c r="BG83" s="223"/>
      <c r="BH83" s="223"/>
      <c r="BI83" s="223"/>
      <c r="BJ83" s="223"/>
      <c r="BK83" s="223"/>
      <c r="BL83" s="223"/>
      <c r="BM83" s="223"/>
      <c r="BN83" s="223"/>
      <c r="BO83" s="223"/>
      <c r="BP83" s="223"/>
      <c r="BQ83" s="223"/>
      <c r="BR83" s="77"/>
      <c r="BS83" s="105"/>
      <c r="BT83" s="223"/>
      <c r="BU83" s="223"/>
      <c r="BV83" s="222">
        <f>'[47]SAM_2017_IO bal'!BU80*'[47]HH_CGE_map_20-80'!V80+BV92+BU92</f>
        <v>4950463.3906800188</v>
      </c>
      <c r="BW83" s="223"/>
      <c r="BX83" s="222">
        <f>'[47]SAM_2017_IO bal'!BU80*'[47]HH_CGE_map_20-80'!X80+BX92+BW92</f>
        <v>7691748.1978524514</v>
      </c>
      <c r="BY83" s="223">
        <f>'[47]SAM_2017_IO bal'!BV80</f>
        <v>1145959.1116207819</v>
      </c>
      <c r="BZ83" s="223"/>
      <c r="CA83" s="223"/>
      <c r="CB83" s="223"/>
      <c r="CC83" s="223"/>
      <c r="CD83" s="223"/>
      <c r="CE83" s="223"/>
      <c r="CF83" s="83">
        <v>1731154.8481223364</v>
      </c>
      <c r="CG83" s="107">
        <f t="shared" si="1"/>
        <v>15519325.548275588</v>
      </c>
      <c r="CH83" s="221" t="b">
        <f t="shared" si="2"/>
        <v>0</v>
      </c>
      <c r="CI83" s="223">
        <v>15519325.548275528</v>
      </c>
      <c r="CJ83" s="180">
        <f>CG83-CI83</f>
        <v>5.9604644775390625E-8</v>
      </c>
    </row>
    <row r="84" spans="1:88" x14ac:dyDescent="0.25">
      <c r="A84" s="91" t="str">
        <f>CF1</f>
        <v>ROW</v>
      </c>
      <c r="B84" s="225">
        <v>82</v>
      </c>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93"/>
      <c r="AK84" s="82">
        <v>377889.37696545385</v>
      </c>
      <c r="AL84" s="82">
        <v>8979.0561205599588</v>
      </c>
      <c r="AM84" s="82">
        <v>5048.83171799928</v>
      </c>
      <c r="AN84" s="82"/>
      <c r="AO84" s="82">
        <v>12398.370762056524</v>
      </c>
      <c r="AP84" s="82">
        <v>264468.33967294788</v>
      </c>
      <c r="AQ84" s="82">
        <v>20987.823054706889</v>
      </c>
      <c r="AR84" s="82">
        <v>917335.64919590589</v>
      </c>
      <c r="AS84" s="82">
        <v>237028.06083201614</v>
      </c>
      <c r="AT84" s="82">
        <v>1185696.7847974994</v>
      </c>
      <c r="AU84" s="82">
        <v>819193.1745916385</v>
      </c>
      <c r="AV84" s="82">
        <v>101738.51845910895</v>
      </c>
      <c r="AW84" s="82">
        <v>563269.00005754898</v>
      </c>
      <c r="AX84" s="82">
        <v>403774.99268690002</v>
      </c>
      <c r="AY84" s="82">
        <v>1410828.0377600263</v>
      </c>
      <c r="AZ84" s="82">
        <v>373068.84106831416</v>
      </c>
      <c r="BA84" s="82">
        <v>4351662.6412385888</v>
      </c>
      <c r="BB84" s="82">
        <v>218230.32243742488</v>
      </c>
      <c r="BC84" s="82">
        <v>63474.92873283536</v>
      </c>
      <c r="BD84" s="82">
        <v>7330.6891706297174</v>
      </c>
      <c r="BE84" s="82">
        <v>4981.0706214921347</v>
      </c>
      <c r="BF84" s="82">
        <v>17187.596413866675</v>
      </c>
      <c r="BG84" s="82">
        <v>29733.335089402593</v>
      </c>
      <c r="BH84" s="82">
        <v>4068.8547626593227</v>
      </c>
      <c r="BI84" s="82">
        <v>28639.243136498961</v>
      </c>
      <c r="BJ84" s="82">
        <v>561028.09152437956</v>
      </c>
      <c r="BK84" s="82">
        <v>4682.3016530854175</v>
      </c>
      <c r="BL84" s="82">
        <v>154593.86056226087</v>
      </c>
      <c r="BM84" s="82">
        <v>73941.567063324372</v>
      </c>
      <c r="BN84" s="82">
        <v>10903.572926126517</v>
      </c>
      <c r="BO84" s="82">
        <v>1079425.0707247735</v>
      </c>
      <c r="BP84" s="82"/>
      <c r="BQ84" s="82"/>
      <c r="BR84" s="93">
        <v>195092.42365978396</v>
      </c>
      <c r="BS84" s="106"/>
      <c r="BT84" s="82"/>
      <c r="BU84" s="82"/>
      <c r="BV84" s="82">
        <f>'[47]SAM_2017_IO bal'!$BU81*'[47]HH_CGE_map_20-80'!V80</f>
        <v>2757844.8191569168</v>
      </c>
      <c r="BW84" s="82"/>
      <c r="BX84" s="82">
        <f>'[47]SAM_2017_IO bal'!$BU81*'[47]HH_CGE_map_20-80'!X80</f>
        <v>4185572.5593966157</v>
      </c>
      <c r="BY84" s="82">
        <v>197537.45013916778</v>
      </c>
      <c r="BZ84" s="82"/>
      <c r="CA84" s="82"/>
      <c r="CB84" s="82"/>
      <c r="CC84" s="82"/>
      <c r="CD84" s="82"/>
      <c r="CE84" s="82"/>
      <c r="CF84" s="84"/>
      <c r="CG84" s="107">
        <f t="shared" si="1"/>
        <v>20647635.256152518</v>
      </c>
      <c r="CH84" s="221" t="b">
        <f t="shared" ref="CH84" si="3">SUM(CG84:CG88)=CI84</f>
        <v>0</v>
      </c>
      <c r="CI84" s="223">
        <v>20766146.260047965</v>
      </c>
      <c r="CJ84" s="179"/>
    </row>
    <row r="85" spans="1:88" x14ac:dyDescent="0.25">
      <c r="A85" s="75" t="str">
        <f>CG1</f>
        <v>Total</v>
      </c>
      <c r="B85" s="75"/>
      <c r="C85" s="107">
        <f t="shared" ref="C85:AJ85" si="4">SUM(C37:C84)</f>
        <v>4824172.3673870564</v>
      </c>
      <c r="D85" s="107">
        <f t="shared" si="4"/>
        <v>510187.50457440905</v>
      </c>
      <c r="E85" s="107">
        <f t="shared" si="4"/>
        <v>9835329.8675439358</v>
      </c>
      <c r="F85" s="107">
        <f t="shared" si="4"/>
        <v>301853.07414564543</v>
      </c>
      <c r="G85" s="107">
        <f t="shared" si="4"/>
        <v>464864.79147042439</v>
      </c>
      <c r="H85" s="107">
        <f t="shared" si="4"/>
        <v>2592449.1985191451</v>
      </c>
      <c r="I85" s="107">
        <f t="shared" si="4"/>
        <v>970594.93699423457</v>
      </c>
      <c r="J85" s="107">
        <f t="shared" si="4"/>
        <v>2805583.5627252702</v>
      </c>
      <c r="K85" s="107">
        <f t="shared" si="4"/>
        <v>135918.01935970414</v>
      </c>
      <c r="L85" s="107">
        <f t="shared" si="4"/>
        <v>454067.2114391817</v>
      </c>
      <c r="M85" s="107">
        <f t="shared" si="4"/>
        <v>2529113.5923319263</v>
      </c>
      <c r="N85" s="107">
        <f t="shared" si="4"/>
        <v>3230934.648852414</v>
      </c>
      <c r="O85" s="107">
        <f t="shared" si="4"/>
        <v>287662.41155316518</v>
      </c>
      <c r="P85" s="107">
        <f t="shared" si="4"/>
        <v>1604994.9222963413</v>
      </c>
      <c r="Q85" s="107">
        <f t="shared" si="4"/>
        <v>630421.7908047745</v>
      </c>
      <c r="R85" s="107">
        <f t="shared" si="4"/>
        <v>641971.92555395712</v>
      </c>
      <c r="S85" s="107">
        <f t="shared" si="4"/>
        <v>1067874.1720771422</v>
      </c>
      <c r="T85" s="107">
        <f t="shared" si="4"/>
        <v>17553.933400863101</v>
      </c>
      <c r="U85" s="107">
        <f t="shared" si="4"/>
        <v>1323795.6148854657</v>
      </c>
      <c r="V85" s="107">
        <f t="shared" si="4"/>
        <v>243912.84116712437</v>
      </c>
      <c r="W85" s="107">
        <f t="shared" si="4"/>
        <v>310019.20424028777</v>
      </c>
      <c r="X85" s="107">
        <f t="shared" si="4"/>
        <v>382304.67682509287</v>
      </c>
      <c r="Y85" s="107">
        <f t="shared" si="4"/>
        <v>6575974.8569460604</v>
      </c>
      <c r="Z85" s="107">
        <f t="shared" si="4"/>
        <v>79134.782257829094</v>
      </c>
      <c r="AA85" s="107">
        <f t="shared" si="4"/>
        <v>464874.361825981</v>
      </c>
      <c r="AB85" s="107">
        <f t="shared" si="4"/>
        <v>6162159.56153196</v>
      </c>
      <c r="AC85" s="107">
        <f t="shared" si="4"/>
        <v>17426816.593215737</v>
      </c>
      <c r="AD85" s="107">
        <f t="shared" si="4"/>
        <v>1699950.6764707984</v>
      </c>
      <c r="AE85" s="107">
        <f t="shared" si="4"/>
        <v>3175143.6459973194</v>
      </c>
      <c r="AF85" s="107">
        <f t="shared" si="4"/>
        <v>6544221.7911327044</v>
      </c>
      <c r="AG85" s="107">
        <f t="shared" si="4"/>
        <v>4155213.7069809185</v>
      </c>
      <c r="AH85" s="107">
        <f t="shared" si="4"/>
        <v>2525552.4960411605</v>
      </c>
      <c r="AI85" s="107">
        <f t="shared" si="4"/>
        <v>1962939.4380698442</v>
      </c>
      <c r="AJ85" s="107">
        <f t="shared" si="4"/>
        <v>9474998.7321463283</v>
      </c>
      <c r="AK85" s="107">
        <f t="shared" ref="AK85:BR85" si="5">SUM(AK3:AK84)</f>
        <v>4904262.5931855533</v>
      </c>
      <c r="AL85" s="107">
        <f t="shared" si="5"/>
        <v>420744.1461369454</v>
      </c>
      <c r="AM85" s="107">
        <f t="shared" si="5"/>
        <v>2192799.5765365316</v>
      </c>
      <c r="AN85" s="107">
        <f t="shared" si="5"/>
        <v>42398.87780370492</v>
      </c>
      <c r="AO85" s="107">
        <f t="shared" si="5"/>
        <v>327407.76004727767</v>
      </c>
      <c r="AP85" s="107">
        <f t="shared" si="5"/>
        <v>2376449.7613565461</v>
      </c>
      <c r="AQ85" s="107">
        <f t="shared" si="5"/>
        <v>933902.12279257271</v>
      </c>
      <c r="AR85" s="107">
        <f t="shared" si="5"/>
        <v>3821390.3046524082</v>
      </c>
      <c r="AS85" s="107">
        <f t="shared" si="5"/>
        <v>375546.39238492394</v>
      </c>
      <c r="AT85" s="107">
        <f t="shared" si="5"/>
        <v>1669941.9987062132</v>
      </c>
      <c r="AU85" s="107">
        <f t="shared" si="5"/>
        <v>2248375.7417106754</v>
      </c>
      <c r="AV85" s="107">
        <f t="shared" si="5"/>
        <v>1971440.950068234</v>
      </c>
      <c r="AW85" s="107">
        <f t="shared" si="5"/>
        <v>869516.48541806894</v>
      </c>
      <c r="AX85" s="107">
        <f t="shared" si="5"/>
        <v>1697042.0697474449</v>
      </c>
      <c r="AY85" s="107">
        <f t="shared" si="5"/>
        <v>1906995.1506440714</v>
      </c>
      <c r="AZ85" s="107">
        <f t="shared" si="5"/>
        <v>1007776.821654662</v>
      </c>
      <c r="BA85" s="107">
        <f t="shared" si="5"/>
        <v>5603834.5141047155</v>
      </c>
      <c r="BB85" s="107">
        <f t="shared" si="5"/>
        <v>241183.14911595441</v>
      </c>
      <c r="BC85" s="107">
        <f t="shared" si="5"/>
        <v>1091458.1845290572</v>
      </c>
      <c r="BD85" s="107">
        <f t="shared" si="5"/>
        <v>258476.38146587767</v>
      </c>
      <c r="BE85" s="107">
        <f t="shared" si="5"/>
        <v>602452.79669447895</v>
      </c>
      <c r="BF85" s="107">
        <f t="shared" si="5"/>
        <v>356357.77701761207</v>
      </c>
      <c r="BG85" s="107">
        <f t="shared" si="5"/>
        <v>5793196.2556766802</v>
      </c>
      <c r="BH85" s="107">
        <f t="shared" si="5"/>
        <v>79834.549977415998</v>
      </c>
      <c r="BI85" s="107">
        <f t="shared" si="5"/>
        <v>434285.45173004369</v>
      </c>
      <c r="BJ85" s="107">
        <f t="shared" si="5"/>
        <v>6842147.1480954587</v>
      </c>
      <c r="BK85" s="107">
        <f t="shared" si="5"/>
        <v>15602910.472523838</v>
      </c>
      <c r="BL85" s="107">
        <f t="shared" si="5"/>
        <v>1861085.6668051437</v>
      </c>
      <c r="BM85" s="107">
        <f t="shared" si="5"/>
        <v>3290229.8982372363</v>
      </c>
      <c r="BN85" s="107">
        <f t="shared" si="5"/>
        <v>6551836.2594643952</v>
      </c>
      <c r="BO85" s="107">
        <f t="shared" si="5"/>
        <v>5221187.6911580767</v>
      </c>
      <c r="BP85" s="107">
        <f t="shared" si="5"/>
        <v>2534101.0155082792</v>
      </c>
      <c r="BQ85" s="107">
        <f t="shared" si="5"/>
        <v>1969691.4296856539</v>
      </c>
      <c r="BR85" s="107">
        <f t="shared" si="5"/>
        <v>9594823.3734795805</v>
      </c>
      <c r="BS85" s="107">
        <f t="shared" ref="BS85:CE85" si="6">SUM(BS37:BS84)</f>
        <v>33983957.500000007</v>
      </c>
      <c r="BT85" s="107">
        <f t="shared" si="6"/>
        <v>16610443.299999999</v>
      </c>
      <c r="BU85" s="107">
        <f t="shared" si="6"/>
        <v>2039577.7635473874</v>
      </c>
      <c r="BV85" s="107">
        <f t="shared" si="6"/>
        <v>21967055.19652582</v>
      </c>
      <c r="BW85" s="107">
        <f t="shared" si="6"/>
        <v>1158976.6974613541</v>
      </c>
      <c r="BX85" s="107">
        <f t="shared" si="6"/>
        <v>33339331.786419056</v>
      </c>
      <c r="BY85" s="107">
        <f t="shared" si="6"/>
        <v>15156016.567672249</v>
      </c>
      <c r="BZ85" s="107">
        <f t="shared" si="6"/>
        <v>2116982.0149958641</v>
      </c>
      <c r="CA85" s="107">
        <f t="shared" si="6"/>
        <v>1201952.4153063877</v>
      </c>
      <c r="CB85" s="107">
        <f t="shared" si="6"/>
        <v>601458.49999999988</v>
      </c>
      <c r="CC85" s="107">
        <f t="shared" si="6"/>
        <v>0</v>
      </c>
      <c r="CD85" s="107">
        <f t="shared" si="6"/>
        <v>3190491.612332928</v>
      </c>
      <c r="CE85" s="107">
        <f t="shared" si="6"/>
        <v>15519325.548275532</v>
      </c>
      <c r="CF85" s="107">
        <f>SUM(CF3:CF84)</f>
        <v>20647635.256152473</v>
      </c>
      <c r="CG85" s="222"/>
    </row>
    <row r="86" spans="1:88" x14ac:dyDescent="0.25">
      <c r="A86" s="76" t="s">
        <v>18</v>
      </c>
      <c r="B86" s="76"/>
      <c r="C86" s="94">
        <f>$CG3-C85</f>
        <v>0</v>
      </c>
      <c r="D86" s="94">
        <f>$CG4-D85</f>
        <v>-1.57160684466362E-9</v>
      </c>
      <c r="E86" s="94">
        <f>$CG5-E85</f>
        <v>0</v>
      </c>
      <c r="F86" s="94">
        <f>$CG6-F85</f>
        <v>-1.57160684466362E-9</v>
      </c>
      <c r="G86" s="94">
        <f>$CG7-G85</f>
        <v>-1.3969838619232178E-9</v>
      </c>
      <c r="H86" s="94">
        <f>$CG8-H85</f>
        <v>0</v>
      </c>
      <c r="I86" s="94">
        <f>$CG9-I85</f>
        <v>-1.5133991837501526E-9</v>
      </c>
      <c r="J86" s="94">
        <f>$CG10-J85</f>
        <v>0</v>
      </c>
      <c r="K86" s="94">
        <f>$CG11-K85</f>
        <v>-1.5425030142068863E-9</v>
      </c>
      <c r="L86" s="94">
        <f>$CG12-L85</f>
        <v>-1.57160684466362E-9</v>
      </c>
      <c r="M86" s="94">
        <f>$CG13-M85</f>
        <v>0</v>
      </c>
      <c r="N86" s="94">
        <f>$CG14-N85</f>
        <v>0</v>
      </c>
      <c r="O86" s="94">
        <f>$CG15-O85</f>
        <v>-1.6298145055770874E-9</v>
      </c>
      <c r="P86" s="94">
        <f>$CG16-P85</f>
        <v>0</v>
      </c>
      <c r="Q86" s="94">
        <f>$CG17-Q85</f>
        <v>-1.5133991837501526E-9</v>
      </c>
      <c r="R86" s="94">
        <f>$CG18-R85</f>
        <v>-1.6298145055770874E-9</v>
      </c>
      <c r="S86" s="94">
        <f>$CG19-S85</f>
        <v>0</v>
      </c>
      <c r="T86" s="94">
        <f>$CG20-T85</f>
        <v>-1.5643308870494366E-9</v>
      </c>
      <c r="U86" s="94">
        <f>$CG21-U85</f>
        <v>0</v>
      </c>
      <c r="V86" s="94">
        <f>$CG22-V85</f>
        <v>-1.57160684466362E-9</v>
      </c>
      <c r="W86" s="94">
        <f>$CG23-W85</f>
        <v>-1.7462298274040222E-9</v>
      </c>
      <c r="X86" s="94">
        <f>$CG24-X85</f>
        <v>-1.5133991837501526E-9</v>
      </c>
      <c r="Y86" s="94">
        <f>$CG25-Y85</f>
        <v>0</v>
      </c>
      <c r="Z86" s="94">
        <f>$CG26-Z85</f>
        <v>-1.5570549294352531E-9</v>
      </c>
      <c r="AA86" s="94">
        <f>$CG27-AA85</f>
        <v>-1.57160684466362E-9</v>
      </c>
      <c r="AB86" s="94">
        <f>$CG28-AB85</f>
        <v>0</v>
      </c>
      <c r="AC86" s="94">
        <f>$CG29-AC85</f>
        <v>0</v>
      </c>
      <c r="AD86" s="94">
        <f>$CG30-AD85</f>
        <v>0</v>
      </c>
      <c r="AE86" s="94">
        <f>$CG31-AE85</f>
        <v>0</v>
      </c>
      <c r="AF86" s="94">
        <f>$CG32-AF85</f>
        <v>0</v>
      </c>
      <c r="AG86" s="94">
        <f>$CG33-AG85</f>
        <v>0</v>
      </c>
      <c r="AH86" s="94">
        <f>$CG34-AH85</f>
        <v>8.8475644588470459E-9</v>
      </c>
      <c r="AI86" s="94">
        <f>$CG35-AI85</f>
        <v>0</v>
      </c>
      <c r="AJ86" s="95">
        <f>$CG36-AJ85</f>
        <v>0</v>
      </c>
      <c r="AK86" s="228">
        <f>AK85-$CG37</f>
        <v>0</v>
      </c>
      <c r="AL86" s="228">
        <f>AL85-$CG38</f>
        <v>0</v>
      </c>
      <c r="AM86" s="228">
        <f>AM85-$CG39</f>
        <v>0</v>
      </c>
      <c r="AN86" s="228">
        <f>AN85-$CG40</f>
        <v>1.5497789718210697E-9</v>
      </c>
      <c r="AO86" s="228">
        <f>AO85-$CG41</f>
        <v>1.5133991837501526E-9</v>
      </c>
      <c r="AP86" s="228">
        <f>AP85-$CG42</f>
        <v>0</v>
      </c>
      <c r="AQ86" s="228">
        <f>AQ85-$CG43</f>
        <v>1.280568540096283E-9</v>
      </c>
      <c r="AR86" s="228">
        <f>AR85-$CG44</f>
        <v>0</v>
      </c>
      <c r="AS86" s="228">
        <f>AS85-$CG45</f>
        <v>1.57160684466362E-9</v>
      </c>
      <c r="AT86" s="228">
        <f>AT85-$CG46</f>
        <v>0</v>
      </c>
      <c r="AU86" s="228">
        <f>AU85-$CG47</f>
        <v>0</v>
      </c>
      <c r="AV86" s="228">
        <f>AV85-$CG48</f>
        <v>1.862645149230957E-9</v>
      </c>
      <c r="AW86" s="228">
        <f>AW85-$CG49</f>
        <v>1.5133991837501526E-9</v>
      </c>
      <c r="AX86" s="228">
        <f>AX85-$CG50</f>
        <v>0</v>
      </c>
      <c r="AY86" s="228">
        <f>AY85-$CG51</f>
        <v>1.862645149230957E-9</v>
      </c>
      <c r="AZ86" s="228">
        <f>AZ85-$CG52</f>
        <v>1.7462298274040222E-9</v>
      </c>
      <c r="BA86" s="228">
        <f>BA85-$CG53</f>
        <v>0</v>
      </c>
      <c r="BB86" s="228">
        <f>BB85-$CG54</f>
        <v>1.57160684466362E-9</v>
      </c>
      <c r="BC86" s="228">
        <f>BC85-$CG55</f>
        <v>1.862645149230957E-9</v>
      </c>
      <c r="BD86" s="228">
        <f>BD85-$CG56</f>
        <v>1.5133991837501526E-9</v>
      </c>
      <c r="BE86" s="228">
        <f>BE85-$CG57</f>
        <v>1.5133991837501526E-9</v>
      </c>
      <c r="BF86" s="228">
        <f>BF85-$CG58</f>
        <v>1.57160684466362E-9</v>
      </c>
      <c r="BG86" s="228">
        <f>BG85-$CG59</f>
        <v>0</v>
      </c>
      <c r="BH86" s="228">
        <f>BH85-$CG60</f>
        <v>1.57160684466362E-9</v>
      </c>
      <c r="BI86" s="228">
        <f>BI85-$CG61</f>
        <v>2.0372681319713593E-9</v>
      </c>
      <c r="BJ86" s="228">
        <f>BJ85-$CG62</f>
        <v>0</v>
      </c>
      <c r="BK86" s="228">
        <f>BK85-$CG63</f>
        <v>0</v>
      </c>
      <c r="BL86" s="228">
        <f>BL85-$CG64</f>
        <v>2.0954757928848267E-9</v>
      </c>
      <c r="BM86" s="228">
        <f>BM85-$CG65</f>
        <v>0</v>
      </c>
      <c r="BN86" s="228">
        <f>BN85-$CG66</f>
        <v>0</v>
      </c>
      <c r="BO86" s="228">
        <f>BO85-$CG67</f>
        <v>0</v>
      </c>
      <c r="BP86" s="228">
        <f>BP85-$CG68</f>
        <v>0</v>
      </c>
      <c r="BQ86" s="228">
        <f>BQ85-$CG69</f>
        <v>0</v>
      </c>
      <c r="BR86" s="95">
        <f>BR85-$CG70</f>
        <v>0</v>
      </c>
      <c r="BS86" s="95">
        <f>BS85-CG71</f>
        <v>0</v>
      </c>
      <c r="BT86" s="95">
        <f>BT85-CG72</f>
        <v>0</v>
      </c>
      <c r="BU86" s="95">
        <f>BU85-CG73</f>
        <v>0</v>
      </c>
      <c r="BV86" s="95">
        <f>BV85-CG74</f>
        <v>0</v>
      </c>
      <c r="BW86" s="95">
        <f>BW85-CG75</f>
        <v>0</v>
      </c>
      <c r="BX86" s="95">
        <f>BX85-CG76</f>
        <v>0</v>
      </c>
      <c r="BY86" s="95">
        <f>BY85-CG77</f>
        <v>0</v>
      </c>
      <c r="BZ86" s="95">
        <f>BZ85-CG78</f>
        <v>0</v>
      </c>
      <c r="CA86" s="95">
        <f>CA85-CG79</f>
        <v>-2.3283064365386963E-9</v>
      </c>
      <c r="CB86" s="95">
        <f>CB85-CG80</f>
        <v>0</v>
      </c>
      <c r="CC86" s="95">
        <f>CC85-CG81</f>
        <v>0</v>
      </c>
      <c r="CD86" s="95">
        <f>CD85-CG82</f>
        <v>0</v>
      </c>
      <c r="CE86" s="95">
        <f>CE85-CG83</f>
        <v>-5.5879354476928711E-8</v>
      </c>
      <c r="CF86" s="95">
        <f>CF85-CG84</f>
        <v>-4.4703483581542969E-8</v>
      </c>
      <c r="CG86" s="222">
        <f>SUM(C86:CF86)</f>
        <v>-9.0891262516379356E-8</v>
      </c>
    </row>
    <row r="87" spans="1:88" x14ac:dyDescent="0.25">
      <c r="A87" s="76" t="s">
        <v>18</v>
      </c>
      <c r="C87" s="81">
        <f>SUM(C85:AJ85)-SUM(CG3:CG36)</f>
        <v>0</v>
      </c>
      <c r="AJ87" s="96"/>
      <c r="AK87" s="81">
        <f>SUM(AK85:BR85)-SUM(CG37:CG70)</f>
        <v>0</v>
      </c>
      <c r="AM87" s="221" t="s">
        <v>177</v>
      </c>
      <c r="AN87" s="221">
        <v>42398.87780370492</v>
      </c>
      <c r="BR87" s="96"/>
      <c r="BT87" s="100"/>
      <c r="BU87" s="100"/>
      <c r="BV87" s="100"/>
      <c r="BW87" s="100"/>
      <c r="BX87" s="100"/>
      <c r="BY87" s="100"/>
      <c r="BZ87" s="100"/>
      <c r="CA87" s="100"/>
      <c r="CB87" s="100"/>
      <c r="CC87" s="100"/>
      <c r="CD87" s="100"/>
      <c r="CE87" s="100"/>
      <c r="CF87" s="100"/>
    </row>
    <row r="88" spans="1:88" x14ac:dyDescent="0.25">
      <c r="C88" s="81"/>
      <c r="BS88" s="175" t="b">
        <f>SUM(BS73:BS76)='[47]SAM_2017_IO bal'!BS73</f>
        <v>1</v>
      </c>
      <c r="BT88" s="175" t="b">
        <f>SUM(BT73:BT76)='[47]SAM_2017_IO bal'!BT73</f>
        <v>1</v>
      </c>
      <c r="BU88" s="89" t="s">
        <v>51</v>
      </c>
      <c r="BV88" s="89" t="s">
        <v>52</v>
      </c>
      <c r="BW88" s="89" t="s">
        <v>53</v>
      </c>
      <c r="BX88" s="89" t="s">
        <v>54</v>
      </c>
      <c r="BY88" s="175" t="b">
        <f>SUM(BY73:BY76)='[47]SAM_2017_IO bal'!BV73</f>
        <v>1</v>
      </c>
    </row>
    <row r="89" spans="1:88" x14ac:dyDescent="0.25">
      <c r="A89" s="174" t="s">
        <v>164</v>
      </c>
      <c r="B89" s="173">
        <f>SUM(C71:AJ80,AK78:BR78,CF79)</f>
        <v>54514793.730302252</v>
      </c>
      <c r="C89" s="221" t="b">
        <f>B89=B90</f>
        <v>0</v>
      </c>
      <c r="D89" s="222">
        <f>B89-B90</f>
        <v>8.1956386566162109E-8</v>
      </c>
      <c r="BY89" s="222">
        <f>SUM(BY73:BY76)-'[47]SAM_2017_IO bal'!BV73</f>
        <v>0</v>
      </c>
    </row>
    <row r="90" spans="1:88" x14ac:dyDescent="0.25">
      <c r="A90" s="174" t="s">
        <v>165</v>
      </c>
      <c r="B90" s="173">
        <f>SUM(BU37:CE70)+SUM(CF3:CF36)+CF79-SUM(AK84:BR84)</f>
        <v>54514793.73030217</v>
      </c>
      <c r="AK90" s="222"/>
      <c r="AL90" s="222"/>
      <c r="BU90" s="81" t="b">
        <f>BU86=0</f>
        <v>1</v>
      </c>
      <c r="BV90" s="81" t="b">
        <f t="shared" ref="BV90:BX90" si="7">BV86=0</f>
        <v>1</v>
      </c>
      <c r="BW90" s="81" t="b">
        <f t="shared" si="7"/>
        <v>1</v>
      </c>
      <c r="BX90" s="81" t="b">
        <f t="shared" si="7"/>
        <v>1</v>
      </c>
    </row>
    <row r="91" spans="1:88" x14ac:dyDescent="0.25">
      <c r="A91" s="174"/>
      <c r="B91" s="173">
        <f>SUM(C71:AJ80)+BZ77+CA77</f>
        <v>54514793.730302259</v>
      </c>
      <c r="BU91" s="222"/>
      <c r="BV91" s="222"/>
      <c r="BW91" s="222"/>
      <c r="BX91" s="222"/>
    </row>
    <row r="92" spans="1:88" ht="45" x14ac:dyDescent="0.25">
      <c r="BT92" s="170" t="s">
        <v>57</v>
      </c>
      <c r="BU92" s="169">
        <v>-187945.18662936473</v>
      </c>
      <c r="BV92" s="169">
        <v>117068.82034624368</v>
      </c>
      <c r="BW92" s="169">
        <v>-106798.62057556584</v>
      </c>
      <c r="BX92" s="169">
        <v>177674.9868587479</v>
      </c>
      <c r="BY92" s="222"/>
      <c r="BZ92" s="222"/>
    </row>
    <row r="93" spans="1:88" x14ac:dyDescent="0.25">
      <c r="BT93" s="221" t="s">
        <v>58</v>
      </c>
    </row>
    <row r="94" spans="1:88" x14ac:dyDescent="0.25">
      <c r="BT94" s="221" t="s">
        <v>59</v>
      </c>
    </row>
    <row r="95" spans="1:88" x14ac:dyDescent="0.25">
      <c r="BT95" s="221" t="s">
        <v>60</v>
      </c>
    </row>
    <row r="96" spans="1:88" x14ac:dyDescent="0.25">
      <c r="BT96" s="221" t="s">
        <v>61</v>
      </c>
    </row>
  </sheetData>
  <conditionalFormatting sqref="CG71:CI76 CG77:CG84 CI77:CI84">
    <cfRule type="cellIs" dxfId="4" priority="5" operator="equal">
      <formula>FALSE</formula>
    </cfRule>
  </conditionalFormatting>
  <conditionalFormatting sqref="CH37:CH73">
    <cfRule type="cellIs" dxfId="3" priority="3" operator="equal">
      <formula>TRUE</formula>
    </cfRule>
    <cfRule type="cellIs" dxfId="2" priority="4" operator="equal">
      <formula>FALSE</formula>
    </cfRule>
  </conditionalFormatting>
  <conditionalFormatting sqref="CH77:CH84">
    <cfRule type="cellIs" dxfId="1" priority="1" operator="equal">
      <formula>TRUE</formula>
    </cfRule>
    <cfRule type="cellIs" dxfId="0" priority="2" operator="equal">
      <formula>FALSE</formula>
    </cfRule>
  </conditionalFormatting>
  <pageMargins left="0" right="0" top="0.19685039370078741" bottom="0.19685039370078741" header="0" footer="0"/>
  <pageSetup paperSize="8" scale="45"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84"/>
  <sheetViews>
    <sheetView tabSelected="1" topLeftCell="A52" workbookViewId="0">
      <selection activeCell="H86" sqref="H86"/>
    </sheetView>
  </sheetViews>
  <sheetFormatPr defaultRowHeight="15" x14ac:dyDescent="0.25"/>
  <sheetData>
    <row r="1" spans="1:83" x14ac:dyDescent="0.25">
      <c r="A1" s="87"/>
      <c r="B1" s="225">
        <v>1</v>
      </c>
      <c r="C1" s="225">
        <v>2</v>
      </c>
      <c r="D1" s="225">
        <v>3</v>
      </c>
      <c r="E1" s="225">
        <v>4</v>
      </c>
      <c r="F1" s="225">
        <v>5</v>
      </c>
      <c r="G1" s="225">
        <v>6</v>
      </c>
      <c r="H1" s="225">
        <v>7</v>
      </c>
      <c r="I1" s="225">
        <v>8</v>
      </c>
      <c r="J1" s="225">
        <v>9</v>
      </c>
      <c r="K1" s="225">
        <v>10</v>
      </c>
      <c r="L1" s="225">
        <v>11</v>
      </c>
      <c r="M1" s="225">
        <v>12</v>
      </c>
      <c r="N1" s="225">
        <v>13</v>
      </c>
      <c r="O1" s="225">
        <v>14</v>
      </c>
      <c r="P1" s="225">
        <v>15</v>
      </c>
      <c r="Q1" s="225">
        <v>16</v>
      </c>
      <c r="R1" s="225">
        <v>17</v>
      </c>
      <c r="S1" s="225">
        <v>18</v>
      </c>
      <c r="T1" s="225">
        <v>19</v>
      </c>
      <c r="U1" s="225">
        <v>20</v>
      </c>
      <c r="V1" s="225">
        <v>21</v>
      </c>
      <c r="W1" s="225">
        <v>22</v>
      </c>
      <c r="X1" s="225">
        <v>23</v>
      </c>
      <c r="Y1" s="225">
        <v>24</v>
      </c>
      <c r="Z1" s="225">
        <v>25</v>
      </c>
      <c r="AA1" s="225">
        <v>26</v>
      </c>
      <c r="AB1" s="225">
        <v>27</v>
      </c>
      <c r="AC1" s="225">
        <v>28</v>
      </c>
      <c r="AD1" s="225">
        <v>29</v>
      </c>
      <c r="AE1" s="225">
        <v>30</v>
      </c>
      <c r="AF1" s="225">
        <v>31</v>
      </c>
      <c r="AG1" s="225">
        <v>32</v>
      </c>
      <c r="AH1" s="225">
        <v>33</v>
      </c>
      <c r="AI1" s="225">
        <v>34</v>
      </c>
      <c r="AJ1" s="225">
        <v>35</v>
      </c>
      <c r="AK1" s="225">
        <v>36</v>
      </c>
      <c r="AL1" s="225">
        <v>37</v>
      </c>
      <c r="AM1" s="225">
        <v>38</v>
      </c>
      <c r="AN1" s="225">
        <v>39</v>
      </c>
      <c r="AO1" s="225">
        <v>40</v>
      </c>
      <c r="AP1" s="225">
        <v>41</v>
      </c>
      <c r="AQ1" s="225">
        <v>42</v>
      </c>
      <c r="AR1" s="225">
        <v>43</v>
      </c>
      <c r="AS1" s="225">
        <v>44</v>
      </c>
      <c r="AT1" s="225">
        <v>45</v>
      </c>
      <c r="AU1" s="225">
        <v>46</v>
      </c>
      <c r="AV1" s="225">
        <v>47</v>
      </c>
      <c r="AW1" s="225">
        <v>48</v>
      </c>
      <c r="AX1" s="225">
        <v>49</v>
      </c>
      <c r="AY1" s="225">
        <v>50</v>
      </c>
      <c r="AZ1" s="225">
        <v>51</v>
      </c>
      <c r="BA1" s="225">
        <v>52</v>
      </c>
      <c r="BB1" s="225">
        <v>53</v>
      </c>
      <c r="BC1" s="225">
        <v>54</v>
      </c>
      <c r="BD1" s="225">
        <v>55</v>
      </c>
      <c r="BE1" s="225">
        <v>56</v>
      </c>
      <c r="BF1" s="225">
        <v>57</v>
      </c>
      <c r="BG1" s="225">
        <v>58</v>
      </c>
      <c r="BH1" s="225">
        <v>59</v>
      </c>
      <c r="BI1" s="225">
        <v>60</v>
      </c>
      <c r="BJ1" s="225">
        <v>61</v>
      </c>
      <c r="BK1" s="225">
        <v>62</v>
      </c>
      <c r="BL1" s="225">
        <v>63</v>
      </c>
      <c r="BM1" s="225">
        <v>64</v>
      </c>
      <c r="BN1" s="225">
        <v>65</v>
      </c>
      <c r="BO1" s="225">
        <v>66</v>
      </c>
      <c r="BP1" s="225">
        <v>67</v>
      </c>
      <c r="BQ1" s="225">
        <v>68</v>
      </c>
      <c r="BR1" s="225">
        <v>69</v>
      </c>
      <c r="BS1" s="225">
        <v>70</v>
      </c>
      <c r="BT1" s="99">
        <v>71</v>
      </c>
      <c r="BU1" s="99">
        <v>72</v>
      </c>
      <c r="BV1" s="99">
        <v>73</v>
      </c>
      <c r="BW1" s="99">
        <v>74</v>
      </c>
      <c r="BX1" s="225">
        <v>75</v>
      </c>
      <c r="BY1" s="225">
        <v>76</v>
      </c>
      <c r="BZ1" s="225">
        <v>77</v>
      </c>
      <c r="CA1" s="225">
        <v>78</v>
      </c>
      <c r="CB1" s="225">
        <v>79</v>
      </c>
      <c r="CC1" s="225">
        <v>80</v>
      </c>
      <c r="CD1" s="225">
        <v>81</v>
      </c>
      <c r="CE1" s="225">
        <v>82</v>
      </c>
    </row>
    <row r="2" spans="1:83" x14ac:dyDescent="0.25">
      <c r="A2" s="225">
        <v>1</v>
      </c>
      <c r="B2" s="241" t="str">
        <f>IF('SAM_2017_4HH_rich with capital'!C3="","",'SAM_2017_4HH_rich with capital'!C3)</f>
        <v/>
      </c>
      <c r="C2" s="242" t="str">
        <f>IF('SAM_2017_4HH_rich with capital'!D3="","",'SAM_2017_4HH_rich with capital'!D3)</f>
        <v/>
      </c>
      <c r="D2" s="242" t="str">
        <f>IF('SAM_2017_4HH_rich with capital'!E3="","",'SAM_2017_4HH_rich with capital'!E3)</f>
        <v/>
      </c>
      <c r="E2" s="242" t="str">
        <f>IF('SAM_2017_4HH_rich with capital'!F3="","",'SAM_2017_4HH_rich with capital'!F3)</f>
        <v/>
      </c>
      <c r="F2" s="242" t="str">
        <f>IF('SAM_2017_4HH_rich with capital'!G3="","",'SAM_2017_4HH_rich with capital'!G3)</f>
        <v/>
      </c>
      <c r="G2" s="242" t="str">
        <f>IF('SAM_2017_4HH_rich with capital'!H3="","",'SAM_2017_4HH_rich with capital'!H3)</f>
        <v/>
      </c>
      <c r="H2" s="242" t="str">
        <f>IF('SAM_2017_4HH_rich with capital'!I3="","",'SAM_2017_4HH_rich with capital'!I3)</f>
        <v/>
      </c>
      <c r="I2" s="242" t="str">
        <f>IF('SAM_2017_4HH_rich with capital'!J3="","",'SAM_2017_4HH_rich with capital'!J3)</f>
        <v/>
      </c>
      <c r="J2" s="242" t="str">
        <f>IF('SAM_2017_4HH_rich with capital'!K3="","",'SAM_2017_4HH_rich with capital'!K3)</f>
        <v/>
      </c>
      <c r="K2" s="242" t="str">
        <f>IF('SAM_2017_4HH_rich with capital'!L3="","",'SAM_2017_4HH_rich with capital'!L3)</f>
        <v/>
      </c>
      <c r="L2" s="242" t="str">
        <f>IF('SAM_2017_4HH_rich with capital'!M3="","",'SAM_2017_4HH_rich with capital'!M3)</f>
        <v/>
      </c>
      <c r="M2" s="242" t="str">
        <f>IF('SAM_2017_4HH_rich with capital'!N3="","",'SAM_2017_4HH_rich with capital'!N3)</f>
        <v/>
      </c>
      <c r="N2" s="242" t="str">
        <f>IF('SAM_2017_4HH_rich with capital'!O3="","",'SAM_2017_4HH_rich with capital'!O3)</f>
        <v/>
      </c>
      <c r="O2" s="242" t="str">
        <f>IF('SAM_2017_4HH_rich with capital'!P3="","",'SAM_2017_4HH_rich with capital'!P3)</f>
        <v/>
      </c>
      <c r="P2" s="242" t="str">
        <f>IF('SAM_2017_4HH_rich with capital'!Q3="","",'SAM_2017_4HH_rich with capital'!Q3)</f>
        <v/>
      </c>
      <c r="Q2" s="242" t="str">
        <f>IF('SAM_2017_4HH_rich with capital'!R3="","",'SAM_2017_4HH_rich with capital'!R3)</f>
        <v/>
      </c>
      <c r="R2" s="242" t="str">
        <f>IF('SAM_2017_4HH_rich with capital'!S3="","",'SAM_2017_4HH_rich with capital'!S3)</f>
        <v/>
      </c>
      <c r="S2" s="242" t="str">
        <f>IF('SAM_2017_4HH_rich with capital'!T3="","",'SAM_2017_4HH_rich with capital'!T3)</f>
        <v/>
      </c>
      <c r="T2" s="242" t="str">
        <f>IF('SAM_2017_4HH_rich with capital'!U3="","",'SAM_2017_4HH_rich with capital'!U3)</f>
        <v/>
      </c>
      <c r="U2" s="242" t="str">
        <f>IF('SAM_2017_4HH_rich with capital'!V3="","",'SAM_2017_4HH_rich with capital'!V3)</f>
        <v/>
      </c>
      <c r="V2" s="242" t="str">
        <f>IF('SAM_2017_4HH_rich with capital'!W3="","",'SAM_2017_4HH_rich with capital'!W3)</f>
        <v/>
      </c>
      <c r="W2" s="242" t="str">
        <f>IF('SAM_2017_4HH_rich with capital'!X3="","",'SAM_2017_4HH_rich with capital'!X3)</f>
        <v/>
      </c>
      <c r="X2" s="242" t="str">
        <f>IF('SAM_2017_4HH_rich with capital'!Y3="","",'SAM_2017_4HH_rich with capital'!Y3)</f>
        <v/>
      </c>
      <c r="Y2" s="242" t="str">
        <f>IF('SAM_2017_4HH_rich with capital'!Z3="","",'SAM_2017_4HH_rich with capital'!Z3)</f>
        <v/>
      </c>
      <c r="Z2" s="242" t="str">
        <f>IF('SAM_2017_4HH_rich with capital'!AA3="","",'SAM_2017_4HH_rich with capital'!AA3)</f>
        <v/>
      </c>
      <c r="AA2" s="242" t="str">
        <f>IF('SAM_2017_4HH_rich with capital'!AB3="","",'SAM_2017_4HH_rich with capital'!AB3)</f>
        <v/>
      </c>
      <c r="AB2" s="242" t="str">
        <f>IF('SAM_2017_4HH_rich with capital'!AC3="","",'SAM_2017_4HH_rich with capital'!AC3)</f>
        <v/>
      </c>
      <c r="AC2" s="242" t="str">
        <f>IF('SAM_2017_4HH_rich with capital'!AD3="","",'SAM_2017_4HH_rich with capital'!AD3)</f>
        <v/>
      </c>
      <c r="AD2" s="242" t="str">
        <f>IF('SAM_2017_4HH_rich with capital'!AE3="","",'SAM_2017_4HH_rich with capital'!AE3)</f>
        <v/>
      </c>
      <c r="AE2" s="242" t="str">
        <f>IF('SAM_2017_4HH_rich with capital'!AF3="","",'SAM_2017_4HH_rich with capital'!AF3)</f>
        <v/>
      </c>
      <c r="AF2" s="242" t="str">
        <f>IF('SAM_2017_4HH_rich with capital'!AG3="","",'SAM_2017_4HH_rich with capital'!AG3)</f>
        <v/>
      </c>
      <c r="AG2" s="242" t="str">
        <f>IF('SAM_2017_4HH_rich with capital'!AH3="","",'SAM_2017_4HH_rich with capital'!AH3)</f>
        <v/>
      </c>
      <c r="AH2" s="242" t="str">
        <f>IF('SAM_2017_4HH_rich with capital'!AI3="","",'SAM_2017_4HH_rich with capital'!AI3)</f>
        <v/>
      </c>
      <c r="AI2" s="242" t="str">
        <f>IF('SAM_2017_4HH_rich with capital'!AJ3="","",'SAM_2017_4HH_rich with capital'!AJ3)</f>
        <v/>
      </c>
      <c r="AJ2" s="242">
        <f>IF('SAM_2017_4HH_rich with capital'!AK3="","",'SAM_2017_4HH_rich with capital'!AK3)</f>
        <v>4464679.0063608848</v>
      </c>
      <c r="AK2" s="242" t="str">
        <f>IF('SAM_2017_4HH_rich with capital'!AL3="","",'SAM_2017_4HH_rich with capital'!AL3)</f>
        <v/>
      </c>
      <c r="AL2" s="242" t="str">
        <f>IF('SAM_2017_4HH_rich with capital'!AM3="","",'SAM_2017_4HH_rich with capital'!AM3)</f>
        <v/>
      </c>
      <c r="AM2" s="242" t="str">
        <f>IF('SAM_2017_4HH_rich with capital'!AN3="","",'SAM_2017_4HH_rich with capital'!AN3)</f>
        <v/>
      </c>
      <c r="AN2" s="242" t="str">
        <f>IF('SAM_2017_4HH_rich with capital'!AO3="","",'SAM_2017_4HH_rich with capital'!AO3)</f>
        <v/>
      </c>
      <c r="AO2" s="242" t="str">
        <f>IF('SAM_2017_4HH_rich with capital'!AP3="","",'SAM_2017_4HH_rich with capital'!AP3)</f>
        <v/>
      </c>
      <c r="AP2" s="242" t="str">
        <f>IF('SAM_2017_4HH_rich with capital'!AQ3="","",'SAM_2017_4HH_rich with capital'!AQ3)</f>
        <v/>
      </c>
      <c r="AQ2" s="242" t="str">
        <f>IF('SAM_2017_4HH_rich with capital'!AR3="","",'SAM_2017_4HH_rich with capital'!AR3)</f>
        <v/>
      </c>
      <c r="AR2" s="242" t="str">
        <f>IF('SAM_2017_4HH_rich with capital'!AS3="","",'SAM_2017_4HH_rich with capital'!AS3)</f>
        <v/>
      </c>
      <c r="AS2" s="242" t="str">
        <f>IF('SAM_2017_4HH_rich with capital'!AT3="","",'SAM_2017_4HH_rich with capital'!AT3)</f>
        <v/>
      </c>
      <c r="AT2" s="242" t="str">
        <f>IF('SAM_2017_4HH_rich with capital'!AU3="","",'SAM_2017_4HH_rich with capital'!AU3)</f>
        <v/>
      </c>
      <c r="AU2" s="242" t="str">
        <f>IF('SAM_2017_4HH_rich with capital'!AV3="","",'SAM_2017_4HH_rich with capital'!AV3)</f>
        <v/>
      </c>
      <c r="AV2" s="242" t="str">
        <f>IF('SAM_2017_4HH_rich with capital'!AW3="","",'SAM_2017_4HH_rich with capital'!AW3)</f>
        <v/>
      </c>
      <c r="AW2" s="242" t="str">
        <f>IF('SAM_2017_4HH_rich with capital'!AX3="","",'SAM_2017_4HH_rich with capital'!AX3)</f>
        <v/>
      </c>
      <c r="AX2" s="242" t="str">
        <f>IF('SAM_2017_4HH_rich with capital'!AY3="","",'SAM_2017_4HH_rich with capital'!AY3)</f>
        <v/>
      </c>
      <c r="AY2" s="242" t="str">
        <f>IF('SAM_2017_4HH_rich with capital'!AZ3="","",'SAM_2017_4HH_rich with capital'!AZ3)</f>
        <v/>
      </c>
      <c r="AZ2" s="242" t="str">
        <f>IF('SAM_2017_4HH_rich with capital'!BA3="","",'SAM_2017_4HH_rich with capital'!BA3)</f>
        <v/>
      </c>
      <c r="BA2" s="242" t="str">
        <f>IF('SAM_2017_4HH_rich with capital'!BB3="","",'SAM_2017_4HH_rich with capital'!BB3)</f>
        <v/>
      </c>
      <c r="BB2" s="242" t="str">
        <f>IF('SAM_2017_4HH_rich with capital'!BC3="","",'SAM_2017_4HH_rich with capital'!BC3)</f>
        <v/>
      </c>
      <c r="BC2" s="242" t="str">
        <f>IF('SAM_2017_4HH_rich with capital'!BD3="","",'SAM_2017_4HH_rich with capital'!BD3)</f>
        <v/>
      </c>
      <c r="BD2" s="242" t="str">
        <f>IF('SAM_2017_4HH_rich with capital'!BE3="","",'SAM_2017_4HH_rich with capital'!BE3)</f>
        <v/>
      </c>
      <c r="BE2" s="242" t="str">
        <f>IF('SAM_2017_4HH_rich with capital'!BF3="","",'SAM_2017_4HH_rich with capital'!BF3)</f>
        <v/>
      </c>
      <c r="BF2" s="242" t="str">
        <f>IF('SAM_2017_4HH_rich with capital'!BG3="","",'SAM_2017_4HH_rich with capital'!BG3)</f>
        <v/>
      </c>
      <c r="BG2" s="242" t="str">
        <f>IF('SAM_2017_4HH_rich with capital'!BH3="","",'SAM_2017_4HH_rich with capital'!BH3)</f>
        <v/>
      </c>
      <c r="BH2" s="242" t="str">
        <f>IF('SAM_2017_4HH_rich with capital'!BI3="","",'SAM_2017_4HH_rich with capital'!BI3)</f>
        <v/>
      </c>
      <c r="BI2" s="242" t="str">
        <f>IF('SAM_2017_4HH_rich with capital'!BJ3="","",'SAM_2017_4HH_rich with capital'!BJ3)</f>
        <v/>
      </c>
      <c r="BJ2" s="242" t="str">
        <f>IF('SAM_2017_4HH_rich with capital'!BK3="","",'SAM_2017_4HH_rich with capital'!BK3)</f>
        <v/>
      </c>
      <c r="BK2" s="242" t="str">
        <f>IF('SAM_2017_4HH_rich with capital'!BL3="","",'SAM_2017_4HH_rich with capital'!BL3)</f>
        <v/>
      </c>
      <c r="BL2" s="242" t="str">
        <f>IF('SAM_2017_4HH_rich with capital'!BM3="","",'SAM_2017_4HH_rich with capital'!BM3)</f>
        <v/>
      </c>
      <c r="BM2" s="242" t="str">
        <f>IF('SAM_2017_4HH_rich with capital'!BN3="","",'SAM_2017_4HH_rich with capital'!BN3)</f>
        <v/>
      </c>
      <c r="BN2" s="242" t="str">
        <f>IF('SAM_2017_4HH_rich with capital'!BO3="","",'SAM_2017_4HH_rich with capital'!BO3)</f>
        <v/>
      </c>
      <c r="BO2" s="242" t="str">
        <f>IF('SAM_2017_4HH_rich with capital'!BP3="","",'SAM_2017_4HH_rich with capital'!BP3)</f>
        <v/>
      </c>
      <c r="BP2" s="242" t="str">
        <f>IF('SAM_2017_4HH_rich with capital'!BQ3="","",'SAM_2017_4HH_rich with capital'!BQ3)</f>
        <v/>
      </c>
      <c r="BQ2" s="242" t="str">
        <f>IF('SAM_2017_4HH_rich with capital'!BR3="","",'SAM_2017_4HH_rich with capital'!BR3)</f>
        <v/>
      </c>
      <c r="BR2" s="242" t="str">
        <f>IF('SAM_2017_4HH_rich with capital'!BS3="","",'SAM_2017_4HH_rich with capital'!BS3)</f>
        <v/>
      </c>
      <c r="BS2" s="242" t="str">
        <f>IF('SAM_2017_4HH_rich with capital'!BT3="","",'SAM_2017_4HH_rich with capital'!BT3)</f>
        <v/>
      </c>
      <c r="BT2" s="242" t="str">
        <f>IF('SAM_2017_4HH_rich with capital'!BU3="","",'SAM_2017_4HH_rich with capital'!BU3)</f>
        <v/>
      </c>
      <c r="BU2" s="242" t="str">
        <f>IF('SAM_2017_4HH_rich with capital'!BV3="","",'SAM_2017_4HH_rich with capital'!BV3)</f>
        <v/>
      </c>
      <c r="BV2" s="242" t="str">
        <f>IF('SAM_2017_4HH_rich with capital'!BW3="","",'SAM_2017_4HH_rich with capital'!BW3)</f>
        <v/>
      </c>
      <c r="BW2" s="242" t="str">
        <f>IF('SAM_2017_4HH_rich with capital'!BX3="","",'SAM_2017_4HH_rich with capital'!BX3)</f>
        <v/>
      </c>
      <c r="BX2" s="242" t="str">
        <f>IF('SAM_2017_4HH_rich with capital'!BY3="","",'SAM_2017_4HH_rich with capital'!BY3)</f>
        <v/>
      </c>
      <c r="BY2" s="242" t="str">
        <f>IF('SAM_2017_4HH_rich with capital'!BZ3="","",'SAM_2017_4HH_rich with capital'!BZ3)</f>
        <v/>
      </c>
      <c r="BZ2" s="242" t="str">
        <f>IF('SAM_2017_4HH_rich with capital'!CA3="","",'SAM_2017_4HH_rich with capital'!CA3)</f>
        <v/>
      </c>
      <c r="CA2" s="242" t="str">
        <f>IF('SAM_2017_4HH_rich with capital'!CB3="","",'SAM_2017_4HH_rich with capital'!CB3)</f>
        <v/>
      </c>
      <c r="CB2" s="242" t="str">
        <f>IF('SAM_2017_4HH_rich with capital'!CC3="","",'SAM_2017_4HH_rich with capital'!CC3)</f>
        <v/>
      </c>
      <c r="CC2" s="242" t="str">
        <f>IF('SAM_2017_4HH_rich with capital'!CD3="","",'SAM_2017_4HH_rich with capital'!CD3)</f>
        <v/>
      </c>
      <c r="CD2" s="242" t="str">
        <f>IF('SAM_2017_4HH_rich with capital'!CE3="","",'SAM_2017_4HH_rich with capital'!CE3)</f>
        <v/>
      </c>
      <c r="CE2" s="243">
        <f>IF('SAM_2017_4HH_rich with capital'!CF3="","",'SAM_2017_4HH_rich with capital'!CF3)</f>
        <v>359493.3610261702</v>
      </c>
    </row>
    <row r="3" spans="1:83" x14ac:dyDescent="0.25">
      <c r="A3" s="225">
        <v>2</v>
      </c>
      <c r="B3" s="244" t="str">
        <f>IF('SAM_2017_4HH_rich with capital'!C4="","",'SAM_2017_4HH_rich with capital'!C4)</f>
        <v/>
      </c>
      <c r="C3" s="223" t="str">
        <f>IF('SAM_2017_4HH_rich with capital'!D4="","",'SAM_2017_4HH_rich with capital'!D4)</f>
        <v/>
      </c>
      <c r="D3" s="223" t="str">
        <f>IF('SAM_2017_4HH_rich with capital'!E4="","",'SAM_2017_4HH_rich with capital'!E4)</f>
        <v/>
      </c>
      <c r="E3" s="223" t="str">
        <f>IF('SAM_2017_4HH_rich with capital'!F4="","",'SAM_2017_4HH_rich with capital'!F4)</f>
        <v/>
      </c>
      <c r="F3" s="223" t="str">
        <f>IF('SAM_2017_4HH_rich with capital'!G4="","",'SAM_2017_4HH_rich with capital'!G4)</f>
        <v/>
      </c>
      <c r="G3" s="223" t="str">
        <f>IF('SAM_2017_4HH_rich with capital'!H4="","",'SAM_2017_4HH_rich with capital'!H4)</f>
        <v/>
      </c>
      <c r="H3" s="223" t="str">
        <f>IF('SAM_2017_4HH_rich with capital'!I4="","",'SAM_2017_4HH_rich with capital'!I4)</f>
        <v/>
      </c>
      <c r="I3" s="223" t="str">
        <f>IF('SAM_2017_4HH_rich with capital'!J4="","",'SAM_2017_4HH_rich with capital'!J4)</f>
        <v/>
      </c>
      <c r="J3" s="223" t="str">
        <f>IF('SAM_2017_4HH_rich with capital'!K4="","",'SAM_2017_4HH_rich with capital'!K4)</f>
        <v/>
      </c>
      <c r="K3" s="223" t="str">
        <f>IF('SAM_2017_4HH_rich with capital'!L4="","",'SAM_2017_4HH_rich with capital'!L4)</f>
        <v/>
      </c>
      <c r="L3" s="223" t="str">
        <f>IF('SAM_2017_4HH_rich with capital'!M4="","",'SAM_2017_4HH_rich with capital'!M4)</f>
        <v/>
      </c>
      <c r="M3" s="223" t="str">
        <f>IF('SAM_2017_4HH_rich with capital'!N4="","",'SAM_2017_4HH_rich with capital'!N4)</f>
        <v/>
      </c>
      <c r="N3" s="223" t="str">
        <f>IF('SAM_2017_4HH_rich with capital'!O4="","",'SAM_2017_4HH_rich with capital'!O4)</f>
        <v/>
      </c>
      <c r="O3" s="223" t="str">
        <f>IF('SAM_2017_4HH_rich with capital'!P4="","",'SAM_2017_4HH_rich with capital'!P4)</f>
        <v/>
      </c>
      <c r="P3" s="223" t="str">
        <f>IF('SAM_2017_4HH_rich with capital'!Q4="","",'SAM_2017_4HH_rich with capital'!Q4)</f>
        <v/>
      </c>
      <c r="Q3" s="223" t="str">
        <f>IF('SAM_2017_4HH_rich with capital'!R4="","",'SAM_2017_4HH_rich with capital'!R4)</f>
        <v/>
      </c>
      <c r="R3" s="223" t="str">
        <f>IF('SAM_2017_4HH_rich with capital'!S4="","",'SAM_2017_4HH_rich with capital'!S4)</f>
        <v/>
      </c>
      <c r="S3" s="223" t="str">
        <f>IF('SAM_2017_4HH_rich with capital'!T4="","",'SAM_2017_4HH_rich with capital'!T4)</f>
        <v/>
      </c>
      <c r="T3" s="223" t="str">
        <f>IF('SAM_2017_4HH_rich with capital'!U4="","",'SAM_2017_4HH_rich with capital'!U4)</f>
        <v/>
      </c>
      <c r="U3" s="223" t="str">
        <f>IF('SAM_2017_4HH_rich with capital'!V4="","",'SAM_2017_4HH_rich with capital'!V4)</f>
        <v/>
      </c>
      <c r="V3" s="223" t="str">
        <f>IF('SAM_2017_4HH_rich with capital'!W4="","",'SAM_2017_4HH_rich with capital'!W4)</f>
        <v/>
      </c>
      <c r="W3" s="223" t="str">
        <f>IF('SAM_2017_4HH_rich with capital'!X4="","",'SAM_2017_4HH_rich with capital'!X4)</f>
        <v/>
      </c>
      <c r="X3" s="223" t="str">
        <f>IF('SAM_2017_4HH_rich with capital'!Y4="","",'SAM_2017_4HH_rich with capital'!Y4)</f>
        <v/>
      </c>
      <c r="Y3" s="223" t="str">
        <f>IF('SAM_2017_4HH_rich with capital'!Z4="","",'SAM_2017_4HH_rich with capital'!Z4)</f>
        <v/>
      </c>
      <c r="Z3" s="223" t="str">
        <f>IF('SAM_2017_4HH_rich with capital'!AA4="","",'SAM_2017_4HH_rich with capital'!AA4)</f>
        <v/>
      </c>
      <c r="AA3" s="223" t="str">
        <f>IF('SAM_2017_4HH_rich with capital'!AB4="","",'SAM_2017_4HH_rich with capital'!AB4)</f>
        <v/>
      </c>
      <c r="AB3" s="223" t="str">
        <f>IF('SAM_2017_4HH_rich with capital'!AC4="","",'SAM_2017_4HH_rich with capital'!AC4)</f>
        <v/>
      </c>
      <c r="AC3" s="223" t="str">
        <f>IF('SAM_2017_4HH_rich with capital'!AD4="","",'SAM_2017_4HH_rich with capital'!AD4)</f>
        <v/>
      </c>
      <c r="AD3" s="223" t="str">
        <f>IF('SAM_2017_4HH_rich with capital'!AE4="","",'SAM_2017_4HH_rich with capital'!AE4)</f>
        <v/>
      </c>
      <c r="AE3" s="223" t="str">
        <f>IF('SAM_2017_4HH_rich with capital'!AF4="","",'SAM_2017_4HH_rich with capital'!AF4)</f>
        <v/>
      </c>
      <c r="AF3" s="223" t="str">
        <f>IF('SAM_2017_4HH_rich with capital'!AG4="","",'SAM_2017_4HH_rich with capital'!AG4)</f>
        <v/>
      </c>
      <c r="AG3" s="223" t="str">
        <f>IF('SAM_2017_4HH_rich with capital'!AH4="","",'SAM_2017_4HH_rich with capital'!AH4)</f>
        <v/>
      </c>
      <c r="AH3" s="223" t="str">
        <f>IF('SAM_2017_4HH_rich with capital'!AI4="","",'SAM_2017_4HH_rich with capital'!AI4)</f>
        <v/>
      </c>
      <c r="AI3" s="223" t="str">
        <f>IF('SAM_2017_4HH_rich with capital'!AJ4="","",'SAM_2017_4HH_rich with capital'!AJ4)</f>
        <v/>
      </c>
      <c r="AJ3" s="223" t="str">
        <f>IF('SAM_2017_4HH_rich with capital'!AK4="","",'SAM_2017_4HH_rich with capital'!AK4)</f>
        <v/>
      </c>
      <c r="AK3" s="223">
        <f>IF('SAM_2017_4HH_rich with capital'!AL4="","",'SAM_2017_4HH_rich with capital'!AL4)</f>
        <v>387096.42206774629</v>
      </c>
      <c r="AL3" s="223" t="str">
        <f>IF('SAM_2017_4HH_rich with capital'!AM4="","",'SAM_2017_4HH_rich with capital'!AM4)</f>
        <v/>
      </c>
      <c r="AM3" s="223" t="str">
        <f>IF('SAM_2017_4HH_rich with capital'!AN4="","",'SAM_2017_4HH_rich with capital'!AN4)</f>
        <v/>
      </c>
      <c r="AN3" s="223" t="str">
        <f>IF('SAM_2017_4HH_rich with capital'!AO4="","",'SAM_2017_4HH_rich with capital'!AO4)</f>
        <v/>
      </c>
      <c r="AO3" s="223" t="str">
        <f>IF('SAM_2017_4HH_rich with capital'!AP4="","",'SAM_2017_4HH_rich with capital'!AP4)</f>
        <v/>
      </c>
      <c r="AP3" s="223" t="str">
        <f>IF('SAM_2017_4HH_rich with capital'!AQ4="","",'SAM_2017_4HH_rich with capital'!AQ4)</f>
        <v/>
      </c>
      <c r="AQ3" s="223" t="str">
        <f>IF('SAM_2017_4HH_rich with capital'!AR4="","",'SAM_2017_4HH_rich with capital'!AR4)</f>
        <v/>
      </c>
      <c r="AR3" s="223" t="str">
        <f>IF('SAM_2017_4HH_rich with capital'!AS4="","",'SAM_2017_4HH_rich with capital'!AS4)</f>
        <v/>
      </c>
      <c r="AS3" s="223" t="str">
        <f>IF('SAM_2017_4HH_rich with capital'!AT4="","",'SAM_2017_4HH_rich with capital'!AT4)</f>
        <v/>
      </c>
      <c r="AT3" s="223" t="str">
        <f>IF('SAM_2017_4HH_rich with capital'!AU4="","",'SAM_2017_4HH_rich with capital'!AU4)</f>
        <v/>
      </c>
      <c r="AU3" s="223" t="str">
        <f>IF('SAM_2017_4HH_rich with capital'!AV4="","",'SAM_2017_4HH_rich with capital'!AV4)</f>
        <v/>
      </c>
      <c r="AV3" s="223" t="str">
        <f>IF('SAM_2017_4HH_rich with capital'!AW4="","",'SAM_2017_4HH_rich with capital'!AW4)</f>
        <v/>
      </c>
      <c r="AW3" s="223" t="str">
        <f>IF('SAM_2017_4HH_rich with capital'!AX4="","",'SAM_2017_4HH_rich with capital'!AX4)</f>
        <v/>
      </c>
      <c r="AX3" s="223" t="str">
        <f>IF('SAM_2017_4HH_rich with capital'!AY4="","",'SAM_2017_4HH_rich with capital'!AY4)</f>
        <v/>
      </c>
      <c r="AY3" s="223" t="str">
        <f>IF('SAM_2017_4HH_rich with capital'!AZ4="","",'SAM_2017_4HH_rich with capital'!AZ4)</f>
        <v/>
      </c>
      <c r="AZ3" s="223" t="str">
        <f>IF('SAM_2017_4HH_rich with capital'!BA4="","",'SAM_2017_4HH_rich with capital'!BA4)</f>
        <v/>
      </c>
      <c r="BA3" s="223" t="str">
        <f>IF('SAM_2017_4HH_rich with capital'!BB4="","",'SAM_2017_4HH_rich with capital'!BB4)</f>
        <v/>
      </c>
      <c r="BB3" s="223" t="str">
        <f>IF('SAM_2017_4HH_rich with capital'!BC4="","",'SAM_2017_4HH_rich with capital'!BC4)</f>
        <v/>
      </c>
      <c r="BC3" s="223" t="str">
        <f>IF('SAM_2017_4HH_rich with capital'!BD4="","",'SAM_2017_4HH_rich with capital'!BD4)</f>
        <v/>
      </c>
      <c r="BD3" s="223" t="str">
        <f>IF('SAM_2017_4HH_rich with capital'!BE4="","",'SAM_2017_4HH_rich with capital'!BE4)</f>
        <v/>
      </c>
      <c r="BE3" s="223" t="str">
        <f>IF('SAM_2017_4HH_rich with capital'!BF4="","",'SAM_2017_4HH_rich with capital'!BF4)</f>
        <v/>
      </c>
      <c r="BF3" s="223" t="str">
        <f>IF('SAM_2017_4HH_rich with capital'!BG4="","",'SAM_2017_4HH_rich with capital'!BG4)</f>
        <v/>
      </c>
      <c r="BG3" s="223" t="str">
        <f>IF('SAM_2017_4HH_rich with capital'!BH4="","",'SAM_2017_4HH_rich with capital'!BH4)</f>
        <v/>
      </c>
      <c r="BH3" s="223" t="str">
        <f>IF('SAM_2017_4HH_rich with capital'!BI4="","",'SAM_2017_4HH_rich with capital'!BI4)</f>
        <v/>
      </c>
      <c r="BI3" s="223" t="str">
        <f>IF('SAM_2017_4HH_rich with capital'!BJ4="","",'SAM_2017_4HH_rich with capital'!BJ4)</f>
        <v/>
      </c>
      <c r="BJ3" s="223" t="str">
        <f>IF('SAM_2017_4HH_rich with capital'!BK4="","",'SAM_2017_4HH_rich with capital'!BK4)</f>
        <v/>
      </c>
      <c r="BK3" s="223" t="str">
        <f>IF('SAM_2017_4HH_rich with capital'!BL4="","",'SAM_2017_4HH_rich with capital'!BL4)</f>
        <v/>
      </c>
      <c r="BL3" s="223" t="str">
        <f>IF('SAM_2017_4HH_rich with capital'!BM4="","",'SAM_2017_4HH_rich with capital'!BM4)</f>
        <v/>
      </c>
      <c r="BM3" s="223" t="str">
        <f>IF('SAM_2017_4HH_rich with capital'!BN4="","",'SAM_2017_4HH_rich with capital'!BN4)</f>
        <v/>
      </c>
      <c r="BN3" s="223" t="str">
        <f>IF('SAM_2017_4HH_rich with capital'!BO4="","",'SAM_2017_4HH_rich with capital'!BO4)</f>
        <v/>
      </c>
      <c r="BO3" s="223" t="str">
        <f>IF('SAM_2017_4HH_rich with capital'!BP4="","",'SAM_2017_4HH_rich with capital'!BP4)</f>
        <v/>
      </c>
      <c r="BP3" s="223" t="str">
        <f>IF('SAM_2017_4HH_rich with capital'!BQ4="","",'SAM_2017_4HH_rich with capital'!BQ4)</f>
        <v/>
      </c>
      <c r="BQ3" s="223" t="str">
        <f>IF('SAM_2017_4HH_rich with capital'!BR4="","",'SAM_2017_4HH_rich with capital'!BR4)</f>
        <v/>
      </c>
      <c r="BR3" s="223" t="str">
        <f>IF('SAM_2017_4HH_rich with capital'!BS4="","",'SAM_2017_4HH_rich with capital'!BS4)</f>
        <v/>
      </c>
      <c r="BS3" s="223" t="str">
        <f>IF('SAM_2017_4HH_rich with capital'!BT4="","",'SAM_2017_4HH_rich with capital'!BT4)</f>
        <v/>
      </c>
      <c r="BT3" s="223" t="str">
        <f>IF('SAM_2017_4HH_rich with capital'!BU4="","",'SAM_2017_4HH_rich with capital'!BU4)</f>
        <v/>
      </c>
      <c r="BU3" s="223" t="str">
        <f>IF('SAM_2017_4HH_rich with capital'!BV4="","",'SAM_2017_4HH_rich with capital'!BV4)</f>
        <v/>
      </c>
      <c r="BV3" s="223" t="str">
        <f>IF('SAM_2017_4HH_rich with capital'!BW4="","",'SAM_2017_4HH_rich with capital'!BW4)</f>
        <v/>
      </c>
      <c r="BW3" s="223" t="str">
        <f>IF('SAM_2017_4HH_rich with capital'!BX4="","",'SAM_2017_4HH_rich with capital'!BX4)</f>
        <v/>
      </c>
      <c r="BX3" s="223" t="str">
        <f>IF('SAM_2017_4HH_rich with capital'!BY4="","",'SAM_2017_4HH_rich with capital'!BY4)</f>
        <v/>
      </c>
      <c r="BY3" s="223" t="str">
        <f>IF('SAM_2017_4HH_rich with capital'!BZ4="","",'SAM_2017_4HH_rich with capital'!BZ4)</f>
        <v/>
      </c>
      <c r="BZ3" s="223" t="str">
        <f>IF('SAM_2017_4HH_rich with capital'!CA4="","",'SAM_2017_4HH_rich with capital'!CA4)</f>
        <v/>
      </c>
      <c r="CA3" s="223" t="str">
        <f>IF('SAM_2017_4HH_rich with capital'!CB4="","",'SAM_2017_4HH_rich with capital'!CB4)</f>
        <v/>
      </c>
      <c r="CB3" s="223" t="str">
        <f>IF('SAM_2017_4HH_rich with capital'!CC4="","",'SAM_2017_4HH_rich with capital'!CC4)</f>
        <v/>
      </c>
      <c r="CC3" s="223" t="str">
        <f>IF('SAM_2017_4HH_rich with capital'!CD4="","",'SAM_2017_4HH_rich with capital'!CD4)</f>
        <v/>
      </c>
      <c r="CD3" s="223" t="str">
        <f>IF('SAM_2017_4HH_rich with capital'!CE4="","",'SAM_2017_4HH_rich with capital'!CE4)</f>
        <v/>
      </c>
      <c r="CE3" s="83">
        <f>IF('SAM_2017_4HH_rich with capital'!CF4="","",'SAM_2017_4HH_rich with capital'!CF4)</f>
        <v>123091.08250666122</v>
      </c>
    </row>
    <row r="4" spans="1:83" x14ac:dyDescent="0.25">
      <c r="A4" s="225">
        <v>3</v>
      </c>
      <c r="B4" s="244" t="str">
        <f>IF('SAM_2017_4HH_rich with capital'!C5="","",'SAM_2017_4HH_rich with capital'!C5)</f>
        <v/>
      </c>
      <c r="C4" s="223" t="str">
        <f>IF('SAM_2017_4HH_rich with capital'!D5="","",'SAM_2017_4HH_rich with capital'!D5)</f>
        <v/>
      </c>
      <c r="D4" s="223" t="str">
        <f>IF('SAM_2017_4HH_rich with capital'!E5="","",'SAM_2017_4HH_rich with capital'!E5)</f>
        <v/>
      </c>
      <c r="E4" s="223" t="str">
        <f>IF('SAM_2017_4HH_rich with capital'!F5="","",'SAM_2017_4HH_rich with capital'!F5)</f>
        <v/>
      </c>
      <c r="F4" s="223" t="str">
        <f>IF('SAM_2017_4HH_rich with capital'!G5="","",'SAM_2017_4HH_rich with capital'!G5)</f>
        <v/>
      </c>
      <c r="G4" s="223" t="str">
        <f>IF('SAM_2017_4HH_rich with capital'!H5="","",'SAM_2017_4HH_rich with capital'!H5)</f>
        <v/>
      </c>
      <c r="H4" s="223" t="str">
        <f>IF('SAM_2017_4HH_rich with capital'!I5="","",'SAM_2017_4HH_rich with capital'!I5)</f>
        <v/>
      </c>
      <c r="I4" s="223" t="str">
        <f>IF('SAM_2017_4HH_rich with capital'!J5="","",'SAM_2017_4HH_rich with capital'!J5)</f>
        <v/>
      </c>
      <c r="J4" s="223" t="str">
        <f>IF('SAM_2017_4HH_rich with capital'!K5="","",'SAM_2017_4HH_rich with capital'!K5)</f>
        <v/>
      </c>
      <c r="K4" s="223" t="str">
        <f>IF('SAM_2017_4HH_rich with capital'!L5="","",'SAM_2017_4HH_rich with capital'!L5)</f>
        <v/>
      </c>
      <c r="L4" s="223" t="str">
        <f>IF('SAM_2017_4HH_rich with capital'!M5="","",'SAM_2017_4HH_rich with capital'!M5)</f>
        <v/>
      </c>
      <c r="M4" s="223" t="str">
        <f>IF('SAM_2017_4HH_rich with capital'!N5="","",'SAM_2017_4HH_rich with capital'!N5)</f>
        <v/>
      </c>
      <c r="N4" s="223" t="str">
        <f>IF('SAM_2017_4HH_rich with capital'!O5="","",'SAM_2017_4HH_rich with capital'!O5)</f>
        <v/>
      </c>
      <c r="O4" s="223" t="str">
        <f>IF('SAM_2017_4HH_rich with capital'!P5="","",'SAM_2017_4HH_rich with capital'!P5)</f>
        <v/>
      </c>
      <c r="P4" s="223" t="str">
        <f>IF('SAM_2017_4HH_rich with capital'!Q5="","",'SAM_2017_4HH_rich with capital'!Q5)</f>
        <v/>
      </c>
      <c r="Q4" s="223" t="str">
        <f>IF('SAM_2017_4HH_rich with capital'!R5="","",'SAM_2017_4HH_rich with capital'!R5)</f>
        <v/>
      </c>
      <c r="R4" s="223" t="str">
        <f>IF('SAM_2017_4HH_rich with capital'!S5="","",'SAM_2017_4HH_rich with capital'!S5)</f>
        <v/>
      </c>
      <c r="S4" s="223" t="str">
        <f>IF('SAM_2017_4HH_rich with capital'!T5="","",'SAM_2017_4HH_rich with capital'!T5)</f>
        <v/>
      </c>
      <c r="T4" s="223" t="str">
        <f>IF('SAM_2017_4HH_rich with capital'!U5="","",'SAM_2017_4HH_rich with capital'!U5)</f>
        <v/>
      </c>
      <c r="U4" s="223" t="str">
        <f>IF('SAM_2017_4HH_rich with capital'!V5="","",'SAM_2017_4HH_rich with capital'!V5)</f>
        <v/>
      </c>
      <c r="V4" s="223" t="str">
        <f>IF('SAM_2017_4HH_rich with capital'!W5="","",'SAM_2017_4HH_rich with capital'!W5)</f>
        <v/>
      </c>
      <c r="W4" s="223" t="str">
        <f>IF('SAM_2017_4HH_rich with capital'!X5="","",'SAM_2017_4HH_rich with capital'!X5)</f>
        <v/>
      </c>
      <c r="X4" s="223" t="str">
        <f>IF('SAM_2017_4HH_rich with capital'!Y5="","",'SAM_2017_4HH_rich with capital'!Y5)</f>
        <v/>
      </c>
      <c r="Y4" s="223" t="str">
        <f>IF('SAM_2017_4HH_rich with capital'!Z5="","",'SAM_2017_4HH_rich with capital'!Z5)</f>
        <v/>
      </c>
      <c r="Z4" s="223" t="str">
        <f>IF('SAM_2017_4HH_rich with capital'!AA5="","",'SAM_2017_4HH_rich with capital'!AA5)</f>
        <v/>
      </c>
      <c r="AA4" s="223" t="str">
        <f>IF('SAM_2017_4HH_rich with capital'!AB5="","",'SAM_2017_4HH_rich with capital'!AB5)</f>
        <v/>
      </c>
      <c r="AB4" s="223" t="str">
        <f>IF('SAM_2017_4HH_rich with capital'!AC5="","",'SAM_2017_4HH_rich with capital'!AC5)</f>
        <v/>
      </c>
      <c r="AC4" s="223" t="str">
        <f>IF('SAM_2017_4HH_rich with capital'!AD5="","",'SAM_2017_4HH_rich with capital'!AD5)</f>
        <v/>
      </c>
      <c r="AD4" s="223" t="str">
        <f>IF('SAM_2017_4HH_rich with capital'!AE5="","",'SAM_2017_4HH_rich with capital'!AE5)</f>
        <v/>
      </c>
      <c r="AE4" s="223" t="str">
        <f>IF('SAM_2017_4HH_rich with capital'!AF5="","",'SAM_2017_4HH_rich with capital'!AF5)</f>
        <v/>
      </c>
      <c r="AF4" s="223" t="str">
        <f>IF('SAM_2017_4HH_rich with capital'!AG5="","",'SAM_2017_4HH_rich with capital'!AG5)</f>
        <v/>
      </c>
      <c r="AG4" s="223" t="str">
        <f>IF('SAM_2017_4HH_rich with capital'!AH5="","",'SAM_2017_4HH_rich with capital'!AH5)</f>
        <v/>
      </c>
      <c r="AH4" s="223" t="str">
        <f>IF('SAM_2017_4HH_rich with capital'!AI5="","",'SAM_2017_4HH_rich with capital'!AI5)</f>
        <v/>
      </c>
      <c r="AI4" s="223" t="str">
        <f>IF('SAM_2017_4HH_rich with capital'!AJ5="","",'SAM_2017_4HH_rich with capital'!AJ5)</f>
        <v/>
      </c>
      <c r="AJ4" s="223" t="str">
        <f>IF('SAM_2017_4HH_rich with capital'!AK5="","",'SAM_2017_4HH_rich with capital'!AK5)</f>
        <v/>
      </c>
      <c r="AK4" s="223" t="str">
        <f>IF('SAM_2017_4HH_rich with capital'!AL5="","",'SAM_2017_4HH_rich with capital'!AL5)</f>
        <v/>
      </c>
      <c r="AL4" s="223">
        <f>IF('SAM_2017_4HH_rich with capital'!AM5="","",'SAM_2017_4HH_rich with capital'!AM5)</f>
        <v>2131690.3363102581</v>
      </c>
      <c r="AM4" s="223" t="str">
        <f>IF('SAM_2017_4HH_rich with capital'!AN5="","",'SAM_2017_4HH_rich with capital'!AN5)</f>
        <v/>
      </c>
      <c r="AN4" s="223" t="str">
        <f>IF('SAM_2017_4HH_rich with capital'!AO5="","",'SAM_2017_4HH_rich with capital'!AO5)</f>
        <v/>
      </c>
      <c r="AO4" s="223" t="str">
        <f>IF('SAM_2017_4HH_rich with capital'!AP5="","",'SAM_2017_4HH_rich with capital'!AP5)</f>
        <v/>
      </c>
      <c r="AP4" s="223" t="str">
        <f>IF('SAM_2017_4HH_rich with capital'!AQ5="","",'SAM_2017_4HH_rich with capital'!AQ5)</f>
        <v/>
      </c>
      <c r="AQ4" s="223" t="str">
        <f>IF('SAM_2017_4HH_rich with capital'!AR5="","",'SAM_2017_4HH_rich with capital'!AR5)</f>
        <v/>
      </c>
      <c r="AR4" s="223" t="str">
        <f>IF('SAM_2017_4HH_rich with capital'!AS5="","",'SAM_2017_4HH_rich with capital'!AS5)</f>
        <v/>
      </c>
      <c r="AS4" s="223" t="str">
        <f>IF('SAM_2017_4HH_rich with capital'!AT5="","",'SAM_2017_4HH_rich with capital'!AT5)</f>
        <v/>
      </c>
      <c r="AT4" s="223" t="str">
        <f>IF('SAM_2017_4HH_rich with capital'!AU5="","",'SAM_2017_4HH_rich with capital'!AU5)</f>
        <v/>
      </c>
      <c r="AU4" s="223" t="str">
        <f>IF('SAM_2017_4HH_rich with capital'!AV5="","",'SAM_2017_4HH_rich with capital'!AV5)</f>
        <v/>
      </c>
      <c r="AV4" s="223" t="str">
        <f>IF('SAM_2017_4HH_rich with capital'!AW5="","",'SAM_2017_4HH_rich with capital'!AW5)</f>
        <v/>
      </c>
      <c r="AW4" s="223" t="str">
        <f>IF('SAM_2017_4HH_rich with capital'!AX5="","",'SAM_2017_4HH_rich with capital'!AX5)</f>
        <v/>
      </c>
      <c r="AX4" s="223" t="str">
        <f>IF('SAM_2017_4HH_rich with capital'!AY5="","",'SAM_2017_4HH_rich with capital'!AY5)</f>
        <v/>
      </c>
      <c r="AY4" s="223" t="str">
        <f>IF('SAM_2017_4HH_rich with capital'!AZ5="","",'SAM_2017_4HH_rich with capital'!AZ5)</f>
        <v/>
      </c>
      <c r="AZ4" s="223" t="str">
        <f>IF('SAM_2017_4HH_rich with capital'!BA5="","",'SAM_2017_4HH_rich with capital'!BA5)</f>
        <v/>
      </c>
      <c r="BA4" s="223" t="str">
        <f>IF('SAM_2017_4HH_rich with capital'!BB5="","",'SAM_2017_4HH_rich with capital'!BB5)</f>
        <v/>
      </c>
      <c r="BB4" s="223" t="str">
        <f>IF('SAM_2017_4HH_rich with capital'!BC5="","",'SAM_2017_4HH_rich with capital'!BC5)</f>
        <v/>
      </c>
      <c r="BC4" s="223" t="str">
        <f>IF('SAM_2017_4HH_rich with capital'!BD5="","",'SAM_2017_4HH_rich with capital'!BD5)</f>
        <v/>
      </c>
      <c r="BD4" s="223" t="str">
        <f>IF('SAM_2017_4HH_rich with capital'!BE5="","",'SAM_2017_4HH_rich with capital'!BE5)</f>
        <v/>
      </c>
      <c r="BE4" s="223" t="str">
        <f>IF('SAM_2017_4HH_rich with capital'!BF5="","",'SAM_2017_4HH_rich with capital'!BF5)</f>
        <v/>
      </c>
      <c r="BF4" s="223" t="str">
        <f>IF('SAM_2017_4HH_rich with capital'!BG5="","",'SAM_2017_4HH_rich with capital'!BG5)</f>
        <v/>
      </c>
      <c r="BG4" s="223" t="str">
        <f>IF('SAM_2017_4HH_rich with capital'!BH5="","",'SAM_2017_4HH_rich with capital'!BH5)</f>
        <v/>
      </c>
      <c r="BH4" s="223" t="str">
        <f>IF('SAM_2017_4HH_rich with capital'!BI5="","",'SAM_2017_4HH_rich with capital'!BI5)</f>
        <v/>
      </c>
      <c r="BI4" s="223" t="str">
        <f>IF('SAM_2017_4HH_rich with capital'!BJ5="","",'SAM_2017_4HH_rich with capital'!BJ5)</f>
        <v/>
      </c>
      <c r="BJ4" s="223" t="str">
        <f>IF('SAM_2017_4HH_rich with capital'!BK5="","",'SAM_2017_4HH_rich with capital'!BK5)</f>
        <v/>
      </c>
      <c r="BK4" s="223" t="str">
        <f>IF('SAM_2017_4HH_rich with capital'!BL5="","",'SAM_2017_4HH_rich with capital'!BL5)</f>
        <v/>
      </c>
      <c r="BL4" s="223" t="str">
        <f>IF('SAM_2017_4HH_rich with capital'!BM5="","",'SAM_2017_4HH_rich with capital'!BM5)</f>
        <v/>
      </c>
      <c r="BM4" s="223" t="str">
        <f>IF('SAM_2017_4HH_rich with capital'!BN5="","",'SAM_2017_4HH_rich with capital'!BN5)</f>
        <v/>
      </c>
      <c r="BN4" s="223" t="str">
        <f>IF('SAM_2017_4HH_rich with capital'!BO5="","",'SAM_2017_4HH_rich with capital'!BO5)</f>
        <v/>
      </c>
      <c r="BO4" s="223" t="str">
        <f>IF('SAM_2017_4HH_rich with capital'!BP5="","",'SAM_2017_4HH_rich with capital'!BP5)</f>
        <v/>
      </c>
      <c r="BP4" s="223" t="str">
        <f>IF('SAM_2017_4HH_rich with capital'!BQ5="","",'SAM_2017_4HH_rich with capital'!BQ5)</f>
        <v/>
      </c>
      <c r="BQ4" s="223" t="str">
        <f>IF('SAM_2017_4HH_rich with capital'!BR5="","",'SAM_2017_4HH_rich with capital'!BR5)</f>
        <v/>
      </c>
      <c r="BR4" s="223" t="str">
        <f>IF('SAM_2017_4HH_rich with capital'!BS5="","",'SAM_2017_4HH_rich with capital'!BS5)</f>
        <v/>
      </c>
      <c r="BS4" s="223" t="str">
        <f>IF('SAM_2017_4HH_rich with capital'!BT5="","",'SAM_2017_4HH_rich with capital'!BT5)</f>
        <v/>
      </c>
      <c r="BT4" s="223" t="str">
        <f>IF('SAM_2017_4HH_rich with capital'!BU5="","",'SAM_2017_4HH_rich with capital'!BU5)</f>
        <v/>
      </c>
      <c r="BU4" s="223" t="str">
        <f>IF('SAM_2017_4HH_rich with capital'!BV5="","",'SAM_2017_4HH_rich with capital'!BV5)</f>
        <v/>
      </c>
      <c r="BV4" s="223" t="str">
        <f>IF('SAM_2017_4HH_rich with capital'!BW5="","",'SAM_2017_4HH_rich with capital'!BW5)</f>
        <v/>
      </c>
      <c r="BW4" s="223" t="str">
        <f>IF('SAM_2017_4HH_rich with capital'!BX5="","",'SAM_2017_4HH_rich with capital'!BX5)</f>
        <v/>
      </c>
      <c r="BX4" s="223" t="str">
        <f>IF('SAM_2017_4HH_rich with capital'!BY5="","",'SAM_2017_4HH_rich with capital'!BY5)</f>
        <v/>
      </c>
      <c r="BY4" s="223" t="str">
        <f>IF('SAM_2017_4HH_rich with capital'!BZ5="","",'SAM_2017_4HH_rich with capital'!BZ5)</f>
        <v/>
      </c>
      <c r="BZ4" s="223" t="str">
        <f>IF('SAM_2017_4HH_rich with capital'!CA5="","",'SAM_2017_4HH_rich with capital'!CA5)</f>
        <v/>
      </c>
      <c r="CA4" s="223" t="str">
        <f>IF('SAM_2017_4HH_rich with capital'!CB5="","",'SAM_2017_4HH_rich with capital'!CB5)</f>
        <v/>
      </c>
      <c r="CB4" s="223" t="str">
        <f>IF('SAM_2017_4HH_rich with capital'!CC5="","",'SAM_2017_4HH_rich with capital'!CC5)</f>
        <v/>
      </c>
      <c r="CC4" s="223" t="str">
        <f>IF('SAM_2017_4HH_rich with capital'!CD5="","",'SAM_2017_4HH_rich with capital'!CD5)</f>
        <v/>
      </c>
      <c r="CD4" s="223" t="str">
        <f>IF('SAM_2017_4HH_rich with capital'!CE5="","",'SAM_2017_4HH_rich with capital'!CE5)</f>
        <v/>
      </c>
      <c r="CE4" s="83">
        <f>IF('SAM_2017_4HH_rich with capital'!CF5="","",'SAM_2017_4HH_rich with capital'!CF5)</f>
        <v>7703639.5312336776</v>
      </c>
    </row>
    <row r="5" spans="1:83" x14ac:dyDescent="0.25">
      <c r="A5" s="225">
        <v>4</v>
      </c>
      <c r="B5" s="244" t="str">
        <f>IF('SAM_2017_4HH_rich with capital'!C6="","",'SAM_2017_4HH_rich with capital'!C6)</f>
        <v/>
      </c>
      <c r="C5" s="223" t="str">
        <f>IF('SAM_2017_4HH_rich with capital'!D6="","",'SAM_2017_4HH_rich with capital'!D6)</f>
        <v/>
      </c>
      <c r="D5" s="223" t="str">
        <f>IF('SAM_2017_4HH_rich with capital'!E6="","",'SAM_2017_4HH_rich with capital'!E6)</f>
        <v/>
      </c>
      <c r="E5" s="223" t="str">
        <f>IF('SAM_2017_4HH_rich with capital'!F6="","",'SAM_2017_4HH_rich with capital'!F6)</f>
        <v/>
      </c>
      <c r="F5" s="223" t="str">
        <f>IF('SAM_2017_4HH_rich with capital'!G6="","",'SAM_2017_4HH_rich with capital'!G6)</f>
        <v/>
      </c>
      <c r="G5" s="223" t="str">
        <f>IF('SAM_2017_4HH_rich with capital'!H6="","",'SAM_2017_4HH_rich with capital'!H6)</f>
        <v/>
      </c>
      <c r="H5" s="223" t="str">
        <f>IF('SAM_2017_4HH_rich with capital'!I6="","",'SAM_2017_4HH_rich with capital'!I6)</f>
        <v/>
      </c>
      <c r="I5" s="223" t="str">
        <f>IF('SAM_2017_4HH_rich with capital'!J6="","",'SAM_2017_4HH_rich with capital'!J6)</f>
        <v/>
      </c>
      <c r="J5" s="223" t="str">
        <f>IF('SAM_2017_4HH_rich with capital'!K6="","",'SAM_2017_4HH_rich with capital'!K6)</f>
        <v/>
      </c>
      <c r="K5" s="223" t="str">
        <f>IF('SAM_2017_4HH_rich with capital'!L6="","",'SAM_2017_4HH_rich with capital'!L6)</f>
        <v/>
      </c>
      <c r="L5" s="223" t="str">
        <f>IF('SAM_2017_4HH_rich with capital'!M6="","",'SAM_2017_4HH_rich with capital'!M6)</f>
        <v/>
      </c>
      <c r="M5" s="223" t="str">
        <f>IF('SAM_2017_4HH_rich with capital'!N6="","",'SAM_2017_4HH_rich with capital'!N6)</f>
        <v/>
      </c>
      <c r="N5" s="223" t="str">
        <f>IF('SAM_2017_4HH_rich with capital'!O6="","",'SAM_2017_4HH_rich with capital'!O6)</f>
        <v/>
      </c>
      <c r="O5" s="223" t="str">
        <f>IF('SAM_2017_4HH_rich with capital'!P6="","",'SAM_2017_4HH_rich with capital'!P6)</f>
        <v/>
      </c>
      <c r="P5" s="223" t="str">
        <f>IF('SAM_2017_4HH_rich with capital'!Q6="","",'SAM_2017_4HH_rich with capital'!Q6)</f>
        <v/>
      </c>
      <c r="Q5" s="223" t="str">
        <f>IF('SAM_2017_4HH_rich with capital'!R6="","",'SAM_2017_4HH_rich with capital'!R6)</f>
        <v/>
      </c>
      <c r="R5" s="223" t="str">
        <f>IF('SAM_2017_4HH_rich with capital'!S6="","",'SAM_2017_4HH_rich with capital'!S6)</f>
        <v/>
      </c>
      <c r="S5" s="223" t="str">
        <f>IF('SAM_2017_4HH_rich with capital'!T6="","",'SAM_2017_4HH_rich with capital'!T6)</f>
        <v/>
      </c>
      <c r="T5" s="223" t="str">
        <f>IF('SAM_2017_4HH_rich with capital'!U6="","",'SAM_2017_4HH_rich with capital'!U6)</f>
        <v/>
      </c>
      <c r="U5" s="223" t="str">
        <f>IF('SAM_2017_4HH_rich with capital'!V6="","",'SAM_2017_4HH_rich with capital'!V6)</f>
        <v/>
      </c>
      <c r="V5" s="223" t="str">
        <f>IF('SAM_2017_4HH_rich with capital'!W6="","",'SAM_2017_4HH_rich with capital'!W6)</f>
        <v/>
      </c>
      <c r="W5" s="223" t="str">
        <f>IF('SAM_2017_4HH_rich with capital'!X6="","",'SAM_2017_4HH_rich with capital'!X6)</f>
        <v/>
      </c>
      <c r="X5" s="223" t="str">
        <f>IF('SAM_2017_4HH_rich with capital'!Y6="","",'SAM_2017_4HH_rich with capital'!Y6)</f>
        <v/>
      </c>
      <c r="Y5" s="223" t="str">
        <f>IF('SAM_2017_4HH_rich with capital'!Z6="","",'SAM_2017_4HH_rich with capital'!Z6)</f>
        <v/>
      </c>
      <c r="Z5" s="223" t="str">
        <f>IF('SAM_2017_4HH_rich with capital'!AA6="","",'SAM_2017_4HH_rich with capital'!AA6)</f>
        <v/>
      </c>
      <c r="AA5" s="223" t="str">
        <f>IF('SAM_2017_4HH_rich with capital'!AB6="","",'SAM_2017_4HH_rich with capital'!AB6)</f>
        <v/>
      </c>
      <c r="AB5" s="223" t="str">
        <f>IF('SAM_2017_4HH_rich with capital'!AC6="","",'SAM_2017_4HH_rich with capital'!AC6)</f>
        <v/>
      </c>
      <c r="AC5" s="223" t="str">
        <f>IF('SAM_2017_4HH_rich with capital'!AD6="","",'SAM_2017_4HH_rich with capital'!AD6)</f>
        <v/>
      </c>
      <c r="AD5" s="223" t="str">
        <f>IF('SAM_2017_4HH_rich with capital'!AE6="","",'SAM_2017_4HH_rich with capital'!AE6)</f>
        <v/>
      </c>
      <c r="AE5" s="223" t="str">
        <f>IF('SAM_2017_4HH_rich with capital'!AF6="","",'SAM_2017_4HH_rich with capital'!AF6)</f>
        <v/>
      </c>
      <c r="AF5" s="223" t="str">
        <f>IF('SAM_2017_4HH_rich with capital'!AG6="","",'SAM_2017_4HH_rich with capital'!AG6)</f>
        <v/>
      </c>
      <c r="AG5" s="223" t="str">
        <f>IF('SAM_2017_4HH_rich with capital'!AH6="","",'SAM_2017_4HH_rich with capital'!AH6)</f>
        <v/>
      </c>
      <c r="AH5" s="223" t="str">
        <f>IF('SAM_2017_4HH_rich with capital'!AI6="","",'SAM_2017_4HH_rich with capital'!AI6)</f>
        <v/>
      </c>
      <c r="AI5" s="223" t="str">
        <f>IF('SAM_2017_4HH_rich with capital'!AJ6="","",'SAM_2017_4HH_rich with capital'!AJ6)</f>
        <v/>
      </c>
      <c r="AJ5" s="223" t="str">
        <f>IF('SAM_2017_4HH_rich with capital'!AK6="","",'SAM_2017_4HH_rich with capital'!AK6)</f>
        <v/>
      </c>
      <c r="AK5" s="223" t="str">
        <f>IF('SAM_2017_4HH_rich with capital'!AL6="","",'SAM_2017_4HH_rich with capital'!AL6)</f>
        <v/>
      </c>
      <c r="AL5" s="223" t="str">
        <f>IF('SAM_2017_4HH_rich with capital'!AM6="","",'SAM_2017_4HH_rich with capital'!AM6)</f>
        <v/>
      </c>
      <c r="AM5" s="2">
        <f>IF('SAM_2017_4HH_rich with capital'!AN6="","",'SAM_2017_4HH_rich with capital'!AN6)</f>
        <v>-79489.977102817284</v>
      </c>
      <c r="AN5" s="223" t="str">
        <f>IF('SAM_2017_4HH_rich with capital'!AO6="","",'SAM_2017_4HH_rich with capital'!AO6)</f>
        <v/>
      </c>
      <c r="AO5" s="223" t="str">
        <f>IF('SAM_2017_4HH_rich with capital'!AP6="","",'SAM_2017_4HH_rich with capital'!AP6)</f>
        <v/>
      </c>
      <c r="AP5" s="223" t="str">
        <f>IF('SAM_2017_4HH_rich with capital'!AQ6="","",'SAM_2017_4HH_rich with capital'!AQ6)</f>
        <v/>
      </c>
      <c r="AQ5" s="223" t="str">
        <f>IF('SAM_2017_4HH_rich with capital'!AR6="","",'SAM_2017_4HH_rich with capital'!AR6)</f>
        <v/>
      </c>
      <c r="AR5" s="223" t="str">
        <f>IF('SAM_2017_4HH_rich with capital'!AS6="","",'SAM_2017_4HH_rich with capital'!AS6)</f>
        <v/>
      </c>
      <c r="AS5" s="223" t="str">
        <f>IF('SAM_2017_4HH_rich with capital'!AT6="","",'SAM_2017_4HH_rich with capital'!AT6)</f>
        <v/>
      </c>
      <c r="AT5" s="223" t="str">
        <f>IF('SAM_2017_4HH_rich with capital'!AU6="","",'SAM_2017_4HH_rich with capital'!AU6)</f>
        <v/>
      </c>
      <c r="AU5" s="223" t="str">
        <f>IF('SAM_2017_4HH_rich with capital'!AV6="","",'SAM_2017_4HH_rich with capital'!AV6)</f>
        <v/>
      </c>
      <c r="AV5" s="223" t="str">
        <f>IF('SAM_2017_4HH_rich with capital'!AW6="","",'SAM_2017_4HH_rich with capital'!AW6)</f>
        <v/>
      </c>
      <c r="AW5" s="223" t="str">
        <f>IF('SAM_2017_4HH_rich with capital'!AX6="","",'SAM_2017_4HH_rich with capital'!AX6)</f>
        <v/>
      </c>
      <c r="AX5" s="223" t="str">
        <f>IF('SAM_2017_4HH_rich with capital'!AY6="","",'SAM_2017_4HH_rich with capital'!AY6)</f>
        <v/>
      </c>
      <c r="AY5" s="223" t="str">
        <f>IF('SAM_2017_4HH_rich with capital'!AZ6="","",'SAM_2017_4HH_rich with capital'!AZ6)</f>
        <v/>
      </c>
      <c r="AZ5" s="223" t="str">
        <f>IF('SAM_2017_4HH_rich with capital'!BA6="","",'SAM_2017_4HH_rich with capital'!BA6)</f>
        <v/>
      </c>
      <c r="BA5" s="223" t="str">
        <f>IF('SAM_2017_4HH_rich with capital'!BB6="","",'SAM_2017_4HH_rich with capital'!BB6)</f>
        <v/>
      </c>
      <c r="BB5" s="223" t="str">
        <f>IF('SAM_2017_4HH_rich with capital'!BC6="","",'SAM_2017_4HH_rich with capital'!BC6)</f>
        <v/>
      </c>
      <c r="BC5" s="223" t="str">
        <f>IF('SAM_2017_4HH_rich with capital'!BD6="","",'SAM_2017_4HH_rich with capital'!BD6)</f>
        <v/>
      </c>
      <c r="BD5" s="223" t="str">
        <f>IF('SAM_2017_4HH_rich with capital'!BE6="","",'SAM_2017_4HH_rich with capital'!BE6)</f>
        <v/>
      </c>
      <c r="BE5" s="223" t="str">
        <f>IF('SAM_2017_4HH_rich with capital'!BF6="","",'SAM_2017_4HH_rich with capital'!BF6)</f>
        <v/>
      </c>
      <c r="BF5" s="223" t="str">
        <f>IF('SAM_2017_4HH_rich with capital'!BG6="","",'SAM_2017_4HH_rich with capital'!BG6)</f>
        <v/>
      </c>
      <c r="BG5" s="223" t="str">
        <f>IF('SAM_2017_4HH_rich with capital'!BH6="","",'SAM_2017_4HH_rich with capital'!BH6)</f>
        <v/>
      </c>
      <c r="BH5" s="223" t="str">
        <f>IF('SAM_2017_4HH_rich with capital'!BI6="","",'SAM_2017_4HH_rich with capital'!BI6)</f>
        <v/>
      </c>
      <c r="BI5" s="223" t="str">
        <f>IF('SAM_2017_4HH_rich with capital'!BJ6="","",'SAM_2017_4HH_rich with capital'!BJ6)</f>
        <v/>
      </c>
      <c r="BJ5" s="223" t="str">
        <f>IF('SAM_2017_4HH_rich with capital'!BK6="","",'SAM_2017_4HH_rich with capital'!BK6)</f>
        <v/>
      </c>
      <c r="BK5" s="223" t="str">
        <f>IF('SAM_2017_4HH_rich with capital'!BL6="","",'SAM_2017_4HH_rich with capital'!BL6)</f>
        <v/>
      </c>
      <c r="BL5" s="223" t="str">
        <f>IF('SAM_2017_4HH_rich with capital'!BM6="","",'SAM_2017_4HH_rich with capital'!BM6)</f>
        <v/>
      </c>
      <c r="BM5" s="223" t="str">
        <f>IF('SAM_2017_4HH_rich with capital'!BN6="","",'SAM_2017_4HH_rich with capital'!BN6)</f>
        <v/>
      </c>
      <c r="BN5" s="223" t="str">
        <f>IF('SAM_2017_4HH_rich with capital'!BO6="","",'SAM_2017_4HH_rich with capital'!BO6)</f>
        <v/>
      </c>
      <c r="BO5" s="223" t="str">
        <f>IF('SAM_2017_4HH_rich with capital'!BP6="","",'SAM_2017_4HH_rich with capital'!BP6)</f>
        <v/>
      </c>
      <c r="BP5" s="223" t="str">
        <f>IF('SAM_2017_4HH_rich with capital'!BQ6="","",'SAM_2017_4HH_rich with capital'!BQ6)</f>
        <v/>
      </c>
      <c r="BQ5" s="223" t="str">
        <f>IF('SAM_2017_4HH_rich with capital'!BR6="","",'SAM_2017_4HH_rich with capital'!BR6)</f>
        <v/>
      </c>
      <c r="BR5" s="223" t="str">
        <f>IF('SAM_2017_4HH_rich with capital'!BS6="","",'SAM_2017_4HH_rich with capital'!BS6)</f>
        <v/>
      </c>
      <c r="BS5" s="223" t="str">
        <f>IF('SAM_2017_4HH_rich with capital'!BT6="","",'SAM_2017_4HH_rich with capital'!BT6)</f>
        <v/>
      </c>
      <c r="BT5" s="223" t="str">
        <f>IF('SAM_2017_4HH_rich with capital'!BU6="","",'SAM_2017_4HH_rich with capital'!BU6)</f>
        <v/>
      </c>
      <c r="BU5" s="223" t="str">
        <f>IF('SAM_2017_4HH_rich with capital'!BV6="","",'SAM_2017_4HH_rich with capital'!BV6)</f>
        <v/>
      </c>
      <c r="BV5" s="223" t="str">
        <f>IF('SAM_2017_4HH_rich with capital'!BW6="","",'SAM_2017_4HH_rich with capital'!BW6)</f>
        <v/>
      </c>
      <c r="BW5" s="223" t="str">
        <f>IF('SAM_2017_4HH_rich with capital'!BX6="","",'SAM_2017_4HH_rich with capital'!BX6)</f>
        <v/>
      </c>
      <c r="BX5" s="223" t="str">
        <f>IF('SAM_2017_4HH_rich with capital'!BY6="","",'SAM_2017_4HH_rich with capital'!BY6)</f>
        <v/>
      </c>
      <c r="BY5" s="223" t="str">
        <f>IF('SAM_2017_4HH_rich with capital'!BZ6="","",'SAM_2017_4HH_rich with capital'!BZ6)</f>
        <v/>
      </c>
      <c r="BZ5" s="223" t="str">
        <f>IF('SAM_2017_4HH_rich with capital'!CA6="","",'SAM_2017_4HH_rich with capital'!CA6)</f>
        <v/>
      </c>
      <c r="CA5" s="223" t="str">
        <f>IF('SAM_2017_4HH_rich with capital'!CB6="","",'SAM_2017_4HH_rich with capital'!CB6)</f>
        <v/>
      </c>
      <c r="CB5" s="223" t="str">
        <f>IF('SAM_2017_4HH_rich with capital'!CC6="","",'SAM_2017_4HH_rich with capital'!CC6)</f>
        <v/>
      </c>
      <c r="CC5" s="223" t="str">
        <f>IF('SAM_2017_4HH_rich with capital'!CD6="","",'SAM_2017_4HH_rich with capital'!CD6)</f>
        <v/>
      </c>
      <c r="CD5" s="223" t="str">
        <f>IF('SAM_2017_4HH_rich with capital'!CE6="","",'SAM_2017_4HH_rich with capital'!CE6)</f>
        <v/>
      </c>
      <c r="CE5" s="83">
        <f>IF('SAM_2017_4HH_rich with capital'!CF6="","",'SAM_2017_4HH_rich with capital'!CF6)</f>
        <v>381343.05124846118</v>
      </c>
    </row>
    <row r="6" spans="1:83" x14ac:dyDescent="0.25">
      <c r="A6" s="225">
        <v>5</v>
      </c>
      <c r="B6" s="244" t="str">
        <f>IF('SAM_2017_4HH_rich with capital'!C7="","",'SAM_2017_4HH_rich with capital'!C7)</f>
        <v/>
      </c>
      <c r="C6" s="223" t="str">
        <f>IF('SAM_2017_4HH_rich with capital'!D7="","",'SAM_2017_4HH_rich with capital'!D7)</f>
        <v/>
      </c>
      <c r="D6" s="223" t="str">
        <f>IF('SAM_2017_4HH_rich with capital'!E7="","",'SAM_2017_4HH_rich with capital'!E7)</f>
        <v/>
      </c>
      <c r="E6" s="223" t="str">
        <f>IF('SAM_2017_4HH_rich with capital'!F7="","",'SAM_2017_4HH_rich with capital'!F7)</f>
        <v/>
      </c>
      <c r="F6" s="223" t="str">
        <f>IF('SAM_2017_4HH_rich with capital'!G7="","",'SAM_2017_4HH_rich with capital'!G7)</f>
        <v/>
      </c>
      <c r="G6" s="223" t="str">
        <f>IF('SAM_2017_4HH_rich with capital'!H7="","",'SAM_2017_4HH_rich with capital'!H7)</f>
        <v/>
      </c>
      <c r="H6" s="223" t="str">
        <f>IF('SAM_2017_4HH_rich with capital'!I7="","",'SAM_2017_4HH_rich with capital'!I7)</f>
        <v/>
      </c>
      <c r="I6" s="223" t="str">
        <f>IF('SAM_2017_4HH_rich with capital'!J7="","",'SAM_2017_4HH_rich with capital'!J7)</f>
        <v/>
      </c>
      <c r="J6" s="223" t="str">
        <f>IF('SAM_2017_4HH_rich with capital'!K7="","",'SAM_2017_4HH_rich with capital'!K7)</f>
        <v/>
      </c>
      <c r="K6" s="223" t="str">
        <f>IF('SAM_2017_4HH_rich with capital'!L7="","",'SAM_2017_4HH_rich with capital'!L7)</f>
        <v/>
      </c>
      <c r="L6" s="223" t="str">
        <f>IF('SAM_2017_4HH_rich with capital'!M7="","",'SAM_2017_4HH_rich with capital'!M7)</f>
        <v/>
      </c>
      <c r="M6" s="223" t="str">
        <f>IF('SAM_2017_4HH_rich with capital'!N7="","",'SAM_2017_4HH_rich with capital'!N7)</f>
        <v/>
      </c>
      <c r="N6" s="223" t="str">
        <f>IF('SAM_2017_4HH_rich with capital'!O7="","",'SAM_2017_4HH_rich with capital'!O7)</f>
        <v/>
      </c>
      <c r="O6" s="223" t="str">
        <f>IF('SAM_2017_4HH_rich with capital'!P7="","",'SAM_2017_4HH_rich with capital'!P7)</f>
        <v/>
      </c>
      <c r="P6" s="223" t="str">
        <f>IF('SAM_2017_4HH_rich with capital'!Q7="","",'SAM_2017_4HH_rich with capital'!Q7)</f>
        <v/>
      </c>
      <c r="Q6" s="223" t="str">
        <f>IF('SAM_2017_4HH_rich with capital'!R7="","",'SAM_2017_4HH_rich with capital'!R7)</f>
        <v/>
      </c>
      <c r="R6" s="223" t="str">
        <f>IF('SAM_2017_4HH_rich with capital'!S7="","",'SAM_2017_4HH_rich with capital'!S7)</f>
        <v/>
      </c>
      <c r="S6" s="223" t="str">
        <f>IF('SAM_2017_4HH_rich with capital'!T7="","",'SAM_2017_4HH_rich with capital'!T7)</f>
        <v/>
      </c>
      <c r="T6" s="223" t="str">
        <f>IF('SAM_2017_4HH_rich with capital'!U7="","",'SAM_2017_4HH_rich with capital'!U7)</f>
        <v/>
      </c>
      <c r="U6" s="223" t="str">
        <f>IF('SAM_2017_4HH_rich with capital'!V7="","",'SAM_2017_4HH_rich with capital'!V7)</f>
        <v/>
      </c>
      <c r="V6" s="223" t="str">
        <f>IF('SAM_2017_4HH_rich with capital'!W7="","",'SAM_2017_4HH_rich with capital'!W7)</f>
        <v/>
      </c>
      <c r="W6" s="223" t="str">
        <f>IF('SAM_2017_4HH_rich with capital'!X7="","",'SAM_2017_4HH_rich with capital'!X7)</f>
        <v/>
      </c>
      <c r="X6" s="223" t="str">
        <f>IF('SAM_2017_4HH_rich with capital'!Y7="","",'SAM_2017_4HH_rich with capital'!Y7)</f>
        <v/>
      </c>
      <c r="Y6" s="223" t="str">
        <f>IF('SAM_2017_4HH_rich with capital'!Z7="","",'SAM_2017_4HH_rich with capital'!Z7)</f>
        <v/>
      </c>
      <c r="Z6" s="223" t="str">
        <f>IF('SAM_2017_4HH_rich with capital'!AA7="","",'SAM_2017_4HH_rich with capital'!AA7)</f>
        <v/>
      </c>
      <c r="AA6" s="223" t="str">
        <f>IF('SAM_2017_4HH_rich with capital'!AB7="","",'SAM_2017_4HH_rich with capital'!AB7)</f>
        <v/>
      </c>
      <c r="AB6" s="223" t="str">
        <f>IF('SAM_2017_4HH_rich with capital'!AC7="","",'SAM_2017_4HH_rich with capital'!AC7)</f>
        <v/>
      </c>
      <c r="AC6" s="223" t="str">
        <f>IF('SAM_2017_4HH_rich with capital'!AD7="","",'SAM_2017_4HH_rich with capital'!AD7)</f>
        <v/>
      </c>
      <c r="AD6" s="223" t="str">
        <f>IF('SAM_2017_4HH_rich with capital'!AE7="","",'SAM_2017_4HH_rich with capital'!AE7)</f>
        <v/>
      </c>
      <c r="AE6" s="223" t="str">
        <f>IF('SAM_2017_4HH_rich with capital'!AF7="","",'SAM_2017_4HH_rich with capital'!AF7)</f>
        <v/>
      </c>
      <c r="AF6" s="223" t="str">
        <f>IF('SAM_2017_4HH_rich with capital'!AG7="","",'SAM_2017_4HH_rich with capital'!AG7)</f>
        <v/>
      </c>
      <c r="AG6" s="223" t="str">
        <f>IF('SAM_2017_4HH_rich with capital'!AH7="","",'SAM_2017_4HH_rich with capital'!AH7)</f>
        <v/>
      </c>
      <c r="AH6" s="223" t="str">
        <f>IF('SAM_2017_4HH_rich with capital'!AI7="","",'SAM_2017_4HH_rich with capital'!AI7)</f>
        <v/>
      </c>
      <c r="AI6" s="223" t="str">
        <f>IF('SAM_2017_4HH_rich with capital'!AJ7="","",'SAM_2017_4HH_rich with capital'!AJ7)</f>
        <v/>
      </c>
      <c r="AJ6" s="223" t="str">
        <f>IF('SAM_2017_4HH_rich with capital'!AK7="","",'SAM_2017_4HH_rich with capital'!AK7)</f>
        <v/>
      </c>
      <c r="AK6" s="223" t="str">
        <f>IF('SAM_2017_4HH_rich with capital'!AL7="","",'SAM_2017_4HH_rich with capital'!AL7)</f>
        <v/>
      </c>
      <c r="AL6" s="223" t="str">
        <f>IF('SAM_2017_4HH_rich with capital'!AM7="","",'SAM_2017_4HH_rich with capital'!AM7)</f>
        <v/>
      </c>
      <c r="AM6" s="223" t="str">
        <f>IF('SAM_2017_4HH_rich with capital'!AN7="","",'SAM_2017_4HH_rich with capital'!AN7)</f>
        <v/>
      </c>
      <c r="AN6" s="223">
        <f>IF('SAM_2017_4HH_rich with capital'!AO7="","",'SAM_2017_4HH_rich with capital'!AO7)</f>
        <v>313451.98804420186</v>
      </c>
      <c r="AO6" s="223" t="str">
        <f>IF('SAM_2017_4HH_rich with capital'!AP7="","",'SAM_2017_4HH_rich with capital'!AP7)</f>
        <v/>
      </c>
      <c r="AP6" s="223" t="str">
        <f>IF('SAM_2017_4HH_rich with capital'!AQ7="","",'SAM_2017_4HH_rich with capital'!AQ7)</f>
        <v/>
      </c>
      <c r="AQ6" s="223" t="str">
        <f>IF('SAM_2017_4HH_rich with capital'!AR7="","",'SAM_2017_4HH_rich with capital'!AR7)</f>
        <v/>
      </c>
      <c r="AR6" s="223" t="str">
        <f>IF('SAM_2017_4HH_rich with capital'!AS7="","",'SAM_2017_4HH_rich with capital'!AS7)</f>
        <v/>
      </c>
      <c r="AS6" s="223" t="str">
        <f>IF('SAM_2017_4HH_rich with capital'!AT7="","",'SAM_2017_4HH_rich with capital'!AT7)</f>
        <v/>
      </c>
      <c r="AT6" s="223" t="str">
        <f>IF('SAM_2017_4HH_rich with capital'!AU7="","",'SAM_2017_4HH_rich with capital'!AU7)</f>
        <v/>
      </c>
      <c r="AU6" s="223" t="str">
        <f>IF('SAM_2017_4HH_rich with capital'!AV7="","",'SAM_2017_4HH_rich with capital'!AV7)</f>
        <v/>
      </c>
      <c r="AV6" s="223" t="str">
        <f>IF('SAM_2017_4HH_rich with capital'!AW7="","",'SAM_2017_4HH_rich with capital'!AW7)</f>
        <v/>
      </c>
      <c r="AW6" s="223" t="str">
        <f>IF('SAM_2017_4HH_rich with capital'!AX7="","",'SAM_2017_4HH_rich with capital'!AX7)</f>
        <v/>
      </c>
      <c r="AX6" s="223" t="str">
        <f>IF('SAM_2017_4HH_rich with capital'!AY7="","",'SAM_2017_4HH_rich with capital'!AY7)</f>
        <v/>
      </c>
      <c r="AY6" s="223" t="str">
        <f>IF('SAM_2017_4HH_rich with capital'!AZ7="","",'SAM_2017_4HH_rich with capital'!AZ7)</f>
        <v/>
      </c>
      <c r="AZ6" s="223" t="str">
        <f>IF('SAM_2017_4HH_rich with capital'!BA7="","",'SAM_2017_4HH_rich with capital'!BA7)</f>
        <v/>
      </c>
      <c r="BA6" s="223" t="str">
        <f>IF('SAM_2017_4HH_rich with capital'!BB7="","",'SAM_2017_4HH_rich with capital'!BB7)</f>
        <v/>
      </c>
      <c r="BB6" s="223" t="str">
        <f>IF('SAM_2017_4HH_rich with capital'!BC7="","",'SAM_2017_4HH_rich with capital'!BC7)</f>
        <v/>
      </c>
      <c r="BC6" s="223" t="str">
        <f>IF('SAM_2017_4HH_rich with capital'!BD7="","",'SAM_2017_4HH_rich with capital'!BD7)</f>
        <v/>
      </c>
      <c r="BD6" s="223" t="str">
        <f>IF('SAM_2017_4HH_rich with capital'!BE7="","",'SAM_2017_4HH_rich with capital'!BE7)</f>
        <v/>
      </c>
      <c r="BE6" s="223" t="str">
        <f>IF('SAM_2017_4HH_rich with capital'!BF7="","",'SAM_2017_4HH_rich with capital'!BF7)</f>
        <v/>
      </c>
      <c r="BF6" s="223" t="str">
        <f>IF('SAM_2017_4HH_rich with capital'!BG7="","",'SAM_2017_4HH_rich with capital'!BG7)</f>
        <v/>
      </c>
      <c r="BG6" s="223" t="str">
        <f>IF('SAM_2017_4HH_rich with capital'!BH7="","",'SAM_2017_4HH_rich with capital'!BH7)</f>
        <v/>
      </c>
      <c r="BH6" s="223" t="str">
        <f>IF('SAM_2017_4HH_rich with capital'!BI7="","",'SAM_2017_4HH_rich with capital'!BI7)</f>
        <v/>
      </c>
      <c r="BI6" s="223" t="str">
        <f>IF('SAM_2017_4HH_rich with capital'!BJ7="","",'SAM_2017_4HH_rich with capital'!BJ7)</f>
        <v/>
      </c>
      <c r="BJ6" s="223" t="str">
        <f>IF('SAM_2017_4HH_rich with capital'!BK7="","",'SAM_2017_4HH_rich with capital'!BK7)</f>
        <v/>
      </c>
      <c r="BK6" s="223" t="str">
        <f>IF('SAM_2017_4HH_rich with capital'!BL7="","",'SAM_2017_4HH_rich with capital'!BL7)</f>
        <v/>
      </c>
      <c r="BL6" s="223" t="str">
        <f>IF('SAM_2017_4HH_rich with capital'!BM7="","",'SAM_2017_4HH_rich with capital'!BM7)</f>
        <v/>
      </c>
      <c r="BM6" s="223" t="str">
        <f>IF('SAM_2017_4HH_rich with capital'!BN7="","",'SAM_2017_4HH_rich with capital'!BN7)</f>
        <v/>
      </c>
      <c r="BN6" s="223" t="str">
        <f>IF('SAM_2017_4HH_rich with capital'!BO7="","",'SAM_2017_4HH_rich with capital'!BO7)</f>
        <v/>
      </c>
      <c r="BO6" s="223" t="str">
        <f>IF('SAM_2017_4HH_rich with capital'!BP7="","",'SAM_2017_4HH_rich with capital'!BP7)</f>
        <v/>
      </c>
      <c r="BP6" s="223" t="str">
        <f>IF('SAM_2017_4HH_rich with capital'!BQ7="","",'SAM_2017_4HH_rich with capital'!BQ7)</f>
        <v/>
      </c>
      <c r="BQ6" s="223" t="str">
        <f>IF('SAM_2017_4HH_rich with capital'!BR7="","",'SAM_2017_4HH_rich with capital'!BR7)</f>
        <v/>
      </c>
      <c r="BR6" s="223" t="str">
        <f>IF('SAM_2017_4HH_rich with capital'!BS7="","",'SAM_2017_4HH_rich with capital'!BS7)</f>
        <v/>
      </c>
      <c r="BS6" s="223" t="str">
        <f>IF('SAM_2017_4HH_rich with capital'!BT7="","",'SAM_2017_4HH_rich with capital'!BT7)</f>
        <v/>
      </c>
      <c r="BT6" s="223" t="str">
        <f>IF('SAM_2017_4HH_rich with capital'!BU7="","",'SAM_2017_4HH_rich with capital'!BU7)</f>
        <v/>
      </c>
      <c r="BU6" s="223" t="str">
        <f>IF('SAM_2017_4HH_rich with capital'!BV7="","",'SAM_2017_4HH_rich with capital'!BV7)</f>
        <v/>
      </c>
      <c r="BV6" s="223" t="str">
        <f>IF('SAM_2017_4HH_rich with capital'!BW7="","",'SAM_2017_4HH_rich with capital'!BW7)</f>
        <v/>
      </c>
      <c r="BW6" s="223" t="str">
        <f>IF('SAM_2017_4HH_rich with capital'!BX7="","",'SAM_2017_4HH_rich with capital'!BX7)</f>
        <v/>
      </c>
      <c r="BX6" s="223" t="str">
        <f>IF('SAM_2017_4HH_rich with capital'!BY7="","",'SAM_2017_4HH_rich with capital'!BY7)</f>
        <v/>
      </c>
      <c r="BY6" s="223" t="str">
        <f>IF('SAM_2017_4HH_rich with capital'!BZ7="","",'SAM_2017_4HH_rich with capital'!BZ7)</f>
        <v/>
      </c>
      <c r="BZ6" s="223" t="str">
        <f>IF('SAM_2017_4HH_rich with capital'!CA7="","",'SAM_2017_4HH_rich with capital'!CA7)</f>
        <v/>
      </c>
      <c r="CA6" s="223" t="str">
        <f>IF('SAM_2017_4HH_rich with capital'!CB7="","",'SAM_2017_4HH_rich with capital'!CB7)</f>
        <v/>
      </c>
      <c r="CB6" s="223" t="str">
        <f>IF('SAM_2017_4HH_rich with capital'!CC7="","",'SAM_2017_4HH_rich with capital'!CC7)</f>
        <v/>
      </c>
      <c r="CC6" s="223" t="str">
        <f>IF('SAM_2017_4HH_rich with capital'!CD7="","",'SAM_2017_4HH_rich with capital'!CD7)</f>
        <v/>
      </c>
      <c r="CD6" s="223" t="str">
        <f>IF('SAM_2017_4HH_rich with capital'!CE7="","",'SAM_2017_4HH_rich with capital'!CE7)</f>
        <v/>
      </c>
      <c r="CE6" s="83">
        <f>IF('SAM_2017_4HH_rich with capital'!CF7="","",'SAM_2017_4HH_rich with capital'!CF7)</f>
        <v>151412.80342622113</v>
      </c>
    </row>
    <row r="7" spans="1:83" x14ac:dyDescent="0.25">
      <c r="A7" s="225">
        <v>6</v>
      </c>
      <c r="B7" s="244" t="str">
        <f>IF('SAM_2017_4HH_rich with capital'!C8="","",'SAM_2017_4HH_rich with capital'!C8)</f>
        <v/>
      </c>
      <c r="C7" s="223" t="str">
        <f>IF('SAM_2017_4HH_rich with capital'!D8="","",'SAM_2017_4HH_rich with capital'!D8)</f>
        <v/>
      </c>
      <c r="D7" s="223" t="str">
        <f>IF('SAM_2017_4HH_rich with capital'!E8="","",'SAM_2017_4HH_rich with capital'!E8)</f>
        <v/>
      </c>
      <c r="E7" s="223" t="str">
        <f>IF('SAM_2017_4HH_rich with capital'!F8="","",'SAM_2017_4HH_rich with capital'!F8)</f>
        <v/>
      </c>
      <c r="F7" s="223" t="str">
        <f>IF('SAM_2017_4HH_rich with capital'!G8="","",'SAM_2017_4HH_rich with capital'!G8)</f>
        <v/>
      </c>
      <c r="G7" s="223" t="str">
        <f>IF('SAM_2017_4HH_rich with capital'!H8="","",'SAM_2017_4HH_rich with capital'!H8)</f>
        <v/>
      </c>
      <c r="H7" s="223" t="str">
        <f>IF('SAM_2017_4HH_rich with capital'!I8="","",'SAM_2017_4HH_rich with capital'!I8)</f>
        <v/>
      </c>
      <c r="I7" s="223" t="str">
        <f>IF('SAM_2017_4HH_rich with capital'!J8="","",'SAM_2017_4HH_rich with capital'!J8)</f>
        <v/>
      </c>
      <c r="J7" s="223" t="str">
        <f>IF('SAM_2017_4HH_rich with capital'!K8="","",'SAM_2017_4HH_rich with capital'!K8)</f>
        <v/>
      </c>
      <c r="K7" s="223" t="str">
        <f>IF('SAM_2017_4HH_rich with capital'!L8="","",'SAM_2017_4HH_rich with capital'!L8)</f>
        <v/>
      </c>
      <c r="L7" s="223" t="str">
        <f>IF('SAM_2017_4HH_rich with capital'!M8="","",'SAM_2017_4HH_rich with capital'!M8)</f>
        <v/>
      </c>
      <c r="M7" s="223" t="str">
        <f>IF('SAM_2017_4HH_rich with capital'!N8="","",'SAM_2017_4HH_rich with capital'!N8)</f>
        <v/>
      </c>
      <c r="N7" s="223" t="str">
        <f>IF('SAM_2017_4HH_rich with capital'!O8="","",'SAM_2017_4HH_rich with capital'!O8)</f>
        <v/>
      </c>
      <c r="O7" s="223" t="str">
        <f>IF('SAM_2017_4HH_rich with capital'!P8="","",'SAM_2017_4HH_rich with capital'!P8)</f>
        <v/>
      </c>
      <c r="P7" s="223" t="str">
        <f>IF('SAM_2017_4HH_rich with capital'!Q8="","",'SAM_2017_4HH_rich with capital'!Q8)</f>
        <v/>
      </c>
      <c r="Q7" s="223" t="str">
        <f>IF('SAM_2017_4HH_rich with capital'!R8="","",'SAM_2017_4HH_rich with capital'!R8)</f>
        <v/>
      </c>
      <c r="R7" s="223" t="str">
        <f>IF('SAM_2017_4HH_rich with capital'!S8="","",'SAM_2017_4HH_rich with capital'!S8)</f>
        <v/>
      </c>
      <c r="S7" s="223" t="str">
        <f>IF('SAM_2017_4HH_rich with capital'!T8="","",'SAM_2017_4HH_rich with capital'!T8)</f>
        <v/>
      </c>
      <c r="T7" s="223" t="str">
        <f>IF('SAM_2017_4HH_rich with capital'!U8="","",'SAM_2017_4HH_rich with capital'!U8)</f>
        <v/>
      </c>
      <c r="U7" s="223" t="str">
        <f>IF('SAM_2017_4HH_rich with capital'!V8="","",'SAM_2017_4HH_rich with capital'!V8)</f>
        <v/>
      </c>
      <c r="V7" s="223" t="str">
        <f>IF('SAM_2017_4HH_rich with capital'!W8="","",'SAM_2017_4HH_rich with capital'!W8)</f>
        <v/>
      </c>
      <c r="W7" s="223" t="str">
        <f>IF('SAM_2017_4HH_rich with capital'!X8="","",'SAM_2017_4HH_rich with capital'!X8)</f>
        <v/>
      </c>
      <c r="X7" s="223" t="str">
        <f>IF('SAM_2017_4HH_rich with capital'!Y8="","",'SAM_2017_4HH_rich with capital'!Y8)</f>
        <v/>
      </c>
      <c r="Y7" s="223" t="str">
        <f>IF('SAM_2017_4HH_rich with capital'!Z8="","",'SAM_2017_4HH_rich with capital'!Z8)</f>
        <v/>
      </c>
      <c r="Z7" s="223" t="str">
        <f>IF('SAM_2017_4HH_rich with capital'!AA8="","",'SAM_2017_4HH_rich with capital'!AA8)</f>
        <v/>
      </c>
      <c r="AA7" s="223" t="str">
        <f>IF('SAM_2017_4HH_rich with capital'!AB8="","",'SAM_2017_4HH_rich with capital'!AB8)</f>
        <v/>
      </c>
      <c r="AB7" s="223" t="str">
        <f>IF('SAM_2017_4HH_rich with capital'!AC8="","",'SAM_2017_4HH_rich with capital'!AC8)</f>
        <v/>
      </c>
      <c r="AC7" s="223" t="str">
        <f>IF('SAM_2017_4HH_rich with capital'!AD8="","",'SAM_2017_4HH_rich with capital'!AD8)</f>
        <v/>
      </c>
      <c r="AD7" s="223" t="str">
        <f>IF('SAM_2017_4HH_rich with capital'!AE8="","",'SAM_2017_4HH_rich with capital'!AE8)</f>
        <v/>
      </c>
      <c r="AE7" s="223" t="str">
        <f>IF('SAM_2017_4HH_rich with capital'!AF8="","",'SAM_2017_4HH_rich with capital'!AF8)</f>
        <v/>
      </c>
      <c r="AF7" s="223" t="str">
        <f>IF('SAM_2017_4HH_rich with capital'!AG8="","",'SAM_2017_4HH_rich with capital'!AG8)</f>
        <v/>
      </c>
      <c r="AG7" s="223" t="str">
        <f>IF('SAM_2017_4HH_rich with capital'!AH8="","",'SAM_2017_4HH_rich with capital'!AH8)</f>
        <v/>
      </c>
      <c r="AH7" s="223" t="str">
        <f>IF('SAM_2017_4HH_rich with capital'!AI8="","",'SAM_2017_4HH_rich with capital'!AI8)</f>
        <v/>
      </c>
      <c r="AI7" s="223" t="str">
        <f>IF('SAM_2017_4HH_rich with capital'!AJ8="","",'SAM_2017_4HH_rich with capital'!AJ8)</f>
        <v/>
      </c>
      <c r="AJ7" s="223" t="str">
        <f>IF('SAM_2017_4HH_rich with capital'!AK8="","",'SAM_2017_4HH_rich with capital'!AK8)</f>
        <v/>
      </c>
      <c r="AK7" s="223" t="str">
        <f>IF('SAM_2017_4HH_rich with capital'!AL8="","",'SAM_2017_4HH_rich with capital'!AL8)</f>
        <v/>
      </c>
      <c r="AL7" s="223" t="str">
        <f>IF('SAM_2017_4HH_rich with capital'!AM8="","",'SAM_2017_4HH_rich with capital'!AM8)</f>
        <v/>
      </c>
      <c r="AM7" s="223" t="str">
        <f>IF('SAM_2017_4HH_rich with capital'!AN8="","",'SAM_2017_4HH_rich with capital'!AN8)</f>
        <v/>
      </c>
      <c r="AN7" s="223" t="str">
        <f>IF('SAM_2017_4HH_rich with capital'!AO8="","",'SAM_2017_4HH_rich with capital'!AO8)</f>
        <v/>
      </c>
      <c r="AO7" s="223">
        <f>IF('SAM_2017_4HH_rich with capital'!AP8="","",'SAM_2017_4HH_rich with capital'!AP8)</f>
        <v>2098187.3739231797</v>
      </c>
      <c r="AP7" s="223" t="str">
        <f>IF('SAM_2017_4HH_rich with capital'!AQ8="","",'SAM_2017_4HH_rich with capital'!AQ8)</f>
        <v/>
      </c>
      <c r="AQ7" s="223" t="str">
        <f>IF('SAM_2017_4HH_rich with capital'!AR8="","",'SAM_2017_4HH_rich with capital'!AR8)</f>
        <v/>
      </c>
      <c r="AR7" s="223" t="str">
        <f>IF('SAM_2017_4HH_rich with capital'!AS8="","",'SAM_2017_4HH_rich with capital'!AS8)</f>
        <v/>
      </c>
      <c r="AS7" s="223" t="str">
        <f>IF('SAM_2017_4HH_rich with capital'!AT8="","",'SAM_2017_4HH_rich with capital'!AT8)</f>
        <v/>
      </c>
      <c r="AT7" s="223" t="str">
        <f>IF('SAM_2017_4HH_rich with capital'!AU8="","",'SAM_2017_4HH_rich with capital'!AU8)</f>
        <v/>
      </c>
      <c r="AU7" s="223" t="str">
        <f>IF('SAM_2017_4HH_rich with capital'!AV8="","",'SAM_2017_4HH_rich with capital'!AV8)</f>
        <v/>
      </c>
      <c r="AV7" s="223" t="str">
        <f>IF('SAM_2017_4HH_rich with capital'!AW8="","",'SAM_2017_4HH_rich with capital'!AW8)</f>
        <v/>
      </c>
      <c r="AW7" s="223" t="str">
        <f>IF('SAM_2017_4HH_rich with capital'!AX8="","",'SAM_2017_4HH_rich with capital'!AX8)</f>
        <v/>
      </c>
      <c r="AX7" s="223" t="str">
        <f>IF('SAM_2017_4HH_rich with capital'!AY8="","",'SAM_2017_4HH_rich with capital'!AY8)</f>
        <v/>
      </c>
      <c r="AY7" s="223" t="str">
        <f>IF('SAM_2017_4HH_rich with capital'!AZ8="","",'SAM_2017_4HH_rich with capital'!AZ8)</f>
        <v/>
      </c>
      <c r="AZ7" s="223" t="str">
        <f>IF('SAM_2017_4HH_rich with capital'!BA8="","",'SAM_2017_4HH_rich with capital'!BA8)</f>
        <v/>
      </c>
      <c r="BA7" s="223" t="str">
        <f>IF('SAM_2017_4HH_rich with capital'!BB8="","",'SAM_2017_4HH_rich with capital'!BB8)</f>
        <v/>
      </c>
      <c r="BB7" s="223" t="str">
        <f>IF('SAM_2017_4HH_rich with capital'!BC8="","",'SAM_2017_4HH_rich with capital'!BC8)</f>
        <v/>
      </c>
      <c r="BC7" s="223" t="str">
        <f>IF('SAM_2017_4HH_rich with capital'!BD8="","",'SAM_2017_4HH_rich with capital'!BD8)</f>
        <v/>
      </c>
      <c r="BD7" s="223" t="str">
        <f>IF('SAM_2017_4HH_rich with capital'!BE8="","",'SAM_2017_4HH_rich with capital'!BE8)</f>
        <v/>
      </c>
      <c r="BE7" s="223" t="str">
        <f>IF('SAM_2017_4HH_rich with capital'!BF8="","",'SAM_2017_4HH_rich with capital'!BF8)</f>
        <v/>
      </c>
      <c r="BF7" s="223" t="str">
        <f>IF('SAM_2017_4HH_rich with capital'!BG8="","",'SAM_2017_4HH_rich with capital'!BG8)</f>
        <v/>
      </c>
      <c r="BG7" s="223" t="str">
        <f>IF('SAM_2017_4HH_rich with capital'!BH8="","",'SAM_2017_4HH_rich with capital'!BH8)</f>
        <v/>
      </c>
      <c r="BH7" s="223" t="str">
        <f>IF('SAM_2017_4HH_rich with capital'!BI8="","",'SAM_2017_4HH_rich with capital'!BI8)</f>
        <v/>
      </c>
      <c r="BI7" s="223" t="str">
        <f>IF('SAM_2017_4HH_rich with capital'!BJ8="","",'SAM_2017_4HH_rich with capital'!BJ8)</f>
        <v/>
      </c>
      <c r="BJ7" s="223" t="str">
        <f>IF('SAM_2017_4HH_rich with capital'!BK8="","",'SAM_2017_4HH_rich with capital'!BK8)</f>
        <v/>
      </c>
      <c r="BK7" s="223" t="str">
        <f>IF('SAM_2017_4HH_rich with capital'!BL8="","",'SAM_2017_4HH_rich with capital'!BL8)</f>
        <v/>
      </c>
      <c r="BL7" s="223" t="str">
        <f>IF('SAM_2017_4HH_rich with capital'!BM8="","",'SAM_2017_4HH_rich with capital'!BM8)</f>
        <v/>
      </c>
      <c r="BM7" s="223" t="str">
        <f>IF('SAM_2017_4HH_rich with capital'!BN8="","",'SAM_2017_4HH_rich with capital'!BN8)</f>
        <v/>
      </c>
      <c r="BN7" s="223" t="str">
        <f>IF('SAM_2017_4HH_rich with capital'!BO8="","",'SAM_2017_4HH_rich with capital'!BO8)</f>
        <v/>
      </c>
      <c r="BO7" s="223" t="str">
        <f>IF('SAM_2017_4HH_rich with capital'!BP8="","",'SAM_2017_4HH_rich with capital'!BP8)</f>
        <v/>
      </c>
      <c r="BP7" s="223" t="str">
        <f>IF('SAM_2017_4HH_rich with capital'!BQ8="","",'SAM_2017_4HH_rich with capital'!BQ8)</f>
        <v/>
      </c>
      <c r="BQ7" s="223" t="str">
        <f>IF('SAM_2017_4HH_rich with capital'!BR8="","",'SAM_2017_4HH_rich with capital'!BR8)</f>
        <v/>
      </c>
      <c r="BR7" s="223" t="str">
        <f>IF('SAM_2017_4HH_rich with capital'!BS8="","",'SAM_2017_4HH_rich with capital'!BS8)</f>
        <v/>
      </c>
      <c r="BS7" s="223" t="str">
        <f>IF('SAM_2017_4HH_rich with capital'!BT8="","",'SAM_2017_4HH_rich with capital'!BT8)</f>
        <v/>
      </c>
      <c r="BT7" s="223" t="str">
        <f>IF('SAM_2017_4HH_rich with capital'!BU8="","",'SAM_2017_4HH_rich with capital'!BU8)</f>
        <v/>
      </c>
      <c r="BU7" s="223" t="str">
        <f>IF('SAM_2017_4HH_rich with capital'!BV8="","",'SAM_2017_4HH_rich with capital'!BV8)</f>
        <v/>
      </c>
      <c r="BV7" s="223" t="str">
        <f>IF('SAM_2017_4HH_rich with capital'!BW8="","",'SAM_2017_4HH_rich with capital'!BW8)</f>
        <v/>
      </c>
      <c r="BW7" s="223" t="str">
        <f>IF('SAM_2017_4HH_rich with capital'!BX8="","",'SAM_2017_4HH_rich with capital'!BX8)</f>
        <v/>
      </c>
      <c r="BX7" s="223" t="str">
        <f>IF('SAM_2017_4HH_rich with capital'!BY8="","",'SAM_2017_4HH_rich with capital'!BY8)</f>
        <v/>
      </c>
      <c r="BY7" s="223" t="str">
        <f>IF('SAM_2017_4HH_rich with capital'!BZ8="","",'SAM_2017_4HH_rich with capital'!BZ8)</f>
        <v/>
      </c>
      <c r="BZ7" s="223" t="str">
        <f>IF('SAM_2017_4HH_rich with capital'!CA8="","",'SAM_2017_4HH_rich with capital'!CA8)</f>
        <v/>
      </c>
      <c r="CA7" s="223" t="str">
        <f>IF('SAM_2017_4HH_rich with capital'!CB8="","",'SAM_2017_4HH_rich with capital'!CB8)</f>
        <v/>
      </c>
      <c r="CB7" s="223" t="str">
        <f>IF('SAM_2017_4HH_rich with capital'!CC8="","",'SAM_2017_4HH_rich with capital'!CC8)</f>
        <v/>
      </c>
      <c r="CC7" s="223" t="str">
        <f>IF('SAM_2017_4HH_rich with capital'!CD8="","",'SAM_2017_4HH_rich with capital'!CD8)</f>
        <v/>
      </c>
      <c r="CD7" s="223" t="str">
        <f>IF('SAM_2017_4HH_rich with capital'!CE8="","",'SAM_2017_4HH_rich with capital'!CE8)</f>
        <v/>
      </c>
      <c r="CE7" s="83">
        <f>IF('SAM_2017_4HH_rich with capital'!CF8="","",'SAM_2017_4HH_rich with capital'!CF8)</f>
        <v>494261.82459596405</v>
      </c>
    </row>
    <row r="8" spans="1:83" x14ac:dyDescent="0.25">
      <c r="A8" s="225">
        <v>7</v>
      </c>
      <c r="B8" s="244" t="str">
        <f>IF('SAM_2017_4HH_rich with capital'!C9="","",'SAM_2017_4HH_rich with capital'!C9)</f>
        <v/>
      </c>
      <c r="C8" s="223" t="str">
        <f>IF('SAM_2017_4HH_rich with capital'!D9="","",'SAM_2017_4HH_rich with capital'!D9)</f>
        <v/>
      </c>
      <c r="D8" s="223" t="str">
        <f>IF('SAM_2017_4HH_rich with capital'!E9="","",'SAM_2017_4HH_rich with capital'!E9)</f>
        <v/>
      </c>
      <c r="E8" s="223" t="str">
        <f>IF('SAM_2017_4HH_rich with capital'!F9="","",'SAM_2017_4HH_rich with capital'!F9)</f>
        <v/>
      </c>
      <c r="F8" s="223" t="str">
        <f>IF('SAM_2017_4HH_rich with capital'!G9="","",'SAM_2017_4HH_rich with capital'!G9)</f>
        <v/>
      </c>
      <c r="G8" s="223" t="str">
        <f>IF('SAM_2017_4HH_rich with capital'!H9="","",'SAM_2017_4HH_rich with capital'!H9)</f>
        <v/>
      </c>
      <c r="H8" s="223" t="str">
        <f>IF('SAM_2017_4HH_rich with capital'!I9="","",'SAM_2017_4HH_rich with capital'!I9)</f>
        <v/>
      </c>
      <c r="I8" s="223" t="str">
        <f>IF('SAM_2017_4HH_rich with capital'!J9="","",'SAM_2017_4HH_rich with capital'!J9)</f>
        <v/>
      </c>
      <c r="J8" s="223" t="str">
        <f>IF('SAM_2017_4HH_rich with capital'!K9="","",'SAM_2017_4HH_rich with capital'!K9)</f>
        <v/>
      </c>
      <c r="K8" s="223" t="str">
        <f>IF('SAM_2017_4HH_rich with capital'!L9="","",'SAM_2017_4HH_rich with capital'!L9)</f>
        <v/>
      </c>
      <c r="L8" s="223" t="str">
        <f>IF('SAM_2017_4HH_rich with capital'!M9="","",'SAM_2017_4HH_rich with capital'!M9)</f>
        <v/>
      </c>
      <c r="M8" s="223" t="str">
        <f>IF('SAM_2017_4HH_rich with capital'!N9="","",'SAM_2017_4HH_rich with capital'!N9)</f>
        <v/>
      </c>
      <c r="N8" s="223" t="str">
        <f>IF('SAM_2017_4HH_rich with capital'!O9="","",'SAM_2017_4HH_rich with capital'!O9)</f>
        <v/>
      </c>
      <c r="O8" s="223" t="str">
        <f>IF('SAM_2017_4HH_rich with capital'!P9="","",'SAM_2017_4HH_rich with capital'!P9)</f>
        <v/>
      </c>
      <c r="P8" s="223" t="str">
        <f>IF('SAM_2017_4HH_rich with capital'!Q9="","",'SAM_2017_4HH_rich with capital'!Q9)</f>
        <v/>
      </c>
      <c r="Q8" s="223" t="str">
        <f>IF('SAM_2017_4HH_rich with capital'!R9="","",'SAM_2017_4HH_rich with capital'!R9)</f>
        <v/>
      </c>
      <c r="R8" s="223" t="str">
        <f>IF('SAM_2017_4HH_rich with capital'!S9="","",'SAM_2017_4HH_rich with capital'!S9)</f>
        <v/>
      </c>
      <c r="S8" s="223" t="str">
        <f>IF('SAM_2017_4HH_rich with capital'!T9="","",'SAM_2017_4HH_rich with capital'!T9)</f>
        <v/>
      </c>
      <c r="T8" s="223" t="str">
        <f>IF('SAM_2017_4HH_rich with capital'!U9="","",'SAM_2017_4HH_rich with capital'!U9)</f>
        <v/>
      </c>
      <c r="U8" s="223" t="str">
        <f>IF('SAM_2017_4HH_rich with capital'!V9="","",'SAM_2017_4HH_rich with capital'!V9)</f>
        <v/>
      </c>
      <c r="V8" s="223" t="str">
        <f>IF('SAM_2017_4HH_rich with capital'!W9="","",'SAM_2017_4HH_rich with capital'!W9)</f>
        <v/>
      </c>
      <c r="W8" s="223" t="str">
        <f>IF('SAM_2017_4HH_rich with capital'!X9="","",'SAM_2017_4HH_rich with capital'!X9)</f>
        <v/>
      </c>
      <c r="X8" s="223" t="str">
        <f>IF('SAM_2017_4HH_rich with capital'!Y9="","",'SAM_2017_4HH_rich with capital'!Y9)</f>
        <v/>
      </c>
      <c r="Y8" s="223" t="str">
        <f>IF('SAM_2017_4HH_rich with capital'!Z9="","",'SAM_2017_4HH_rich with capital'!Z9)</f>
        <v/>
      </c>
      <c r="Z8" s="223" t="str">
        <f>IF('SAM_2017_4HH_rich with capital'!AA9="","",'SAM_2017_4HH_rich with capital'!AA9)</f>
        <v/>
      </c>
      <c r="AA8" s="223" t="str">
        <f>IF('SAM_2017_4HH_rich with capital'!AB9="","",'SAM_2017_4HH_rich with capital'!AB9)</f>
        <v/>
      </c>
      <c r="AB8" s="223" t="str">
        <f>IF('SAM_2017_4HH_rich with capital'!AC9="","",'SAM_2017_4HH_rich with capital'!AC9)</f>
        <v/>
      </c>
      <c r="AC8" s="223" t="str">
        <f>IF('SAM_2017_4HH_rich with capital'!AD9="","",'SAM_2017_4HH_rich with capital'!AD9)</f>
        <v/>
      </c>
      <c r="AD8" s="223" t="str">
        <f>IF('SAM_2017_4HH_rich with capital'!AE9="","",'SAM_2017_4HH_rich with capital'!AE9)</f>
        <v/>
      </c>
      <c r="AE8" s="223" t="str">
        <f>IF('SAM_2017_4HH_rich with capital'!AF9="","",'SAM_2017_4HH_rich with capital'!AF9)</f>
        <v/>
      </c>
      <c r="AF8" s="223" t="str">
        <f>IF('SAM_2017_4HH_rich with capital'!AG9="","",'SAM_2017_4HH_rich with capital'!AG9)</f>
        <v/>
      </c>
      <c r="AG8" s="223" t="str">
        <f>IF('SAM_2017_4HH_rich with capital'!AH9="","",'SAM_2017_4HH_rich with capital'!AH9)</f>
        <v/>
      </c>
      <c r="AH8" s="223" t="str">
        <f>IF('SAM_2017_4HH_rich with capital'!AI9="","",'SAM_2017_4HH_rich with capital'!AI9)</f>
        <v/>
      </c>
      <c r="AI8" s="223" t="str">
        <f>IF('SAM_2017_4HH_rich with capital'!AJ9="","",'SAM_2017_4HH_rich with capital'!AJ9)</f>
        <v/>
      </c>
      <c r="AJ8" s="223" t="str">
        <f>IF('SAM_2017_4HH_rich with capital'!AK9="","",'SAM_2017_4HH_rich with capital'!AK9)</f>
        <v/>
      </c>
      <c r="AK8" s="223" t="str">
        <f>IF('SAM_2017_4HH_rich with capital'!AL9="","",'SAM_2017_4HH_rich with capital'!AL9)</f>
        <v/>
      </c>
      <c r="AL8" s="223" t="str">
        <f>IF('SAM_2017_4HH_rich with capital'!AM9="","",'SAM_2017_4HH_rich with capital'!AM9)</f>
        <v/>
      </c>
      <c r="AM8" s="223" t="str">
        <f>IF('SAM_2017_4HH_rich with capital'!AN9="","",'SAM_2017_4HH_rich with capital'!AN9)</f>
        <v/>
      </c>
      <c r="AN8" s="223" t="str">
        <f>IF('SAM_2017_4HH_rich with capital'!AO9="","",'SAM_2017_4HH_rich with capital'!AO9)</f>
        <v/>
      </c>
      <c r="AO8" s="223" t="str">
        <f>IF('SAM_2017_4HH_rich with capital'!AP9="","",'SAM_2017_4HH_rich with capital'!AP9)</f>
        <v/>
      </c>
      <c r="AP8" s="223">
        <f>IF('SAM_2017_4HH_rich with capital'!AQ9="","",'SAM_2017_4HH_rich with capital'!AQ9)</f>
        <v>908405.47561960935</v>
      </c>
      <c r="AQ8" s="223" t="str">
        <f>IF('SAM_2017_4HH_rich with capital'!AR9="","",'SAM_2017_4HH_rich with capital'!AR9)</f>
        <v/>
      </c>
      <c r="AR8" s="223" t="str">
        <f>IF('SAM_2017_4HH_rich with capital'!AS9="","",'SAM_2017_4HH_rich with capital'!AS9)</f>
        <v/>
      </c>
      <c r="AS8" s="223" t="str">
        <f>IF('SAM_2017_4HH_rich with capital'!AT9="","",'SAM_2017_4HH_rich with capital'!AT9)</f>
        <v/>
      </c>
      <c r="AT8" s="223" t="str">
        <f>IF('SAM_2017_4HH_rich with capital'!AU9="","",'SAM_2017_4HH_rich with capital'!AU9)</f>
        <v/>
      </c>
      <c r="AU8" s="223" t="str">
        <f>IF('SAM_2017_4HH_rich with capital'!AV9="","",'SAM_2017_4HH_rich with capital'!AV9)</f>
        <v/>
      </c>
      <c r="AV8" s="223" t="str">
        <f>IF('SAM_2017_4HH_rich with capital'!AW9="","",'SAM_2017_4HH_rich with capital'!AW9)</f>
        <v/>
      </c>
      <c r="AW8" s="223" t="str">
        <f>IF('SAM_2017_4HH_rich with capital'!AX9="","",'SAM_2017_4HH_rich with capital'!AX9)</f>
        <v/>
      </c>
      <c r="AX8" s="223" t="str">
        <f>IF('SAM_2017_4HH_rich with capital'!AY9="","",'SAM_2017_4HH_rich with capital'!AY9)</f>
        <v/>
      </c>
      <c r="AY8" s="223" t="str">
        <f>IF('SAM_2017_4HH_rich with capital'!AZ9="","",'SAM_2017_4HH_rich with capital'!AZ9)</f>
        <v/>
      </c>
      <c r="AZ8" s="223" t="str">
        <f>IF('SAM_2017_4HH_rich with capital'!BA9="","",'SAM_2017_4HH_rich with capital'!BA9)</f>
        <v/>
      </c>
      <c r="BA8" s="223" t="str">
        <f>IF('SAM_2017_4HH_rich with capital'!BB9="","",'SAM_2017_4HH_rich with capital'!BB9)</f>
        <v/>
      </c>
      <c r="BB8" s="223" t="str">
        <f>IF('SAM_2017_4HH_rich with capital'!BC9="","",'SAM_2017_4HH_rich with capital'!BC9)</f>
        <v/>
      </c>
      <c r="BC8" s="223" t="str">
        <f>IF('SAM_2017_4HH_rich with capital'!BD9="","",'SAM_2017_4HH_rich with capital'!BD9)</f>
        <v/>
      </c>
      <c r="BD8" s="223" t="str">
        <f>IF('SAM_2017_4HH_rich with capital'!BE9="","",'SAM_2017_4HH_rich with capital'!BE9)</f>
        <v/>
      </c>
      <c r="BE8" s="223" t="str">
        <f>IF('SAM_2017_4HH_rich with capital'!BF9="","",'SAM_2017_4HH_rich with capital'!BF9)</f>
        <v/>
      </c>
      <c r="BF8" s="223" t="str">
        <f>IF('SAM_2017_4HH_rich with capital'!BG9="","",'SAM_2017_4HH_rich with capital'!BG9)</f>
        <v/>
      </c>
      <c r="BG8" s="223" t="str">
        <f>IF('SAM_2017_4HH_rich with capital'!BH9="","",'SAM_2017_4HH_rich with capital'!BH9)</f>
        <v/>
      </c>
      <c r="BH8" s="223" t="str">
        <f>IF('SAM_2017_4HH_rich with capital'!BI9="","",'SAM_2017_4HH_rich with capital'!BI9)</f>
        <v/>
      </c>
      <c r="BI8" s="223" t="str">
        <f>IF('SAM_2017_4HH_rich with capital'!BJ9="","",'SAM_2017_4HH_rich with capital'!BJ9)</f>
        <v/>
      </c>
      <c r="BJ8" s="223" t="str">
        <f>IF('SAM_2017_4HH_rich with capital'!BK9="","",'SAM_2017_4HH_rich with capital'!BK9)</f>
        <v/>
      </c>
      <c r="BK8" s="223" t="str">
        <f>IF('SAM_2017_4HH_rich with capital'!BL9="","",'SAM_2017_4HH_rich with capital'!BL9)</f>
        <v/>
      </c>
      <c r="BL8" s="223" t="str">
        <f>IF('SAM_2017_4HH_rich with capital'!BM9="","",'SAM_2017_4HH_rich with capital'!BM9)</f>
        <v/>
      </c>
      <c r="BM8" s="223" t="str">
        <f>IF('SAM_2017_4HH_rich with capital'!BN9="","",'SAM_2017_4HH_rich with capital'!BN9)</f>
        <v/>
      </c>
      <c r="BN8" s="223" t="str">
        <f>IF('SAM_2017_4HH_rich with capital'!BO9="","",'SAM_2017_4HH_rich with capital'!BO9)</f>
        <v/>
      </c>
      <c r="BO8" s="223" t="str">
        <f>IF('SAM_2017_4HH_rich with capital'!BP9="","",'SAM_2017_4HH_rich with capital'!BP9)</f>
        <v/>
      </c>
      <c r="BP8" s="223" t="str">
        <f>IF('SAM_2017_4HH_rich with capital'!BQ9="","",'SAM_2017_4HH_rich with capital'!BQ9)</f>
        <v/>
      </c>
      <c r="BQ8" s="223" t="str">
        <f>IF('SAM_2017_4HH_rich with capital'!BR9="","",'SAM_2017_4HH_rich with capital'!BR9)</f>
        <v/>
      </c>
      <c r="BR8" s="223" t="str">
        <f>IF('SAM_2017_4HH_rich with capital'!BS9="","",'SAM_2017_4HH_rich with capital'!BS9)</f>
        <v/>
      </c>
      <c r="BS8" s="223" t="str">
        <f>IF('SAM_2017_4HH_rich with capital'!BT9="","",'SAM_2017_4HH_rich with capital'!BT9)</f>
        <v/>
      </c>
      <c r="BT8" s="223" t="str">
        <f>IF('SAM_2017_4HH_rich with capital'!BU9="","",'SAM_2017_4HH_rich with capital'!BU9)</f>
        <v/>
      </c>
      <c r="BU8" s="223" t="str">
        <f>IF('SAM_2017_4HH_rich with capital'!BV9="","",'SAM_2017_4HH_rich with capital'!BV9)</f>
        <v/>
      </c>
      <c r="BV8" s="223" t="str">
        <f>IF('SAM_2017_4HH_rich with capital'!BW9="","",'SAM_2017_4HH_rich with capital'!BW9)</f>
        <v/>
      </c>
      <c r="BW8" s="223" t="str">
        <f>IF('SAM_2017_4HH_rich with capital'!BX9="","",'SAM_2017_4HH_rich with capital'!BX9)</f>
        <v/>
      </c>
      <c r="BX8" s="223" t="str">
        <f>IF('SAM_2017_4HH_rich with capital'!BY9="","",'SAM_2017_4HH_rich with capital'!BY9)</f>
        <v/>
      </c>
      <c r="BY8" s="223" t="str">
        <f>IF('SAM_2017_4HH_rich with capital'!BZ9="","",'SAM_2017_4HH_rich with capital'!BZ9)</f>
        <v/>
      </c>
      <c r="BZ8" s="223" t="str">
        <f>IF('SAM_2017_4HH_rich with capital'!CA9="","",'SAM_2017_4HH_rich with capital'!CA9)</f>
        <v/>
      </c>
      <c r="CA8" s="223" t="str">
        <f>IF('SAM_2017_4HH_rich with capital'!CB9="","",'SAM_2017_4HH_rich with capital'!CB9)</f>
        <v/>
      </c>
      <c r="CB8" s="223" t="str">
        <f>IF('SAM_2017_4HH_rich with capital'!CC9="","",'SAM_2017_4HH_rich with capital'!CC9)</f>
        <v/>
      </c>
      <c r="CC8" s="223" t="str">
        <f>IF('SAM_2017_4HH_rich with capital'!CD9="","",'SAM_2017_4HH_rich with capital'!CD9)</f>
        <v/>
      </c>
      <c r="CD8" s="223" t="str">
        <f>IF('SAM_2017_4HH_rich with capital'!CE9="","",'SAM_2017_4HH_rich with capital'!CE9)</f>
        <v/>
      </c>
      <c r="CE8" s="83">
        <f>IF('SAM_2017_4HH_rich with capital'!CF9="","",'SAM_2017_4HH_rich with capital'!CF9)</f>
        <v>62189.461374623701</v>
      </c>
    </row>
    <row r="9" spans="1:83" x14ac:dyDescent="0.25">
      <c r="A9" s="225">
        <v>8</v>
      </c>
      <c r="B9" s="244" t="str">
        <f>IF('SAM_2017_4HH_rich with capital'!C10="","",'SAM_2017_4HH_rich with capital'!C10)</f>
        <v/>
      </c>
      <c r="C9" s="223" t="str">
        <f>IF('SAM_2017_4HH_rich with capital'!D10="","",'SAM_2017_4HH_rich with capital'!D10)</f>
        <v/>
      </c>
      <c r="D9" s="223" t="str">
        <f>IF('SAM_2017_4HH_rich with capital'!E10="","",'SAM_2017_4HH_rich with capital'!E10)</f>
        <v/>
      </c>
      <c r="E9" s="223" t="str">
        <f>IF('SAM_2017_4HH_rich with capital'!F10="","",'SAM_2017_4HH_rich with capital'!F10)</f>
        <v/>
      </c>
      <c r="F9" s="223" t="str">
        <f>IF('SAM_2017_4HH_rich with capital'!G10="","",'SAM_2017_4HH_rich with capital'!G10)</f>
        <v/>
      </c>
      <c r="G9" s="223" t="str">
        <f>IF('SAM_2017_4HH_rich with capital'!H10="","",'SAM_2017_4HH_rich with capital'!H10)</f>
        <v/>
      </c>
      <c r="H9" s="223" t="str">
        <f>IF('SAM_2017_4HH_rich with capital'!I10="","",'SAM_2017_4HH_rich with capital'!I10)</f>
        <v/>
      </c>
      <c r="I9" s="223" t="str">
        <f>IF('SAM_2017_4HH_rich with capital'!J10="","",'SAM_2017_4HH_rich with capital'!J10)</f>
        <v/>
      </c>
      <c r="J9" s="223" t="str">
        <f>IF('SAM_2017_4HH_rich with capital'!K10="","",'SAM_2017_4HH_rich with capital'!K10)</f>
        <v/>
      </c>
      <c r="K9" s="223" t="str">
        <f>IF('SAM_2017_4HH_rich with capital'!L10="","",'SAM_2017_4HH_rich with capital'!L10)</f>
        <v/>
      </c>
      <c r="L9" s="223" t="str">
        <f>IF('SAM_2017_4HH_rich with capital'!M10="","",'SAM_2017_4HH_rich with capital'!M10)</f>
        <v/>
      </c>
      <c r="M9" s="223" t="str">
        <f>IF('SAM_2017_4HH_rich with capital'!N10="","",'SAM_2017_4HH_rich with capital'!N10)</f>
        <v/>
      </c>
      <c r="N9" s="223" t="str">
        <f>IF('SAM_2017_4HH_rich with capital'!O10="","",'SAM_2017_4HH_rich with capital'!O10)</f>
        <v/>
      </c>
      <c r="O9" s="223" t="str">
        <f>IF('SAM_2017_4HH_rich with capital'!P10="","",'SAM_2017_4HH_rich with capital'!P10)</f>
        <v/>
      </c>
      <c r="P9" s="223" t="str">
        <f>IF('SAM_2017_4HH_rich with capital'!Q10="","",'SAM_2017_4HH_rich with capital'!Q10)</f>
        <v/>
      </c>
      <c r="Q9" s="223" t="str">
        <f>IF('SAM_2017_4HH_rich with capital'!R10="","",'SAM_2017_4HH_rich with capital'!R10)</f>
        <v/>
      </c>
      <c r="R9" s="223" t="str">
        <f>IF('SAM_2017_4HH_rich with capital'!S10="","",'SAM_2017_4HH_rich with capital'!S10)</f>
        <v/>
      </c>
      <c r="S9" s="223" t="str">
        <f>IF('SAM_2017_4HH_rich with capital'!T10="","",'SAM_2017_4HH_rich with capital'!T10)</f>
        <v/>
      </c>
      <c r="T9" s="223" t="str">
        <f>IF('SAM_2017_4HH_rich with capital'!U10="","",'SAM_2017_4HH_rich with capital'!U10)</f>
        <v/>
      </c>
      <c r="U9" s="223" t="str">
        <f>IF('SAM_2017_4HH_rich with capital'!V10="","",'SAM_2017_4HH_rich with capital'!V10)</f>
        <v/>
      </c>
      <c r="V9" s="223" t="str">
        <f>IF('SAM_2017_4HH_rich with capital'!W10="","",'SAM_2017_4HH_rich with capital'!W10)</f>
        <v/>
      </c>
      <c r="W9" s="223" t="str">
        <f>IF('SAM_2017_4HH_rich with capital'!X10="","",'SAM_2017_4HH_rich with capital'!X10)</f>
        <v/>
      </c>
      <c r="X9" s="223" t="str">
        <f>IF('SAM_2017_4HH_rich with capital'!Y10="","",'SAM_2017_4HH_rich with capital'!Y10)</f>
        <v/>
      </c>
      <c r="Y9" s="223" t="str">
        <f>IF('SAM_2017_4HH_rich with capital'!Z10="","",'SAM_2017_4HH_rich with capital'!Z10)</f>
        <v/>
      </c>
      <c r="Z9" s="223" t="str">
        <f>IF('SAM_2017_4HH_rich with capital'!AA10="","",'SAM_2017_4HH_rich with capital'!AA10)</f>
        <v/>
      </c>
      <c r="AA9" s="223" t="str">
        <f>IF('SAM_2017_4HH_rich with capital'!AB10="","",'SAM_2017_4HH_rich with capital'!AB10)</f>
        <v/>
      </c>
      <c r="AB9" s="223" t="str">
        <f>IF('SAM_2017_4HH_rich with capital'!AC10="","",'SAM_2017_4HH_rich with capital'!AC10)</f>
        <v/>
      </c>
      <c r="AC9" s="223" t="str">
        <f>IF('SAM_2017_4HH_rich with capital'!AD10="","",'SAM_2017_4HH_rich with capital'!AD10)</f>
        <v/>
      </c>
      <c r="AD9" s="223" t="str">
        <f>IF('SAM_2017_4HH_rich with capital'!AE10="","",'SAM_2017_4HH_rich with capital'!AE10)</f>
        <v/>
      </c>
      <c r="AE9" s="223" t="str">
        <f>IF('SAM_2017_4HH_rich with capital'!AF10="","",'SAM_2017_4HH_rich with capital'!AF10)</f>
        <v/>
      </c>
      <c r="AF9" s="223" t="str">
        <f>IF('SAM_2017_4HH_rich with capital'!AG10="","",'SAM_2017_4HH_rich with capital'!AG10)</f>
        <v/>
      </c>
      <c r="AG9" s="223" t="str">
        <f>IF('SAM_2017_4HH_rich with capital'!AH10="","",'SAM_2017_4HH_rich with capital'!AH10)</f>
        <v/>
      </c>
      <c r="AH9" s="223" t="str">
        <f>IF('SAM_2017_4HH_rich with capital'!AI10="","",'SAM_2017_4HH_rich with capital'!AI10)</f>
        <v/>
      </c>
      <c r="AI9" s="223" t="str">
        <f>IF('SAM_2017_4HH_rich with capital'!AJ10="","",'SAM_2017_4HH_rich with capital'!AJ10)</f>
        <v/>
      </c>
      <c r="AJ9" s="223" t="str">
        <f>IF('SAM_2017_4HH_rich with capital'!AK10="","",'SAM_2017_4HH_rich with capital'!AK10)</f>
        <v/>
      </c>
      <c r="AK9" s="223" t="str">
        <f>IF('SAM_2017_4HH_rich with capital'!AL10="","",'SAM_2017_4HH_rich with capital'!AL10)</f>
        <v/>
      </c>
      <c r="AL9" s="223" t="str">
        <f>IF('SAM_2017_4HH_rich with capital'!AM10="","",'SAM_2017_4HH_rich with capital'!AM10)</f>
        <v/>
      </c>
      <c r="AM9" s="223" t="str">
        <f>IF('SAM_2017_4HH_rich with capital'!AN10="","",'SAM_2017_4HH_rich with capital'!AN10)</f>
        <v/>
      </c>
      <c r="AN9" s="223" t="str">
        <f>IF('SAM_2017_4HH_rich with capital'!AO10="","",'SAM_2017_4HH_rich with capital'!AO10)</f>
        <v/>
      </c>
      <c r="AO9" s="223" t="str">
        <f>IF('SAM_2017_4HH_rich with capital'!AP10="","",'SAM_2017_4HH_rich with capital'!AP10)</f>
        <v/>
      </c>
      <c r="AP9" s="223" t="str">
        <f>IF('SAM_2017_4HH_rich with capital'!AQ10="","",'SAM_2017_4HH_rich with capital'!AQ10)</f>
        <v/>
      </c>
      <c r="AQ9" s="223">
        <f>IF('SAM_2017_4HH_rich with capital'!AR10="","",'SAM_2017_4HH_rich with capital'!AR10)</f>
        <v>2486263.6955767092</v>
      </c>
      <c r="AR9" s="223" t="str">
        <f>IF('SAM_2017_4HH_rich with capital'!AS10="","",'SAM_2017_4HH_rich with capital'!AS10)</f>
        <v/>
      </c>
      <c r="AS9" s="223" t="str">
        <f>IF('SAM_2017_4HH_rich with capital'!AT10="","",'SAM_2017_4HH_rich with capital'!AT10)</f>
        <v/>
      </c>
      <c r="AT9" s="223" t="str">
        <f>IF('SAM_2017_4HH_rich with capital'!AU10="","",'SAM_2017_4HH_rich with capital'!AU10)</f>
        <v/>
      </c>
      <c r="AU9" s="223" t="str">
        <f>IF('SAM_2017_4HH_rich with capital'!AV10="","",'SAM_2017_4HH_rich with capital'!AV10)</f>
        <v/>
      </c>
      <c r="AV9" s="223" t="str">
        <f>IF('SAM_2017_4HH_rich with capital'!AW10="","",'SAM_2017_4HH_rich with capital'!AW10)</f>
        <v/>
      </c>
      <c r="AW9" s="223" t="str">
        <f>IF('SAM_2017_4HH_rich with capital'!AX10="","",'SAM_2017_4HH_rich with capital'!AX10)</f>
        <v/>
      </c>
      <c r="AX9" s="223" t="str">
        <f>IF('SAM_2017_4HH_rich with capital'!AY10="","",'SAM_2017_4HH_rich with capital'!AY10)</f>
        <v/>
      </c>
      <c r="AY9" s="223" t="str">
        <f>IF('SAM_2017_4HH_rich with capital'!AZ10="","",'SAM_2017_4HH_rich with capital'!AZ10)</f>
        <v/>
      </c>
      <c r="AZ9" s="223" t="str">
        <f>IF('SAM_2017_4HH_rich with capital'!BA10="","",'SAM_2017_4HH_rich with capital'!BA10)</f>
        <v/>
      </c>
      <c r="BA9" s="223" t="str">
        <f>IF('SAM_2017_4HH_rich with capital'!BB10="","",'SAM_2017_4HH_rich with capital'!BB10)</f>
        <v/>
      </c>
      <c r="BB9" s="223" t="str">
        <f>IF('SAM_2017_4HH_rich with capital'!BC10="","",'SAM_2017_4HH_rich with capital'!BC10)</f>
        <v/>
      </c>
      <c r="BC9" s="223" t="str">
        <f>IF('SAM_2017_4HH_rich with capital'!BD10="","",'SAM_2017_4HH_rich with capital'!BD10)</f>
        <v/>
      </c>
      <c r="BD9" s="223" t="str">
        <f>IF('SAM_2017_4HH_rich with capital'!BE10="","",'SAM_2017_4HH_rich with capital'!BE10)</f>
        <v/>
      </c>
      <c r="BE9" s="223" t="str">
        <f>IF('SAM_2017_4HH_rich with capital'!BF10="","",'SAM_2017_4HH_rich with capital'!BF10)</f>
        <v/>
      </c>
      <c r="BF9" s="223" t="str">
        <f>IF('SAM_2017_4HH_rich with capital'!BG10="","",'SAM_2017_4HH_rich with capital'!BG10)</f>
        <v/>
      </c>
      <c r="BG9" s="223" t="str">
        <f>IF('SAM_2017_4HH_rich with capital'!BH10="","",'SAM_2017_4HH_rich with capital'!BH10)</f>
        <v/>
      </c>
      <c r="BH9" s="223" t="str">
        <f>IF('SAM_2017_4HH_rich with capital'!BI10="","",'SAM_2017_4HH_rich with capital'!BI10)</f>
        <v/>
      </c>
      <c r="BI9" s="223" t="str">
        <f>IF('SAM_2017_4HH_rich with capital'!BJ10="","",'SAM_2017_4HH_rich with capital'!BJ10)</f>
        <v/>
      </c>
      <c r="BJ9" s="223" t="str">
        <f>IF('SAM_2017_4HH_rich with capital'!BK10="","",'SAM_2017_4HH_rich with capital'!BK10)</f>
        <v/>
      </c>
      <c r="BK9" s="223" t="str">
        <f>IF('SAM_2017_4HH_rich with capital'!BL10="","",'SAM_2017_4HH_rich with capital'!BL10)</f>
        <v/>
      </c>
      <c r="BL9" s="223" t="str">
        <f>IF('SAM_2017_4HH_rich with capital'!BM10="","",'SAM_2017_4HH_rich with capital'!BM10)</f>
        <v/>
      </c>
      <c r="BM9" s="223" t="str">
        <f>IF('SAM_2017_4HH_rich with capital'!BN10="","",'SAM_2017_4HH_rich with capital'!BN10)</f>
        <v/>
      </c>
      <c r="BN9" s="223" t="str">
        <f>IF('SAM_2017_4HH_rich with capital'!BO10="","",'SAM_2017_4HH_rich with capital'!BO10)</f>
        <v/>
      </c>
      <c r="BO9" s="223" t="str">
        <f>IF('SAM_2017_4HH_rich with capital'!BP10="","",'SAM_2017_4HH_rich with capital'!BP10)</f>
        <v/>
      </c>
      <c r="BP9" s="223" t="str">
        <f>IF('SAM_2017_4HH_rich with capital'!BQ10="","",'SAM_2017_4HH_rich with capital'!BQ10)</f>
        <v/>
      </c>
      <c r="BQ9" s="223" t="str">
        <f>IF('SAM_2017_4HH_rich with capital'!BR10="","",'SAM_2017_4HH_rich with capital'!BR10)</f>
        <v/>
      </c>
      <c r="BR9" s="223" t="str">
        <f>IF('SAM_2017_4HH_rich with capital'!BS10="","",'SAM_2017_4HH_rich with capital'!BS10)</f>
        <v/>
      </c>
      <c r="BS9" s="223" t="str">
        <f>IF('SAM_2017_4HH_rich with capital'!BT10="","",'SAM_2017_4HH_rich with capital'!BT10)</f>
        <v/>
      </c>
      <c r="BT9" s="223" t="str">
        <f>IF('SAM_2017_4HH_rich with capital'!BU10="","",'SAM_2017_4HH_rich with capital'!BU10)</f>
        <v/>
      </c>
      <c r="BU9" s="223" t="str">
        <f>IF('SAM_2017_4HH_rich with capital'!BV10="","",'SAM_2017_4HH_rich with capital'!BV10)</f>
        <v/>
      </c>
      <c r="BV9" s="223" t="str">
        <f>IF('SAM_2017_4HH_rich with capital'!BW10="","",'SAM_2017_4HH_rich with capital'!BW10)</f>
        <v/>
      </c>
      <c r="BW9" s="223" t="str">
        <f>IF('SAM_2017_4HH_rich with capital'!BX10="","",'SAM_2017_4HH_rich with capital'!BX10)</f>
        <v/>
      </c>
      <c r="BX9" s="223" t="str">
        <f>IF('SAM_2017_4HH_rich with capital'!BY10="","",'SAM_2017_4HH_rich with capital'!BY10)</f>
        <v/>
      </c>
      <c r="BY9" s="223" t="str">
        <f>IF('SAM_2017_4HH_rich with capital'!BZ10="","",'SAM_2017_4HH_rich with capital'!BZ10)</f>
        <v/>
      </c>
      <c r="BZ9" s="223" t="str">
        <f>IF('SAM_2017_4HH_rich with capital'!CA10="","",'SAM_2017_4HH_rich with capital'!CA10)</f>
        <v/>
      </c>
      <c r="CA9" s="223" t="str">
        <f>IF('SAM_2017_4HH_rich with capital'!CB10="","",'SAM_2017_4HH_rich with capital'!CB10)</f>
        <v/>
      </c>
      <c r="CB9" s="223" t="str">
        <f>IF('SAM_2017_4HH_rich with capital'!CC10="","",'SAM_2017_4HH_rich with capital'!CC10)</f>
        <v/>
      </c>
      <c r="CC9" s="223" t="str">
        <f>IF('SAM_2017_4HH_rich with capital'!CD10="","",'SAM_2017_4HH_rich with capital'!CD10)</f>
        <v/>
      </c>
      <c r="CD9" s="223" t="str">
        <f>IF('SAM_2017_4HH_rich with capital'!CE10="","",'SAM_2017_4HH_rich with capital'!CE10)</f>
        <v/>
      </c>
      <c r="CE9" s="83">
        <f>IF('SAM_2017_4HH_rich with capital'!CF10="","",'SAM_2017_4HH_rich with capital'!CF10)</f>
        <v>319319.86714855919</v>
      </c>
    </row>
    <row r="10" spans="1:83" x14ac:dyDescent="0.25">
      <c r="A10" s="225">
        <v>9</v>
      </c>
      <c r="B10" s="244" t="str">
        <f>IF('SAM_2017_4HH_rich with capital'!C11="","",'SAM_2017_4HH_rich with capital'!C11)</f>
        <v/>
      </c>
      <c r="C10" s="223" t="str">
        <f>IF('SAM_2017_4HH_rich with capital'!D11="","",'SAM_2017_4HH_rich with capital'!D11)</f>
        <v/>
      </c>
      <c r="D10" s="223" t="str">
        <f>IF('SAM_2017_4HH_rich with capital'!E11="","",'SAM_2017_4HH_rich with capital'!E11)</f>
        <v/>
      </c>
      <c r="E10" s="223" t="str">
        <f>IF('SAM_2017_4HH_rich with capital'!F11="","",'SAM_2017_4HH_rich with capital'!F11)</f>
        <v/>
      </c>
      <c r="F10" s="223" t="str">
        <f>IF('SAM_2017_4HH_rich with capital'!G11="","",'SAM_2017_4HH_rich with capital'!G11)</f>
        <v/>
      </c>
      <c r="G10" s="223" t="str">
        <f>IF('SAM_2017_4HH_rich with capital'!H11="","",'SAM_2017_4HH_rich with capital'!H11)</f>
        <v/>
      </c>
      <c r="H10" s="223" t="str">
        <f>IF('SAM_2017_4HH_rich with capital'!I11="","",'SAM_2017_4HH_rich with capital'!I11)</f>
        <v/>
      </c>
      <c r="I10" s="223" t="str">
        <f>IF('SAM_2017_4HH_rich with capital'!J11="","",'SAM_2017_4HH_rich with capital'!J11)</f>
        <v/>
      </c>
      <c r="J10" s="223" t="str">
        <f>IF('SAM_2017_4HH_rich with capital'!K11="","",'SAM_2017_4HH_rich with capital'!K11)</f>
        <v/>
      </c>
      <c r="K10" s="223" t="str">
        <f>IF('SAM_2017_4HH_rich with capital'!L11="","",'SAM_2017_4HH_rich with capital'!L11)</f>
        <v/>
      </c>
      <c r="L10" s="223" t="str">
        <f>IF('SAM_2017_4HH_rich with capital'!M11="","",'SAM_2017_4HH_rich with capital'!M11)</f>
        <v/>
      </c>
      <c r="M10" s="223" t="str">
        <f>IF('SAM_2017_4HH_rich with capital'!N11="","",'SAM_2017_4HH_rich with capital'!N11)</f>
        <v/>
      </c>
      <c r="N10" s="223" t="str">
        <f>IF('SAM_2017_4HH_rich with capital'!O11="","",'SAM_2017_4HH_rich with capital'!O11)</f>
        <v/>
      </c>
      <c r="O10" s="223" t="str">
        <f>IF('SAM_2017_4HH_rich with capital'!P11="","",'SAM_2017_4HH_rich with capital'!P11)</f>
        <v/>
      </c>
      <c r="P10" s="223" t="str">
        <f>IF('SAM_2017_4HH_rich with capital'!Q11="","",'SAM_2017_4HH_rich with capital'!Q11)</f>
        <v/>
      </c>
      <c r="Q10" s="223" t="str">
        <f>IF('SAM_2017_4HH_rich with capital'!R11="","",'SAM_2017_4HH_rich with capital'!R11)</f>
        <v/>
      </c>
      <c r="R10" s="223" t="str">
        <f>IF('SAM_2017_4HH_rich with capital'!S11="","",'SAM_2017_4HH_rich with capital'!S11)</f>
        <v/>
      </c>
      <c r="S10" s="223" t="str">
        <f>IF('SAM_2017_4HH_rich with capital'!T11="","",'SAM_2017_4HH_rich with capital'!T11)</f>
        <v/>
      </c>
      <c r="T10" s="223" t="str">
        <f>IF('SAM_2017_4HH_rich with capital'!U11="","",'SAM_2017_4HH_rich with capital'!U11)</f>
        <v/>
      </c>
      <c r="U10" s="223" t="str">
        <f>IF('SAM_2017_4HH_rich with capital'!V11="","",'SAM_2017_4HH_rich with capital'!V11)</f>
        <v/>
      </c>
      <c r="V10" s="223" t="str">
        <f>IF('SAM_2017_4HH_rich with capital'!W11="","",'SAM_2017_4HH_rich with capital'!W11)</f>
        <v/>
      </c>
      <c r="W10" s="223" t="str">
        <f>IF('SAM_2017_4HH_rich with capital'!X11="","",'SAM_2017_4HH_rich with capital'!X11)</f>
        <v/>
      </c>
      <c r="X10" s="223" t="str">
        <f>IF('SAM_2017_4HH_rich with capital'!Y11="","",'SAM_2017_4HH_rich with capital'!Y11)</f>
        <v/>
      </c>
      <c r="Y10" s="223" t="str">
        <f>IF('SAM_2017_4HH_rich with capital'!Z11="","",'SAM_2017_4HH_rich with capital'!Z11)</f>
        <v/>
      </c>
      <c r="Z10" s="223" t="str">
        <f>IF('SAM_2017_4HH_rich with capital'!AA11="","",'SAM_2017_4HH_rich with capital'!AA11)</f>
        <v/>
      </c>
      <c r="AA10" s="223" t="str">
        <f>IF('SAM_2017_4HH_rich with capital'!AB11="","",'SAM_2017_4HH_rich with capital'!AB11)</f>
        <v/>
      </c>
      <c r="AB10" s="223" t="str">
        <f>IF('SAM_2017_4HH_rich with capital'!AC11="","",'SAM_2017_4HH_rich with capital'!AC11)</f>
        <v/>
      </c>
      <c r="AC10" s="223" t="str">
        <f>IF('SAM_2017_4HH_rich with capital'!AD11="","",'SAM_2017_4HH_rich with capital'!AD11)</f>
        <v/>
      </c>
      <c r="AD10" s="223" t="str">
        <f>IF('SAM_2017_4HH_rich with capital'!AE11="","",'SAM_2017_4HH_rich with capital'!AE11)</f>
        <v/>
      </c>
      <c r="AE10" s="223" t="str">
        <f>IF('SAM_2017_4HH_rich with capital'!AF11="","",'SAM_2017_4HH_rich with capital'!AF11)</f>
        <v/>
      </c>
      <c r="AF10" s="223" t="str">
        <f>IF('SAM_2017_4HH_rich with capital'!AG11="","",'SAM_2017_4HH_rich with capital'!AG11)</f>
        <v/>
      </c>
      <c r="AG10" s="223" t="str">
        <f>IF('SAM_2017_4HH_rich with capital'!AH11="","",'SAM_2017_4HH_rich with capital'!AH11)</f>
        <v/>
      </c>
      <c r="AH10" s="223" t="str">
        <f>IF('SAM_2017_4HH_rich with capital'!AI11="","",'SAM_2017_4HH_rich with capital'!AI11)</f>
        <v/>
      </c>
      <c r="AI10" s="223" t="str">
        <f>IF('SAM_2017_4HH_rich with capital'!AJ11="","",'SAM_2017_4HH_rich with capital'!AJ11)</f>
        <v/>
      </c>
      <c r="AJ10" s="223" t="str">
        <f>IF('SAM_2017_4HH_rich with capital'!AK11="","",'SAM_2017_4HH_rich with capital'!AK11)</f>
        <v/>
      </c>
      <c r="AK10" s="223" t="str">
        <f>IF('SAM_2017_4HH_rich with capital'!AL11="","",'SAM_2017_4HH_rich with capital'!AL11)</f>
        <v/>
      </c>
      <c r="AL10" s="223" t="str">
        <f>IF('SAM_2017_4HH_rich with capital'!AM11="","",'SAM_2017_4HH_rich with capital'!AM11)</f>
        <v/>
      </c>
      <c r="AM10" s="223" t="str">
        <f>IF('SAM_2017_4HH_rich with capital'!AN11="","",'SAM_2017_4HH_rich with capital'!AN11)</f>
        <v/>
      </c>
      <c r="AN10" s="223" t="str">
        <f>IF('SAM_2017_4HH_rich with capital'!AO11="","",'SAM_2017_4HH_rich with capital'!AO11)</f>
        <v/>
      </c>
      <c r="AO10" s="223" t="str">
        <f>IF('SAM_2017_4HH_rich with capital'!AP11="","",'SAM_2017_4HH_rich with capital'!AP11)</f>
        <v/>
      </c>
      <c r="AP10" s="223" t="str">
        <f>IF('SAM_2017_4HH_rich with capital'!AQ11="","",'SAM_2017_4HH_rich with capital'!AQ11)</f>
        <v/>
      </c>
      <c r="AQ10" s="223" t="str">
        <f>IF('SAM_2017_4HH_rich with capital'!AR11="","",'SAM_2017_4HH_rich with capital'!AR11)</f>
        <v/>
      </c>
      <c r="AR10" s="223">
        <f>IF('SAM_2017_4HH_rich with capital'!AS11="","",'SAM_2017_4HH_rich with capital'!AS11)</f>
        <v>127748.63228066688</v>
      </c>
      <c r="AS10" s="223" t="str">
        <f>IF('SAM_2017_4HH_rich with capital'!AT11="","",'SAM_2017_4HH_rich with capital'!AT11)</f>
        <v/>
      </c>
      <c r="AT10" s="223" t="str">
        <f>IF('SAM_2017_4HH_rich with capital'!AU11="","",'SAM_2017_4HH_rich with capital'!AU11)</f>
        <v/>
      </c>
      <c r="AU10" s="223" t="str">
        <f>IF('SAM_2017_4HH_rich with capital'!AV11="","",'SAM_2017_4HH_rich with capital'!AV11)</f>
        <v/>
      </c>
      <c r="AV10" s="223" t="str">
        <f>IF('SAM_2017_4HH_rich with capital'!AW11="","",'SAM_2017_4HH_rich with capital'!AW11)</f>
        <v/>
      </c>
      <c r="AW10" s="223" t="str">
        <f>IF('SAM_2017_4HH_rich with capital'!AX11="","",'SAM_2017_4HH_rich with capital'!AX11)</f>
        <v/>
      </c>
      <c r="AX10" s="223" t="str">
        <f>IF('SAM_2017_4HH_rich with capital'!AY11="","",'SAM_2017_4HH_rich with capital'!AY11)</f>
        <v/>
      </c>
      <c r="AY10" s="223" t="str">
        <f>IF('SAM_2017_4HH_rich with capital'!AZ11="","",'SAM_2017_4HH_rich with capital'!AZ11)</f>
        <v/>
      </c>
      <c r="AZ10" s="223" t="str">
        <f>IF('SAM_2017_4HH_rich with capital'!BA11="","",'SAM_2017_4HH_rich with capital'!BA11)</f>
        <v/>
      </c>
      <c r="BA10" s="223" t="str">
        <f>IF('SAM_2017_4HH_rich with capital'!BB11="","",'SAM_2017_4HH_rich with capital'!BB11)</f>
        <v/>
      </c>
      <c r="BB10" s="223" t="str">
        <f>IF('SAM_2017_4HH_rich with capital'!BC11="","",'SAM_2017_4HH_rich with capital'!BC11)</f>
        <v/>
      </c>
      <c r="BC10" s="223" t="str">
        <f>IF('SAM_2017_4HH_rich with capital'!BD11="","",'SAM_2017_4HH_rich with capital'!BD11)</f>
        <v/>
      </c>
      <c r="BD10" s="223" t="str">
        <f>IF('SAM_2017_4HH_rich with capital'!BE11="","",'SAM_2017_4HH_rich with capital'!BE11)</f>
        <v/>
      </c>
      <c r="BE10" s="223" t="str">
        <f>IF('SAM_2017_4HH_rich with capital'!BF11="","",'SAM_2017_4HH_rich with capital'!BF11)</f>
        <v/>
      </c>
      <c r="BF10" s="223" t="str">
        <f>IF('SAM_2017_4HH_rich with capital'!BG11="","",'SAM_2017_4HH_rich with capital'!BG11)</f>
        <v/>
      </c>
      <c r="BG10" s="223" t="str">
        <f>IF('SAM_2017_4HH_rich with capital'!BH11="","",'SAM_2017_4HH_rich with capital'!BH11)</f>
        <v/>
      </c>
      <c r="BH10" s="223" t="str">
        <f>IF('SAM_2017_4HH_rich with capital'!BI11="","",'SAM_2017_4HH_rich with capital'!BI11)</f>
        <v/>
      </c>
      <c r="BI10" s="223" t="str">
        <f>IF('SAM_2017_4HH_rich with capital'!BJ11="","",'SAM_2017_4HH_rich with capital'!BJ11)</f>
        <v/>
      </c>
      <c r="BJ10" s="223" t="str">
        <f>IF('SAM_2017_4HH_rich with capital'!BK11="","",'SAM_2017_4HH_rich with capital'!BK11)</f>
        <v/>
      </c>
      <c r="BK10" s="223" t="str">
        <f>IF('SAM_2017_4HH_rich with capital'!BL11="","",'SAM_2017_4HH_rich with capital'!BL11)</f>
        <v/>
      </c>
      <c r="BL10" s="223" t="str">
        <f>IF('SAM_2017_4HH_rich with capital'!BM11="","",'SAM_2017_4HH_rich with capital'!BM11)</f>
        <v/>
      </c>
      <c r="BM10" s="223" t="str">
        <f>IF('SAM_2017_4HH_rich with capital'!BN11="","",'SAM_2017_4HH_rich with capital'!BN11)</f>
        <v/>
      </c>
      <c r="BN10" s="223" t="str">
        <f>IF('SAM_2017_4HH_rich with capital'!BO11="","",'SAM_2017_4HH_rich with capital'!BO11)</f>
        <v/>
      </c>
      <c r="BO10" s="223" t="str">
        <f>IF('SAM_2017_4HH_rich with capital'!BP11="","",'SAM_2017_4HH_rich with capital'!BP11)</f>
        <v/>
      </c>
      <c r="BP10" s="223" t="str">
        <f>IF('SAM_2017_4HH_rich with capital'!BQ11="","",'SAM_2017_4HH_rich with capital'!BQ11)</f>
        <v/>
      </c>
      <c r="BQ10" s="223" t="str">
        <f>IF('SAM_2017_4HH_rich with capital'!BR11="","",'SAM_2017_4HH_rich with capital'!BR11)</f>
        <v/>
      </c>
      <c r="BR10" s="223" t="str">
        <f>IF('SAM_2017_4HH_rich with capital'!BS11="","",'SAM_2017_4HH_rich with capital'!BS11)</f>
        <v/>
      </c>
      <c r="BS10" s="223" t="str">
        <f>IF('SAM_2017_4HH_rich with capital'!BT11="","",'SAM_2017_4HH_rich with capital'!BT11)</f>
        <v/>
      </c>
      <c r="BT10" s="223" t="str">
        <f>IF('SAM_2017_4HH_rich with capital'!BU11="","",'SAM_2017_4HH_rich with capital'!BU11)</f>
        <v/>
      </c>
      <c r="BU10" s="223" t="str">
        <f>IF('SAM_2017_4HH_rich with capital'!BV11="","",'SAM_2017_4HH_rich with capital'!BV11)</f>
        <v/>
      </c>
      <c r="BV10" s="223" t="str">
        <f>IF('SAM_2017_4HH_rich with capital'!BW11="","",'SAM_2017_4HH_rich with capital'!BW11)</f>
        <v/>
      </c>
      <c r="BW10" s="223" t="str">
        <f>IF('SAM_2017_4HH_rich with capital'!BX11="","",'SAM_2017_4HH_rich with capital'!BX11)</f>
        <v/>
      </c>
      <c r="BX10" s="223" t="str">
        <f>IF('SAM_2017_4HH_rich with capital'!BY11="","",'SAM_2017_4HH_rich with capital'!BY11)</f>
        <v/>
      </c>
      <c r="BY10" s="223" t="str">
        <f>IF('SAM_2017_4HH_rich with capital'!BZ11="","",'SAM_2017_4HH_rich with capital'!BZ11)</f>
        <v/>
      </c>
      <c r="BZ10" s="223" t="str">
        <f>IF('SAM_2017_4HH_rich with capital'!CA11="","",'SAM_2017_4HH_rich with capital'!CA11)</f>
        <v/>
      </c>
      <c r="CA10" s="223" t="str">
        <f>IF('SAM_2017_4HH_rich with capital'!CB11="","",'SAM_2017_4HH_rich with capital'!CB11)</f>
        <v/>
      </c>
      <c r="CB10" s="223" t="str">
        <f>IF('SAM_2017_4HH_rich with capital'!CC11="","",'SAM_2017_4HH_rich with capital'!CC11)</f>
        <v/>
      </c>
      <c r="CC10" s="223" t="str">
        <f>IF('SAM_2017_4HH_rich with capital'!CD11="","",'SAM_2017_4HH_rich with capital'!CD11)</f>
        <v/>
      </c>
      <c r="CD10" s="223" t="str">
        <f>IF('SAM_2017_4HH_rich with capital'!CE11="","",'SAM_2017_4HH_rich with capital'!CE11)</f>
        <v/>
      </c>
      <c r="CE10" s="83">
        <f>IF('SAM_2017_4HH_rich with capital'!CF11="","",'SAM_2017_4HH_rich with capital'!CF11)</f>
        <v>8169.3870790357123</v>
      </c>
    </row>
    <row r="11" spans="1:83" x14ac:dyDescent="0.25">
      <c r="A11" s="225">
        <v>10</v>
      </c>
      <c r="B11" s="244" t="str">
        <f>IF('SAM_2017_4HH_rich with capital'!C12="","",'SAM_2017_4HH_rich with capital'!C12)</f>
        <v/>
      </c>
      <c r="C11" s="223" t="str">
        <f>IF('SAM_2017_4HH_rich with capital'!D12="","",'SAM_2017_4HH_rich with capital'!D12)</f>
        <v/>
      </c>
      <c r="D11" s="223" t="str">
        <f>IF('SAM_2017_4HH_rich with capital'!E12="","",'SAM_2017_4HH_rich with capital'!E12)</f>
        <v/>
      </c>
      <c r="E11" s="223" t="str">
        <f>IF('SAM_2017_4HH_rich with capital'!F12="","",'SAM_2017_4HH_rich with capital'!F12)</f>
        <v/>
      </c>
      <c r="F11" s="223" t="str">
        <f>IF('SAM_2017_4HH_rich with capital'!G12="","",'SAM_2017_4HH_rich with capital'!G12)</f>
        <v/>
      </c>
      <c r="G11" s="223" t="str">
        <f>IF('SAM_2017_4HH_rich with capital'!H12="","",'SAM_2017_4HH_rich with capital'!H12)</f>
        <v/>
      </c>
      <c r="H11" s="223" t="str">
        <f>IF('SAM_2017_4HH_rich with capital'!I12="","",'SAM_2017_4HH_rich with capital'!I12)</f>
        <v/>
      </c>
      <c r="I11" s="223" t="str">
        <f>IF('SAM_2017_4HH_rich with capital'!J12="","",'SAM_2017_4HH_rich with capital'!J12)</f>
        <v/>
      </c>
      <c r="J11" s="223" t="str">
        <f>IF('SAM_2017_4HH_rich with capital'!K12="","",'SAM_2017_4HH_rich with capital'!K12)</f>
        <v/>
      </c>
      <c r="K11" s="223" t="str">
        <f>IF('SAM_2017_4HH_rich with capital'!L12="","",'SAM_2017_4HH_rich with capital'!L12)</f>
        <v/>
      </c>
      <c r="L11" s="223" t="str">
        <f>IF('SAM_2017_4HH_rich with capital'!M12="","",'SAM_2017_4HH_rich with capital'!M12)</f>
        <v/>
      </c>
      <c r="M11" s="223" t="str">
        <f>IF('SAM_2017_4HH_rich with capital'!N12="","",'SAM_2017_4HH_rich with capital'!N12)</f>
        <v/>
      </c>
      <c r="N11" s="223" t="str">
        <f>IF('SAM_2017_4HH_rich with capital'!O12="","",'SAM_2017_4HH_rich with capital'!O12)</f>
        <v/>
      </c>
      <c r="O11" s="223" t="str">
        <f>IF('SAM_2017_4HH_rich with capital'!P12="","",'SAM_2017_4HH_rich with capital'!P12)</f>
        <v/>
      </c>
      <c r="P11" s="223" t="str">
        <f>IF('SAM_2017_4HH_rich with capital'!Q12="","",'SAM_2017_4HH_rich with capital'!Q12)</f>
        <v/>
      </c>
      <c r="Q11" s="223" t="str">
        <f>IF('SAM_2017_4HH_rich with capital'!R12="","",'SAM_2017_4HH_rich with capital'!R12)</f>
        <v/>
      </c>
      <c r="R11" s="223" t="str">
        <f>IF('SAM_2017_4HH_rich with capital'!S12="","",'SAM_2017_4HH_rich with capital'!S12)</f>
        <v/>
      </c>
      <c r="S11" s="223" t="str">
        <f>IF('SAM_2017_4HH_rich with capital'!T12="","",'SAM_2017_4HH_rich with capital'!T12)</f>
        <v/>
      </c>
      <c r="T11" s="223" t="str">
        <f>IF('SAM_2017_4HH_rich with capital'!U12="","",'SAM_2017_4HH_rich with capital'!U12)</f>
        <v/>
      </c>
      <c r="U11" s="223" t="str">
        <f>IF('SAM_2017_4HH_rich with capital'!V12="","",'SAM_2017_4HH_rich with capital'!V12)</f>
        <v/>
      </c>
      <c r="V11" s="223" t="str">
        <f>IF('SAM_2017_4HH_rich with capital'!W12="","",'SAM_2017_4HH_rich with capital'!W12)</f>
        <v/>
      </c>
      <c r="W11" s="223" t="str">
        <f>IF('SAM_2017_4HH_rich with capital'!X12="","",'SAM_2017_4HH_rich with capital'!X12)</f>
        <v/>
      </c>
      <c r="X11" s="223" t="str">
        <f>IF('SAM_2017_4HH_rich with capital'!Y12="","",'SAM_2017_4HH_rich with capital'!Y12)</f>
        <v/>
      </c>
      <c r="Y11" s="223" t="str">
        <f>IF('SAM_2017_4HH_rich with capital'!Z12="","",'SAM_2017_4HH_rich with capital'!Z12)</f>
        <v/>
      </c>
      <c r="Z11" s="223" t="str">
        <f>IF('SAM_2017_4HH_rich with capital'!AA12="","",'SAM_2017_4HH_rich with capital'!AA12)</f>
        <v/>
      </c>
      <c r="AA11" s="223" t="str">
        <f>IF('SAM_2017_4HH_rich with capital'!AB12="","",'SAM_2017_4HH_rich with capital'!AB12)</f>
        <v/>
      </c>
      <c r="AB11" s="223" t="str">
        <f>IF('SAM_2017_4HH_rich with capital'!AC12="","",'SAM_2017_4HH_rich with capital'!AC12)</f>
        <v/>
      </c>
      <c r="AC11" s="223" t="str">
        <f>IF('SAM_2017_4HH_rich with capital'!AD12="","",'SAM_2017_4HH_rich with capital'!AD12)</f>
        <v/>
      </c>
      <c r="AD11" s="223" t="str">
        <f>IF('SAM_2017_4HH_rich with capital'!AE12="","",'SAM_2017_4HH_rich with capital'!AE12)</f>
        <v/>
      </c>
      <c r="AE11" s="223" t="str">
        <f>IF('SAM_2017_4HH_rich with capital'!AF12="","",'SAM_2017_4HH_rich with capital'!AF12)</f>
        <v/>
      </c>
      <c r="AF11" s="223" t="str">
        <f>IF('SAM_2017_4HH_rich with capital'!AG12="","",'SAM_2017_4HH_rich with capital'!AG12)</f>
        <v/>
      </c>
      <c r="AG11" s="223" t="str">
        <f>IF('SAM_2017_4HH_rich with capital'!AH12="","",'SAM_2017_4HH_rich with capital'!AH12)</f>
        <v/>
      </c>
      <c r="AH11" s="223" t="str">
        <f>IF('SAM_2017_4HH_rich with capital'!AI12="","",'SAM_2017_4HH_rich with capital'!AI12)</f>
        <v/>
      </c>
      <c r="AI11" s="223" t="str">
        <f>IF('SAM_2017_4HH_rich with capital'!AJ12="","",'SAM_2017_4HH_rich with capital'!AJ12)</f>
        <v/>
      </c>
      <c r="AJ11" s="223" t="str">
        <f>IF('SAM_2017_4HH_rich with capital'!AK12="","",'SAM_2017_4HH_rich with capital'!AK12)</f>
        <v/>
      </c>
      <c r="AK11" s="223" t="str">
        <f>IF('SAM_2017_4HH_rich with capital'!AL12="","",'SAM_2017_4HH_rich with capital'!AL12)</f>
        <v/>
      </c>
      <c r="AL11" s="223" t="str">
        <f>IF('SAM_2017_4HH_rich with capital'!AM12="","",'SAM_2017_4HH_rich with capital'!AM12)</f>
        <v/>
      </c>
      <c r="AM11" s="223" t="str">
        <f>IF('SAM_2017_4HH_rich with capital'!AN12="","",'SAM_2017_4HH_rich with capital'!AN12)</f>
        <v/>
      </c>
      <c r="AN11" s="223" t="str">
        <f>IF('SAM_2017_4HH_rich with capital'!AO12="","",'SAM_2017_4HH_rich with capital'!AO12)</f>
        <v/>
      </c>
      <c r="AO11" s="223" t="str">
        <f>IF('SAM_2017_4HH_rich with capital'!AP12="","",'SAM_2017_4HH_rich with capital'!AP12)</f>
        <v/>
      </c>
      <c r="AP11" s="223" t="str">
        <f>IF('SAM_2017_4HH_rich with capital'!AQ12="","",'SAM_2017_4HH_rich with capital'!AQ12)</f>
        <v/>
      </c>
      <c r="AQ11" s="223" t="str">
        <f>IF('SAM_2017_4HH_rich with capital'!AR12="","",'SAM_2017_4HH_rich with capital'!AR12)</f>
        <v/>
      </c>
      <c r="AR11" s="223" t="str">
        <f>IF('SAM_2017_4HH_rich with capital'!AS12="","",'SAM_2017_4HH_rich with capital'!AS12)</f>
        <v/>
      </c>
      <c r="AS11" s="223">
        <f>IF('SAM_2017_4HH_rich with capital'!AT12="","",'SAM_2017_4HH_rich with capital'!AT12)</f>
        <v>392014.85208062199</v>
      </c>
      <c r="AT11" s="223" t="str">
        <f>IF('SAM_2017_4HH_rich with capital'!AU12="","",'SAM_2017_4HH_rich with capital'!AU12)</f>
        <v/>
      </c>
      <c r="AU11" s="223" t="str">
        <f>IF('SAM_2017_4HH_rich with capital'!AV12="","",'SAM_2017_4HH_rich with capital'!AV12)</f>
        <v/>
      </c>
      <c r="AV11" s="223" t="str">
        <f>IF('SAM_2017_4HH_rich with capital'!AW12="","",'SAM_2017_4HH_rich with capital'!AW12)</f>
        <v/>
      </c>
      <c r="AW11" s="223" t="str">
        <f>IF('SAM_2017_4HH_rich with capital'!AX12="","",'SAM_2017_4HH_rich with capital'!AX12)</f>
        <v/>
      </c>
      <c r="AX11" s="223" t="str">
        <f>IF('SAM_2017_4HH_rich with capital'!AY12="","",'SAM_2017_4HH_rich with capital'!AY12)</f>
        <v/>
      </c>
      <c r="AY11" s="223" t="str">
        <f>IF('SAM_2017_4HH_rich with capital'!AZ12="","",'SAM_2017_4HH_rich with capital'!AZ12)</f>
        <v/>
      </c>
      <c r="AZ11" s="223" t="str">
        <f>IF('SAM_2017_4HH_rich with capital'!BA12="","",'SAM_2017_4HH_rich with capital'!BA12)</f>
        <v/>
      </c>
      <c r="BA11" s="223" t="str">
        <f>IF('SAM_2017_4HH_rich with capital'!BB12="","",'SAM_2017_4HH_rich with capital'!BB12)</f>
        <v/>
      </c>
      <c r="BB11" s="223" t="str">
        <f>IF('SAM_2017_4HH_rich with capital'!BC12="","",'SAM_2017_4HH_rich with capital'!BC12)</f>
        <v/>
      </c>
      <c r="BC11" s="223" t="str">
        <f>IF('SAM_2017_4HH_rich with capital'!BD12="","",'SAM_2017_4HH_rich with capital'!BD12)</f>
        <v/>
      </c>
      <c r="BD11" s="223" t="str">
        <f>IF('SAM_2017_4HH_rich with capital'!BE12="","",'SAM_2017_4HH_rich with capital'!BE12)</f>
        <v/>
      </c>
      <c r="BE11" s="223" t="str">
        <f>IF('SAM_2017_4HH_rich with capital'!BF12="","",'SAM_2017_4HH_rich with capital'!BF12)</f>
        <v/>
      </c>
      <c r="BF11" s="223" t="str">
        <f>IF('SAM_2017_4HH_rich with capital'!BG12="","",'SAM_2017_4HH_rich with capital'!BG12)</f>
        <v/>
      </c>
      <c r="BG11" s="223" t="str">
        <f>IF('SAM_2017_4HH_rich with capital'!BH12="","",'SAM_2017_4HH_rich with capital'!BH12)</f>
        <v/>
      </c>
      <c r="BH11" s="223" t="str">
        <f>IF('SAM_2017_4HH_rich with capital'!BI12="","",'SAM_2017_4HH_rich with capital'!BI12)</f>
        <v/>
      </c>
      <c r="BI11" s="223" t="str">
        <f>IF('SAM_2017_4HH_rich with capital'!BJ12="","",'SAM_2017_4HH_rich with capital'!BJ12)</f>
        <v/>
      </c>
      <c r="BJ11" s="223" t="str">
        <f>IF('SAM_2017_4HH_rich with capital'!BK12="","",'SAM_2017_4HH_rich with capital'!BK12)</f>
        <v/>
      </c>
      <c r="BK11" s="223" t="str">
        <f>IF('SAM_2017_4HH_rich with capital'!BL12="","",'SAM_2017_4HH_rich with capital'!BL12)</f>
        <v/>
      </c>
      <c r="BL11" s="223" t="str">
        <f>IF('SAM_2017_4HH_rich with capital'!BM12="","",'SAM_2017_4HH_rich with capital'!BM12)</f>
        <v/>
      </c>
      <c r="BM11" s="223" t="str">
        <f>IF('SAM_2017_4HH_rich with capital'!BN12="","",'SAM_2017_4HH_rich with capital'!BN12)</f>
        <v/>
      </c>
      <c r="BN11" s="223" t="str">
        <f>IF('SAM_2017_4HH_rich with capital'!BO12="","",'SAM_2017_4HH_rich with capital'!BO12)</f>
        <v/>
      </c>
      <c r="BO11" s="223" t="str">
        <f>IF('SAM_2017_4HH_rich with capital'!BP12="","",'SAM_2017_4HH_rich with capital'!BP12)</f>
        <v/>
      </c>
      <c r="BP11" s="223" t="str">
        <f>IF('SAM_2017_4HH_rich with capital'!BQ12="","",'SAM_2017_4HH_rich with capital'!BQ12)</f>
        <v/>
      </c>
      <c r="BQ11" s="223" t="str">
        <f>IF('SAM_2017_4HH_rich with capital'!BR12="","",'SAM_2017_4HH_rich with capital'!BR12)</f>
        <v/>
      </c>
      <c r="BR11" s="223" t="str">
        <f>IF('SAM_2017_4HH_rich with capital'!BS12="","",'SAM_2017_4HH_rich with capital'!BS12)</f>
        <v/>
      </c>
      <c r="BS11" s="223" t="str">
        <f>IF('SAM_2017_4HH_rich with capital'!BT12="","",'SAM_2017_4HH_rich with capital'!BT12)</f>
        <v/>
      </c>
      <c r="BT11" s="223" t="str">
        <f>IF('SAM_2017_4HH_rich with capital'!BU12="","",'SAM_2017_4HH_rich with capital'!BU12)</f>
        <v/>
      </c>
      <c r="BU11" s="223" t="str">
        <f>IF('SAM_2017_4HH_rich with capital'!BV12="","",'SAM_2017_4HH_rich with capital'!BV12)</f>
        <v/>
      </c>
      <c r="BV11" s="223" t="str">
        <f>IF('SAM_2017_4HH_rich with capital'!BW12="","",'SAM_2017_4HH_rich with capital'!BW12)</f>
        <v/>
      </c>
      <c r="BW11" s="223" t="str">
        <f>IF('SAM_2017_4HH_rich with capital'!BX12="","",'SAM_2017_4HH_rich with capital'!BX12)</f>
        <v/>
      </c>
      <c r="BX11" s="223" t="str">
        <f>IF('SAM_2017_4HH_rich with capital'!BY12="","",'SAM_2017_4HH_rich with capital'!BY12)</f>
        <v/>
      </c>
      <c r="BY11" s="223" t="str">
        <f>IF('SAM_2017_4HH_rich with capital'!BZ12="","",'SAM_2017_4HH_rich with capital'!BZ12)</f>
        <v/>
      </c>
      <c r="BZ11" s="223" t="str">
        <f>IF('SAM_2017_4HH_rich with capital'!CA12="","",'SAM_2017_4HH_rich with capital'!CA12)</f>
        <v/>
      </c>
      <c r="CA11" s="223" t="str">
        <f>IF('SAM_2017_4HH_rich with capital'!CB12="","",'SAM_2017_4HH_rich with capital'!CB12)</f>
        <v/>
      </c>
      <c r="CB11" s="223" t="str">
        <f>IF('SAM_2017_4HH_rich with capital'!CC12="","",'SAM_2017_4HH_rich with capital'!CC12)</f>
        <v/>
      </c>
      <c r="CC11" s="223" t="str">
        <f>IF('SAM_2017_4HH_rich with capital'!CD12="","",'SAM_2017_4HH_rich with capital'!CD12)</f>
        <v/>
      </c>
      <c r="CD11" s="223" t="str">
        <f>IF('SAM_2017_4HH_rich with capital'!CE12="","",'SAM_2017_4HH_rich with capital'!CE12)</f>
        <v/>
      </c>
      <c r="CE11" s="83">
        <f>IF('SAM_2017_4HH_rich with capital'!CF12="","",'SAM_2017_4HH_rich with capital'!CF12)</f>
        <v>62052.359358558118</v>
      </c>
    </row>
    <row r="12" spans="1:83" x14ac:dyDescent="0.25">
      <c r="A12" s="225">
        <v>11</v>
      </c>
      <c r="B12" s="244" t="str">
        <f>IF('SAM_2017_4HH_rich with capital'!C13="","",'SAM_2017_4HH_rich with capital'!C13)</f>
        <v/>
      </c>
      <c r="C12" s="223" t="str">
        <f>IF('SAM_2017_4HH_rich with capital'!D13="","",'SAM_2017_4HH_rich with capital'!D13)</f>
        <v/>
      </c>
      <c r="D12" s="223" t="str">
        <f>IF('SAM_2017_4HH_rich with capital'!E13="","",'SAM_2017_4HH_rich with capital'!E13)</f>
        <v/>
      </c>
      <c r="E12" s="223" t="str">
        <f>IF('SAM_2017_4HH_rich with capital'!F13="","",'SAM_2017_4HH_rich with capital'!F13)</f>
        <v/>
      </c>
      <c r="F12" s="223" t="str">
        <f>IF('SAM_2017_4HH_rich with capital'!G13="","",'SAM_2017_4HH_rich with capital'!G13)</f>
        <v/>
      </c>
      <c r="G12" s="223" t="str">
        <f>IF('SAM_2017_4HH_rich with capital'!H13="","",'SAM_2017_4HH_rich with capital'!H13)</f>
        <v/>
      </c>
      <c r="H12" s="223" t="str">
        <f>IF('SAM_2017_4HH_rich with capital'!I13="","",'SAM_2017_4HH_rich with capital'!I13)</f>
        <v/>
      </c>
      <c r="I12" s="223" t="str">
        <f>IF('SAM_2017_4HH_rich with capital'!J13="","",'SAM_2017_4HH_rich with capital'!J13)</f>
        <v/>
      </c>
      <c r="J12" s="223" t="str">
        <f>IF('SAM_2017_4HH_rich with capital'!K13="","",'SAM_2017_4HH_rich with capital'!K13)</f>
        <v/>
      </c>
      <c r="K12" s="223" t="str">
        <f>IF('SAM_2017_4HH_rich with capital'!L13="","",'SAM_2017_4HH_rich with capital'!L13)</f>
        <v/>
      </c>
      <c r="L12" s="223" t="str">
        <f>IF('SAM_2017_4HH_rich with capital'!M13="","",'SAM_2017_4HH_rich with capital'!M13)</f>
        <v/>
      </c>
      <c r="M12" s="223" t="str">
        <f>IF('SAM_2017_4HH_rich with capital'!N13="","",'SAM_2017_4HH_rich with capital'!N13)</f>
        <v/>
      </c>
      <c r="N12" s="223" t="str">
        <f>IF('SAM_2017_4HH_rich with capital'!O13="","",'SAM_2017_4HH_rich with capital'!O13)</f>
        <v/>
      </c>
      <c r="O12" s="223" t="str">
        <f>IF('SAM_2017_4HH_rich with capital'!P13="","",'SAM_2017_4HH_rich with capital'!P13)</f>
        <v/>
      </c>
      <c r="P12" s="223" t="str">
        <f>IF('SAM_2017_4HH_rich with capital'!Q13="","",'SAM_2017_4HH_rich with capital'!Q13)</f>
        <v/>
      </c>
      <c r="Q12" s="223" t="str">
        <f>IF('SAM_2017_4HH_rich with capital'!R13="","",'SAM_2017_4HH_rich with capital'!R13)</f>
        <v/>
      </c>
      <c r="R12" s="223" t="str">
        <f>IF('SAM_2017_4HH_rich with capital'!S13="","",'SAM_2017_4HH_rich with capital'!S13)</f>
        <v/>
      </c>
      <c r="S12" s="223" t="str">
        <f>IF('SAM_2017_4HH_rich with capital'!T13="","",'SAM_2017_4HH_rich with capital'!T13)</f>
        <v/>
      </c>
      <c r="T12" s="223" t="str">
        <f>IF('SAM_2017_4HH_rich with capital'!U13="","",'SAM_2017_4HH_rich with capital'!U13)</f>
        <v/>
      </c>
      <c r="U12" s="223" t="str">
        <f>IF('SAM_2017_4HH_rich with capital'!V13="","",'SAM_2017_4HH_rich with capital'!V13)</f>
        <v/>
      </c>
      <c r="V12" s="223" t="str">
        <f>IF('SAM_2017_4HH_rich with capital'!W13="","",'SAM_2017_4HH_rich with capital'!W13)</f>
        <v/>
      </c>
      <c r="W12" s="223" t="str">
        <f>IF('SAM_2017_4HH_rich with capital'!X13="","",'SAM_2017_4HH_rich with capital'!X13)</f>
        <v/>
      </c>
      <c r="X12" s="223" t="str">
        <f>IF('SAM_2017_4HH_rich with capital'!Y13="","",'SAM_2017_4HH_rich with capital'!Y13)</f>
        <v/>
      </c>
      <c r="Y12" s="223" t="str">
        <f>IF('SAM_2017_4HH_rich with capital'!Z13="","",'SAM_2017_4HH_rich with capital'!Z13)</f>
        <v/>
      </c>
      <c r="Z12" s="223" t="str">
        <f>IF('SAM_2017_4HH_rich with capital'!AA13="","",'SAM_2017_4HH_rich with capital'!AA13)</f>
        <v/>
      </c>
      <c r="AA12" s="223" t="str">
        <f>IF('SAM_2017_4HH_rich with capital'!AB13="","",'SAM_2017_4HH_rich with capital'!AB13)</f>
        <v/>
      </c>
      <c r="AB12" s="223" t="str">
        <f>IF('SAM_2017_4HH_rich with capital'!AC13="","",'SAM_2017_4HH_rich with capital'!AC13)</f>
        <v/>
      </c>
      <c r="AC12" s="223" t="str">
        <f>IF('SAM_2017_4HH_rich with capital'!AD13="","",'SAM_2017_4HH_rich with capital'!AD13)</f>
        <v/>
      </c>
      <c r="AD12" s="223" t="str">
        <f>IF('SAM_2017_4HH_rich with capital'!AE13="","",'SAM_2017_4HH_rich with capital'!AE13)</f>
        <v/>
      </c>
      <c r="AE12" s="223" t="str">
        <f>IF('SAM_2017_4HH_rich with capital'!AF13="","",'SAM_2017_4HH_rich with capital'!AF13)</f>
        <v/>
      </c>
      <c r="AF12" s="223" t="str">
        <f>IF('SAM_2017_4HH_rich with capital'!AG13="","",'SAM_2017_4HH_rich with capital'!AG13)</f>
        <v/>
      </c>
      <c r="AG12" s="223" t="str">
        <f>IF('SAM_2017_4HH_rich with capital'!AH13="","",'SAM_2017_4HH_rich with capital'!AH13)</f>
        <v/>
      </c>
      <c r="AH12" s="223" t="str">
        <f>IF('SAM_2017_4HH_rich with capital'!AI13="","",'SAM_2017_4HH_rich with capital'!AI13)</f>
        <v/>
      </c>
      <c r="AI12" s="223" t="str">
        <f>IF('SAM_2017_4HH_rich with capital'!AJ13="","",'SAM_2017_4HH_rich with capital'!AJ13)</f>
        <v/>
      </c>
      <c r="AJ12" s="223" t="str">
        <f>IF('SAM_2017_4HH_rich with capital'!AK13="","",'SAM_2017_4HH_rich with capital'!AK13)</f>
        <v/>
      </c>
      <c r="AK12" s="223" t="str">
        <f>IF('SAM_2017_4HH_rich with capital'!AL13="","",'SAM_2017_4HH_rich with capital'!AL13)</f>
        <v/>
      </c>
      <c r="AL12" s="223" t="str">
        <f>IF('SAM_2017_4HH_rich with capital'!AM13="","",'SAM_2017_4HH_rich with capital'!AM13)</f>
        <v/>
      </c>
      <c r="AM12" s="223" t="str">
        <f>IF('SAM_2017_4HH_rich with capital'!AN13="","",'SAM_2017_4HH_rich with capital'!AN13)</f>
        <v/>
      </c>
      <c r="AN12" s="223" t="str">
        <f>IF('SAM_2017_4HH_rich with capital'!AO13="","",'SAM_2017_4HH_rich with capital'!AO13)</f>
        <v/>
      </c>
      <c r="AO12" s="223" t="str">
        <f>IF('SAM_2017_4HH_rich with capital'!AP13="","",'SAM_2017_4HH_rich with capital'!AP13)</f>
        <v/>
      </c>
      <c r="AP12" s="223" t="str">
        <f>IF('SAM_2017_4HH_rich with capital'!AQ13="","",'SAM_2017_4HH_rich with capital'!AQ13)</f>
        <v/>
      </c>
      <c r="AQ12" s="223" t="str">
        <f>IF('SAM_2017_4HH_rich with capital'!AR13="","",'SAM_2017_4HH_rich with capital'!AR13)</f>
        <v/>
      </c>
      <c r="AR12" s="223" t="str">
        <f>IF('SAM_2017_4HH_rich with capital'!AS13="","",'SAM_2017_4HH_rich with capital'!AS13)</f>
        <v/>
      </c>
      <c r="AS12" s="223" t="str">
        <f>IF('SAM_2017_4HH_rich with capital'!AT13="","",'SAM_2017_4HH_rich with capital'!AT13)</f>
        <v/>
      </c>
      <c r="AT12" s="223">
        <f>IF('SAM_2017_4HH_rich with capital'!AU13="","",'SAM_2017_4HH_rich with capital'!AU13)</f>
        <v>1421851.396186806</v>
      </c>
      <c r="AU12" s="223" t="str">
        <f>IF('SAM_2017_4HH_rich with capital'!AV13="","",'SAM_2017_4HH_rich with capital'!AV13)</f>
        <v/>
      </c>
      <c r="AV12" s="223" t="str">
        <f>IF('SAM_2017_4HH_rich with capital'!AW13="","",'SAM_2017_4HH_rich with capital'!AW13)</f>
        <v/>
      </c>
      <c r="AW12" s="223" t="str">
        <f>IF('SAM_2017_4HH_rich with capital'!AX13="","",'SAM_2017_4HH_rich with capital'!AX13)</f>
        <v/>
      </c>
      <c r="AX12" s="223" t="str">
        <f>IF('SAM_2017_4HH_rich with capital'!AY13="","",'SAM_2017_4HH_rich with capital'!AY13)</f>
        <v/>
      </c>
      <c r="AY12" s="223" t="str">
        <f>IF('SAM_2017_4HH_rich with capital'!AZ13="","",'SAM_2017_4HH_rich with capital'!AZ13)</f>
        <v/>
      </c>
      <c r="AZ12" s="223" t="str">
        <f>IF('SAM_2017_4HH_rich with capital'!BA13="","",'SAM_2017_4HH_rich with capital'!BA13)</f>
        <v/>
      </c>
      <c r="BA12" s="223" t="str">
        <f>IF('SAM_2017_4HH_rich with capital'!BB13="","",'SAM_2017_4HH_rich with capital'!BB13)</f>
        <v/>
      </c>
      <c r="BB12" s="223" t="str">
        <f>IF('SAM_2017_4HH_rich with capital'!BC13="","",'SAM_2017_4HH_rich with capital'!BC13)</f>
        <v/>
      </c>
      <c r="BC12" s="223" t="str">
        <f>IF('SAM_2017_4HH_rich with capital'!BD13="","",'SAM_2017_4HH_rich with capital'!BD13)</f>
        <v/>
      </c>
      <c r="BD12" s="223" t="str">
        <f>IF('SAM_2017_4HH_rich with capital'!BE13="","",'SAM_2017_4HH_rich with capital'!BE13)</f>
        <v/>
      </c>
      <c r="BE12" s="223" t="str">
        <f>IF('SAM_2017_4HH_rich with capital'!BF13="","",'SAM_2017_4HH_rich with capital'!BF13)</f>
        <v/>
      </c>
      <c r="BF12" s="223" t="str">
        <f>IF('SAM_2017_4HH_rich with capital'!BG13="","",'SAM_2017_4HH_rich with capital'!BG13)</f>
        <v/>
      </c>
      <c r="BG12" s="223" t="str">
        <f>IF('SAM_2017_4HH_rich with capital'!BH13="","",'SAM_2017_4HH_rich with capital'!BH13)</f>
        <v/>
      </c>
      <c r="BH12" s="223" t="str">
        <f>IF('SAM_2017_4HH_rich with capital'!BI13="","",'SAM_2017_4HH_rich with capital'!BI13)</f>
        <v/>
      </c>
      <c r="BI12" s="223" t="str">
        <f>IF('SAM_2017_4HH_rich with capital'!BJ13="","",'SAM_2017_4HH_rich with capital'!BJ13)</f>
        <v/>
      </c>
      <c r="BJ12" s="223" t="str">
        <f>IF('SAM_2017_4HH_rich with capital'!BK13="","",'SAM_2017_4HH_rich with capital'!BK13)</f>
        <v/>
      </c>
      <c r="BK12" s="223" t="str">
        <f>IF('SAM_2017_4HH_rich with capital'!BL13="","",'SAM_2017_4HH_rich with capital'!BL13)</f>
        <v/>
      </c>
      <c r="BL12" s="223" t="str">
        <f>IF('SAM_2017_4HH_rich with capital'!BM13="","",'SAM_2017_4HH_rich with capital'!BM13)</f>
        <v/>
      </c>
      <c r="BM12" s="223" t="str">
        <f>IF('SAM_2017_4HH_rich with capital'!BN13="","",'SAM_2017_4HH_rich with capital'!BN13)</f>
        <v/>
      </c>
      <c r="BN12" s="223" t="str">
        <f>IF('SAM_2017_4HH_rich with capital'!BO13="","",'SAM_2017_4HH_rich with capital'!BO13)</f>
        <v/>
      </c>
      <c r="BO12" s="223" t="str">
        <f>IF('SAM_2017_4HH_rich with capital'!BP13="","",'SAM_2017_4HH_rich with capital'!BP13)</f>
        <v/>
      </c>
      <c r="BP12" s="223" t="str">
        <f>IF('SAM_2017_4HH_rich with capital'!BQ13="","",'SAM_2017_4HH_rich with capital'!BQ13)</f>
        <v/>
      </c>
      <c r="BQ12" s="223" t="str">
        <f>IF('SAM_2017_4HH_rich with capital'!BR13="","",'SAM_2017_4HH_rich with capital'!BR13)</f>
        <v/>
      </c>
      <c r="BR12" s="223" t="str">
        <f>IF('SAM_2017_4HH_rich with capital'!BS13="","",'SAM_2017_4HH_rich with capital'!BS13)</f>
        <v/>
      </c>
      <c r="BS12" s="223" t="str">
        <f>IF('SAM_2017_4HH_rich with capital'!BT13="","",'SAM_2017_4HH_rich with capital'!BT13)</f>
        <v/>
      </c>
      <c r="BT12" s="223" t="str">
        <f>IF('SAM_2017_4HH_rich with capital'!BU13="","",'SAM_2017_4HH_rich with capital'!BU13)</f>
        <v/>
      </c>
      <c r="BU12" s="223" t="str">
        <f>IF('SAM_2017_4HH_rich with capital'!BV13="","",'SAM_2017_4HH_rich with capital'!BV13)</f>
        <v/>
      </c>
      <c r="BV12" s="223" t="str">
        <f>IF('SAM_2017_4HH_rich with capital'!BW13="","",'SAM_2017_4HH_rich with capital'!BW13)</f>
        <v/>
      </c>
      <c r="BW12" s="223" t="str">
        <f>IF('SAM_2017_4HH_rich with capital'!BX13="","",'SAM_2017_4HH_rich with capital'!BX13)</f>
        <v/>
      </c>
      <c r="BX12" s="223" t="str">
        <f>IF('SAM_2017_4HH_rich with capital'!BY13="","",'SAM_2017_4HH_rich with capital'!BY13)</f>
        <v/>
      </c>
      <c r="BY12" s="223" t="str">
        <f>IF('SAM_2017_4HH_rich with capital'!BZ13="","",'SAM_2017_4HH_rich with capital'!BZ13)</f>
        <v/>
      </c>
      <c r="BZ12" s="223" t="str">
        <f>IF('SAM_2017_4HH_rich with capital'!CA13="","",'SAM_2017_4HH_rich with capital'!CA13)</f>
        <v/>
      </c>
      <c r="CA12" s="223" t="str">
        <f>IF('SAM_2017_4HH_rich with capital'!CB13="","",'SAM_2017_4HH_rich with capital'!CB13)</f>
        <v/>
      </c>
      <c r="CB12" s="223" t="str">
        <f>IF('SAM_2017_4HH_rich with capital'!CC13="","",'SAM_2017_4HH_rich with capital'!CC13)</f>
        <v/>
      </c>
      <c r="CC12" s="223" t="str">
        <f>IF('SAM_2017_4HH_rich with capital'!CD13="","",'SAM_2017_4HH_rich with capital'!CD13)</f>
        <v/>
      </c>
      <c r="CD12" s="223" t="str">
        <f>IF('SAM_2017_4HH_rich with capital'!CE13="","",'SAM_2017_4HH_rich with capital'!CE13)</f>
        <v/>
      </c>
      <c r="CE12" s="83">
        <f>IF('SAM_2017_4HH_rich with capital'!CF13="","",'SAM_2017_4HH_rich with capital'!CF13)</f>
        <v>1107262.1961451182</v>
      </c>
    </row>
    <row r="13" spans="1:83" x14ac:dyDescent="0.25">
      <c r="A13" s="225">
        <v>12</v>
      </c>
      <c r="B13" s="244" t="str">
        <f>IF('SAM_2017_4HH_rich with capital'!C14="","",'SAM_2017_4HH_rich with capital'!C14)</f>
        <v/>
      </c>
      <c r="C13" s="223" t="str">
        <f>IF('SAM_2017_4HH_rich with capital'!D14="","",'SAM_2017_4HH_rich with capital'!D14)</f>
        <v/>
      </c>
      <c r="D13" s="223" t="str">
        <f>IF('SAM_2017_4HH_rich with capital'!E14="","",'SAM_2017_4HH_rich with capital'!E14)</f>
        <v/>
      </c>
      <c r="E13" s="223" t="str">
        <f>IF('SAM_2017_4HH_rich with capital'!F14="","",'SAM_2017_4HH_rich with capital'!F14)</f>
        <v/>
      </c>
      <c r="F13" s="223" t="str">
        <f>IF('SAM_2017_4HH_rich with capital'!G14="","",'SAM_2017_4HH_rich with capital'!G14)</f>
        <v/>
      </c>
      <c r="G13" s="223" t="str">
        <f>IF('SAM_2017_4HH_rich with capital'!H14="","",'SAM_2017_4HH_rich with capital'!H14)</f>
        <v/>
      </c>
      <c r="H13" s="223" t="str">
        <f>IF('SAM_2017_4HH_rich with capital'!I14="","",'SAM_2017_4HH_rich with capital'!I14)</f>
        <v/>
      </c>
      <c r="I13" s="223" t="str">
        <f>IF('SAM_2017_4HH_rich with capital'!J14="","",'SAM_2017_4HH_rich with capital'!J14)</f>
        <v/>
      </c>
      <c r="J13" s="223" t="str">
        <f>IF('SAM_2017_4HH_rich with capital'!K14="","",'SAM_2017_4HH_rich with capital'!K14)</f>
        <v/>
      </c>
      <c r="K13" s="223" t="str">
        <f>IF('SAM_2017_4HH_rich with capital'!L14="","",'SAM_2017_4HH_rich with capital'!L14)</f>
        <v/>
      </c>
      <c r="L13" s="223" t="str">
        <f>IF('SAM_2017_4HH_rich with capital'!M14="","",'SAM_2017_4HH_rich with capital'!M14)</f>
        <v/>
      </c>
      <c r="M13" s="223" t="str">
        <f>IF('SAM_2017_4HH_rich with capital'!N14="","",'SAM_2017_4HH_rich with capital'!N14)</f>
        <v/>
      </c>
      <c r="N13" s="223" t="str">
        <f>IF('SAM_2017_4HH_rich with capital'!O14="","",'SAM_2017_4HH_rich with capital'!O14)</f>
        <v/>
      </c>
      <c r="O13" s="223" t="str">
        <f>IF('SAM_2017_4HH_rich with capital'!P14="","",'SAM_2017_4HH_rich with capital'!P14)</f>
        <v/>
      </c>
      <c r="P13" s="223" t="str">
        <f>IF('SAM_2017_4HH_rich with capital'!Q14="","",'SAM_2017_4HH_rich with capital'!Q14)</f>
        <v/>
      </c>
      <c r="Q13" s="223" t="str">
        <f>IF('SAM_2017_4HH_rich with capital'!R14="","",'SAM_2017_4HH_rich with capital'!R14)</f>
        <v/>
      </c>
      <c r="R13" s="223" t="str">
        <f>IF('SAM_2017_4HH_rich with capital'!S14="","",'SAM_2017_4HH_rich with capital'!S14)</f>
        <v/>
      </c>
      <c r="S13" s="223" t="str">
        <f>IF('SAM_2017_4HH_rich with capital'!T14="","",'SAM_2017_4HH_rich with capital'!T14)</f>
        <v/>
      </c>
      <c r="T13" s="223" t="str">
        <f>IF('SAM_2017_4HH_rich with capital'!U14="","",'SAM_2017_4HH_rich with capital'!U14)</f>
        <v/>
      </c>
      <c r="U13" s="223" t="str">
        <f>IF('SAM_2017_4HH_rich with capital'!V14="","",'SAM_2017_4HH_rich with capital'!V14)</f>
        <v/>
      </c>
      <c r="V13" s="223" t="str">
        <f>IF('SAM_2017_4HH_rich with capital'!W14="","",'SAM_2017_4HH_rich with capital'!W14)</f>
        <v/>
      </c>
      <c r="W13" s="223" t="str">
        <f>IF('SAM_2017_4HH_rich with capital'!X14="","",'SAM_2017_4HH_rich with capital'!X14)</f>
        <v/>
      </c>
      <c r="X13" s="223" t="str">
        <f>IF('SAM_2017_4HH_rich with capital'!Y14="","",'SAM_2017_4HH_rich with capital'!Y14)</f>
        <v/>
      </c>
      <c r="Y13" s="223" t="str">
        <f>IF('SAM_2017_4HH_rich with capital'!Z14="","",'SAM_2017_4HH_rich with capital'!Z14)</f>
        <v/>
      </c>
      <c r="Z13" s="223" t="str">
        <f>IF('SAM_2017_4HH_rich with capital'!AA14="","",'SAM_2017_4HH_rich with capital'!AA14)</f>
        <v/>
      </c>
      <c r="AA13" s="223" t="str">
        <f>IF('SAM_2017_4HH_rich with capital'!AB14="","",'SAM_2017_4HH_rich with capital'!AB14)</f>
        <v/>
      </c>
      <c r="AB13" s="223" t="str">
        <f>IF('SAM_2017_4HH_rich with capital'!AC14="","",'SAM_2017_4HH_rich with capital'!AC14)</f>
        <v/>
      </c>
      <c r="AC13" s="223" t="str">
        <f>IF('SAM_2017_4HH_rich with capital'!AD14="","",'SAM_2017_4HH_rich with capital'!AD14)</f>
        <v/>
      </c>
      <c r="AD13" s="223" t="str">
        <f>IF('SAM_2017_4HH_rich with capital'!AE14="","",'SAM_2017_4HH_rich with capital'!AE14)</f>
        <v/>
      </c>
      <c r="AE13" s="223" t="str">
        <f>IF('SAM_2017_4HH_rich with capital'!AF14="","",'SAM_2017_4HH_rich with capital'!AF14)</f>
        <v/>
      </c>
      <c r="AF13" s="223" t="str">
        <f>IF('SAM_2017_4HH_rich with capital'!AG14="","",'SAM_2017_4HH_rich with capital'!AG14)</f>
        <v/>
      </c>
      <c r="AG13" s="223" t="str">
        <f>IF('SAM_2017_4HH_rich with capital'!AH14="","",'SAM_2017_4HH_rich with capital'!AH14)</f>
        <v/>
      </c>
      <c r="AH13" s="223" t="str">
        <f>IF('SAM_2017_4HH_rich with capital'!AI14="","",'SAM_2017_4HH_rich with capital'!AI14)</f>
        <v/>
      </c>
      <c r="AI13" s="223" t="str">
        <f>IF('SAM_2017_4HH_rich with capital'!AJ14="","",'SAM_2017_4HH_rich with capital'!AJ14)</f>
        <v/>
      </c>
      <c r="AJ13" s="223" t="str">
        <f>IF('SAM_2017_4HH_rich with capital'!AK14="","",'SAM_2017_4HH_rich with capital'!AK14)</f>
        <v/>
      </c>
      <c r="AK13" s="223" t="str">
        <f>IF('SAM_2017_4HH_rich with capital'!AL14="","",'SAM_2017_4HH_rich with capital'!AL14)</f>
        <v/>
      </c>
      <c r="AL13" s="223" t="str">
        <f>IF('SAM_2017_4HH_rich with capital'!AM14="","",'SAM_2017_4HH_rich with capital'!AM14)</f>
        <v/>
      </c>
      <c r="AM13" s="223" t="str">
        <f>IF('SAM_2017_4HH_rich with capital'!AN14="","",'SAM_2017_4HH_rich with capital'!AN14)</f>
        <v/>
      </c>
      <c r="AN13" s="223" t="str">
        <f>IF('SAM_2017_4HH_rich with capital'!AO14="","",'SAM_2017_4HH_rich with capital'!AO14)</f>
        <v/>
      </c>
      <c r="AO13" s="223" t="str">
        <f>IF('SAM_2017_4HH_rich with capital'!AP14="","",'SAM_2017_4HH_rich with capital'!AP14)</f>
        <v/>
      </c>
      <c r="AP13" s="223" t="str">
        <f>IF('SAM_2017_4HH_rich with capital'!AQ14="","",'SAM_2017_4HH_rich with capital'!AQ14)</f>
        <v/>
      </c>
      <c r="AQ13" s="223" t="str">
        <f>IF('SAM_2017_4HH_rich with capital'!AR14="","",'SAM_2017_4HH_rich with capital'!AR14)</f>
        <v/>
      </c>
      <c r="AR13" s="223" t="str">
        <f>IF('SAM_2017_4HH_rich with capital'!AS14="","",'SAM_2017_4HH_rich with capital'!AS14)</f>
        <v/>
      </c>
      <c r="AS13" s="223" t="str">
        <f>IF('SAM_2017_4HH_rich with capital'!AT14="","",'SAM_2017_4HH_rich with capital'!AT14)</f>
        <v/>
      </c>
      <c r="AT13" s="223" t="str">
        <f>IF('SAM_2017_4HH_rich with capital'!AU14="","",'SAM_2017_4HH_rich with capital'!AU14)</f>
        <v/>
      </c>
      <c r="AU13" s="223">
        <f>IF('SAM_2017_4HH_rich with capital'!AV14="","",'SAM_2017_4HH_rich with capital'!AV14)</f>
        <v>1862253.4070004821</v>
      </c>
      <c r="AV13" s="223" t="str">
        <f>IF('SAM_2017_4HH_rich with capital'!AW14="","",'SAM_2017_4HH_rich with capital'!AW14)</f>
        <v/>
      </c>
      <c r="AW13" s="223" t="str">
        <f>IF('SAM_2017_4HH_rich with capital'!AX14="","",'SAM_2017_4HH_rich with capital'!AX14)</f>
        <v/>
      </c>
      <c r="AX13" s="223" t="str">
        <f>IF('SAM_2017_4HH_rich with capital'!AY14="","",'SAM_2017_4HH_rich with capital'!AY14)</f>
        <v/>
      </c>
      <c r="AY13" s="223" t="str">
        <f>IF('SAM_2017_4HH_rich with capital'!AZ14="","",'SAM_2017_4HH_rich with capital'!AZ14)</f>
        <v/>
      </c>
      <c r="AZ13" s="223" t="str">
        <f>IF('SAM_2017_4HH_rich with capital'!BA14="","",'SAM_2017_4HH_rich with capital'!BA14)</f>
        <v/>
      </c>
      <c r="BA13" s="223" t="str">
        <f>IF('SAM_2017_4HH_rich with capital'!BB14="","",'SAM_2017_4HH_rich with capital'!BB14)</f>
        <v/>
      </c>
      <c r="BB13" s="223" t="str">
        <f>IF('SAM_2017_4HH_rich with capital'!BC14="","",'SAM_2017_4HH_rich with capital'!BC14)</f>
        <v/>
      </c>
      <c r="BC13" s="223" t="str">
        <f>IF('SAM_2017_4HH_rich with capital'!BD14="","",'SAM_2017_4HH_rich with capital'!BD14)</f>
        <v/>
      </c>
      <c r="BD13" s="223" t="str">
        <f>IF('SAM_2017_4HH_rich with capital'!BE14="","",'SAM_2017_4HH_rich with capital'!BE14)</f>
        <v/>
      </c>
      <c r="BE13" s="223" t="str">
        <f>IF('SAM_2017_4HH_rich with capital'!BF14="","",'SAM_2017_4HH_rich with capital'!BF14)</f>
        <v/>
      </c>
      <c r="BF13" s="223" t="str">
        <f>IF('SAM_2017_4HH_rich with capital'!BG14="","",'SAM_2017_4HH_rich with capital'!BG14)</f>
        <v/>
      </c>
      <c r="BG13" s="223" t="str">
        <f>IF('SAM_2017_4HH_rich with capital'!BH14="","",'SAM_2017_4HH_rich with capital'!BH14)</f>
        <v/>
      </c>
      <c r="BH13" s="223" t="str">
        <f>IF('SAM_2017_4HH_rich with capital'!BI14="","",'SAM_2017_4HH_rich with capital'!BI14)</f>
        <v/>
      </c>
      <c r="BI13" s="223" t="str">
        <f>IF('SAM_2017_4HH_rich with capital'!BJ14="","",'SAM_2017_4HH_rich with capital'!BJ14)</f>
        <v/>
      </c>
      <c r="BJ13" s="223" t="str">
        <f>IF('SAM_2017_4HH_rich with capital'!BK14="","",'SAM_2017_4HH_rich with capital'!BK14)</f>
        <v/>
      </c>
      <c r="BK13" s="223" t="str">
        <f>IF('SAM_2017_4HH_rich with capital'!BL14="","",'SAM_2017_4HH_rich with capital'!BL14)</f>
        <v/>
      </c>
      <c r="BL13" s="223" t="str">
        <f>IF('SAM_2017_4HH_rich with capital'!BM14="","",'SAM_2017_4HH_rich with capital'!BM14)</f>
        <v/>
      </c>
      <c r="BM13" s="223" t="str">
        <f>IF('SAM_2017_4HH_rich with capital'!BN14="","",'SAM_2017_4HH_rich with capital'!BN14)</f>
        <v/>
      </c>
      <c r="BN13" s="223" t="str">
        <f>IF('SAM_2017_4HH_rich with capital'!BO14="","",'SAM_2017_4HH_rich with capital'!BO14)</f>
        <v/>
      </c>
      <c r="BO13" s="223" t="str">
        <f>IF('SAM_2017_4HH_rich with capital'!BP14="","",'SAM_2017_4HH_rich with capital'!BP14)</f>
        <v/>
      </c>
      <c r="BP13" s="223" t="str">
        <f>IF('SAM_2017_4HH_rich with capital'!BQ14="","",'SAM_2017_4HH_rich with capital'!BQ14)</f>
        <v/>
      </c>
      <c r="BQ13" s="223" t="str">
        <f>IF('SAM_2017_4HH_rich with capital'!BR14="","",'SAM_2017_4HH_rich with capital'!BR14)</f>
        <v/>
      </c>
      <c r="BR13" s="223" t="str">
        <f>IF('SAM_2017_4HH_rich with capital'!BS14="","",'SAM_2017_4HH_rich with capital'!BS14)</f>
        <v/>
      </c>
      <c r="BS13" s="223" t="str">
        <f>IF('SAM_2017_4HH_rich with capital'!BT14="","",'SAM_2017_4HH_rich with capital'!BT14)</f>
        <v/>
      </c>
      <c r="BT13" s="223" t="str">
        <f>IF('SAM_2017_4HH_rich with capital'!BU14="","",'SAM_2017_4HH_rich with capital'!BU14)</f>
        <v/>
      </c>
      <c r="BU13" s="223" t="str">
        <f>IF('SAM_2017_4HH_rich with capital'!BV14="","",'SAM_2017_4HH_rich with capital'!BV14)</f>
        <v/>
      </c>
      <c r="BV13" s="223" t="str">
        <f>IF('SAM_2017_4HH_rich with capital'!BW14="","",'SAM_2017_4HH_rich with capital'!BW14)</f>
        <v/>
      </c>
      <c r="BW13" s="223" t="str">
        <f>IF('SAM_2017_4HH_rich with capital'!BX14="","",'SAM_2017_4HH_rich with capital'!BX14)</f>
        <v/>
      </c>
      <c r="BX13" s="223" t="str">
        <f>IF('SAM_2017_4HH_rich with capital'!BY14="","",'SAM_2017_4HH_rich with capital'!BY14)</f>
        <v/>
      </c>
      <c r="BY13" s="223" t="str">
        <f>IF('SAM_2017_4HH_rich with capital'!BZ14="","",'SAM_2017_4HH_rich with capital'!BZ14)</f>
        <v/>
      </c>
      <c r="BZ13" s="223" t="str">
        <f>IF('SAM_2017_4HH_rich with capital'!CA14="","",'SAM_2017_4HH_rich with capital'!CA14)</f>
        <v/>
      </c>
      <c r="CA13" s="223" t="str">
        <f>IF('SAM_2017_4HH_rich with capital'!CB14="","",'SAM_2017_4HH_rich with capital'!CB14)</f>
        <v/>
      </c>
      <c r="CB13" s="223" t="str">
        <f>IF('SAM_2017_4HH_rich with capital'!CC14="","",'SAM_2017_4HH_rich with capital'!CC14)</f>
        <v/>
      </c>
      <c r="CC13" s="223" t="str">
        <f>IF('SAM_2017_4HH_rich with capital'!CD14="","",'SAM_2017_4HH_rich with capital'!CD14)</f>
        <v/>
      </c>
      <c r="CD13" s="223" t="str">
        <f>IF('SAM_2017_4HH_rich with capital'!CE14="","",'SAM_2017_4HH_rich with capital'!CE14)</f>
        <v/>
      </c>
      <c r="CE13" s="83">
        <f>IF('SAM_2017_4HH_rich with capital'!CF14="","",'SAM_2017_4HH_rich with capital'!CF14)</f>
        <v>1368681.2418519307</v>
      </c>
    </row>
    <row r="14" spans="1:83" x14ac:dyDescent="0.25">
      <c r="A14" s="225">
        <v>13</v>
      </c>
      <c r="B14" s="244" t="str">
        <f>IF('SAM_2017_4HH_rich with capital'!C15="","",'SAM_2017_4HH_rich with capital'!C15)</f>
        <v/>
      </c>
      <c r="C14" s="223" t="str">
        <f>IF('SAM_2017_4HH_rich with capital'!D15="","",'SAM_2017_4HH_rich with capital'!D15)</f>
        <v/>
      </c>
      <c r="D14" s="223" t="str">
        <f>IF('SAM_2017_4HH_rich with capital'!E15="","",'SAM_2017_4HH_rich with capital'!E15)</f>
        <v/>
      </c>
      <c r="E14" s="223" t="str">
        <f>IF('SAM_2017_4HH_rich with capital'!F15="","",'SAM_2017_4HH_rich with capital'!F15)</f>
        <v/>
      </c>
      <c r="F14" s="223" t="str">
        <f>IF('SAM_2017_4HH_rich with capital'!G15="","",'SAM_2017_4HH_rich with capital'!G15)</f>
        <v/>
      </c>
      <c r="G14" s="223" t="str">
        <f>IF('SAM_2017_4HH_rich with capital'!H15="","",'SAM_2017_4HH_rich with capital'!H15)</f>
        <v/>
      </c>
      <c r="H14" s="223" t="str">
        <f>IF('SAM_2017_4HH_rich with capital'!I15="","",'SAM_2017_4HH_rich with capital'!I15)</f>
        <v/>
      </c>
      <c r="I14" s="223" t="str">
        <f>IF('SAM_2017_4HH_rich with capital'!J15="","",'SAM_2017_4HH_rich with capital'!J15)</f>
        <v/>
      </c>
      <c r="J14" s="223" t="str">
        <f>IF('SAM_2017_4HH_rich with capital'!K15="","",'SAM_2017_4HH_rich with capital'!K15)</f>
        <v/>
      </c>
      <c r="K14" s="223" t="str">
        <f>IF('SAM_2017_4HH_rich with capital'!L15="","",'SAM_2017_4HH_rich with capital'!L15)</f>
        <v/>
      </c>
      <c r="L14" s="223" t="str">
        <f>IF('SAM_2017_4HH_rich with capital'!M15="","",'SAM_2017_4HH_rich with capital'!M15)</f>
        <v/>
      </c>
      <c r="M14" s="223" t="str">
        <f>IF('SAM_2017_4HH_rich with capital'!N15="","",'SAM_2017_4HH_rich with capital'!N15)</f>
        <v/>
      </c>
      <c r="N14" s="223" t="str">
        <f>IF('SAM_2017_4HH_rich with capital'!O15="","",'SAM_2017_4HH_rich with capital'!O15)</f>
        <v/>
      </c>
      <c r="O14" s="223" t="str">
        <f>IF('SAM_2017_4HH_rich with capital'!P15="","",'SAM_2017_4HH_rich with capital'!P15)</f>
        <v/>
      </c>
      <c r="P14" s="223" t="str">
        <f>IF('SAM_2017_4HH_rich with capital'!Q15="","",'SAM_2017_4HH_rich with capital'!Q15)</f>
        <v/>
      </c>
      <c r="Q14" s="223" t="str">
        <f>IF('SAM_2017_4HH_rich with capital'!R15="","",'SAM_2017_4HH_rich with capital'!R15)</f>
        <v/>
      </c>
      <c r="R14" s="223" t="str">
        <f>IF('SAM_2017_4HH_rich with capital'!S15="","",'SAM_2017_4HH_rich with capital'!S15)</f>
        <v/>
      </c>
      <c r="S14" s="223" t="str">
        <f>IF('SAM_2017_4HH_rich with capital'!T15="","",'SAM_2017_4HH_rich with capital'!T15)</f>
        <v/>
      </c>
      <c r="T14" s="223" t="str">
        <f>IF('SAM_2017_4HH_rich with capital'!U15="","",'SAM_2017_4HH_rich with capital'!U15)</f>
        <v/>
      </c>
      <c r="U14" s="223" t="str">
        <f>IF('SAM_2017_4HH_rich with capital'!V15="","",'SAM_2017_4HH_rich with capital'!V15)</f>
        <v/>
      </c>
      <c r="V14" s="223" t="str">
        <f>IF('SAM_2017_4HH_rich with capital'!W15="","",'SAM_2017_4HH_rich with capital'!W15)</f>
        <v/>
      </c>
      <c r="W14" s="223" t="str">
        <f>IF('SAM_2017_4HH_rich with capital'!X15="","",'SAM_2017_4HH_rich with capital'!X15)</f>
        <v/>
      </c>
      <c r="X14" s="223" t="str">
        <f>IF('SAM_2017_4HH_rich with capital'!Y15="","",'SAM_2017_4HH_rich with capital'!Y15)</f>
        <v/>
      </c>
      <c r="Y14" s="223" t="str">
        <f>IF('SAM_2017_4HH_rich with capital'!Z15="","",'SAM_2017_4HH_rich with capital'!Z15)</f>
        <v/>
      </c>
      <c r="Z14" s="223" t="str">
        <f>IF('SAM_2017_4HH_rich with capital'!AA15="","",'SAM_2017_4HH_rich with capital'!AA15)</f>
        <v/>
      </c>
      <c r="AA14" s="223" t="str">
        <f>IF('SAM_2017_4HH_rich with capital'!AB15="","",'SAM_2017_4HH_rich with capital'!AB15)</f>
        <v/>
      </c>
      <c r="AB14" s="223" t="str">
        <f>IF('SAM_2017_4HH_rich with capital'!AC15="","",'SAM_2017_4HH_rich with capital'!AC15)</f>
        <v/>
      </c>
      <c r="AC14" s="223" t="str">
        <f>IF('SAM_2017_4HH_rich with capital'!AD15="","",'SAM_2017_4HH_rich with capital'!AD15)</f>
        <v/>
      </c>
      <c r="AD14" s="223" t="str">
        <f>IF('SAM_2017_4HH_rich with capital'!AE15="","",'SAM_2017_4HH_rich with capital'!AE15)</f>
        <v/>
      </c>
      <c r="AE14" s="223" t="str">
        <f>IF('SAM_2017_4HH_rich with capital'!AF15="","",'SAM_2017_4HH_rich with capital'!AF15)</f>
        <v/>
      </c>
      <c r="AF14" s="223" t="str">
        <f>IF('SAM_2017_4HH_rich with capital'!AG15="","",'SAM_2017_4HH_rich with capital'!AG15)</f>
        <v/>
      </c>
      <c r="AG14" s="223" t="str">
        <f>IF('SAM_2017_4HH_rich with capital'!AH15="","",'SAM_2017_4HH_rich with capital'!AH15)</f>
        <v/>
      </c>
      <c r="AH14" s="223" t="str">
        <f>IF('SAM_2017_4HH_rich with capital'!AI15="","",'SAM_2017_4HH_rich with capital'!AI15)</f>
        <v/>
      </c>
      <c r="AI14" s="223" t="str">
        <f>IF('SAM_2017_4HH_rich with capital'!AJ15="","",'SAM_2017_4HH_rich with capital'!AJ15)</f>
        <v/>
      </c>
      <c r="AJ14" s="223" t="str">
        <f>IF('SAM_2017_4HH_rich with capital'!AK15="","",'SAM_2017_4HH_rich with capital'!AK15)</f>
        <v/>
      </c>
      <c r="AK14" s="223" t="str">
        <f>IF('SAM_2017_4HH_rich with capital'!AL15="","",'SAM_2017_4HH_rich with capital'!AL15)</f>
        <v/>
      </c>
      <c r="AL14" s="223" t="str">
        <f>IF('SAM_2017_4HH_rich with capital'!AM15="","",'SAM_2017_4HH_rich with capital'!AM15)</f>
        <v/>
      </c>
      <c r="AM14" s="223" t="str">
        <f>IF('SAM_2017_4HH_rich with capital'!AN15="","",'SAM_2017_4HH_rich with capital'!AN15)</f>
        <v/>
      </c>
      <c r="AN14" s="223" t="str">
        <f>IF('SAM_2017_4HH_rich with capital'!AO15="","",'SAM_2017_4HH_rich with capital'!AO15)</f>
        <v/>
      </c>
      <c r="AO14" s="223" t="str">
        <f>IF('SAM_2017_4HH_rich with capital'!AP15="","",'SAM_2017_4HH_rich with capital'!AP15)</f>
        <v/>
      </c>
      <c r="AP14" s="223" t="str">
        <f>IF('SAM_2017_4HH_rich with capital'!AQ15="","",'SAM_2017_4HH_rich with capital'!AQ15)</f>
        <v/>
      </c>
      <c r="AQ14" s="223" t="str">
        <f>IF('SAM_2017_4HH_rich with capital'!AR15="","",'SAM_2017_4HH_rich with capital'!AR15)</f>
        <v/>
      </c>
      <c r="AR14" s="223" t="str">
        <f>IF('SAM_2017_4HH_rich with capital'!AS15="","",'SAM_2017_4HH_rich with capital'!AS15)</f>
        <v/>
      </c>
      <c r="AS14" s="223" t="str">
        <f>IF('SAM_2017_4HH_rich with capital'!AT15="","",'SAM_2017_4HH_rich with capital'!AT15)</f>
        <v/>
      </c>
      <c r="AT14" s="223" t="str">
        <f>IF('SAM_2017_4HH_rich with capital'!AU15="","",'SAM_2017_4HH_rich with capital'!AU15)</f>
        <v/>
      </c>
      <c r="AU14" s="223" t="str">
        <f>IF('SAM_2017_4HH_rich with capital'!AV15="","",'SAM_2017_4HH_rich with capital'!AV15)</f>
        <v/>
      </c>
      <c r="AV14" s="223">
        <f>IF('SAM_2017_4HH_rich with capital'!AW15="","",'SAM_2017_4HH_rich with capital'!AW15)</f>
        <v>268186.86292172974</v>
      </c>
      <c r="AW14" s="223" t="str">
        <f>IF('SAM_2017_4HH_rich with capital'!AX15="","",'SAM_2017_4HH_rich with capital'!AX15)</f>
        <v/>
      </c>
      <c r="AX14" s="223" t="str">
        <f>IF('SAM_2017_4HH_rich with capital'!AY15="","",'SAM_2017_4HH_rich with capital'!AY15)</f>
        <v/>
      </c>
      <c r="AY14" s="223" t="str">
        <f>IF('SAM_2017_4HH_rich with capital'!AZ15="","",'SAM_2017_4HH_rich with capital'!AZ15)</f>
        <v/>
      </c>
      <c r="AZ14" s="223" t="str">
        <f>IF('SAM_2017_4HH_rich with capital'!BA15="","",'SAM_2017_4HH_rich with capital'!BA15)</f>
        <v/>
      </c>
      <c r="BA14" s="223" t="str">
        <f>IF('SAM_2017_4HH_rich with capital'!BB15="","",'SAM_2017_4HH_rich with capital'!BB15)</f>
        <v/>
      </c>
      <c r="BB14" s="223" t="str">
        <f>IF('SAM_2017_4HH_rich with capital'!BC15="","",'SAM_2017_4HH_rich with capital'!BC15)</f>
        <v/>
      </c>
      <c r="BC14" s="223" t="str">
        <f>IF('SAM_2017_4HH_rich with capital'!BD15="","",'SAM_2017_4HH_rich with capital'!BD15)</f>
        <v/>
      </c>
      <c r="BD14" s="223" t="str">
        <f>IF('SAM_2017_4HH_rich with capital'!BE15="","",'SAM_2017_4HH_rich with capital'!BE15)</f>
        <v/>
      </c>
      <c r="BE14" s="223" t="str">
        <f>IF('SAM_2017_4HH_rich with capital'!BF15="","",'SAM_2017_4HH_rich with capital'!BF15)</f>
        <v/>
      </c>
      <c r="BF14" s="223" t="str">
        <f>IF('SAM_2017_4HH_rich with capital'!BG15="","",'SAM_2017_4HH_rich with capital'!BG15)</f>
        <v/>
      </c>
      <c r="BG14" s="223" t="str">
        <f>IF('SAM_2017_4HH_rich with capital'!BH15="","",'SAM_2017_4HH_rich with capital'!BH15)</f>
        <v/>
      </c>
      <c r="BH14" s="223" t="str">
        <f>IF('SAM_2017_4HH_rich with capital'!BI15="","",'SAM_2017_4HH_rich with capital'!BI15)</f>
        <v/>
      </c>
      <c r="BI14" s="223" t="str">
        <f>IF('SAM_2017_4HH_rich with capital'!BJ15="","",'SAM_2017_4HH_rich with capital'!BJ15)</f>
        <v/>
      </c>
      <c r="BJ14" s="223" t="str">
        <f>IF('SAM_2017_4HH_rich with capital'!BK15="","",'SAM_2017_4HH_rich with capital'!BK15)</f>
        <v/>
      </c>
      <c r="BK14" s="223" t="str">
        <f>IF('SAM_2017_4HH_rich with capital'!BL15="","",'SAM_2017_4HH_rich with capital'!BL15)</f>
        <v/>
      </c>
      <c r="BL14" s="223" t="str">
        <f>IF('SAM_2017_4HH_rich with capital'!BM15="","",'SAM_2017_4HH_rich with capital'!BM15)</f>
        <v/>
      </c>
      <c r="BM14" s="223" t="str">
        <f>IF('SAM_2017_4HH_rich with capital'!BN15="","",'SAM_2017_4HH_rich with capital'!BN15)</f>
        <v/>
      </c>
      <c r="BN14" s="223" t="str">
        <f>IF('SAM_2017_4HH_rich with capital'!BO15="","",'SAM_2017_4HH_rich with capital'!BO15)</f>
        <v/>
      </c>
      <c r="BO14" s="223" t="str">
        <f>IF('SAM_2017_4HH_rich with capital'!BP15="","",'SAM_2017_4HH_rich with capital'!BP15)</f>
        <v/>
      </c>
      <c r="BP14" s="223" t="str">
        <f>IF('SAM_2017_4HH_rich with capital'!BQ15="","",'SAM_2017_4HH_rich with capital'!BQ15)</f>
        <v/>
      </c>
      <c r="BQ14" s="223" t="str">
        <f>IF('SAM_2017_4HH_rich with capital'!BR15="","",'SAM_2017_4HH_rich with capital'!BR15)</f>
        <v/>
      </c>
      <c r="BR14" s="223" t="str">
        <f>IF('SAM_2017_4HH_rich with capital'!BS15="","",'SAM_2017_4HH_rich with capital'!BS15)</f>
        <v/>
      </c>
      <c r="BS14" s="223" t="str">
        <f>IF('SAM_2017_4HH_rich with capital'!BT15="","",'SAM_2017_4HH_rich with capital'!BT15)</f>
        <v/>
      </c>
      <c r="BT14" s="223" t="str">
        <f>IF('SAM_2017_4HH_rich with capital'!BU15="","",'SAM_2017_4HH_rich with capital'!BU15)</f>
        <v/>
      </c>
      <c r="BU14" s="223" t="str">
        <f>IF('SAM_2017_4HH_rich with capital'!BV15="","",'SAM_2017_4HH_rich with capital'!BV15)</f>
        <v/>
      </c>
      <c r="BV14" s="223" t="str">
        <f>IF('SAM_2017_4HH_rich with capital'!BW15="","",'SAM_2017_4HH_rich with capital'!BW15)</f>
        <v/>
      </c>
      <c r="BW14" s="223" t="str">
        <f>IF('SAM_2017_4HH_rich with capital'!BX15="","",'SAM_2017_4HH_rich with capital'!BX15)</f>
        <v/>
      </c>
      <c r="BX14" s="223" t="str">
        <f>IF('SAM_2017_4HH_rich with capital'!BY15="","",'SAM_2017_4HH_rich with capital'!BY15)</f>
        <v/>
      </c>
      <c r="BY14" s="223" t="str">
        <f>IF('SAM_2017_4HH_rich with capital'!BZ15="","",'SAM_2017_4HH_rich with capital'!BZ15)</f>
        <v/>
      </c>
      <c r="BZ14" s="223" t="str">
        <f>IF('SAM_2017_4HH_rich with capital'!CA15="","",'SAM_2017_4HH_rich with capital'!CA15)</f>
        <v/>
      </c>
      <c r="CA14" s="223" t="str">
        <f>IF('SAM_2017_4HH_rich with capital'!CB15="","",'SAM_2017_4HH_rich with capital'!CB15)</f>
        <v/>
      </c>
      <c r="CB14" s="223" t="str">
        <f>IF('SAM_2017_4HH_rich with capital'!CC15="","",'SAM_2017_4HH_rich with capital'!CC15)</f>
        <v/>
      </c>
      <c r="CC14" s="223" t="str">
        <f>IF('SAM_2017_4HH_rich with capital'!CD15="","",'SAM_2017_4HH_rich with capital'!CD15)</f>
        <v/>
      </c>
      <c r="CD14" s="223" t="str">
        <f>IF('SAM_2017_4HH_rich with capital'!CE15="","",'SAM_2017_4HH_rich with capital'!CE15)</f>
        <v/>
      </c>
      <c r="CE14" s="83">
        <f>IF('SAM_2017_4HH_rich with capital'!CF15="","",'SAM_2017_4HH_rich with capital'!CF15)</f>
        <v>19475.548631433812</v>
      </c>
    </row>
    <row r="15" spans="1:83" x14ac:dyDescent="0.25">
      <c r="A15" s="225">
        <v>14</v>
      </c>
      <c r="B15" s="244" t="str">
        <f>IF('SAM_2017_4HH_rich with capital'!C16="","",'SAM_2017_4HH_rich with capital'!C16)</f>
        <v/>
      </c>
      <c r="C15" s="223" t="str">
        <f>IF('SAM_2017_4HH_rich with capital'!D16="","",'SAM_2017_4HH_rich with capital'!D16)</f>
        <v/>
      </c>
      <c r="D15" s="223" t="str">
        <f>IF('SAM_2017_4HH_rich with capital'!E16="","",'SAM_2017_4HH_rich with capital'!E16)</f>
        <v/>
      </c>
      <c r="E15" s="223" t="str">
        <f>IF('SAM_2017_4HH_rich with capital'!F16="","",'SAM_2017_4HH_rich with capital'!F16)</f>
        <v/>
      </c>
      <c r="F15" s="223" t="str">
        <f>IF('SAM_2017_4HH_rich with capital'!G16="","",'SAM_2017_4HH_rich with capital'!G16)</f>
        <v/>
      </c>
      <c r="G15" s="223" t="str">
        <f>IF('SAM_2017_4HH_rich with capital'!H16="","",'SAM_2017_4HH_rich with capital'!H16)</f>
        <v/>
      </c>
      <c r="H15" s="223" t="str">
        <f>IF('SAM_2017_4HH_rich with capital'!I16="","",'SAM_2017_4HH_rich with capital'!I16)</f>
        <v/>
      </c>
      <c r="I15" s="223" t="str">
        <f>IF('SAM_2017_4HH_rich with capital'!J16="","",'SAM_2017_4HH_rich with capital'!J16)</f>
        <v/>
      </c>
      <c r="J15" s="223" t="str">
        <f>IF('SAM_2017_4HH_rich with capital'!K16="","",'SAM_2017_4HH_rich with capital'!K16)</f>
        <v/>
      </c>
      <c r="K15" s="223" t="str">
        <f>IF('SAM_2017_4HH_rich with capital'!L16="","",'SAM_2017_4HH_rich with capital'!L16)</f>
        <v/>
      </c>
      <c r="L15" s="223" t="str">
        <f>IF('SAM_2017_4HH_rich with capital'!M16="","",'SAM_2017_4HH_rich with capital'!M16)</f>
        <v/>
      </c>
      <c r="M15" s="223" t="str">
        <f>IF('SAM_2017_4HH_rich with capital'!N16="","",'SAM_2017_4HH_rich with capital'!N16)</f>
        <v/>
      </c>
      <c r="N15" s="223" t="str">
        <f>IF('SAM_2017_4HH_rich with capital'!O16="","",'SAM_2017_4HH_rich with capital'!O16)</f>
        <v/>
      </c>
      <c r="O15" s="223" t="str">
        <f>IF('SAM_2017_4HH_rich with capital'!P16="","",'SAM_2017_4HH_rich with capital'!P16)</f>
        <v/>
      </c>
      <c r="P15" s="223" t="str">
        <f>IF('SAM_2017_4HH_rich with capital'!Q16="","",'SAM_2017_4HH_rich with capital'!Q16)</f>
        <v/>
      </c>
      <c r="Q15" s="223" t="str">
        <f>IF('SAM_2017_4HH_rich with capital'!R16="","",'SAM_2017_4HH_rich with capital'!R16)</f>
        <v/>
      </c>
      <c r="R15" s="223" t="str">
        <f>IF('SAM_2017_4HH_rich with capital'!S16="","",'SAM_2017_4HH_rich with capital'!S16)</f>
        <v/>
      </c>
      <c r="S15" s="223" t="str">
        <f>IF('SAM_2017_4HH_rich with capital'!T16="","",'SAM_2017_4HH_rich with capital'!T16)</f>
        <v/>
      </c>
      <c r="T15" s="223" t="str">
        <f>IF('SAM_2017_4HH_rich with capital'!U16="","",'SAM_2017_4HH_rich with capital'!U16)</f>
        <v/>
      </c>
      <c r="U15" s="223" t="str">
        <f>IF('SAM_2017_4HH_rich with capital'!V16="","",'SAM_2017_4HH_rich with capital'!V16)</f>
        <v/>
      </c>
      <c r="V15" s="223" t="str">
        <f>IF('SAM_2017_4HH_rich with capital'!W16="","",'SAM_2017_4HH_rich with capital'!W16)</f>
        <v/>
      </c>
      <c r="W15" s="223" t="str">
        <f>IF('SAM_2017_4HH_rich with capital'!X16="","",'SAM_2017_4HH_rich with capital'!X16)</f>
        <v/>
      </c>
      <c r="X15" s="223" t="str">
        <f>IF('SAM_2017_4HH_rich with capital'!Y16="","",'SAM_2017_4HH_rich with capital'!Y16)</f>
        <v/>
      </c>
      <c r="Y15" s="223" t="str">
        <f>IF('SAM_2017_4HH_rich with capital'!Z16="","",'SAM_2017_4HH_rich with capital'!Z16)</f>
        <v/>
      </c>
      <c r="Z15" s="223" t="str">
        <f>IF('SAM_2017_4HH_rich with capital'!AA16="","",'SAM_2017_4HH_rich with capital'!AA16)</f>
        <v/>
      </c>
      <c r="AA15" s="223" t="str">
        <f>IF('SAM_2017_4HH_rich with capital'!AB16="","",'SAM_2017_4HH_rich with capital'!AB16)</f>
        <v/>
      </c>
      <c r="AB15" s="223" t="str">
        <f>IF('SAM_2017_4HH_rich with capital'!AC16="","",'SAM_2017_4HH_rich with capital'!AC16)</f>
        <v/>
      </c>
      <c r="AC15" s="223" t="str">
        <f>IF('SAM_2017_4HH_rich with capital'!AD16="","",'SAM_2017_4HH_rich with capital'!AD16)</f>
        <v/>
      </c>
      <c r="AD15" s="223" t="str">
        <f>IF('SAM_2017_4HH_rich with capital'!AE16="","",'SAM_2017_4HH_rich with capital'!AE16)</f>
        <v/>
      </c>
      <c r="AE15" s="223" t="str">
        <f>IF('SAM_2017_4HH_rich with capital'!AF16="","",'SAM_2017_4HH_rich with capital'!AF16)</f>
        <v/>
      </c>
      <c r="AF15" s="223" t="str">
        <f>IF('SAM_2017_4HH_rich with capital'!AG16="","",'SAM_2017_4HH_rich with capital'!AG16)</f>
        <v/>
      </c>
      <c r="AG15" s="223" t="str">
        <f>IF('SAM_2017_4HH_rich with capital'!AH16="","",'SAM_2017_4HH_rich with capital'!AH16)</f>
        <v/>
      </c>
      <c r="AH15" s="223" t="str">
        <f>IF('SAM_2017_4HH_rich with capital'!AI16="","",'SAM_2017_4HH_rich with capital'!AI16)</f>
        <v/>
      </c>
      <c r="AI15" s="223" t="str">
        <f>IF('SAM_2017_4HH_rich with capital'!AJ16="","",'SAM_2017_4HH_rich with capital'!AJ16)</f>
        <v/>
      </c>
      <c r="AJ15" s="223" t="str">
        <f>IF('SAM_2017_4HH_rich with capital'!AK16="","",'SAM_2017_4HH_rich with capital'!AK16)</f>
        <v/>
      </c>
      <c r="AK15" s="223" t="str">
        <f>IF('SAM_2017_4HH_rich with capital'!AL16="","",'SAM_2017_4HH_rich with capital'!AL16)</f>
        <v/>
      </c>
      <c r="AL15" s="223" t="str">
        <f>IF('SAM_2017_4HH_rich with capital'!AM16="","",'SAM_2017_4HH_rich with capital'!AM16)</f>
        <v/>
      </c>
      <c r="AM15" s="223" t="str">
        <f>IF('SAM_2017_4HH_rich with capital'!AN16="","",'SAM_2017_4HH_rich with capital'!AN16)</f>
        <v/>
      </c>
      <c r="AN15" s="223" t="str">
        <f>IF('SAM_2017_4HH_rich with capital'!AO16="","",'SAM_2017_4HH_rich with capital'!AO16)</f>
        <v/>
      </c>
      <c r="AO15" s="223" t="str">
        <f>IF('SAM_2017_4HH_rich with capital'!AP16="","",'SAM_2017_4HH_rich with capital'!AP16)</f>
        <v/>
      </c>
      <c r="AP15" s="223" t="str">
        <f>IF('SAM_2017_4HH_rich with capital'!AQ16="","",'SAM_2017_4HH_rich with capital'!AQ16)</f>
        <v/>
      </c>
      <c r="AQ15" s="223" t="str">
        <f>IF('SAM_2017_4HH_rich with capital'!AR16="","",'SAM_2017_4HH_rich with capital'!AR16)</f>
        <v/>
      </c>
      <c r="AR15" s="223" t="str">
        <f>IF('SAM_2017_4HH_rich with capital'!AS16="","",'SAM_2017_4HH_rich with capital'!AS16)</f>
        <v/>
      </c>
      <c r="AS15" s="223" t="str">
        <f>IF('SAM_2017_4HH_rich with capital'!AT16="","",'SAM_2017_4HH_rich with capital'!AT16)</f>
        <v/>
      </c>
      <c r="AT15" s="223" t="str">
        <f>IF('SAM_2017_4HH_rich with capital'!AU16="","",'SAM_2017_4HH_rich with capital'!AU16)</f>
        <v/>
      </c>
      <c r="AU15" s="223" t="str">
        <f>IF('SAM_2017_4HH_rich with capital'!AV16="","",'SAM_2017_4HH_rich with capital'!AV16)</f>
        <v/>
      </c>
      <c r="AV15" s="223" t="str">
        <f>IF('SAM_2017_4HH_rich with capital'!AW16="","",'SAM_2017_4HH_rich with capital'!AW16)</f>
        <v/>
      </c>
      <c r="AW15" s="223">
        <f>IF('SAM_2017_4HH_rich with capital'!AX16="","",'SAM_2017_4HH_rich with capital'!AX16)</f>
        <v>1212809.5750220597</v>
      </c>
      <c r="AX15" s="223" t="str">
        <f>IF('SAM_2017_4HH_rich with capital'!AY16="","",'SAM_2017_4HH_rich with capital'!AY16)</f>
        <v/>
      </c>
      <c r="AY15" s="223" t="str">
        <f>IF('SAM_2017_4HH_rich with capital'!AZ16="","",'SAM_2017_4HH_rich with capital'!AZ16)</f>
        <v/>
      </c>
      <c r="AZ15" s="223" t="str">
        <f>IF('SAM_2017_4HH_rich with capital'!BA16="","",'SAM_2017_4HH_rich with capital'!BA16)</f>
        <v/>
      </c>
      <c r="BA15" s="223" t="str">
        <f>IF('SAM_2017_4HH_rich with capital'!BB16="","",'SAM_2017_4HH_rich with capital'!BB16)</f>
        <v/>
      </c>
      <c r="BB15" s="223" t="str">
        <f>IF('SAM_2017_4HH_rich with capital'!BC16="","",'SAM_2017_4HH_rich with capital'!BC16)</f>
        <v/>
      </c>
      <c r="BC15" s="223" t="str">
        <f>IF('SAM_2017_4HH_rich with capital'!BD16="","",'SAM_2017_4HH_rich with capital'!BD16)</f>
        <v/>
      </c>
      <c r="BD15" s="223" t="str">
        <f>IF('SAM_2017_4HH_rich with capital'!BE16="","",'SAM_2017_4HH_rich with capital'!BE16)</f>
        <v/>
      </c>
      <c r="BE15" s="223" t="str">
        <f>IF('SAM_2017_4HH_rich with capital'!BF16="","",'SAM_2017_4HH_rich with capital'!BF16)</f>
        <v/>
      </c>
      <c r="BF15" s="223" t="str">
        <f>IF('SAM_2017_4HH_rich with capital'!BG16="","",'SAM_2017_4HH_rich with capital'!BG16)</f>
        <v/>
      </c>
      <c r="BG15" s="223" t="str">
        <f>IF('SAM_2017_4HH_rich with capital'!BH16="","",'SAM_2017_4HH_rich with capital'!BH16)</f>
        <v/>
      </c>
      <c r="BH15" s="223" t="str">
        <f>IF('SAM_2017_4HH_rich with capital'!BI16="","",'SAM_2017_4HH_rich with capital'!BI16)</f>
        <v/>
      </c>
      <c r="BI15" s="223" t="str">
        <f>IF('SAM_2017_4HH_rich with capital'!BJ16="","",'SAM_2017_4HH_rich with capital'!BJ16)</f>
        <v/>
      </c>
      <c r="BJ15" s="223" t="str">
        <f>IF('SAM_2017_4HH_rich with capital'!BK16="","",'SAM_2017_4HH_rich with capital'!BK16)</f>
        <v/>
      </c>
      <c r="BK15" s="223" t="str">
        <f>IF('SAM_2017_4HH_rich with capital'!BL16="","",'SAM_2017_4HH_rich with capital'!BL16)</f>
        <v/>
      </c>
      <c r="BL15" s="223" t="str">
        <f>IF('SAM_2017_4HH_rich with capital'!BM16="","",'SAM_2017_4HH_rich with capital'!BM16)</f>
        <v/>
      </c>
      <c r="BM15" s="223" t="str">
        <f>IF('SAM_2017_4HH_rich with capital'!BN16="","",'SAM_2017_4HH_rich with capital'!BN16)</f>
        <v/>
      </c>
      <c r="BN15" s="223" t="str">
        <f>IF('SAM_2017_4HH_rich with capital'!BO16="","",'SAM_2017_4HH_rich with capital'!BO16)</f>
        <v/>
      </c>
      <c r="BO15" s="223" t="str">
        <f>IF('SAM_2017_4HH_rich with capital'!BP16="","",'SAM_2017_4HH_rich with capital'!BP16)</f>
        <v/>
      </c>
      <c r="BP15" s="223" t="str">
        <f>IF('SAM_2017_4HH_rich with capital'!BQ16="","",'SAM_2017_4HH_rich with capital'!BQ16)</f>
        <v/>
      </c>
      <c r="BQ15" s="223" t="str">
        <f>IF('SAM_2017_4HH_rich with capital'!BR16="","",'SAM_2017_4HH_rich with capital'!BR16)</f>
        <v/>
      </c>
      <c r="BR15" s="223" t="str">
        <f>IF('SAM_2017_4HH_rich with capital'!BS16="","",'SAM_2017_4HH_rich with capital'!BS16)</f>
        <v/>
      </c>
      <c r="BS15" s="223" t="str">
        <f>IF('SAM_2017_4HH_rich with capital'!BT16="","",'SAM_2017_4HH_rich with capital'!BT16)</f>
        <v/>
      </c>
      <c r="BT15" s="223" t="str">
        <f>IF('SAM_2017_4HH_rich with capital'!BU16="","",'SAM_2017_4HH_rich with capital'!BU16)</f>
        <v/>
      </c>
      <c r="BU15" s="223" t="str">
        <f>IF('SAM_2017_4HH_rich with capital'!BV16="","",'SAM_2017_4HH_rich with capital'!BV16)</f>
        <v/>
      </c>
      <c r="BV15" s="223" t="str">
        <f>IF('SAM_2017_4HH_rich with capital'!BW16="","",'SAM_2017_4HH_rich with capital'!BW16)</f>
        <v/>
      </c>
      <c r="BW15" s="223" t="str">
        <f>IF('SAM_2017_4HH_rich with capital'!BX16="","",'SAM_2017_4HH_rich with capital'!BX16)</f>
        <v/>
      </c>
      <c r="BX15" s="223" t="str">
        <f>IF('SAM_2017_4HH_rich with capital'!BY16="","",'SAM_2017_4HH_rich with capital'!BY16)</f>
        <v/>
      </c>
      <c r="BY15" s="223" t="str">
        <f>IF('SAM_2017_4HH_rich with capital'!BZ16="","",'SAM_2017_4HH_rich with capital'!BZ16)</f>
        <v/>
      </c>
      <c r="BZ15" s="223" t="str">
        <f>IF('SAM_2017_4HH_rich with capital'!CA16="","",'SAM_2017_4HH_rich with capital'!CA16)</f>
        <v/>
      </c>
      <c r="CA15" s="223" t="str">
        <f>IF('SAM_2017_4HH_rich with capital'!CB16="","",'SAM_2017_4HH_rich with capital'!CB16)</f>
        <v/>
      </c>
      <c r="CB15" s="223" t="str">
        <f>IF('SAM_2017_4HH_rich with capital'!CC16="","",'SAM_2017_4HH_rich with capital'!CC16)</f>
        <v/>
      </c>
      <c r="CC15" s="223" t="str">
        <f>IF('SAM_2017_4HH_rich with capital'!CD16="","",'SAM_2017_4HH_rich with capital'!CD16)</f>
        <v/>
      </c>
      <c r="CD15" s="223" t="str">
        <f>IF('SAM_2017_4HH_rich with capital'!CE16="","",'SAM_2017_4HH_rich with capital'!CE16)</f>
        <v/>
      </c>
      <c r="CE15" s="83">
        <f>IF('SAM_2017_4HH_rich with capital'!CF16="","",'SAM_2017_4HH_rich with capital'!CF16)</f>
        <v>392185.34727427992</v>
      </c>
    </row>
    <row r="16" spans="1:83" x14ac:dyDescent="0.25">
      <c r="A16" s="225">
        <v>15</v>
      </c>
      <c r="B16" s="244" t="str">
        <f>IF('SAM_2017_4HH_rich with capital'!C17="","",'SAM_2017_4HH_rich with capital'!C17)</f>
        <v/>
      </c>
      <c r="C16" s="223" t="str">
        <f>IF('SAM_2017_4HH_rich with capital'!D17="","",'SAM_2017_4HH_rich with capital'!D17)</f>
        <v/>
      </c>
      <c r="D16" s="223" t="str">
        <f>IF('SAM_2017_4HH_rich with capital'!E17="","",'SAM_2017_4HH_rich with capital'!E17)</f>
        <v/>
      </c>
      <c r="E16" s="223" t="str">
        <f>IF('SAM_2017_4HH_rich with capital'!F17="","",'SAM_2017_4HH_rich with capital'!F17)</f>
        <v/>
      </c>
      <c r="F16" s="223" t="str">
        <f>IF('SAM_2017_4HH_rich with capital'!G17="","",'SAM_2017_4HH_rich with capital'!G17)</f>
        <v/>
      </c>
      <c r="G16" s="223" t="str">
        <f>IF('SAM_2017_4HH_rich with capital'!H17="","",'SAM_2017_4HH_rich with capital'!H17)</f>
        <v/>
      </c>
      <c r="H16" s="223" t="str">
        <f>IF('SAM_2017_4HH_rich with capital'!I17="","",'SAM_2017_4HH_rich with capital'!I17)</f>
        <v/>
      </c>
      <c r="I16" s="223" t="str">
        <f>IF('SAM_2017_4HH_rich with capital'!J17="","",'SAM_2017_4HH_rich with capital'!J17)</f>
        <v/>
      </c>
      <c r="J16" s="223" t="str">
        <f>IF('SAM_2017_4HH_rich with capital'!K17="","",'SAM_2017_4HH_rich with capital'!K17)</f>
        <v/>
      </c>
      <c r="K16" s="223" t="str">
        <f>IF('SAM_2017_4HH_rich with capital'!L17="","",'SAM_2017_4HH_rich with capital'!L17)</f>
        <v/>
      </c>
      <c r="L16" s="223" t="str">
        <f>IF('SAM_2017_4HH_rich with capital'!M17="","",'SAM_2017_4HH_rich with capital'!M17)</f>
        <v/>
      </c>
      <c r="M16" s="223" t="str">
        <f>IF('SAM_2017_4HH_rich with capital'!N17="","",'SAM_2017_4HH_rich with capital'!N17)</f>
        <v/>
      </c>
      <c r="N16" s="223" t="str">
        <f>IF('SAM_2017_4HH_rich with capital'!O17="","",'SAM_2017_4HH_rich with capital'!O17)</f>
        <v/>
      </c>
      <c r="O16" s="223" t="str">
        <f>IF('SAM_2017_4HH_rich with capital'!P17="","",'SAM_2017_4HH_rich with capital'!P17)</f>
        <v/>
      </c>
      <c r="P16" s="223" t="str">
        <f>IF('SAM_2017_4HH_rich with capital'!Q17="","",'SAM_2017_4HH_rich with capital'!Q17)</f>
        <v/>
      </c>
      <c r="Q16" s="223" t="str">
        <f>IF('SAM_2017_4HH_rich with capital'!R17="","",'SAM_2017_4HH_rich with capital'!R17)</f>
        <v/>
      </c>
      <c r="R16" s="223" t="str">
        <f>IF('SAM_2017_4HH_rich with capital'!S17="","",'SAM_2017_4HH_rich with capital'!S17)</f>
        <v/>
      </c>
      <c r="S16" s="223" t="str">
        <f>IF('SAM_2017_4HH_rich with capital'!T17="","",'SAM_2017_4HH_rich with capital'!T17)</f>
        <v/>
      </c>
      <c r="T16" s="223" t="str">
        <f>IF('SAM_2017_4HH_rich with capital'!U17="","",'SAM_2017_4HH_rich with capital'!U17)</f>
        <v/>
      </c>
      <c r="U16" s="223" t="str">
        <f>IF('SAM_2017_4HH_rich with capital'!V17="","",'SAM_2017_4HH_rich with capital'!V17)</f>
        <v/>
      </c>
      <c r="V16" s="223" t="str">
        <f>IF('SAM_2017_4HH_rich with capital'!W17="","",'SAM_2017_4HH_rich with capital'!W17)</f>
        <v/>
      </c>
      <c r="W16" s="223" t="str">
        <f>IF('SAM_2017_4HH_rich with capital'!X17="","",'SAM_2017_4HH_rich with capital'!X17)</f>
        <v/>
      </c>
      <c r="X16" s="223" t="str">
        <f>IF('SAM_2017_4HH_rich with capital'!Y17="","",'SAM_2017_4HH_rich with capital'!Y17)</f>
        <v/>
      </c>
      <c r="Y16" s="223" t="str">
        <f>IF('SAM_2017_4HH_rich with capital'!Z17="","",'SAM_2017_4HH_rich with capital'!Z17)</f>
        <v/>
      </c>
      <c r="Z16" s="223" t="str">
        <f>IF('SAM_2017_4HH_rich with capital'!AA17="","",'SAM_2017_4HH_rich with capital'!AA17)</f>
        <v/>
      </c>
      <c r="AA16" s="223" t="str">
        <f>IF('SAM_2017_4HH_rich with capital'!AB17="","",'SAM_2017_4HH_rich with capital'!AB17)</f>
        <v/>
      </c>
      <c r="AB16" s="223" t="str">
        <f>IF('SAM_2017_4HH_rich with capital'!AC17="","",'SAM_2017_4HH_rich with capital'!AC17)</f>
        <v/>
      </c>
      <c r="AC16" s="223" t="str">
        <f>IF('SAM_2017_4HH_rich with capital'!AD17="","",'SAM_2017_4HH_rich with capital'!AD17)</f>
        <v/>
      </c>
      <c r="AD16" s="223" t="str">
        <f>IF('SAM_2017_4HH_rich with capital'!AE17="","",'SAM_2017_4HH_rich with capital'!AE17)</f>
        <v/>
      </c>
      <c r="AE16" s="223" t="str">
        <f>IF('SAM_2017_4HH_rich with capital'!AF17="","",'SAM_2017_4HH_rich with capital'!AF17)</f>
        <v/>
      </c>
      <c r="AF16" s="223" t="str">
        <f>IF('SAM_2017_4HH_rich with capital'!AG17="","",'SAM_2017_4HH_rich with capital'!AG17)</f>
        <v/>
      </c>
      <c r="AG16" s="223" t="str">
        <f>IF('SAM_2017_4HH_rich with capital'!AH17="","",'SAM_2017_4HH_rich with capital'!AH17)</f>
        <v/>
      </c>
      <c r="AH16" s="223" t="str">
        <f>IF('SAM_2017_4HH_rich with capital'!AI17="","",'SAM_2017_4HH_rich with capital'!AI17)</f>
        <v/>
      </c>
      <c r="AI16" s="223" t="str">
        <f>IF('SAM_2017_4HH_rich with capital'!AJ17="","",'SAM_2017_4HH_rich with capital'!AJ17)</f>
        <v/>
      </c>
      <c r="AJ16" s="223" t="str">
        <f>IF('SAM_2017_4HH_rich with capital'!AK17="","",'SAM_2017_4HH_rich with capital'!AK17)</f>
        <v/>
      </c>
      <c r="AK16" s="223" t="str">
        <f>IF('SAM_2017_4HH_rich with capital'!AL17="","",'SAM_2017_4HH_rich with capital'!AL17)</f>
        <v/>
      </c>
      <c r="AL16" s="223" t="str">
        <f>IF('SAM_2017_4HH_rich with capital'!AM17="","",'SAM_2017_4HH_rich with capital'!AM17)</f>
        <v/>
      </c>
      <c r="AM16" s="223" t="str">
        <f>IF('SAM_2017_4HH_rich with capital'!AN17="","",'SAM_2017_4HH_rich with capital'!AN17)</f>
        <v/>
      </c>
      <c r="AN16" s="223" t="str">
        <f>IF('SAM_2017_4HH_rich with capital'!AO17="","",'SAM_2017_4HH_rich with capital'!AO17)</f>
        <v/>
      </c>
      <c r="AO16" s="223" t="str">
        <f>IF('SAM_2017_4HH_rich with capital'!AP17="","",'SAM_2017_4HH_rich with capital'!AP17)</f>
        <v/>
      </c>
      <c r="AP16" s="223" t="str">
        <f>IF('SAM_2017_4HH_rich with capital'!AQ17="","",'SAM_2017_4HH_rich with capital'!AQ17)</f>
        <v/>
      </c>
      <c r="AQ16" s="223" t="str">
        <f>IF('SAM_2017_4HH_rich with capital'!AR17="","",'SAM_2017_4HH_rich with capital'!AR17)</f>
        <v/>
      </c>
      <c r="AR16" s="223" t="str">
        <f>IF('SAM_2017_4HH_rich with capital'!AS17="","",'SAM_2017_4HH_rich with capital'!AS17)</f>
        <v/>
      </c>
      <c r="AS16" s="223" t="str">
        <f>IF('SAM_2017_4HH_rich with capital'!AT17="","",'SAM_2017_4HH_rich with capital'!AT17)</f>
        <v/>
      </c>
      <c r="AT16" s="223" t="str">
        <f>IF('SAM_2017_4HH_rich with capital'!AU17="","",'SAM_2017_4HH_rich with capital'!AU17)</f>
        <v/>
      </c>
      <c r="AU16" s="223" t="str">
        <f>IF('SAM_2017_4HH_rich with capital'!AV17="","",'SAM_2017_4HH_rich with capital'!AV17)</f>
        <v/>
      </c>
      <c r="AV16" s="223" t="str">
        <f>IF('SAM_2017_4HH_rich with capital'!AW17="","",'SAM_2017_4HH_rich with capital'!AW17)</f>
        <v/>
      </c>
      <c r="AW16" s="223" t="str">
        <f>IF('SAM_2017_4HH_rich with capital'!AX17="","",'SAM_2017_4HH_rich with capital'!AX17)</f>
        <v/>
      </c>
      <c r="AX16" s="223">
        <f>IF('SAM_2017_4HH_rich with capital'!AY17="","",'SAM_2017_4HH_rich with capital'!AY17)</f>
        <v>431601.48204978602</v>
      </c>
      <c r="AY16" s="223" t="str">
        <f>IF('SAM_2017_4HH_rich with capital'!AZ17="","",'SAM_2017_4HH_rich with capital'!AZ17)</f>
        <v/>
      </c>
      <c r="AZ16" s="223" t="str">
        <f>IF('SAM_2017_4HH_rich with capital'!BA17="","",'SAM_2017_4HH_rich with capital'!BA17)</f>
        <v/>
      </c>
      <c r="BA16" s="223" t="str">
        <f>IF('SAM_2017_4HH_rich with capital'!BB17="","",'SAM_2017_4HH_rich with capital'!BB17)</f>
        <v/>
      </c>
      <c r="BB16" s="223" t="str">
        <f>IF('SAM_2017_4HH_rich with capital'!BC17="","",'SAM_2017_4HH_rich with capital'!BC17)</f>
        <v/>
      </c>
      <c r="BC16" s="223" t="str">
        <f>IF('SAM_2017_4HH_rich with capital'!BD17="","",'SAM_2017_4HH_rich with capital'!BD17)</f>
        <v/>
      </c>
      <c r="BD16" s="223" t="str">
        <f>IF('SAM_2017_4HH_rich with capital'!BE17="","",'SAM_2017_4HH_rich with capital'!BE17)</f>
        <v/>
      </c>
      <c r="BE16" s="223" t="str">
        <f>IF('SAM_2017_4HH_rich with capital'!BF17="","",'SAM_2017_4HH_rich with capital'!BF17)</f>
        <v/>
      </c>
      <c r="BF16" s="223" t="str">
        <f>IF('SAM_2017_4HH_rich with capital'!BG17="","",'SAM_2017_4HH_rich with capital'!BG17)</f>
        <v/>
      </c>
      <c r="BG16" s="223" t="str">
        <f>IF('SAM_2017_4HH_rich with capital'!BH17="","",'SAM_2017_4HH_rich with capital'!BH17)</f>
        <v/>
      </c>
      <c r="BH16" s="223" t="str">
        <f>IF('SAM_2017_4HH_rich with capital'!BI17="","",'SAM_2017_4HH_rich with capital'!BI17)</f>
        <v/>
      </c>
      <c r="BI16" s="223" t="str">
        <f>IF('SAM_2017_4HH_rich with capital'!BJ17="","",'SAM_2017_4HH_rich with capital'!BJ17)</f>
        <v/>
      </c>
      <c r="BJ16" s="223" t="str">
        <f>IF('SAM_2017_4HH_rich with capital'!BK17="","",'SAM_2017_4HH_rich with capital'!BK17)</f>
        <v/>
      </c>
      <c r="BK16" s="223" t="str">
        <f>IF('SAM_2017_4HH_rich with capital'!BL17="","",'SAM_2017_4HH_rich with capital'!BL17)</f>
        <v/>
      </c>
      <c r="BL16" s="223" t="str">
        <f>IF('SAM_2017_4HH_rich with capital'!BM17="","",'SAM_2017_4HH_rich with capital'!BM17)</f>
        <v/>
      </c>
      <c r="BM16" s="223" t="str">
        <f>IF('SAM_2017_4HH_rich with capital'!BN17="","",'SAM_2017_4HH_rich with capital'!BN17)</f>
        <v/>
      </c>
      <c r="BN16" s="223" t="str">
        <f>IF('SAM_2017_4HH_rich with capital'!BO17="","",'SAM_2017_4HH_rich with capital'!BO17)</f>
        <v/>
      </c>
      <c r="BO16" s="223" t="str">
        <f>IF('SAM_2017_4HH_rich with capital'!BP17="","",'SAM_2017_4HH_rich with capital'!BP17)</f>
        <v/>
      </c>
      <c r="BP16" s="223" t="str">
        <f>IF('SAM_2017_4HH_rich with capital'!BQ17="","",'SAM_2017_4HH_rich with capital'!BQ17)</f>
        <v/>
      </c>
      <c r="BQ16" s="223" t="str">
        <f>IF('SAM_2017_4HH_rich with capital'!BR17="","",'SAM_2017_4HH_rich with capital'!BR17)</f>
        <v/>
      </c>
      <c r="BR16" s="223" t="str">
        <f>IF('SAM_2017_4HH_rich with capital'!BS17="","",'SAM_2017_4HH_rich with capital'!BS17)</f>
        <v/>
      </c>
      <c r="BS16" s="223" t="str">
        <f>IF('SAM_2017_4HH_rich with capital'!BT17="","",'SAM_2017_4HH_rich with capital'!BT17)</f>
        <v/>
      </c>
      <c r="BT16" s="223" t="str">
        <f>IF('SAM_2017_4HH_rich with capital'!BU17="","",'SAM_2017_4HH_rich with capital'!BU17)</f>
        <v/>
      </c>
      <c r="BU16" s="223" t="str">
        <f>IF('SAM_2017_4HH_rich with capital'!BV17="","",'SAM_2017_4HH_rich with capital'!BV17)</f>
        <v/>
      </c>
      <c r="BV16" s="223" t="str">
        <f>IF('SAM_2017_4HH_rich with capital'!BW17="","",'SAM_2017_4HH_rich with capital'!BW17)</f>
        <v/>
      </c>
      <c r="BW16" s="223" t="str">
        <f>IF('SAM_2017_4HH_rich with capital'!BX17="","",'SAM_2017_4HH_rich with capital'!BX17)</f>
        <v/>
      </c>
      <c r="BX16" s="223" t="str">
        <f>IF('SAM_2017_4HH_rich with capital'!BY17="","",'SAM_2017_4HH_rich with capital'!BY17)</f>
        <v/>
      </c>
      <c r="BY16" s="223" t="str">
        <f>IF('SAM_2017_4HH_rich with capital'!BZ17="","",'SAM_2017_4HH_rich with capital'!BZ17)</f>
        <v/>
      </c>
      <c r="BZ16" s="223" t="str">
        <f>IF('SAM_2017_4HH_rich with capital'!CA17="","",'SAM_2017_4HH_rich with capital'!CA17)</f>
        <v/>
      </c>
      <c r="CA16" s="223" t="str">
        <f>IF('SAM_2017_4HH_rich with capital'!CB17="","",'SAM_2017_4HH_rich with capital'!CB17)</f>
        <v/>
      </c>
      <c r="CB16" s="223" t="str">
        <f>IF('SAM_2017_4HH_rich with capital'!CC17="","",'SAM_2017_4HH_rich with capital'!CC17)</f>
        <v/>
      </c>
      <c r="CC16" s="223" t="str">
        <f>IF('SAM_2017_4HH_rich with capital'!CD17="","",'SAM_2017_4HH_rich with capital'!CD17)</f>
        <v/>
      </c>
      <c r="CD16" s="223" t="str">
        <f>IF('SAM_2017_4HH_rich with capital'!CE17="","",'SAM_2017_4HH_rich with capital'!CE17)</f>
        <v/>
      </c>
      <c r="CE16" s="83">
        <f>IF('SAM_2017_4HH_rich with capital'!CF17="","",'SAM_2017_4HH_rich with capital'!CF17)</f>
        <v>198820.308754987</v>
      </c>
    </row>
    <row r="17" spans="1:83" x14ac:dyDescent="0.25">
      <c r="A17" s="225">
        <v>16</v>
      </c>
      <c r="B17" s="244" t="str">
        <f>IF('SAM_2017_4HH_rich with capital'!C18="","",'SAM_2017_4HH_rich with capital'!C18)</f>
        <v/>
      </c>
      <c r="C17" s="223" t="str">
        <f>IF('SAM_2017_4HH_rich with capital'!D18="","",'SAM_2017_4HH_rich with capital'!D18)</f>
        <v/>
      </c>
      <c r="D17" s="223" t="str">
        <f>IF('SAM_2017_4HH_rich with capital'!E18="","",'SAM_2017_4HH_rich with capital'!E18)</f>
        <v/>
      </c>
      <c r="E17" s="223" t="str">
        <f>IF('SAM_2017_4HH_rich with capital'!F18="","",'SAM_2017_4HH_rich with capital'!F18)</f>
        <v/>
      </c>
      <c r="F17" s="223" t="str">
        <f>IF('SAM_2017_4HH_rich with capital'!G18="","",'SAM_2017_4HH_rich with capital'!G18)</f>
        <v/>
      </c>
      <c r="G17" s="223" t="str">
        <f>IF('SAM_2017_4HH_rich with capital'!H18="","",'SAM_2017_4HH_rich with capital'!H18)</f>
        <v/>
      </c>
      <c r="H17" s="223" t="str">
        <f>IF('SAM_2017_4HH_rich with capital'!I18="","",'SAM_2017_4HH_rich with capital'!I18)</f>
        <v/>
      </c>
      <c r="I17" s="223" t="str">
        <f>IF('SAM_2017_4HH_rich with capital'!J18="","",'SAM_2017_4HH_rich with capital'!J18)</f>
        <v/>
      </c>
      <c r="J17" s="223" t="str">
        <f>IF('SAM_2017_4HH_rich with capital'!K18="","",'SAM_2017_4HH_rich with capital'!K18)</f>
        <v/>
      </c>
      <c r="K17" s="223" t="str">
        <f>IF('SAM_2017_4HH_rich with capital'!L18="","",'SAM_2017_4HH_rich with capital'!L18)</f>
        <v/>
      </c>
      <c r="L17" s="223" t="str">
        <f>IF('SAM_2017_4HH_rich with capital'!M18="","",'SAM_2017_4HH_rich with capital'!M18)</f>
        <v/>
      </c>
      <c r="M17" s="223" t="str">
        <f>IF('SAM_2017_4HH_rich with capital'!N18="","",'SAM_2017_4HH_rich with capital'!N18)</f>
        <v/>
      </c>
      <c r="N17" s="223" t="str">
        <f>IF('SAM_2017_4HH_rich with capital'!O18="","",'SAM_2017_4HH_rich with capital'!O18)</f>
        <v/>
      </c>
      <c r="O17" s="223" t="str">
        <f>IF('SAM_2017_4HH_rich with capital'!P18="","",'SAM_2017_4HH_rich with capital'!P18)</f>
        <v/>
      </c>
      <c r="P17" s="223" t="str">
        <f>IF('SAM_2017_4HH_rich with capital'!Q18="","",'SAM_2017_4HH_rich with capital'!Q18)</f>
        <v/>
      </c>
      <c r="Q17" s="223" t="str">
        <f>IF('SAM_2017_4HH_rich with capital'!R18="","",'SAM_2017_4HH_rich with capital'!R18)</f>
        <v/>
      </c>
      <c r="R17" s="223" t="str">
        <f>IF('SAM_2017_4HH_rich with capital'!S18="","",'SAM_2017_4HH_rich with capital'!S18)</f>
        <v/>
      </c>
      <c r="S17" s="223" t="str">
        <f>IF('SAM_2017_4HH_rich with capital'!T18="","",'SAM_2017_4HH_rich with capital'!T18)</f>
        <v/>
      </c>
      <c r="T17" s="223" t="str">
        <f>IF('SAM_2017_4HH_rich with capital'!U18="","",'SAM_2017_4HH_rich with capital'!U18)</f>
        <v/>
      </c>
      <c r="U17" s="223" t="str">
        <f>IF('SAM_2017_4HH_rich with capital'!V18="","",'SAM_2017_4HH_rich with capital'!V18)</f>
        <v/>
      </c>
      <c r="V17" s="223" t="str">
        <f>IF('SAM_2017_4HH_rich with capital'!W18="","",'SAM_2017_4HH_rich with capital'!W18)</f>
        <v/>
      </c>
      <c r="W17" s="223" t="str">
        <f>IF('SAM_2017_4HH_rich with capital'!X18="","",'SAM_2017_4HH_rich with capital'!X18)</f>
        <v/>
      </c>
      <c r="X17" s="223" t="str">
        <f>IF('SAM_2017_4HH_rich with capital'!Y18="","",'SAM_2017_4HH_rich with capital'!Y18)</f>
        <v/>
      </c>
      <c r="Y17" s="223" t="str">
        <f>IF('SAM_2017_4HH_rich with capital'!Z18="","",'SAM_2017_4HH_rich with capital'!Z18)</f>
        <v/>
      </c>
      <c r="Z17" s="223" t="str">
        <f>IF('SAM_2017_4HH_rich with capital'!AA18="","",'SAM_2017_4HH_rich with capital'!AA18)</f>
        <v/>
      </c>
      <c r="AA17" s="223" t="str">
        <f>IF('SAM_2017_4HH_rich with capital'!AB18="","",'SAM_2017_4HH_rich with capital'!AB18)</f>
        <v/>
      </c>
      <c r="AB17" s="223" t="str">
        <f>IF('SAM_2017_4HH_rich with capital'!AC18="","",'SAM_2017_4HH_rich with capital'!AC18)</f>
        <v/>
      </c>
      <c r="AC17" s="223" t="str">
        <f>IF('SAM_2017_4HH_rich with capital'!AD18="","",'SAM_2017_4HH_rich with capital'!AD18)</f>
        <v/>
      </c>
      <c r="AD17" s="223" t="str">
        <f>IF('SAM_2017_4HH_rich with capital'!AE18="","",'SAM_2017_4HH_rich with capital'!AE18)</f>
        <v/>
      </c>
      <c r="AE17" s="223" t="str">
        <f>IF('SAM_2017_4HH_rich with capital'!AF18="","",'SAM_2017_4HH_rich with capital'!AF18)</f>
        <v/>
      </c>
      <c r="AF17" s="223" t="str">
        <f>IF('SAM_2017_4HH_rich with capital'!AG18="","",'SAM_2017_4HH_rich with capital'!AG18)</f>
        <v/>
      </c>
      <c r="AG17" s="223" t="str">
        <f>IF('SAM_2017_4HH_rich with capital'!AH18="","",'SAM_2017_4HH_rich with capital'!AH18)</f>
        <v/>
      </c>
      <c r="AH17" s="223" t="str">
        <f>IF('SAM_2017_4HH_rich with capital'!AI18="","",'SAM_2017_4HH_rich with capital'!AI18)</f>
        <v/>
      </c>
      <c r="AI17" s="223" t="str">
        <f>IF('SAM_2017_4HH_rich with capital'!AJ18="","",'SAM_2017_4HH_rich with capital'!AJ18)</f>
        <v/>
      </c>
      <c r="AJ17" s="223" t="str">
        <f>IF('SAM_2017_4HH_rich with capital'!AK18="","",'SAM_2017_4HH_rich with capital'!AK18)</f>
        <v/>
      </c>
      <c r="AK17" s="223" t="str">
        <f>IF('SAM_2017_4HH_rich with capital'!AL18="","",'SAM_2017_4HH_rich with capital'!AL18)</f>
        <v/>
      </c>
      <c r="AL17" s="223" t="str">
        <f>IF('SAM_2017_4HH_rich with capital'!AM18="","",'SAM_2017_4HH_rich with capital'!AM18)</f>
        <v/>
      </c>
      <c r="AM17" s="223" t="str">
        <f>IF('SAM_2017_4HH_rich with capital'!AN18="","",'SAM_2017_4HH_rich with capital'!AN18)</f>
        <v/>
      </c>
      <c r="AN17" s="223" t="str">
        <f>IF('SAM_2017_4HH_rich with capital'!AO18="","",'SAM_2017_4HH_rich with capital'!AO18)</f>
        <v/>
      </c>
      <c r="AO17" s="223" t="str">
        <f>IF('SAM_2017_4HH_rich with capital'!AP18="","",'SAM_2017_4HH_rich with capital'!AP18)</f>
        <v/>
      </c>
      <c r="AP17" s="223" t="str">
        <f>IF('SAM_2017_4HH_rich with capital'!AQ18="","",'SAM_2017_4HH_rich with capital'!AQ18)</f>
        <v/>
      </c>
      <c r="AQ17" s="223" t="str">
        <f>IF('SAM_2017_4HH_rich with capital'!AR18="","",'SAM_2017_4HH_rich with capital'!AR18)</f>
        <v/>
      </c>
      <c r="AR17" s="223" t="str">
        <f>IF('SAM_2017_4HH_rich with capital'!AS18="","",'SAM_2017_4HH_rich with capital'!AS18)</f>
        <v/>
      </c>
      <c r="AS17" s="223" t="str">
        <f>IF('SAM_2017_4HH_rich with capital'!AT18="","",'SAM_2017_4HH_rich with capital'!AT18)</f>
        <v/>
      </c>
      <c r="AT17" s="223" t="str">
        <f>IF('SAM_2017_4HH_rich with capital'!AU18="","",'SAM_2017_4HH_rich with capital'!AU18)</f>
        <v/>
      </c>
      <c r="AU17" s="223" t="str">
        <f>IF('SAM_2017_4HH_rich with capital'!AV18="","",'SAM_2017_4HH_rich with capital'!AV18)</f>
        <v/>
      </c>
      <c r="AV17" s="223" t="str">
        <f>IF('SAM_2017_4HH_rich with capital'!AW18="","",'SAM_2017_4HH_rich with capital'!AW18)</f>
        <v/>
      </c>
      <c r="AW17" s="223" t="str">
        <f>IF('SAM_2017_4HH_rich with capital'!AX18="","",'SAM_2017_4HH_rich with capital'!AX18)</f>
        <v/>
      </c>
      <c r="AX17" s="223" t="str">
        <f>IF('SAM_2017_4HH_rich with capital'!AY18="","",'SAM_2017_4HH_rich with capital'!AY18)</f>
        <v/>
      </c>
      <c r="AY17" s="223">
        <f>IF('SAM_2017_4HH_rich with capital'!AZ18="","",'SAM_2017_4HH_rich with capital'!AZ18)</f>
        <v>620697.88127218594</v>
      </c>
      <c r="AZ17" s="223" t="str">
        <f>IF('SAM_2017_4HH_rich with capital'!BA18="","",'SAM_2017_4HH_rich with capital'!BA18)</f>
        <v/>
      </c>
      <c r="BA17" s="223" t="str">
        <f>IF('SAM_2017_4HH_rich with capital'!BB18="","",'SAM_2017_4HH_rich with capital'!BB18)</f>
        <v/>
      </c>
      <c r="BB17" s="223" t="str">
        <f>IF('SAM_2017_4HH_rich with capital'!BC18="","",'SAM_2017_4HH_rich with capital'!BC18)</f>
        <v/>
      </c>
      <c r="BC17" s="223" t="str">
        <f>IF('SAM_2017_4HH_rich with capital'!BD18="","",'SAM_2017_4HH_rich with capital'!BD18)</f>
        <v/>
      </c>
      <c r="BD17" s="223" t="str">
        <f>IF('SAM_2017_4HH_rich with capital'!BE18="","",'SAM_2017_4HH_rich with capital'!BE18)</f>
        <v/>
      </c>
      <c r="BE17" s="223" t="str">
        <f>IF('SAM_2017_4HH_rich with capital'!BF18="","",'SAM_2017_4HH_rich with capital'!BF18)</f>
        <v/>
      </c>
      <c r="BF17" s="223" t="str">
        <f>IF('SAM_2017_4HH_rich with capital'!BG18="","",'SAM_2017_4HH_rich with capital'!BG18)</f>
        <v/>
      </c>
      <c r="BG17" s="223" t="str">
        <f>IF('SAM_2017_4HH_rich with capital'!BH18="","",'SAM_2017_4HH_rich with capital'!BH18)</f>
        <v/>
      </c>
      <c r="BH17" s="223" t="str">
        <f>IF('SAM_2017_4HH_rich with capital'!BI18="","",'SAM_2017_4HH_rich with capital'!BI18)</f>
        <v/>
      </c>
      <c r="BI17" s="223" t="str">
        <f>IF('SAM_2017_4HH_rich with capital'!BJ18="","",'SAM_2017_4HH_rich with capital'!BJ18)</f>
        <v/>
      </c>
      <c r="BJ17" s="223" t="str">
        <f>IF('SAM_2017_4HH_rich with capital'!BK18="","",'SAM_2017_4HH_rich with capital'!BK18)</f>
        <v/>
      </c>
      <c r="BK17" s="223" t="str">
        <f>IF('SAM_2017_4HH_rich with capital'!BL18="","",'SAM_2017_4HH_rich with capital'!BL18)</f>
        <v/>
      </c>
      <c r="BL17" s="223" t="str">
        <f>IF('SAM_2017_4HH_rich with capital'!BM18="","",'SAM_2017_4HH_rich with capital'!BM18)</f>
        <v/>
      </c>
      <c r="BM17" s="223" t="str">
        <f>IF('SAM_2017_4HH_rich with capital'!BN18="","",'SAM_2017_4HH_rich with capital'!BN18)</f>
        <v/>
      </c>
      <c r="BN17" s="223" t="str">
        <f>IF('SAM_2017_4HH_rich with capital'!BO18="","",'SAM_2017_4HH_rich with capital'!BO18)</f>
        <v/>
      </c>
      <c r="BO17" s="223" t="str">
        <f>IF('SAM_2017_4HH_rich with capital'!BP18="","",'SAM_2017_4HH_rich with capital'!BP18)</f>
        <v/>
      </c>
      <c r="BP17" s="223" t="str">
        <f>IF('SAM_2017_4HH_rich with capital'!BQ18="","",'SAM_2017_4HH_rich with capital'!BQ18)</f>
        <v/>
      </c>
      <c r="BQ17" s="223" t="str">
        <f>IF('SAM_2017_4HH_rich with capital'!BR18="","",'SAM_2017_4HH_rich with capital'!BR18)</f>
        <v/>
      </c>
      <c r="BR17" s="223" t="str">
        <f>IF('SAM_2017_4HH_rich with capital'!BS18="","",'SAM_2017_4HH_rich with capital'!BS18)</f>
        <v/>
      </c>
      <c r="BS17" s="223" t="str">
        <f>IF('SAM_2017_4HH_rich with capital'!BT18="","",'SAM_2017_4HH_rich with capital'!BT18)</f>
        <v/>
      </c>
      <c r="BT17" s="223" t="str">
        <f>IF('SAM_2017_4HH_rich with capital'!BU18="","",'SAM_2017_4HH_rich with capital'!BU18)</f>
        <v/>
      </c>
      <c r="BU17" s="223" t="str">
        <f>IF('SAM_2017_4HH_rich with capital'!BV18="","",'SAM_2017_4HH_rich with capital'!BV18)</f>
        <v/>
      </c>
      <c r="BV17" s="223" t="str">
        <f>IF('SAM_2017_4HH_rich with capital'!BW18="","",'SAM_2017_4HH_rich with capital'!BW18)</f>
        <v/>
      </c>
      <c r="BW17" s="223" t="str">
        <f>IF('SAM_2017_4HH_rich with capital'!BX18="","",'SAM_2017_4HH_rich with capital'!BX18)</f>
        <v/>
      </c>
      <c r="BX17" s="223" t="str">
        <f>IF('SAM_2017_4HH_rich with capital'!BY18="","",'SAM_2017_4HH_rich with capital'!BY18)</f>
        <v/>
      </c>
      <c r="BY17" s="223" t="str">
        <f>IF('SAM_2017_4HH_rich with capital'!BZ18="","",'SAM_2017_4HH_rich with capital'!BZ18)</f>
        <v/>
      </c>
      <c r="BZ17" s="223" t="str">
        <f>IF('SAM_2017_4HH_rich with capital'!CA18="","",'SAM_2017_4HH_rich with capital'!CA18)</f>
        <v/>
      </c>
      <c r="CA17" s="223" t="str">
        <f>IF('SAM_2017_4HH_rich with capital'!CB18="","",'SAM_2017_4HH_rich with capital'!CB18)</f>
        <v/>
      </c>
      <c r="CB17" s="223" t="str">
        <f>IF('SAM_2017_4HH_rich with capital'!CC18="","",'SAM_2017_4HH_rich with capital'!CC18)</f>
        <v/>
      </c>
      <c r="CC17" s="223" t="str">
        <f>IF('SAM_2017_4HH_rich with capital'!CD18="","",'SAM_2017_4HH_rich with capital'!CD18)</f>
        <v/>
      </c>
      <c r="CD17" s="223" t="str">
        <f>IF('SAM_2017_4HH_rich with capital'!CE18="","",'SAM_2017_4HH_rich with capital'!CE18)</f>
        <v/>
      </c>
      <c r="CE17" s="83">
        <f>IF('SAM_2017_4HH_rich with capital'!CF18="","",'SAM_2017_4HH_rich with capital'!CF18)</f>
        <v>21274.04428176954</v>
      </c>
    </row>
    <row r="18" spans="1:83" x14ac:dyDescent="0.25">
      <c r="A18" s="225">
        <v>17</v>
      </c>
      <c r="B18" s="244" t="str">
        <f>IF('SAM_2017_4HH_rich with capital'!C19="","",'SAM_2017_4HH_rich with capital'!C19)</f>
        <v/>
      </c>
      <c r="C18" s="223" t="str">
        <f>IF('SAM_2017_4HH_rich with capital'!D19="","",'SAM_2017_4HH_rich with capital'!D19)</f>
        <v/>
      </c>
      <c r="D18" s="223" t="str">
        <f>IF('SAM_2017_4HH_rich with capital'!E19="","",'SAM_2017_4HH_rich with capital'!E19)</f>
        <v/>
      </c>
      <c r="E18" s="223" t="str">
        <f>IF('SAM_2017_4HH_rich with capital'!F19="","",'SAM_2017_4HH_rich with capital'!F19)</f>
        <v/>
      </c>
      <c r="F18" s="223" t="str">
        <f>IF('SAM_2017_4HH_rich with capital'!G19="","",'SAM_2017_4HH_rich with capital'!G19)</f>
        <v/>
      </c>
      <c r="G18" s="223" t="str">
        <f>IF('SAM_2017_4HH_rich with capital'!H19="","",'SAM_2017_4HH_rich with capital'!H19)</f>
        <v/>
      </c>
      <c r="H18" s="223" t="str">
        <f>IF('SAM_2017_4HH_rich with capital'!I19="","",'SAM_2017_4HH_rich with capital'!I19)</f>
        <v/>
      </c>
      <c r="I18" s="223" t="str">
        <f>IF('SAM_2017_4HH_rich with capital'!J19="","",'SAM_2017_4HH_rich with capital'!J19)</f>
        <v/>
      </c>
      <c r="J18" s="223" t="str">
        <f>IF('SAM_2017_4HH_rich with capital'!K19="","",'SAM_2017_4HH_rich with capital'!K19)</f>
        <v/>
      </c>
      <c r="K18" s="223" t="str">
        <f>IF('SAM_2017_4HH_rich with capital'!L19="","",'SAM_2017_4HH_rich with capital'!L19)</f>
        <v/>
      </c>
      <c r="L18" s="223" t="str">
        <f>IF('SAM_2017_4HH_rich with capital'!M19="","",'SAM_2017_4HH_rich with capital'!M19)</f>
        <v/>
      </c>
      <c r="M18" s="223" t="str">
        <f>IF('SAM_2017_4HH_rich with capital'!N19="","",'SAM_2017_4HH_rich with capital'!N19)</f>
        <v/>
      </c>
      <c r="N18" s="223" t="str">
        <f>IF('SAM_2017_4HH_rich with capital'!O19="","",'SAM_2017_4HH_rich with capital'!O19)</f>
        <v/>
      </c>
      <c r="O18" s="223" t="str">
        <f>IF('SAM_2017_4HH_rich with capital'!P19="","",'SAM_2017_4HH_rich with capital'!P19)</f>
        <v/>
      </c>
      <c r="P18" s="223" t="str">
        <f>IF('SAM_2017_4HH_rich with capital'!Q19="","",'SAM_2017_4HH_rich with capital'!Q19)</f>
        <v/>
      </c>
      <c r="Q18" s="223" t="str">
        <f>IF('SAM_2017_4HH_rich with capital'!R19="","",'SAM_2017_4HH_rich with capital'!R19)</f>
        <v/>
      </c>
      <c r="R18" s="223" t="str">
        <f>IF('SAM_2017_4HH_rich with capital'!S19="","",'SAM_2017_4HH_rich with capital'!S19)</f>
        <v/>
      </c>
      <c r="S18" s="223" t="str">
        <f>IF('SAM_2017_4HH_rich with capital'!T19="","",'SAM_2017_4HH_rich with capital'!T19)</f>
        <v/>
      </c>
      <c r="T18" s="223" t="str">
        <f>IF('SAM_2017_4HH_rich with capital'!U19="","",'SAM_2017_4HH_rich with capital'!U19)</f>
        <v/>
      </c>
      <c r="U18" s="223" t="str">
        <f>IF('SAM_2017_4HH_rich with capital'!V19="","",'SAM_2017_4HH_rich with capital'!V19)</f>
        <v/>
      </c>
      <c r="V18" s="223" t="str">
        <f>IF('SAM_2017_4HH_rich with capital'!W19="","",'SAM_2017_4HH_rich with capital'!W19)</f>
        <v/>
      </c>
      <c r="W18" s="223" t="str">
        <f>IF('SAM_2017_4HH_rich with capital'!X19="","",'SAM_2017_4HH_rich with capital'!X19)</f>
        <v/>
      </c>
      <c r="X18" s="223" t="str">
        <f>IF('SAM_2017_4HH_rich with capital'!Y19="","",'SAM_2017_4HH_rich with capital'!Y19)</f>
        <v/>
      </c>
      <c r="Y18" s="223" t="str">
        <f>IF('SAM_2017_4HH_rich with capital'!Z19="","",'SAM_2017_4HH_rich with capital'!Z19)</f>
        <v/>
      </c>
      <c r="Z18" s="223" t="str">
        <f>IF('SAM_2017_4HH_rich with capital'!AA19="","",'SAM_2017_4HH_rich with capital'!AA19)</f>
        <v/>
      </c>
      <c r="AA18" s="223" t="str">
        <f>IF('SAM_2017_4HH_rich with capital'!AB19="","",'SAM_2017_4HH_rich with capital'!AB19)</f>
        <v/>
      </c>
      <c r="AB18" s="223" t="str">
        <f>IF('SAM_2017_4HH_rich with capital'!AC19="","",'SAM_2017_4HH_rich with capital'!AC19)</f>
        <v/>
      </c>
      <c r="AC18" s="223" t="str">
        <f>IF('SAM_2017_4HH_rich with capital'!AD19="","",'SAM_2017_4HH_rich with capital'!AD19)</f>
        <v/>
      </c>
      <c r="AD18" s="223" t="str">
        <f>IF('SAM_2017_4HH_rich with capital'!AE19="","",'SAM_2017_4HH_rich with capital'!AE19)</f>
        <v/>
      </c>
      <c r="AE18" s="223" t="str">
        <f>IF('SAM_2017_4HH_rich with capital'!AF19="","",'SAM_2017_4HH_rich with capital'!AF19)</f>
        <v/>
      </c>
      <c r="AF18" s="223" t="str">
        <f>IF('SAM_2017_4HH_rich with capital'!AG19="","",'SAM_2017_4HH_rich with capital'!AG19)</f>
        <v/>
      </c>
      <c r="AG18" s="223" t="str">
        <f>IF('SAM_2017_4HH_rich with capital'!AH19="","",'SAM_2017_4HH_rich with capital'!AH19)</f>
        <v/>
      </c>
      <c r="AH18" s="223" t="str">
        <f>IF('SAM_2017_4HH_rich with capital'!AI19="","",'SAM_2017_4HH_rich with capital'!AI19)</f>
        <v/>
      </c>
      <c r="AI18" s="223" t="str">
        <f>IF('SAM_2017_4HH_rich with capital'!AJ19="","",'SAM_2017_4HH_rich with capital'!AJ19)</f>
        <v/>
      </c>
      <c r="AJ18" s="223" t="str">
        <f>IF('SAM_2017_4HH_rich with capital'!AK19="","",'SAM_2017_4HH_rich with capital'!AK19)</f>
        <v/>
      </c>
      <c r="AK18" s="223" t="str">
        <f>IF('SAM_2017_4HH_rich with capital'!AL19="","",'SAM_2017_4HH_rich with capital'!AL19)</f>
        <v/>
      </c>
      <c r="AL18" s="223" t="str">
        <f>IF('SAM_2017_4HH_rich with capital'!AM19="","",'SAM_2017_4HH_rich with capital'!AM19)</f>
        <v/>
      </c>
      <c r="AM18" s="223" t="str">
        <f>IF('SAM_2017_4HH_rich with capital'!AN19="","",'SAM_2017_4HH_rich with capital'!AN19)</f>
        <v/>
      </c>
      <c r="AN18" s="223" t="str">
        <f>IF('SAM_2017_4HH_rich with capital'!AO19="","",'SAM_2017_4HH_rich with capital'!AO19)</f>
        <v/>
      </c>
      <c r="AO18" s="223" t="str">
        <f>IF('SAM_2017_4HH_rich with capital'!AP19="","",'SAM_2017_4HH_rich with capital'!AP19)</f>
        <v/>
      </c>
      <c r="AP18" s="223" t="str">
        <f>IF('SAM_2017_4HH_rich with capital'!AQ19="","",'SAM_2017_4HH_rich with capital'!AQ19)</f>
        <v/>
      </c>
      <c r="AQ18" s="223" t="str">
        <f>IF('SAM_2017_4HH_rich with capital'!AR19="","",'SAM_2017_4HH_rich with capital'!AR19)</f>
        <v/>
      </c>
      <c r="AR18" s="223" t="str">
        <f>IF('SAM_2017_4HH_rich with capital'!AS19="","",'SAM_2017_4HH_rich with capital'!AS19)</f>
        <v/>
      </c>
      <c r="AS18" s="223" t="str">
        <f>IF('SAM_2017_4HH_rich with capital'!AT19="","",'SAM_2017_4HH_rich with capital'!AT19)</f>
        <v/>
      </c>
      <c r="AT18" s="223" t="str">
        <f>IF('SAM_2017_4HH_rich with capital'!AU19="","",'SAM_2017_4HH_rich with capital'!AU19)</f>
        <v/>
      </c>
      <c r="AU18" s="223" t="str">
        <f>IF('SAM_2017_4HH_rich with capital'!AV19="","",'SAM_2017_4HH_rich with capital'!AV19)</f>
        <v/>
      </c>
      <c r="AV18" s="223" t="str">
        <f>IF('SAM_2017_4HH_rich with capital'!AW19="","",'SAM_2017_4HH_rich with capital'!AW19)</f>
        <v/>
      </c>
      <c r="AW18" s="223" t="str">
        <f>IF('SAM_2017_4HH_rich with capital'!AX19="","",'SAM_2017_4HH_rich with capital'!AX19)</f>
        <v/>
      </c>
      <c r="AX18" s="223" t="str">
        <f>IF('SAM_2017_4HH_rich with capital'!AY19="","",'SAM_2017_4HH_rich with capital'!AY19)</f>
        <v/>
      </c>
      <c r="AY18" s="223" t="str">
        <f>IF('SAM_2017_4HH_rich with capital'!AZ19="","",'SAM_2017_4HH_rich with capital'!AZ19)</f>
        <v/>
      </c>
      <c r="AZ18" s="223">
        <f>IF('SAM_2017_4HH_rich with capital'!BA19="","",'SAM_2017_4HH_rich with capital'!BA19)</f>
        <v>884913.04657594522</v>
      </c>
      <c r="BA18" s="223" t="str">
        <f>IF('SAM_2017_4HH_rich with capital'!BB19="","",'SAM_2017_4HH_rich with capital'!BB19)</f>
        <v/>
      </c>
      <c r="BB18" s="223" t="str">
        <f>IF('SAM_2017_4HH_rich with capital'!BC19="","",'SAM_2017_4HH_rich with capital'!BC19)</f>
        <v/>
      </c>
      <c r="BC18" s="223" t="str">
        <f>IF('SAM_2017_4HH_rich with capital'!BD19="","",'SAM_2017_4HH_rich with capital'!BD19)</f>
        <v/>
      </c>
      <c r="BD18" s="223" t="str">
        <f>IF('SAM_2017_4HH_rich with capital'!BE19="","",'SAM_2017_4HH_rich with capital'!BE19)</f>
        <v/>
      </c>
      <c r="BE18" s="223" t="str">
        <f>IF('SAM_2017_4HH_rich with capital'!BF19="","",'SAM_2017_4HH_rich with capital'!BF19)</f>
        <v/>
      </c>
      <c r="BF18" s="223" t="str">
        <f>IF('SAM_2017_4HH_rich with capital'!BG19="","",'SAM_2017_4HH_rich with capital'!BG19)</f>
        <v/>
      </c>
      <c r="BG18" s="223" t="str">
        <f>IF('SAM_2017_4HH_rich with capital'!BH19="","",'SAM_2017_4HH_rich with capital'!BH19)</f>
        <v/>
      </c>
      <c r="BH18" s="223" t="str">
        <f>IF('SAM_2017_4HH_rich with capital'!BI19="","",'SAM_2017_4HH_rich with capital'!BI19)</f>
        <v/>
      </c>
      <c r="BI18" s="223" t="str">
        <f>IF('SAM_2017_4HH_rich with capital'!BJ19="","",'SAM_2017_4HH_rich with capital'!BJ19)</f>
        <v/>
      </c>
      <c r="BJ18" s="223" t="str">
        <f>IF('SAM_2017_4HH_rich with capital'!BK19="","",'SAM_2017_4HH_rich with capital'!BK19)</f>
        <v/>
      </c>
      <c r="BK18" s="223" t="str">
        <f>IF('SAM_2017_4HH_rich with capital'!BL19="","",'SAM_2017_4HH_rich with capital'!BL19)</f>
        <v/>
      </c>
      <c r="BL18" s="223" t="str">
        <f>IF('SAM_2017_4HH_rich with capital'!BM19="","",'SAM_2017_4HH_rich with capital'!BM19)</f>
        <v/>
      </c>
      <c r="BM18" s="223" t="str">
        <f>IF('SAM_2017_4HH_rich with capital'!BN19="","",'SAM_2017_4HH_rich with capital'!BN19)</f>
        <v/>
      </c>
      <c r="BN18" s="223" t="str">
        <f>IF('SAM_2017_4HH_rich with capital'!BO19="","",'SAM_2017_4HH_rich with capital'!BO19)</f>
        <v/>
      </c>
      <c r="BO18" s="223" t="str">
        <f>IF('SAM_2017_4HH_rich with capital'!BP19="","",'SAM_2017_4HH_rich with capital'!BP19)</f>
        <v/>
      </c>
      <c r="BP18" s="223" t="str">
        <f>IF('SAM_2017_4HH_rich with capital'!BQ19="","",'SAM_2017_4HH_rich with capital'!BQ19)</f>
        <v/>
      </c>
      <c r="BQ18" s="223" t="str">
        <f>IF('SAM_2017_4HH_rich with capital'!BR19="","",'SAM_2017_4HH_rich with capital'!BR19)</f>
        <v/>
      </c>
      <c r="BR18" s="223" t="str">
        <f>IF('SAM_2017_4HH_rich with capital'!BS19="","",'SAM_2017_4HH_rich with capital'!BS19)</f>
        <v/>
      </c>
      <c r="BS18" s="223" t="str">
        <f>IF('SAM_2017_4HH_rich with capital'!BT19="","",'SAM_2017_4HH_rich with capital'!BT19)</f>
        <v/>
      </c>
      <c r="BT18" s="223" t="str">
        <f>IF('SAM_2017_4HH_rich with capital'!BU19="","",'SAM_2017_4HH_rich with capital'!BU19)</f>
        <v/>
      </c>
      <c r="BU18" s="223" t="str">
        <f>IF('SAM_2017_4HH_rich with capital'!BV19="","",'SAM_2017_4HH_rich with capital'!BV19)</f>
        <v/>
      </c>
      <c r="BV18" s="223" t="str">
        <f>IF('SAM_2017_4HH_rich with capital'!BW19="","",'SAM_2017_4HH_rich with capital'!BW19)</f>
        <v/>
      </c>
      <c r="BW18" s="223" t="str">
        <f>IF('SAM_2017_4HH_rich with capital'!BX19="","",'SAM_2017_4HH_rich with capital'!BX19)</f>
        <v/>
      </c>
      <c r="BX18" s="223" t="str">
        <f>IF('SAM_2017_4HH_rich with capital'!BY19="","",'SAM_2017_4HH_rich with capital'!BY19)</f>
        <v/>
      </c>
      <c r="BY18" s="223" t="str">
        <f>IF('SAM_2017_4HH_rich with capital'!BZ19="","",'SAM_2017_4HH_rich with capital'!BZ19)</f>
        <v/>
      </c>
      <c r="BZ18" s="223" t="str">
        <f>IF('SAM_2017_4HH_rich with capital'!CA19="","",'SAM_2017_4HH_rich with capital'!CA19)</f>
        <v/>
      </c>
      <c r="CA18" s="223" t="str">
        <f>IF('SAM_2017_4HH_rich with capital'!CB19="","",'SAM_2017_4HH_rich with capital'!CB19)</f>
        <v/>
      </c>
      <c r="CB18" s="223" t="str">
        <f>IF('SAM_2017_4HH_rich with capital'!CC19="","",'SAM_2017_4HH_rich with capital'!CC19)</f>
        <v/>
      </c>
      <c r="CC18" s="223" t="str">
        <f>IF('SAM_2017_4HH_rich with capital'!CD19="","",'SAM_2017_4HH_rich with capital'!CD19)</f>
        <v/>
      </c>
      <c r="CD18" s="223" t="str">
        <f>IF('SAM_2017_4HH_rich with capital'!CE19="","",'SAM_2017_4HH_rich with capital'!CE19)</f>
        <v/>
      </c>
      <c r="CE18" s="83">
        <f>IF('SAM_2017_4HH_rich with capital'!CF19="","",'SAM_2017_4HH_rich with capital'!CF19)</f>
        <v>182961.12550119538</v>
      </c>
    </row>
    <row r="19" spans="1:83" x14ac:dyDescent="0.25">
      <c r="A19" s="225">
        <v>18</v>
      </c>
      <c r="B19" s="244" t="str">
        <f>IF('SAM_2017_4HH_rich with capital'!C20="","",'SAM_2017_4HH_rich with capital'!C20)</f>
        <v/>
      </c>
      <c r="C19" s="223" t="str">
        <f>IF('SAM_2017_4HH_rich with capital'!D20="","",'SAM_2017_4HH_rich with capital'!D20)</f>
        <v/>
      </c>
      <c r="D19" s="223" t="str">
        <f>IF('SAM_2017_4HH_rich with capital'!E20="","",'SAM_2017_4HH_rich with capital'!E20)</f>
        <v/>
      </c>
      <c r="E19" s="223" t="str">
        <f>IF('SAM_2017_4HH_rich with capital'!F20="","",'SAM_2017_4HH_rich with capital'!F20)</f>
        <v/>
      </c>
      <c r="F19" s="223" t="str">
        <f>IF('SAM_2017_4HH_rich with capital'!G20="","",'SAM_2017_4HH_rich with capital'!G20)</f>
        <v/>
      </c>
      <c r="G19" s="223" t="str">
        <f>IF('SAM_2017_4HH_rich with capital'!H20="","",'SAM_2017_4HH_rich with capital'!H20)</f>
        <v/>
      </c>
      <c r="H19" s="223" t="str">
        <f>IF('SAM_2017_4HH_rich with capital'!I20="","",'SAM_2017_4HH_rich with capital'!I20)</f>
        <v/>
      </c>
      <c r="I19" s="223" t="str">
        <f>IF('SAM_2017_4HH_rich with capital'!J20="","",'SAM_2017_4HH_rich with capital'!J20)</f>
        <v/>
      </c>
      <c r="J19" s="223" t="str">
        <f>IF('SAM_2017_4HH_rich with capital'!K20="","",'SAM_2017_4HH_rich with capital'!K20)</f>
        <v/>
      </c>
      <c r="K19" s="223" t="str">
        <f>IF('SAM_2017_4HH_rich with capital'!L20="","",'SAM_2017_4HH_rich with capital'!L20)</f>
        <v/>
      </c>
      <c r="L19" s="223" t="str">
        <f>IF('SAM_2017_4HH_rich with capital'!M20="","",'SAM_2017_4HH_rich with capital'!M20)</f>
        <v/>
      </c>
      <c r="M19" s="223" t="str">
        <f>IF('SAM_2017_4HH_rich with capital'!N20="","",'SAM_2017_4HH_rich with capital'!N20)</f>
        <v/>
      </c>
      <c r="N19" s="223" t="str">
        <f>IF('SAM_2017_4HH_rich with capital'!O20="","",'SAM_2017_4HH_rich with capital'!O20)</f>
        <v/>
      </c>
      <c r="O19" s="223" t="str">
        <f>IF('SAM_2017_4HH_rich with capital'!P20="","",'SAM_2017_4HH_rich with capital'!P20)</f>
        <v/>
      </c>
      <c r="P19" s="223" t="str">
        <f>IF('SAM_2017_4HH_rich with capital'!Q20="","",'SAM_2017_4HH_rich with capital'!Q20)</f>
        <v/>
      </c>
      <c r="Q19" s="223" t="str">
        <f>IF('SAM_2017_4HH_rich with capital'!R20="","",'SAM_2017_4HH_rich with capital'!R20)</f>
        <v/>
      </c>
      <c r="R19" s="223" t="str">
        <f>IF('SAM_2017_4HH_rich with capital'!S20="","",'SAM_2017_4HH_rich with capital'!S20)</f>
        <v/>
      </c>
      <c r="S19" s="223" t="str">
        <f>IF('SAM_2017_4HH_rich with capital'!T20="","",'SAM_2017_4HH_rich with capital'!T20)</f>
        <v/>
      </c>
      <c r="T19" s="223" t="str">
        <f>IF('SAM_2017_4HH_rich with capital'!U20="","",'SAM_2017_4HH_rich with capital'!U20)</f>
        <v/>
      </c>
      <c r="U19" s="223" t="str">
        <f>IF('SAM_2017_4HH_rich with capital'!V20="","",'SAM_2017_4HH_rich with capital'!V20)</f>
        <v/>
      </c>
      <c r="V19" s="223" t="str">
        <f>IF('SAM_2017_4HH_rich with capital'!W20="","",'SAM_2017_4HH_rich with capital'!W20)</f>
        <v/>
      </c>
      <c r="W19" s="223" t="str">
        <f>IF('SAM_2017_4HH_rich with capital'!X20="","",'SAM_2017_4HH_rich with capital'!X20)</f>
        <v/>
      </c>
      <c r="X19" s="223" t="str">
        <f>IF('SAM_2017_4HH_rich with capital'!Y20="","",'SAM_2017_4HH_rich with capital'!Y20)</f>
        <v/>
      </c>
      <c r="Y19" s="223" t="str">
        <f>IF('SAM_2017_4HH_rich with capital'!Z20="","",'SAM_2017_4HH_rich with capital'!Z20)</f>
        <v/>
      </c>
      <c r="Z19" s="223" t="str">
        <f>IF('SAM_2017_4HH_rich with capital'!AA20="","",'SAM_2017_4HH_rich with capital'!AA20)</f>
        <v/>
      </c>
      <c r="AA19" s="223" t="str">
        <f>IF('SAM_2017_4HH_rich with capital'!AB20="","",'SAM_2017_4HH_rich with capital'!AB20)</f>
        <v/>
      </c>
      <c r="AB19" s="223" t="str">
        <f>IF('SAM_2017_4HH_rich with capital'!AC20="","",'SAM_2017_4HH_rich with capital'!AC20)</f>
        <v/>
      </c>
      <c r="AC19" s="223" t="str">
        <f>IF('SAM_2017_4HH_rich with capital'!AD20="","",'SAM_2017_4HH_rich with capital'!AD20)</f>
        <v/>
      </c>
      <c r="AD19" s="223" t="str">
        <f>IF('SAM_2017_4HH_rich with capital'!AE20="","",'SAM_2017_4HH_rich with capital'!AE20)</f>
        <v/>
      </c>
      <c r="AE19" s="223" t="str">
        <f>IF('SAM_2017_4HH_rich with capital'!AF20="","",'SAM_2017_4HH_rich with capital'!AF20)</f>
        <v/>
      </c>
      <c r="AF19" s="223" t="str">
        <f>IF('SAM_2017_4HH_rich with capital'!AG20="","",'SAM_2017_4HH_rich with capital'!AG20)</f>
        <v/>
      </c>
      <c r="AG19" s="223" t="str">
        <f>IF('SAM_2017_4HH_rich with capital'!AH20="","",'SAM_2017_4HH_rich with capital'!AH20)</f>
        <v/>
      </c>
      <c r="AH19" s="223" t="str">
        <f>IF('SAM_2017_4HH_rich with capital'!AI20="","",'SAM_2017_4HH_rich with capital'!AI20)</f>
        <v/>
      </c>
      <c r="AI19" s="223" t="str">
        <f>IF('SAM_2017_4HH_rich with capital'!AJ20="","",'SAM_2017_4HH_rich with capital'!AJ20)</f>
        <v/>
      </c>
      <c r="AJ19" s="223" t="str">
        <f>IF('SAM_2017_4HH_rich with capital'!AK20="","",'SAM_2017_4HH_rich with capital'!AK20)</f>
        <v/>
      </c>
      <c r="AK19" s="223" t="str">
        <f>IF('SAM_2017_4HH_rich with capital'!AL20="","",'SAM_2017_4HH_rich with capital'!AL20)</f>
        <v/>
      </c>
      <c r="AL19" s="223" t="str">
        <f>IF('SAM_2017_4HH_rich with capital'!AM20="","",'SAM_2017_4HH_rich with capital'!AM20)</f>
        <v/>
      </c>
      <c r="AM19" s="223" t="str">
        <f>IF('SAM_2017_4HH_rich with capital'!AN20="","",'SAM_2017_4HH_rich with capital'!AN20)</f>
        <v/>
      </c>
      <c r="AN19" s="223" t="str">
        <f>IF('SAM_2017_4HH_rich with capital'!AO20="","",'SAM_2017_4HH_rich with capital'!AO20)</f>
        <v/>
      </c>
      <c r="AO19" s="223" t="str">
        <f>IF('SAM_2017_4HH_rich with capital'!AP20="","",'SAM_2017_4HH_rich with capital'!AP20)</f>
        <v/>
      </c>
      <c r="AP19" s="223" t="str">
        <f>IF('SAM_2017_4HH_rich with capital'!AQ20="","",'SAM_2017_4HH_rich with capital'!AQ20)</f>
        <v/>
      </c>
      <c r="AQ19" s="223" t="str">
        <f>IF('SAM_2017_4HH_rich with capital'!AR20="","",'SAM_2017_4HH_rich with capital'!AR20)</f>
        <v/>
      </c>
      <c r="AR19" s="223" t="str">
        <f>IF('SAM_2017_4HH_rich with capital'!AS20="","",'SAM_2017_4HH_rich with capital'!AS20)</f>
        <v/>
      </c>
      <c r="AS19" s="223" t="str">
        <f>IF('SAM_2017_4HH_rich with capital'!AT20="","",'SAM_2017_4HH_rich with capital'!AT20)</f>
        <v/>
      </c>
      <c r="AT19" s="223" t="str">
        <f>IF('SAM_2017_4HH_rich with capital'!AU20="","",'SAM_2017_4HH_rich with capital'!AU20)</f>
        <v/>
      </c>
      <c r="AU19" s="223" t="str">
        <f>IF('SAM_2017_4HH_rich with capital'!AV20="","",'SAM_2017_4HH_rich with capital'!AV20)</f>
        <v/>
      </c>
      <c r="AV19" s="223" t="str">
        <f>IF('SAM_2017_4HH_rich with capital'!AW20="","",'SAM_2017_4HH_rich with capital'!AW20)</f>
        <v/>
      </c>
      <c r="AW19" s="223" t="str">
        <f>IF('SAM_2017_4HH_rich with capital'!AX20="","",'SAM_2017_4HH_rich with capital'!AX20)</f>
        <v/>
      </c>
      <c r="AX19" s="223" t="str">
        <f>IF('SAM_2017_4HH_rich with capital'!AY20="","",'SAM_2017_4HH_rich with capital'!AY20)</f>
        <v/>
      </c>
      <c r="AY19" s="223" t="str">
        <f>IF('SAM_2017_4HH_rich with capital'!AZ20="","",'SAM_2017_4HH_rich with capital'!AZ20)</f>
        <v/>
      </c>
      <c r="AZ19" s="223" t="str">
        <f>IF('SAM_2017_4HH_rich with capital'!BA20="","",'SAM_2017_4HH_rich with capital'!BA20)</f>
        <v/>
      </c>
      <c r="BA19" s="223">
        <f>IF('SAM_2017_4HH_rich with capital'!BB20="","",'SAM_2017_4HH_rich with capital'!BB20)</f>
        <v>3852.7391980175221</v>
      </c>
      <c r="BB19" s="223" t="str">
        <f>IF('SAM_2017_4HH_rich with capital'!BC20="","",'SAM_2017_4HH_rich with capital'!BC20)</f>
        <v/>
      </c>
      <c r="BC19" s="223" t="str">
        <f>IF('SAM_2017_4HH_rich with capital'!BD20="","",'SAM_2017_4HH_rich with capital'!BD20)</f>
        <v/>
      </c>
      <c r="BD19" s="223" t="str">
        <f>IF('SAM_2017_4HH_rich with capital'!BE20="","",'SAM_2017_4HH_rich with capital'!BE20)</f>
        <v/>
      </c>
      <c r="BE19" s="223" t="str">
        <f>IF('SAM_2017_4HH_rich with capital'!BF20="","",'SAM_2017_4HH_rich with capital'!BF20)</f>
        <v/>
      </c>
      <c r="BF19" s="223" t="str">
        <f>IF('SAM_2017_4HH_rich with capital'!BG20="","",'SAM_2017_4HH_rich with capital'!BG20)</f>
        <v/>
      </c>
      <c r="BG19" s="223" t="str">
        <f>IF('SAM_2017_4HH_rich with capital'!BH20="","",'SAM_2017_4HH_rich with capital'!BH20)</f>
        <v/>
      </c>
      <c r="BH19" s="223" t="str">
        <f>IF('SAM_2017_4HH_rich with capital'!BI20="","",'SAM_2017_4HH_rich with capital'!BI20)</f>
        <v/>
      </c>
      <c r="BI19" s="223" t="str">
        <f>IF('SAM_2017_4HH_rich with capital'!BJ20="","",'SAM_2017_4HH_rich with capital'!BJ20)</f>
        <v/>
      </c>
      <c r="BJ19" s="223" t="str">
        <f>IF('SAM_2017_4HH_rich with capital'!BK20="","",'SAM_2017_4HH_rich with capital'!BK20)</f>
        <v/>
      </c>
      <c r="BK19" s="223" t="str">
        <f>IF('SAM_2017_4HH_rich with capital'!BL20="","",'SAM_2017_4HH_rich with capital'!BL20)</f>
        <v/>
      </c>
      <c r="BL19" s="223" t="str">
        <f>IF('SAM_2017_4HH_rich with capital'!BM20="","",'SAM_2017_4HH_rich with capital'!BM20)</f>
        <v/>
      </c>
      <c r="BM19" s="223" t="str">
        <f>IF('SAM_2017_4HH_rich with capital'!BN20="","",'SAM_2017_4HH_rich with capital'!BN20)</f>
        <v/>
      </c>
      <c r="BN19" s="223" t="str">
        <f>IF('SAM_2017_4HH_rich with capital'!BO20="","",'SAM_2017_4HH_rich with capital'!BO20)</f>
        <v/>
      </c>
      <c r="BO19" s="223" t="str">
        <f>IF('SAM_2017_4HH_rich with capital'!BP20="","",'SAM_2017_4HH_rich with capital'!BP20)</f>
        <v/>
      </c>
      <c r="BP19" s="223" t="str">
        <f>IF('SAM_2017_4HH_rich with capital'!BQ20="","",'SAM_2017_4HH_rich with capital'!BQ20)</f>
        <v/>
      </c>
      <c r="BQ19" s="223" t="str">
        <f>IF('SAM_2017_4HH_rich with capital'!BR20="","",'SAM_2017_4HH_rich with capital'!BR20)</f>
        <v/>
      </c>
      <c r="BR19" s="223" t="str">
        <f>IF('SAM_2017_4HH_rich with capital'!BS20="","",'SAM_2017_4HH_rich with capital'!BS20)</f>
        <v/>
      </c>
      <c r="BS19" s="223" t="str">
        <f>IF('SAM_2017_4HH_rich with capital'!BT20="","",'SAM_2017_4HH_rich with capital'!BT20)</f>
        <v/>
      </c>
      <c r="BT19" s="223" t="str">
        <f>IF('SAM_2017_4HH_rich with capital'!BU20="","",'SAM_2017_4HH_rich with capital'!BU20)</f>
        <v/>
      </c>
      <c r="BU19" s="223" t="str">
        <f>IF('SAM_2017_4HH_rich with capital'!BV20="","",'SAM_2017_4HH_rich with capital'!BV20)</f>
        <v/>
      </c>
      <c r="BV19" s="223" t="str">
        <f>IF('SAM_2017_4HH_rich with capital'!BW20="","",'SAM_2017_4HH_rich with capital'!BW20)</f>
        <v/>
      </c>
      <c r="BW19" s="223" t="str">
        <f>IF('SAM_2017_4HH_rich with capital'!BX20="","",'SAM_2017_4HH_rich with capital'!BX20)</f>
        <v/>
      </c>
      <c r="BX19" s="223" t="str">
        <f>IF('SAM_2017_4HH_rich with capital'!BY20="","",'SAM_2017_4HH_rich with capital'!BY20)</f>
        <v/>
      </c>
      <c r="BY19" s="223" t="str">
        <f>IF('SAM_2017_4HH_rich with capital'!BZ20="","",'SAM_2017_4HH_rich with capital'!BZ20)</f>
        <v/>
      </c>
      <c r="BZ19" s="223" t="str">
        <f>IF('SAM_2017_4HH_rich with capital'!CA20="","",'SAM_2017_4HH_rich with capital'!CA20)</f>
        <v/>
      </c>
      <c r="CA19" s="223" t="str">
        <f>IF('SAM_2017_4HH_rich with capital'!CB20="","",'SAM_2017_4HH_rich with capital'!CB20)</f>
        <v/>
      </c>
      <c r="CB19" s="223" t="str">
        <f>IF('SAM_2017_4HH_rich with capital'!CC20="","",'SAM_2017_4HH_rich with capital'!CC20)</f>
        <v/>
      </c>
      <c r="CC19" s="223" t="str">
        <f>IF('SAM_2017_4HH_rich with capital'!CD20="","",'SAM_2017_4HH_rich with capital'!CD20)</f>
        <v/>
      </c>
      <c r="CD19" s="223" t="str">
        <f>IF('SAM_2017_4HH_rich with capital'!CE20="","",'SAM_2017_4HH_rich with capital'!CE20)</f>
        <v/>
      </c>
      <c r="CE19" s="83">
        <f>IF('SAM_2017_4HH_rich with capital'!CF20="","",'SAM_2017_4HH_rich with capital'!CF20)</f>
        <v>13701.194202844013</v>
      </c>
    </row>
    <row r="20" spans="1:83" x14ac:dyDescent="0.25">
      <c r="A20" s="225">
        <v>19</v>
      </c>
      <c r="B20" s="244" t="str">
        <f>IF('SAM_2017_4HH_rich with capital'!C21="","",'SAM_2017_4HH_rich with capital'!C21)</f>
        <v/>
      </c>
      <c r="C20" s="223" t="str">
        <f>IF('SAM_2017_4HH_rich with capital'!D21="","",'SAM_2017_4HH_rich with capital'!D21)</f>
        <v/>
      </c>
      <c r="D20" s="223" t="str">
        <f>IF('SAM_2017_4HH_rich with capital'!E21="","",'SAM_2017_4HH_rich with capital'!E21)</f>
        <v/>
      </c>
      <c r="E20" s="223" t="str">
        <f>IF('SAM_2017_4HH_rich with capital'!F21="","",'SAM_2017_4HH_rich with capital'!F21)</f>
        <v/>
      </c>
      <c r="F20" s="223" t="str">
        <f>IF('SAM_2017_4HH_rich with capital'!G21="","",'SAM_2017_4HH_rich with capital'!G21)</f>
        <v/>
      </c>
      <c r="G20" s="223" t="str">
        <f>IF('SAM_2017_4HH_rich with capital'!H21="","",'SAM_2017_4HH_rich with capital'!H21)</f>
        <v/>
      </c>
      <c r="H20" s="223" t="str">
        <f>IF('SAM_2017_4HH_rich with capital'!I21="","",'SAM_2017_4HH_rich with capital'!I21)</f>
        <v/>
      </c>
      <c r="I20" s="223" t="str">
        <f>IF('SAM_2017_4HH_rich with capital'!J21="","",'SAM_2017_4HH_rich with capital'!J21)</f>
        <v/>
      </c>
      <c r="J20" s="223" t="str">
        <f>IF('SAM_2017_4HH_rich with capital'!K21="","",'SAM_2017_4HH_rich with capital'!K21)</f>
        <v/>
      </c>
      <c r="K20" s="223" t="str">
        <f>IF('SAM_2017_4HH_rich with capital'!L21="","",'SAM_2017_4HH_rich with capital'!L21)</f>
        <v/>
      </c>
      <c r="L20" s="223" t="str">
        <f>IF('SAM_2017_4HH_rich with capital'!M21="","",'SAM_2017_4HH_rich with capital'!M21)</f>
        <v/>
      </c>
      <c r="M20" s="223" t="str">
        <f>IF('SAM_2017_4HH_rich with capital'!N21="","",'SAM_2017_4HH_rich with capital'!N21)</f>
        <v/>
      </c>
      <c r="N20" s="223" t="str">
        <f>IF('SAM_2017_4HH_rich with capital'!O21="","",'SAM_2017_4HH_rich with capital'!O21)</f>
        <v/>
      </c>
      <c r="O20" s="223" t="str">
        <f>IF('SAM_2017_4HH_rich with capital'!P21="","",'SAM_2017_4HH_rich with capital'!P21)</f>
        <v/>
      </c>
      <c r="P20" s="223" t="str">
        <f>IF('SAM_2017_4HH_rich with capital'!Q21="","",'SAM_2017_4HH_rich with capital'!Q21)</f>
        <v/>
      </c>
      <c r="Q20" s="223" t="str">
        <f>IF('SAM_2017_4HH_rich with capital'!R21="","",'SAM_2017_4HH_rich with capital'!R21)</f>
        <v/>
      </c>
      <c r="R20" s="223" t="str">
        <f>IF('SAM_2017_4HH_rich with capital'!S21="","",'SAM_2017_4HH_rich with capital'!S21)</f>
        <v/>
      </c>
      <c r="S20" s="223" t="str">
        <f>IF('SAM_2017_4HH_rich with capital'!T21="","",'SAM_2017_4HH_rich with capital'!T21)</f>
        <v/>
      </c>
      <c r="T20" s="223" t="str">
        <f>IF('SAM_2017_4HH_rich with capital'!U21="","",'SAM_2017_4HH_rich with capital'!U21)</f>
        <v/>
      </c>
      <c r="U20" s="223" t="str">
        <f>IF('SAM_2017_4HH_rich with capital'!V21="","",'SAM_2017_4HH_rich with capital'!V21)</f>
        <v/>
      </c>
      <c r="V20" s="223" t="str">
        <f>IF('SAM_2017_4HH_rich with capital'!W21="","",'SAM_2017_4HH_rich with capital'!W21)</f>
        <v/>
      </c>
      <c r="W20" s="223" t="str">
        <f>IF('SAM_2017_4HH_rich with capital'!X21="","",'SAM_2017_4HH_rich with capital'!X21)</f>
        <v/>
      </c>
      <c r="X20" s="223" t="str">
        <f>IF('SAM_2017_4HH_rich with capital'!Y21="","",'SAM_2017_4HH_rich with capital'!Y21)</f>
        <v/>
      </c>
      <c r="Y20" s="223" t="str">
        <f>IF('SAM_2017_4HH_rich with capital'!Z21="","",'SAM_2017_4HH_rich with capital'!Z21)</f>
        <v/>
      </c>
      <c r="Z20" s="223" t="str">
        <f>IF('SAM_2017_4HH_rich with capital'!AA21="","",'SAM_2017_4HH_rich with capital'!AA21)</f>
        <v/>
      </c>
      <c r="AA20" s="223" t="str">
        <f>IF('SAM_2017_4HH_rich with capital'!AB21="","",'SAM_2017_4HH_rich with capital'!AB21)</f>
        <v/>
      </c>
      <c r="AB20" s="223" t="str">
        <f>IF('SAM_2017_4HH_rich with capital'!AC21="","",'SAM_2017_4HH_rich with capital'!AC21)</f>
        <v/>
      </c>
      <c r="AC20" s="223" t="str">
        <f>IF('SAM_2017_4HH_rich with capital'!AD21="","",'SAM_2017_4HH_rich with capital'!AD21)</f>
        <v/>
      </c>
      <c r="AD20" s="223" t="str">
        <f>IF('SAM_2017_4HH_rich with capital'!AE21="","",'SAM_2017_4HH_rich with capital'!AE21)</f>
        <v/>
      </c>
      <c r="AE20" s="223" t="str">
        <f>IF('SAM_2017_4HH_rich with capital'!AF21="","",'SAM_2017_4HH_rich with capital'!AF21)</f>
        <v/>
      </c>
      <c r="AF20" s="223" t="str">
        <f>IF('SAM_2017_4HH_rich with capital'!AG21="","",'SAM_2017_4HH_rich with capital'!AG21)</f>
        <v/>
      </c>
      <c r="AG20" s="223" t="str">
        <f>IF('SAM_2017_4HH_rich with capital'!AH21="","",'SAM_2017_4HH_rich with capital'!AH21)</f>
        <v/>
      </c>
      <c r="AH20" s="223" t="str">
        <f>IF('SAM_2017_4HH_rich with capital'!AI21="","",'SAM_2017_4HH_rich with capital'!AI21)</f>
        <v/>
      </c>
      <c r="AI20" s="223" t="str">
        <f>IF('SAM_2017_4HH_rich with capital'!AJ21="","",'SAM_2017_4HH_rich with capital'!AJ21)</f>
        <v/>
      </c>
      <c r="AJ20" s="223" t="str">
        <f>IF('SAM_2017_4HH_rich with capital'!AK21="","",'SAM_2017_4HH_rich with capital'!AK21)</f>
        <v/>
      </c>
      <c r="AK20" s="223" t="str">
        <f>IF('SAM_2017_4HH_rich with capital'!AL21="","",'SAM_2017_4HH_rich with capital'!AL21)</f>
        <v/>
      </c>
      <c r="AL20" s="223" t="str">
        <f>IF('SAM_2017_4HH_rich with capital'!AM21="","",'SAM_2017_4HH_rich with capital'!AM21)</f>
        <v/>
      </c>
      <c r="AM20" s="223" t="str">
        <f>IF('SAM_2017_4HH_rich with capital'!AN21="","",'SAM_2017_4HH_rich with capital'!AN21)</f>
        <v/>
      </c>
      <c r="AN20" s="223" t="str">
        <f>IF('SAM_2017_4HH_rich with capital'!AO21="","",'SAM_2017_4HH_rich with capital'!AO21)</f>
        <v/>
      </c>
      <c r="AO20" s="223" t="str">
        <f>IF('SAM_2017_4HH_rich with capital'!AP21="","",'SAM_2017_4HH_rich with capital'!AP21)</f>
        <v/>
      </c>
      <c r="AP20" s="223" t="str">
        <f>IF('SAM_2017_4HH_rich with capital'!AQ21="","",'SAM_2017_4HH_rich with capital'!AQ21)</f>
        <v/>
      </c>
      <c r="AQ20" s="223" t="str">
        <f>IF('SAM_2017_4HH_rich with capital'!AR21="","",'SAM_2017_4HH_rich with capital'!AR21)</f>
        <v/>
      </c>
      <c r="AR20" s="223" t="str">
        <f>IF('SAM_2017_4HH_rich with capital'!AS21="","",'SAM_2017_4HH_rich with capital'!AS21)</f>
        <v/>
      </c>
      <c r="AS20" s="223" t="str">
        <f>IF('SAM_2017_4HH_rich with capital'!AT21="","",'SAM_2017_4HH_rich with capital'!AT21)</f>
        <v/>
      </c>
      <c r="AT20" s="223" t="str">
        <f>IF('SAM_2017_4HH_rich with capital'!AU21="","",'SAM_2017_4HH_rich with capital'!AU21)</f>
        <v/>
      </c>
      <c r="AU20" s="223" t="str">
        <f>IF('SAM_2017_4HH_rich with capital'!AV21="","",'SAM_2017_4HH_rich with capital'!AV21)</f>
        <v/>
      </c>
      <c r="AV20" s="223" t="str">
        <f>IF('SAM_2017_4HH_rich with capital'!AW21="","",'SAM_2017_4HH_rich with capital'!AW21)</f>
        <v/>
      </c>
      <c r="AW20" s="223" t="str">
        <f>IF('SAM_2017_4HH_rich with capital'!AX21="","",'SAM_2017_4HH_rich with capital'!AX21)</f>
        <v/>
      </c>
      <c r="AX20" s="223" t="str">
        <f>IF('SAM_2017_4HH_rich with capital'!AY21="","",'SAM_2017_4HH_rich with capital'!AY21)</f>
        <v/>
      </c>
      <c r="AY20" s="223" t="str">
        <f>IF('SAM_2017_4HH_rich with capital'!AZ21="","",'SAM_2017_4HH_rich with capital'!AZ21)</f>
        <v/>
      </c>
      <c r="AZ20" s="223" t="str">
        <f>IF('SAM_2017_4HH_rich with capital'!BA21="","",'SAM_2017_4HH_rich with capital'!BA21)</f>
        <v/>
      </c>
      <c r="BA20" s="223" t="str">
        <f>IF('SAM_2017_4HH_rich with capital'!BB21="","",'SAM_2017_4HH_rich with capital'!BB21)</f>
        <v/>
      </c>
      <c r="BB20" s="223">
        <f>IF('SAM_2017_4HH_rich with capital'!BC21="","",'SAM_2017_4HH_rich with capital'!BC21)</f>
        <v>976793.38675451325</v>
      </c>
      <c r="BC20" s="223" t="str">
        <f>IF('SAM_2017_4HH_rich with capital'!BD21="","",'SAM_2017_4HH_rich with capital'!BD21)</f>
        <v/>
      </c>
      <c r="BD20" s="223">
        <f>IF('SAM_2017_4HH_rich with capital'!BE21="","",'SAM_2017_4HH_rich with capital'!BE21)</f>
        <v>288790.83872620837</v>
      </c>
      <c r="BE20" s="223" t="str">
        <f>IF('SAM_2017_4HH_rich with capital'!BF21="","",'SAM_2017_4HH_rich with capital'!BF21)</f>
        <v/>
      </c>
      <c r="BF20" s="223" t="str">
        <f>IF('SAM_2017_4HH_rich with capital'!BG21="","",'SAM_2017_4HH_rich with capital'!BG21)</f>
        <v/>
      </c>
      <c r="BG20" s="223" t="str">
        <f>IF('SAM_2017_4HH_rich with capital'!BH21="","",'SAM_2017_4HH_rich with capital'!BH21)</f>
        <v/>
      </c>
      <c r="BH20" s="223" t="str">
        <f>IF('SAM_2017_4HH_rich with capital'!BI21="","",'SAM_2017_4HH_rich with capital'!BI21)</f>
        <v/>
      </c>
      <c r="BI20" s="223" t="str">
        <f>IF('SAM_2017_4HH_rich with capital'!BJ21="","",'SAM_2017_4HH_rich with capital'!BJ21)</f>
        <v/>
      </c>
      <c r="BJ20" s="223" t="str">
        <f>IF('SAM_2017_4HH_rich with capital'!BK21="","",'SAM_2017_4HH_rich with capital'!BK21)</f>
        <v/>
      </c>
      <c r="BK20" s="223" t="str">
        <f>IF('SAM_2017_4HH_rich with capital'!BL21="","",'SAM_2017_4HH_rich with capital'!BL21)</f>
        <v/>
      </c>
      <c r="BL20" s="223" t="str">
        <f>IF('SAM_2017_4HH_rich with capital'!BM21="","",'SAM_2017_4HH_rich with capital'!BM21)</f>
        <v/>
      </c>
      <c r="BM20" s="223" t="str">
        <f>IF('SAM_2017_4HH_rich with capital'!BN21="","",'SAM_2017_4HH_rich with capital'!BN21)</f>
        <v/>
      </c>
      <c r="BN20" s="223" t="str">
        <f>IF('SAM_2017_4HH_rich with capital'!BO21="","",'SAM_2017_4HH_rich with capital'!BO21)</f>
        <v/>
      </c>
      <c r="BO20" s="223" t="str">
        <f>IF('SAM_2017_4HH_rich with capital'!BP21="","",'SAM_2017_4HH_rich with capital'!BP21)</f>
        <v/>
      </c>
      <c r="BP20" s="223" t="str">
        <f>IF('SAM_2017_4HH_rich with capital'!BQ21="","",'SAM_2017_4HH_rich with capital'!BQ21)</f>
        <v/>
      </c>
      <c r="BQ20" s="223" t="str">
        <f>IF('SAM_2017_4HH_rich with capital'!BR21="","",'SAM_2017_4HH_rich with capital'!BR21)</f>
        <v/>
      </c>
      <c r="BR20" s="223" t="str">
        <f>IF('SAM_2017_4HH_rich with capital'!BS21="","",'SAM_2017_4HH_rich with capital'!BS21)</f>
        <v/>
      </c>
      <c r="BS20" s="223" t="str">
        <f>IF('SAM_2017_4HH_rich with capital'!BT21="","",'SAM_2017_4HH_rich with capital'!BT21)</f>
        <v/>
      </c>
      <c r="BT20" s="223" t="str">
        <f>IF('SAM_2017_4HH_rich with capital'!BU21="","",'SAM_2017_4HH_rich with capital'!BU21)</f>
        <v/>
      </c>
      <c r="BU20" s="223" t="str">
        <f>IF('SAM_2017_4HH_rich with capital'!BV21="","",'SAM_2017_4HH_rich with capital'!BV21)</f>
        <v/>
      </c>
      <c r="BV20" s="223" t="str">
        <f>IF('SAM_2017_4HH_rich with capital'!BW21="","",'SAM_2017_4HH_rich with capital'!BW21)</f>
        <v/>
      </c>
      <c r="BW20" s="223" t="str">
        <f>IF('SAM_2017_4HH_rich with capital'!BX21="","",'SAM_2017_4HH_rich with capital'!BX21)</f>
        <v/>
      </c>
      <c r="BX20" s="223" t="str">
        <f>IF('SAM_2017_4HH_rich with capital'!BY21="","",'SAM_2017_4HH_rich with capital'!BY21)</f>
        <v/>
      </c>
      <c r="BY20" s="223" t="str">
        <f>IF('SAM_2017_4HH_rich with capital'!BZ21="","",'SAM_2017_4HH_rich with capital'!BZ21)</f>
        <v/>
      </c>
      <c r="BZ20" s="223" t="str">
        <f>IF('SAM_2017_4HH_rich with capital'!CA21="","",'SAM_2017_4HH_rich with capital'!CA21)</f>
        <v/>
      </c>
      <c r="CA20" s="223" t="str">
        <f>IF('SAM_2017_4HH_rich with capital'!CB21="","",'SAM_2017_4HH_rich with capital'!CB21)</f>
        <v/>
      </c>
      <c r="CB20" s="223" t="str">
        <f>IF('SAM_2017_4HH_rich with capital'!CC21="","",'SAM_2017_4HH_rich with capital'!CC21)</f>
        <v/>
      </c>
      <c r="CC20" s="223" t="str">
        <f>IF('SAM_2017_4HH_rich with capital'!CD21="","",'SAM_2017_4HH_rich with capital'!CD21)</f>
        <v/>
      </c>
      <c r="CD20" s="223" t="str">
        <f>IF('SAM_2017_4HH_rich with capital'!CE21="","",'SAM_2017_4HH_rich with capital'!CE21)</f>
        <v/>
      </c>
      <c r="CE20" s="83">
        <f>IF('SAM_2017_4HH_rich with capital'!CF21="","",'SAM_2017_4HH_rich with capital'!CF21)</f>
        <v>58211.38940474327</v>
      </c>
    </row>
    <row r="21" spans="1:83" x14ac:dyDescent="0.25">
      <c r="A21" s="225">
        <v>20</v>
      </c>
      <c r="B21" s="244" t="str">
        <f>IF('SAM_2017_4HH_rich with capital'!C22="","",'SAM_2017_4HH_rich with capital'!C22)</f>
        <v/>
      </c>
      <c r="C21" s="223" t="str">
        <f>IF('SAM_2017_4HH_rich with capital'!D22="","",'SAM_2017_4HH_rich with capital'!D22)</f>
        <v/>
      </c>
      <c r="D21" s="223" t="str">
        <f>IF('SAM_2017_4HH_rich with capital'!E22="","",'SAM_2017_4HH_rich with capital'!E22)</f>
        <v/>
      </c>
      <c r="E21" s="223" t="str">
        <f>IF('SAM_2017_4HH_rich with capital'!F22="","",'SAM_2017_4HH_rich with capital'!F22)</f>
        <v/>
      </c>
      <c r="F21" s="223" t="str">
        <f>IF('SAM_2017_4HH_rich with capital'!G22="","",'SAM_2017_4HH_rich with capital'!G22)</f>
        <v/>
      </c>
      <c r="G21" s="223" t="str">
        <f>IF('SAM_2017_4HH_rich with capital'!H22="","",'SAM_2017_4HH_rich with capital'!H22)</f>
        <v/>
      </c>
      <c r="H21" s="223" t="str">
        <f>IF('SAM_2017_4HH_rich with capital'!I22="","",'SAM_2017_4HH_rich with capital'!I22)</f>
        <v/>
      </c>
      <c r="I21" s="223" t="str">
        <f>IF('SAM_2017_4HH_rich with capital'!J22="","",'SAM_2017_4HH_rich with capital'!J22)</f>
        <v/>
      </c>
      <c r="J21" s="223" t="str">
        <f>IF('SAM_2017_4HH_rich with capital'!K22="","",'SAM_2017_4HH_rich with capital'!K22)</f>
        <v/>
      </c>
      <c r="K21" s="223" t="str">
        <f>IF('SAM_2017_4HH_rich with capital'!L22="","",'SAM_2017_4HH_rich with capital'!L22)</f>
        <v/>
      </c>
      <c r="L21" s="223" t="str">
        <f>IF('SAM_2017_4HH_rich with capital'!M22="","",'SAM_2017_4HH_rich with capital'!M22)</f>
        <v/>
      </c>
      <c r="M21" s="223" t="str">
        <f>IF('SAM_2017_4HH_rich with capital'!N22="","",'SAM_2017_4HH_rich with capital'!N22)</f>
        <v/>
      </c>
      <c r="N21" s="223" t="str">
        <f>IF('SAM_2017_4HH_rich with capital'!O22="","",'SAM_2017_4HH_rich with capital'!O22)</f>
        <v/>
      </c>
      <c r="O21" s="223" t="str">
        <f>IF('SAM_2017_4HH_rich with capital'!P22="","",'SAM_2017_4HH_rich with capital'!P22)</f>
        <v/>
      </c>
      <c r="P21" s="223" t="str">
        <f>IF('SAM_2017_4HH_rich with capital'!Q22="","",'SAM_2017_4HH_rich with capital'!Q22)</f>
        <v/>
      </c>
      <c r="Q21" s="223" t="str">
        <f>IF('SAM_2017_4HH_rich with capital'!R22="","",'SAM_2017_4HH_rich with capital'!R22)</f>
        <v/>
      </c>
      <c r="R21" s="223" t="str">
        <f>IF('SAM_2017_4HH_rich with capital'!S22="","",'SAM_2017_4HH_rich with capital'!S22)</f>
        <v/>
      </c>
      <c r="S21" s="223" t="str">
        <f>IF('SAM_2017_4HH_rich with capital'!T22="","",'SAM_2017_4HH_rich with capital'!T22)</f>
        <v/>
      </c>
      <c r="T21" s="223" t="str">
        <f>IF('SAM_2017_4HH_rich with capital'!U22="","",'SAM_2017_4HH_rich with capital'!U22)</f>
        <v/>
      </c>
      <c r="U21" s="223" t="str">
        <f>IF('SAM_2017_4HH_rich with capital'!V22="","",'SAM_2017_4HH_rich with capital'!V22)</f>
        <v/>
      </c>
      <c r="V21" s="223" t="str">
        <f>IF('SAM_2017_4HH_rich with capital'!W22="","",'SAM_2017_4HH_rich with capital'!W22)</f>
        <v/>
      </c>
      <c r="W21" s="223" t="str">
        <f>IF('SAM_2017_4HH_rich with capital'!X22="","",'SAM_2017_4HH_rich with capital'!X22)</f>
        <v/>
      </c>
      <c r="X21" s="223" t="str">
        <f>IF('SAM_2017_4HH_rich with capital'!Y22="","",'SAM_2017_4HH_rich with capital'!Y22)</f>
        <v/>
      </c>
      <c r="Y21" s="223" t="str">
        <f>IF('SAM_2017_4HH_rich with capital'!Z22="","",'SAM_2017_4HH_rich with capital'!Z22)</f>
        <v/>
      </c>
      <c r="Z21" s="223" t="str">
        <f>IF('SAM_2017_4HH_rich with capital'!AA22="","",'SAM_2017_4HH_rich with capital'!AA22)</f>
        <v/>
      </c>
      <c r="AA21" s="223" t="str">
        <f>IF('SAM_2017_4HH_rich with capital'!AB22="","",'SAM_2017_4HH_rich with capital'!AB22)</f>
        <v/>
      </c>
      <c r="AB21" s="223" t="str">
        <f>IF('SAM_2017_4HH_rich with capital'!AC22="","",'SAM_2017_4HH_rich with capital'!AC22)</f>
        <v/>
      </c>
      <c r="AC21" s="223" t="str">
        <f>IF('SAM_2017_4HH_rich with capital'!AD22="","",'SAM_2017_4HH_rich with capital'!AD22)</f>
        <v/>
      </c>
      <c r="AD21" s="223" t="str">
        <f>IF('SAM_2017_4HH_rich with capital'!AE22="","",'SAM_2017_4HH_rich with capital'!AE22)</f>
        <v/>
      </c>
      <c r="AE21" s="223" t="str">
        <f>IF('SAM_2017_4HH_rich with capital'!AF22="","",'SAM_2017_4HH_rich with capital'!AF22)</f>
        <v/>
      </c>
      <c r="AF21" s="223" t="str">
        <f>IF('SAM_2017_4HH_rich with capital'!AG22="","",'SAM_2017_4HH_rich with capital'!AG22)</f>
        <v/>
      </c>
      <c r="AG21" s="223" t="str">
        <f>IF('SAM_2017_4HH_rich with capital'!AH22="","",'SAM_2017_4HH_rich with capital'!AH22)</f>
        <v/>
      </c>
      <c r="AH21" s="223" t="str">
        <f>IF('SAM_2017_4HH_rich with capital'!AI22="","",'SAM_2017_4HH_rich with capital'!AI22)</f>
        <v/>
      </c>
      <c r="AI21" s="223" t="str">
        <f>IF('SAM_2017_4HH_rich with capital'!AJ22="","",'SAM_2017_4HH_rich with capital'!AJ22)</f>
        <v/>
      </c>
      <c r="AJ21" s="223" t="str">
        <f>IF('SAM_2017_4HH_rich with capital'!AK22="","",'SAM_2017_4HH_rich with capital'!AK22)</f>
        <v/>
      </c>
      <c r="AK21" s="223" t="str">
        <f>IF('SAM_2017_4HH_rich with capital'!AL22="","",'SAM_2017_4HH_rich with capital'!AL22)</f>
        <v/>
      </c>
      <c r="AL21" s="223" t="str">
        <f>IF('SAM_2017_4HH_rich with capital'!AM22="","",'SAM_2017_4HH_rich with capital'!AM22)</f>
        <v/>
      </c>
      <c r="AM21" s="223" t="str">
        <f>IF('SAM_2017_4HH_rich with capital'!AN22="","",'SAM_2017_4HH_rich with capital'!AN22)</f>
        <v/>
      </c>
      <c r="AN21" s="223" t="str">
        <f>IF('SAM_2017_4HH_rich with capital'!AO22="","",'SAM_2017_4HH_rich with capital'!AO22)</f>
        <v/>
      </c>
      <c r="AO21" s="223" t="str">
        <f>IF('SAM_2017_4HH_rich with capital'!AP22="","",'SAM_2017_4HH_rich with capital'!AP22)</f>
        <v/>
      </c>
      <c r="AP21" s="223" t="str">
        <f>IF('SAM_2017_4HH_rich with capital'!AQ22="","",'SAM_2017_4HH_rich with capital'!AQ22)</f>
        <v/>
      </c>
      <c r="AQ21" s="223" t="str">
        <f>IF('SAM_2017_4HH_rich with capital'!AR22="","",'SAM_2017_4HH_rich with capital'!AR22)</f>
        <v/>
      </c>
      <c r="AR21" s="223" t="str">
        <f>IF('SAM_2017_4HH_rich with capital'!AS22="","",'SAM_2017_4HH_rich with capital'!AS22)</f>
        <v/>
      </c>
      <c r="AS21" s="223" t="str">
        <f>IF('SAM_2017_4HH_rich with capital'!AT22="","",'SAM_2017_4HH_rich with capital'!AT22)</f>
        <v/>
      </c>
      <c r="AT21" s="223" t="str">
        <f>IF('SAM_2017_4HH_rich with capital'!AU22="","",'SAM_2017_4HH_rich with capital'!AU22)</f>
        <v/>
      </c>
      <c r="AU21" s="223" t="str">
        <f>IF('SAM_2017_4HH_rich with capital'!AV22="","",'SAM_2017_4HH_rich with capital'!AV22)</f>
        <v/>
      </c>
      <c r="AV21" s="223" t="str">
        <f>IF('SAM_2017_4HH_rich with capital'!AW22="","",'SAM_2017_4HH_rich with capital'!AW22)</f>
        <v/>
      </c>
      <c r="AW21" s="223" t="str">
        <f>IF('SAM_2017_4HH_rich with capital'!AX22="","",'SAM_2017_4HH_rich with capital'!AX22)</f>
        <v/>
      </c>
      <c r="AX21" s="223" t="str">
        <f>IF('SAM_2017_4HH_rich with capital'!AY22="","",'SAM_2017_4HH_rich with capital'!AY22)</f>
        <v/>
      </c>
      <c r="AY21" s="223" t="str">
        <f>IF('SAM_2017_4HH_rich with capital'!AZ22="","",'SAM_2017_4HH_rich with capital'!AZ22)</f>
        <v/>
      </c>
      <c r="AZ21" s="223" t="str">
        <f>IF('SAM_2017_4HH_rich with capital'!BA22="","",'SAM_2017_4HH_rich with capital'!BA22)</f>
        <v/>
      </c>
      <c r="BA21" s="223" t="str">
        <f>IF('SAM_2017_4HH_rich with capital'!BB22="","",'SAM_2017_4HH_rich with capital'!BB22)</f>
        <v/>
      </c>
      <c r="BB21" s="223" t="str">
        <f>IF('SAM_2017_4HH_rich with capital'!BC22="","",'SAM_2017_4HH_rich with capital'!BC22)</f>
        <v/>
      </c>
      <c r="BC21" s="223">
        <f>IF('SAM_2017_4HH_rich with capital'!BD22="","",'SAM_2017_4HH_rich with capital'!BD22)</f>
        <v>240304.28724474148</v>
      </c>
      <c r="BD21" s="223" t="str">
        <f>IF('SAM_2017_4HH_rich with capital'!BE22="","",'SAM_2017_4HH_rich with capital'!BE22)</f>
        <v/>
      </c>
      <c r="BE21" s="223" t="str">
        <f>IF('SAM_2017_4HH_rich with capital'!BF22="","",'SAM_2017_4HH_rich with capital'!BF22)</f>
        <v/>
      </c>
      <c r="BF21" s="223" t="str">
        <f>IF('SAM_2017_4HH_rich with capital'!BG22="","",'SAM_2017_4HH_rich with capital'!BG22)</f>
        <v/>
      </c>
      <c r="BG21" s="223" t="str">
        <f>IF('SAM_2017_4HH_rich with capital'!BH22="","",'SAM_2017_4HH_rich with capital'!BH22)</f>
        <v/>
      </c>
      <c r="BH21" s="223" t="str">
        <f>IF('SAM_2017_4HH_rich with capital'!BI22="","",'SAM_2017_4HH_rich with capital'!BI22)</f>
        <v/>
      </c>
      <c r="BI21" s="223" t="str">
        <f>IF('SAM_2017_4HH_rich with capital'!BJ22="","",'SAM_2017_4HH_rich with capital'!BJ22)</f>
        <v/>
      </c>
      <c r="BJ21" s="223" t="str">
        <f>IF('SAM_2017_4HH_rich with capital'!BK22="","",'SAM_2017_4HH_rich with capital'!BK22)</f>
        <v/>
      </c>
      <c r="BK21" s="223" t="str">
        <f>IF('SAM_2017_4HH_rich with capital'!BL22="","",'SAM_2017_4HH_rich with capital'!BL22)</f>
        <v/>
      </c>
      <c r="BL21" s="223" t="str">
        <f>IF('SAM_2017_4HH_rich with capital'!BM22="","",'SAM_2017_4HH_rich with capital'!BM22)</f>
        <v/>
      </c>
      <c r="BM21" s="223" t="str">
        <f>IF('SAM_2017_4HH_rich with capital'!BN22="","",'SAM_2017_4HH_rich with capital'!BN22)</f>
        <v/>
      </c>
      <c r="BN21" s="223" t="str">
        <f>IF('SAM_2017_4HH_rich with capital'!BO22="","",'SAM_2017_4HH_rich with capital'!BO22)</f>
        <v/>
      </c>
      <c r="BO21" s="223" t="str">
        <f>IF('SAM_2017_4HH_rich with capital'!BP22="","",'SAM_2017_4HH_rich with capital'!BP22)</f>
        <v/>
      </c>
      <c r="BP21" s="223" t="str">
        <f>IF('SAM_2017_4HH_rich with capital'!BQ22="","",'SAM_2017_4HH_rich with capital'!BQ22)</f>
        <v/>
      </c>
      <c r="BQ21" s="223" t="str">
        <f>IF('SAM_2017_4HH_rich with capital'!BR22="","",'SAM_2017_4HH_rich with capital'!BR22)</f>
        <v/>
      </c>
      <c r="BR21" s="223" t="str">
        <f>IF('SAM_2017_4HH_rich with capital'!BS22="","",'SAM_2017_4HH_rich with capital'!BS22)</f>
        <v/>
      </c>
      <c r="BS21" s="223" t="str">
        <f>IF('SAM_2017_4HH_rich with capital'!BT22="","",'SAM_2017_4HH_rich with capital'!BT22)</f>
        <v/>
      </c>
      <c r="BT21" s="223" t="str">
        <f>IF('SAM_2017_4HH_rich with capital'!BU22="","",'SAM_2017_4HH_rich with capital'!BU22)</f>
        <v/>
      </c>
      <c r="BU21" s="223" t="str">
        <f>IF('SAM_2017_4HH_rich with capital'!BV22="","",'SAM_2017_4HH_rich with capital'!BV22)</f>
        <v/>
      </c>
      <c r="BV21" s="223" t="str">
        <f>IF('SAM_2017_4HH_rich with capital'!BW22="","",'SAM_2017_4HH_rich with capital'!BW22)</f>
        <v/>
      </c>
      <c r="BW21" s="223" t="str">
        <f>IF('SAM_2017_4HH_rich with capital'!BX22="","",'SAM_2017_4HH_rich with capital'!BX22)</f>
        <v/>
      </c>
      <c r="BX21" s="223" t="str">
        <f>IF('SAM_2017_4HH_rich with capital'!BY22="","",'SAM_2017_4HH_rich with capital'!BY22)</f>
        <v/>
      </c>
      <c r="BY21" s="223" t="str">
        <f>IF('SAM_2017_4HH_rich with capital'!BZ22="","",'SAM_2017_4HH_rich with capital'!BZ22)</f>
        <v/>
      </c>
      <c r="BZ21" s="223" t="str">
        <f>IF('SAM_2017_4HH_rich with capital'!CA22="","",'SAM_2017_4HH_rich with capital'!CA22)</f>
        <v/>
      </c>
      <c r="CA21" s="223" t="str">
        <f>IF('SAM_2017_4HH_rich with capital'!CB22="","",'SAM_2017_4HH_rich with capital'!CB22)</f>
        <v/>
      </c>
      <c r="CB21" s="223" t="str">
        <f>IF('SAM_2017_4HH_rich with capital'!CC22="","",'SAM_2017_4HH_rich with capital'!CC22)</f>
        <v/>
      </c>
      <c r="CC21" s="223" t="str">
        <f>IF('SAM_2017_4HH_rich with capital'!CD22="","",'SAM_2017_4HH_rich with capital'!CD22)</f>
        <v/>
      </c>
      <c r="CD21" s="223" t="str">
        <f>IF('SAM_2017_4HH_rich with capital'!CE22="","",'SAM_2017_4HH_rich with capital'!CE22)</f>
        <v/>
      </c>
      <c r="CE21" s="83">
        <f>IF('SAM_2017_4HH_rich with capital'!CF22="","",'SAM_2017_4HH_rich with capital'!CF22)</f>
        <v>3608.5539223813103</v>
      </c>
    </row>
    <row r="22" spans="1:83" x14ac:dyDescent="0.25">
      <c r="A22" s="225">
        <v>21</v>
      </c>
      <c r="B22" s="244" t="str">
        <f>IF('SAM_2017_4HH_rich with capital'!C23="","",'SAM_2017_4HH_rich with capital'!C23)</f>
        <v/>
      </c>
      <c r="C22" s="223" t="str">
        <f>IF('SAM_2017_4HH_rich with capital'!D23="","",'SAM_2017_4HH_rich with capital'!D23)</f>
        <v/>
      </c>
      <c r="D22" s="223" t="str">
        <f>IF('SAM_2017_4HH_rich with capital'!E23="","",'SAM_2017_4HH_rich with capital'!E23)</f>
        <v/>
      </c>
      <c r="E22" s="223" t="str">
        <f>IF('SAM_2017_4HH_rich with capital'!F23="","",'SAM_2017_4HH_rich with capital'!F23)</f>
        <v/>
      </c>
      <c r="F22" s="223" t="str">
        <f>IF('SAM_2017_4HH_rich with capital'!G23="","",'SAM_2017_4HH_rich with capital'!G23)</f>
        <v/>
      </c>
      <c r="G22" s="223" t="str">
        <f>IF('SAM_2017_4HH_rich with capital'!H23="","",'SAM_2017_4HH_rich with capital'!H23)</f>
        <v/>
      </c>
      <c r="H22" s="223" t="str">
        <f>IF('SAM_2017_4HH_rich with capital'!I23="","",'SAM_2017_4HH_rich with capital'!I23)</f>
        <v/>
      </c>
      <c r="I22" s="223" t="str">
        <f>IF('SAM_2017_4HH_rich with capital'!J23="","",'SAM_2017_4HH_rich with capital'!J23)</f>
        <v/>
      </c>
      <c r="J22" s="223" t="str">
        <f>IF('SAM_2017_4HH_rich with capital'!K23="","",'SAM_2017_4HH_rich with capital'!K23)</f>
        <v/>
      </c>
      <c r="K22" s="223" t="str">
        <f>IF('SAM_2017_4HH_rich with capital'!L23="","",'SAM_2017_4HH_rich with capital'!L23)</f>
        <v/>
      </c>
      <c r="L22" s="223" t="str">
        <f>IF('SAM_2017_4HH_rich with capital'!M23="","",'SAM_2017_4HH_rich with capital'!M23)</f>
        <v/>
      </c>
      <c r="M22" s="223" t="str">
        <f>IF('SAM_2017_4HH_rich with capital'!N23="","",'SAM_2017_4HH_rich with capital'!N23)</f>
        <v/>
      </c>
      <c r="N22" s="223" t="str">
        <f>IF('SAM_2017_4HH_rich with capital'!O23="","",'SAM_2017_4HH_rich with capital'!O23)</f>
        <v/>
      </c>
      <c r="O22" s="223" t="str">
        <f>IF('SAM_2017_4HH_rich with capital'!P23="","",'SAM_2017_4HH_rich with capital'!P23)</f>
        <v/>
      </c>
      <c r="P22" s="223" t="str">
        <f>IF('SAM_2017_4HH_rich with capital'!Q23="","",'SAM_2017_4HH_rich with capital'!Q23)</f>
        <v/>
      </c>
      <c r="Q22" s="223" t="str">
        <f>IF('SAM_2017_4HH_rich with capital'!R23="","",'SAM_2017_4HH_rich with capital'!R23)</f>
        <v/>
      </c>
      <c r="R22" s="223" t="str">
        <f>IF('SAM_2017_4HH_rich with capital'!S23="","",'SAM_2017_4HH_rich with capital'!S23)</f>
        <v/>
      </c>
      <c r="S22" s="223" t="str">
        <f>IF('SAM_2017_4HH_rich with capital'!T23="","",'SAM_2017_4HH_rich with capital'!T23)</f>
        <v/>
      </c>
      <c r="T22" s="223" t="str">
        <f>IF('SAM_2017_4HH_rich with capital'!U23="","",'SAM_2017_4HH_rich with capital'!U23)</f>
        <v/>
      </c>
      <c r="U22" s="223" t="str">
        <f>IF('SAM_2017_4HH_rich with capital'!V23="","",'SAM_2017_4HH_rich with capital'!V23)</f>
        <v/>
      </c>
      <c r="V22" s="223" t="str">
        <f>IF('SAM_2017_4HH_rich with capital'!W23="","",'SAM_2017_4HH_rich with capital'!W23)</f>
        <v/>
      </c>
      <c r="W22" s="223" t="str">
        <f>IF('SAM_2017_4HH_rich with capital'!X23="","",'SAM_2017_4HH_rich with capital'!X23)</f>
        <v/>
      </c>
      <c r="X22" s="223" t="str">
        <f>IF('SAM_2017_4HH_rich with capital'!Y23="","",'SAM_2017_4HH_rich with capital'!Y23)</f>
        <v/>
      </c>
      <c r="Y22" s="223" t="str">
        <f>IF('SAM_2017_4HH_rich with capital'!Z23="","",'SAM_2017_4HH_rich with capital'!Z23)</f>
        <v/>
      </c>
      <c r="Z22" s="223" t="str">
        <f>IF('SAM_2017_4HH_rich with capital'!AA23="","",'SAM_2017_4HH_rich with capital'!AA23)</f>
        <v/>
      </c>
      <c r="AA22" s="223" t="str">
        <f>IF('SAM_2017_4HH_rich with capital'!AB23="","",'SAM_2017_4HH_rich with capital'!AB23)</f>
        <v/>
      </c>
      <c r="AB22" s="223" t="str">
        <f>IF('SAM_2017_4HH_rich with capital'!AC23="","",'SAM_2017_4HH_rich with capital'!AC23)</f>
        <v/>
      </c>
      <c r="AC22" s="223" t="str">
        <f>IF('SAM_2017_4HH_rich with capital'!AD23="","",'SAM_2017_4HH_rich with capital'!AD23)</f>
        <v/>
      </c>
      <c r="AD22" s="223" t="str">
        <f>IF('SAM_2017_4HH_rich with capital'!AE23="","",'SAM_2017_4HH_rich with capital'!AE23)</f>
        <v/>
      </c>
      <c r="AE22" s="223" t="str">
        <f>IF('SAM_2017_4HH_rich with capital'!AF23="","",'SAM_2017_4HH_rich with capital'!AF23)</f>
        <v/>
      </c>
      <c r="AF22" s="223" t="str">
        <f>IF('SAM_2017_4HH_rich with capital'!AG23="","",'SAM_2017_4HH_rich with capital'!AG23)</f>
        <v/>
      </c>
      <c r="AG22" s="223" t="str">
        <f>IF('SAM_2017_4HH_rich with capital'!AH23="","",'SAM_2017_4HH_rich with capital'!AH23)</f>
        <v/>
      </c>
      <c r="AH22" s="223" t="str">
        <f>IF('SAM_2017_4HH_rich with capital'!AI23="","",'SAM_2017_4HH_rich with capital'!AI23)</f>
        <v/>
      </c>
      <c r="AI22" s="223" t="str">
        <f>IF('SAM_2017_4HH_rich with capital'!AJ23="","",'SAM_2017_4HH_rich with capital'!AJ23)</f>
        <v/>
      </c>
      <c r="AJ22" s="223" t="str">
        <f>IF('SAM_2017_4HH_rich with capital'!AK23="","",'SAM_2017_4HH_rich with capital'!AK23)</f>
        <v/>
      </c>
      <c r="AK22" s="223" t="str">
        <f>IF('SAM_2017_4HH_rich with capital'!AL23="","",'SAM_2017_4HH_rich with capital'!AL23)</f>
        <v/>
      </c>
      <c r="AL22" s="223" t="str">
        <f>IF('SAM_2017_4HH_rich with capital'!AM23="","",'SAM_2017_4HH_rich with capital'!AM23)</f>
        <v/>
      </c>
      <c r="AM22" s="223" t="str">
        <f>IF('SAM_2017_4HH_rich with capital'!AN23="","",'SAM_2017_4HH_rich with capital'!AN23)</f>
        <v/>
      </c>
      <c r="AN22" s="223" t="str">
        <f>IF('SAM_2017_4HH_rich with capital'!AO23="","",'SAM_2017_4HH_rich with capital'!AO23)</f>
        <v/>
      </c>
      <c r="AO22" s="223" t="str">
        <f>IF('SAM_2017_4HH_rich with capital'!AP23="","",'SAM_2017_4HH_rich with capital'!AP23)</f>
        <v/>
      </c>
      <c r="AP22" s="223" t="str">
        <f>IF('SAM_2017_4HH_rich with capital'!AQ23="","",'SAM_2017_4HH_rich with capital'!AQ23)</f>
        <v/>
      </c>
      <c r="AQ22" s="223" t="str">
        <f>IF('SAM_2017_4HH_rich with capital'!AR23="","",'SAM_2017_4HH_rich with capital'!AR23)</f>
        <v/>
      </c>
      <c r="AR22" s="223" t="str">
        <f>IF('SAM_2017_4HH_rich with capital'!AS23="","",'SAM_2017_4HH_rich with capital'!AS23)</f>
        <v/>
      </c>
      <c r="AS22" s="223" t="str">
        <f>IF('SAM_2017_4HH_rich with capital'!AT23="","",'SAM_2017_4HH_rich with capital'!AT23)</f>
        <v/>
      </c>
      <c r="AT22" s="223" t="str">
        <f>IF('SAM_2017_4HH_rich with capital'!AU23="","",'SAM_2017_4HH_rich with capital'!AU23)</f>
        <v/>
      </c>
      <c r="AU22" s="223" t="str">
        <f>IF('SAM_2017_4HH_rich with capital'!AV23="","",'SAM_2017_4HH_rich with capital'!AV23)</f>
        <v/>
      </c>
      <c r="AV22" s="223" t="str">
        <f>IF('SAM_2017_4HH_rich with capital'!AW23="","",'SAM_2017_4HH_rich with capital'!AW23)</f>
        <v/>
      </c>
      <c r="AW22" s="223" t="str">
        <f>IF('SAM_2017_4HH_rich with capital'!AX23="","",'SAM_2017_4HH_rich with capital'!AX23)</f>
        <v/>
      </c>
      <c r="AX22" s="223" t="str">
        <f>IF('SAM_2017_4HH_rich with capital'!AY23="","",'SAM_2017_4HH_rich with capital'!AY23)</f>
        <v/>
      </c>
      <c r="AY22" s="223" t="str">
        <f>IF('SAM_2017_4HH_rich with capital'!AZ23="","",'SAM_2017_4HH_rich with capital'!AZ23)</f>
        <v/>
      </c>
      <c r="AZ22" s="223" t="str">
        <f>IF('SAM_2017_4HH_rich with capital'!BA23="","",'SAM_2017_4HH_rich with capital'!BA23)</f>
        <v/>
      </c>
      <c r="BA22" s="223" t="str">
        <f>IF('SAM_2017_4HH_rich with capital'!BB23="","",'SAM_2017_4HH_rich with capital'!BB23)</f>
        <v/>
      </c>
      <c r="BB22" s="223" t="str">
        <f>IF('SAM_2017_4HH_rich with capital'!BC23="","",'SAM_2017_4HH_rich with capital'!BC23)</f>
        <v/>
      </c>
      <c r="BC22" s="223" t="str">
        <f>IF('SAM_2017_4HH_rich with capital'!BD23="","",'SAM_2017_4HH_rich with capital'!BD23)</f>
        <v/>
      </c>
      <c r="BD22" s="223">
        <f>IF('SAM_2017_4HH_rich with capital'!BE23="","",'SAM_2017_4HH_rich with capital'!BE23)</f>
        <v>301418.77554162184</v>
      </c>
      <c r="BE22" s="223" t="str">
        <f>IF('SAM_2017_4HH_rich with capital'!BF23="","",'SAM_2017_4HH_rich with capital'!BF23)</f>
        <v/>
      </c>
      <c r="BF22" s="223" t="str">
        <f>IF('SAM_2017_4HH_rich with capital'!BG23="","",'SAM_2017_4HH_rich with capital'!BG23)</f>
        <v/>
      </c>
      <c r="BG22" s="223" t="str">
        <f>IF('SAM_2017_4HH_rich with capital'!BH23="","",'SAM_2017_4HH_rich with capital'!BH23)</f>
        <v/>
      </c>
      <c r="BH22" s="223" t="str">
        <f>IF('SAM_2017_4HH_rich with capital'!BI23="","",'SAM_2017_4HH_rich with capital'!BI23)</f>
        <v/>
      </c>
      <c r="BI22" s="223" t="str">
        <f>IF('SAM_2017_4HH_rich with capital'!BJ23="","",'SAM_2017_4HH_rich with capital'!BJ23)</f>
        <v/>
      </c>
      <c r="BJ22" s="223" t="str">
        <f>IF('SAM_2017_4HH_rich with capital'!BK23="","",'SAM_2017_4HH_rich with capital'!BK23)</f>
        <v/>
      </c>
      <c r="BK22" s="223" t="str">
        <f>IF('SAM_2017_4HH_rich with capital'!BL23="","",'SAM_2017_4HH_rich with capital'!BL23)</f>
        <v/>
      </c>
      <c r="BL22" s="223" t="str">
        <f>IF('SAM_2017_4HH_rich with capital'!BM23="","",'SAM_2017_4HH_rich with capital'!BM23)</f>
        <v/>
      </c>
      <c r="BM22" s="223" t="str">
        <f>IF('SAM_2017_4HH_rich with capital'!BN23="","",'SAM_2017_4HH_rich with capital'!BN23)</f>
        <v/>
      </c>
      <c r="BN22" s="223" t="str">
        <f>IF('SAM_2017_4HH_rich with capital'!BO23="","",'SAM_2017_4HH_rich with capital'!BO23)</f>
        <v/>
      </c>
      <c r="BO22" s="223" t="str">
        <f>IF('SAM_2017_4HH_rich with capital'!BP23="","",'SAM_2017_4HH_rich with capital'!BP23)</f>
        <v/>
      </c>
      <c r="BP22" s="223" t="str">
        <f>IF('SAM_2017_4HH_rich with capital'!BQ23="","",'SAM_2017_4HH_rich with capital'!BQ23)</f>
        <v/>
      </c>
      <c r="BQ22" s="223" t="str">
        <f>IF('SAM_2017_4HH_rich with capital'!BR23="","",'SAM_2017_4HH_rich with capital'!BR23)</f>
        <v/>
      </c>
      <c r="BR22" s="223" t="str">
        <f>IF('SAM_2017_4HH_rich with capital'!BS23="","",'SAM_2017_4HH_rich with capital'!BS23)</f>
        <v/>
      </c>
      <c r="BS22" s="223" t="str">
        <f>IF('SAM_2017_4HH_rich with capital'!BT23="","",'SAM_2017_4HH_rich with capital'!BT23)</f>
        <v/>
      </c>
      <c r="BT22" s="223" t="str">
        <f>IF('SAM_2017_4HH_rich with capital'!BU23="","",'SAM_2017_4HH_rich with capital'!BU23)</f>
        <v/>
      </c>
      <c r="BU22" s="223" t="str">
        <f>IF('SAM_2017_4HH_rich with capital'!BV23="","",'SAM_2017_4HH_rich with capital'!BV23)</f>
        <v/>
      </c>
      <c r="BV22" s="223" t="str">
        <f>IF('SAM_2017_4HH_rich with capital'!BW23="","",'SAM_2017_4HH_rich with capital'!BW23)</f>
        <v/>
      </c>
      <c r="BW22" s="223" t="str">
        <f>IF('SAM_2017_4HH_rich with capital'!BX23="","",'SAM_2017_4HH_rich with capital'!BX23)</f>
        <v/>
      </c>
      <c r="BX22" s="223" t="str">
        <f>IF('SAM_2017_4HH_rich with capital'!BY23="","",'SAM_2017_4HH_rich with capital'!BY23)</f>
        <v/>
      </c>
      <c r="BY22" s="223" t="str">
        <f>IF('SAM_2017_4HH_rich with capital'!BZ23="","",'SAM_2017_4HH_rich with capital'!BZ23)</f>
        <v/>
      </c>
      <c r="BZ22" s="223" t="str">
        <f>IF('SAM_2017_4HH_rich with capital'!CA23="","",'SAM_2017_4HH_rich with capital'!CA23)</f>
        <v/>
      </c>
      <c r="CA22" s="223" t="str">
        <f>IF('SAM_2017_4HH_rich with capital'!CB23="","",'SAM_2017_4HH_rich with capital'!CB23)</f>
        <v/>
      </c>
      <c r="CB22" s="223" t="str">
        <f>IF('SAM_2017_4HH_rich with capital'!CC23="","",'SAM_2017_4HH_rich with capital'!CC23)</f>
        <v/>
      </c>
      <c r="CC22" s="223" t="str">
        <f>IF('SAM_2017_4HH_rich with capital'!CD23="","",'SAM_2017_4HH_rich with capital'!CD23)</f>
        <v/>
      </c>
      <c r="CD22" s="223" t="str">
        <f>IF('SAM_2017_4HH_rich with capital'!CE23="","",'SAM_2017_4HH_rich with capital'!CE23)</f>
        <v/>
      </c>
      <c r="CE22" s="83">
        <f>IF('SAM_2017_4HH_rich with capital'!CF23="","",'SAM_2017_4HH_rich with capital'!CF23)</f>
        <v>8600.428698664211</v>
      </c>
    </row>
    <row r="23" spans="1:83" x14ac:dyDescent="0.25">
      <c r="A23" s="225">
        <v>22</v>
      </c>
      <c r="B23" s="244" t="str">
        <f>IF('SAM_2017_4HH_rich with capital'!C24="","",'SAM_2017_4HH_rich with capital'!C24)</f>
        <v/>
      </c>
      <c r="C23" s="223" t="str">
        <f>IF('SAM_2017_4HH_rich with capital'!D24="","",'SAM_2017_4HH_rich with capital'!D24)</f>
        <v/>
      </c>
      <c r="D23" s="223" t="str">
        <f>IF('SAM_2017_4HH_rich with capital'!E24="","",'SAM_2017_4HH_rich with capital'!E24)</f>
        <v/>
      </c>
      <c r="E23" s="223" t="str">
        <f>IF('SAM_2017_4HH_rich with capital'!F24="","",'SAM_2017_4HH_rich with capital'!F24)</f>
        <v/>
      </c>
      <c r="F23" s="223" t="str">
        <f>IF('SAM_2017_4HH_rich with capital'!G24="","",'SAM_2017_4HH_rich with capital'!G24)</f>
        <v/>
      </c>
      <c r="G23" s="223" t="str">
        <f>IF('SAM_2017_4HH_rich with capital'!H24="","",'SAM_2017_4HH_rich with capital'!H24)</f>
        <v/>
      </c>
      <c r="H23" s="223" t="str">
        <f>IF('SAM_2017_4HH_rich with capital'!I24="","",'SAM_2017_4HH_rich with capital'!I24)</f>
        <v/>
      </c>
      <c r="I23" s="223" t="str">
        <f>IF('SAM_2017_4HH_rich with capital'!J24="","",'SAM_2017_4HH_rich with capital'!J24)</f>
        <v/>
      </c>
      <c r="J23" s="223" t="str">
        <f>IF('SAM_2017_4HH_rich with capital'!K24="","",'SAM_2017_4HH_rich with capital'!K24)</f>
        <v/>
      </c>
      <c r="K23" s="223" t="str">
        <f>IF('SAM_2017_4HH_rich with capital'!L24="","",'SAM_2017_4HH_rich with capital'!L24)</f>
        <v/>
      </c>
      <c r="L23" s="223" t="str">
        <f>IF('SAM_2017_4HH_rich with capital'!M24="","",'SAM_2017_4HH_rich with capital'!M24)</f>
        <v/>
      </c>
      <c r="M23" s="223" t="str">
        <f>IF('SAM_2017_4HH_rich with capital'!N24="","",'SAM_2017_4HH_rich with capital'!N24)</f>
        <v/>
      </c>
      <c r="N23" s="223" t="str">
        <f>IF('SAM_2017_4HH_rich with capital'!O24="","",'SAM_2017_4HH_rich with capital'!O24)</f>
        <v/>
      </c>
      <c r="O23" s="223" t="str">
        <f>IF('SAM_2017_4HH_rich with capital'!P24="","",'SAM_2017_4HH_rich with capital'!P24)</f>
        <v/>
      </c>
      <c r="P23" s="223" t="str">
        <f>IF('SAM_2017_4HH_rich with capital'!Q24="","",'SAM_2017_4HH_rich with capital'!Q24)</f>
        <v/>
      </c>
      <c r="Q23" s="223" t="str">
        <f>IF('SAM_2017_4HH_rich with capital'!R24="","",'SAM_2017_4HH_rich with capital'!R24)</f>
        <v/>
      </c>
      <c r="R23" s="223" t="str">
        <f>IF('SAM_2017_4HH_rich with capital'!S24="","",'SAM_2017_4HH_rich with capital'!S24)</f>
        <v/>
      </c>
      <c r="S23" s="223" t="str">
        <f>IF('SAM_2017_4HH_rich with capital'!T24="","",'SAM_2017_4HH_rich with capital'!T24)</f>
        <v/>
      </c>
      <c r="T23" s="223" t="str">
        <f>IF('SAM_2017_4HH_rich with capital'!U24="","",'SAM_2017_4HH_rich with capital'!U24)</f>
        <v/>
      </c>
      <c r="U23" s="223" t="str">
        <f>IF('SAM_2017_4HH_rich with capital'!V24="","",'SAM_2017_4HH_rich with capital'!V24)</f>
        <v/>
      </c>
      <c r="V23" s="223" t="str">
        <f>IF('SAM_2017_4HH_rich with capital'!W24="","",'SAM_2017_4HH_rich with capital'!W24)</f>
        <v/>
      </c>
      <c r="W23" s="223" t="str">
        <f>IF('SAM_2017_4HH_rich with capital'!X24="","",'SAM_2017_4HH_rich with capital'!X24)</f>
        <v/>
      </c>
      <c r="X23" s="223" t="str">
        <f>IF('SAM_2017_4HH_rich with capital'!Y24="","",'SAM_2017_4HH_rich with capital'!Y24)</f>
        <v/>
      </c>
      <c r="Y23" s="223" t="str">
        <f>IF('SAM_2017_4HH_rich with capital'!Z24="","",'SAM_2017_4HH_rich with capital'!Z24)</f>
        <v/>
      </c>
      <c r="Z23" s="223" t="str">
        <f>IF('SAM_2017_4HH_rich with capital'!AA24="","",'SAM_2017_4HH_rich with capital'!AA24)</f>
        <v/>
      </c>
      <c r="AA23" s="223" t="str">
        <f>IF('SAM_2017_4HH_rich with capital'!AB24="","",'SAM_2017_4HH_rich with capital'!AB24)</f>
        <v/>
      </c>
      <c r="AB23" s="223" t="str">
        <f>IF('SAM_2017_4HH_rich with capital'!AC24="","",'SAM_2017_4HH_rich with capital'!AC24)</f>
        <v/>
      </c>
      <c r="AC23" s="223" t="str">
        <f>IF('SAM_2017_4HH_rich with capital'!AD24="","",'SAM_2017_4HH_rich with capital'!AD24)</f>
        <v/>
      </c>
      <c r="AD23" s="223" t="str">
        <f>IF('SAM_2017_4HH_rich with capital'!AE24="","",'SAM_2017_4HH_rich with capital'!AE24)</f>
        <v/>
      </c>
      <c r="AE23" s="223" t="str">
        <f>IF('SAM_2017_4HH_rich with capital'!AF24="","",'SAM_2017_4HH_rich with capital'!AF24)</f>
        <v/>
      </c>
      <c r="AF23" s="223" t="str">
        <f>IF('SAM_2017_4HH_rich with capital'!AG24="","",'SAM_2017_4HH_rich with capital'!AG24)</f>
        <v/>
      </c>
      <c r="AG23" s="223" t="str">
        <f>IF('SAM_2017_4HH_rich with capital'!AH24="","",'SAM_2017_4HH_rich with capital'!AH24)</f>
        <v/>
      </c>
      <c r="AH23" s="223" t="str">
        <f>IF('SAM_2017_4HH_rich with capital'!AI24="","",'SAM_2017_4HH_rich with capital'!AI24)</f>
        <v/>
      </c>
      <c r="AI23" s="223" t="str">
        <f>IF('SAM_2017_4HH_rich with capital'!AJ24="","",'SAM_2017_4HH_rich with capital'!AJ24)</f>
        <v/>
      </c>
      <c r="AJ23" s="223" t="str">
        <f>IF('SAM_2017_4HH_rich with capital'!AK24="","",'SAM_2017_4HH_rich with capital'!AK24)</f>
        <v/>
      </c>
      <c r="AK23" s="223" t="str">
        <f>IF('SAM_2017_4HH_rich with capital'!AL24="","",'SAM_2017_4HH_rich with capital'!AL24)</f>
        <v/>
      </c>
      <c r="AL23" s="223" t="str">
        <f>IF('SAM_2017_4HH_rich with capital'!AM24="","",'SAM_2017_4HH_rich with capital'!AM24)</f>
        <v/>
      </c>
      <c r="AM23" s="223" t="str">
        <f>IF('SAM_2017_4HH_rich with capital'!AN24="","",'SAM_2017_4HH_rich with capital'!AN24)</f>
        <v/>
      </c>
      <c r="AN23" s="223" t="str">
        <f>IF('SAM_2017_4HH_rich with capital'!AO24="","",'SAM_2017_4HH_rich with capital'!AO24)</f>
        <v/>
      </c>
      <c r="AO23" s="223" t="str">
        <f>IF('SAM_2017_4HH_rich with capital'!AP24="","",'SAM_2017_4HH_rich with capital'!AP24)</f>
        <v/>
      </c>
      <c r="AP23" s="223" t="str">
        <f>IF('SAM_2017_4HH_rich with capital'!AQ24="","",'SAM_2017_4HH_rich with capital'!AQ24)</f>
        <v/>
      </c>
      <c r="AQ23" s="223" t="str">
        <f>IF('SAM_2017_4HH_rich with capital'!AR24="","",'SAM_2017_4HH_rich with capital'!AR24)</f>
        <v/>
      </c>
      <c r="AR23" s="223" t="str">
        <f>IF('SAM_2017_4HH_rich with capital'!AS24="","",'SAM_2017_4HH_rich with capital'!AS24)</f>
        <v/>
      </c>
      <c r="AS23" s="223" t="str">
        <f>IF('SAM_2017_4HH_rich with capital'!AT24="","",'SAM_2017_4HH_rich with capital'!AT24)</f>
        <v/>
      </c>
      <c r="AT23" s="223" t="str">
        <f>IF('SAM_2017_4HH_rich with capital'!AU24="","",'SAM_2017_4HH_rich with capital'!AU24)</f>
        <v/>
      </c>
      <c r="AU23" s="223" t="str">
        <f>IF('SAM_2017_4HH_rich with capital'!AV24="","",'SAM_2017_4HH_rich with capital'!AV24)</f>
        <v/>
      </c>
      <c r="AV23" s="223" t="str">
        <f>IF('SAM_2017_4HH_rich with capital'!AW24="","",'SAM_2017_4HH_rich with capital'!AW24)</f>
        <v/>
      </c>
      <c r="AW23" s="223" t="str">
        <f>IF('SAM_2017_4HH_rich with capital'!AX24="","",'SAM_2017_4HH_rich with capital'!AX24)</f>
        <v/>
      </c>
      <c r="AX23" s="223" t="str">
        <f>IF('SAM_2017_4HH_rich with capital'!AY24="","",'SAM_2017_4HH_rich with capital'!AY24)</f>
        <v/>
      </c>
      <c r="AY23" s="223" t="str">
        <f>IF('SAM_2017_4HH_rich with capital'!AZ24="","",'SAM_2017_4HH_rich with capital'!AZ24)</f>
        <v/>
      </c>
      <c r="AZ23" s="223" t="str">
        <f>IF('SAM_2017_4HH_rich with capital'!BA24="","",'SAM_2017_4HH_rich with capital'!BA24)</f>
        <v/>
      </c>
      <c r="BA23" s="223" t="str">
        <f>IF('SAM_2017_4HH_rich with capital'!BB24="","",'SAM_2017_4HH_rich with capital'!BB24)</f>
        <v/>
      </c>
      <c r="BB23" s="223" t="str">
        <f>IF('SAM_2017_4HH_rich with capital'!BC24="","",'SAM_2017_4HH_rich with capital'!BC24)</f>
        <v/>
      </c>
      <c r="BC23" s="223" t="str">
        <f>IF('SAM_2017_4HH_rich with capital'!BD24="","",'SAM_2017_4HH_rich with capital'!BD24)</f>
        <v/>
      </c>
      <c r="BD23" s="223" t="str">
        <f>IF('SAM_2017_4HH_rich with capital'!BE24="","",'SAM_2017_4HH_rich with capital'!BE24)</f>
        <v/>
      </c>
      <c r="BE23" s="223">
        <f>IF('SAM_2017_4HH_rich with capital'!BF24="","",'SAM_2017_4HH_rich with capital'!BF24)</f>
        <v>331762.9664304147</v>
      </c>
      <c r="BF23" s="223" t="str">
        <f>IF('SAM_2017_4HH_rich with capital'!BG24="","",'SAM_2017_4HH_rich with capital'!BG24)</f>
        <v/>
      </c>
      <c r="BG23" s="223" t="str">
        <f>IF('SAM_2017_4HH_rich with capital'!BH24="","",'SAM_2017_4HH_rich with capital'!BH24)</f>
        <v/>
      </c>
      <c r="BH23" s="223" t="str">
        <f>IF('SAM_2017_4HH_rich with capital'!BI24="","",'SAM_2017_4HH_rich with capital'!BI24)</f>
        <v/>
      </c>
      <c r="BI23" s="223" t="str">
        <f>IF('SAM_2017_4HH_rich with capital'!BJ24="","",'SAM_2017_4HH_rich with capital'!BJ24)</f>
        <v/>
      </c>
      <c r="BJ23" s="223" t="str">
        <f>IF('SAM_2017_4HH_rich with capital'!BK24="","",'SAM_2017_4HH_rich with capital'!BK24)</f>
        <v/>
      </c>
      <c r="BK23" s="223" t="str">
        <f>IF('SAM_2017_4HH_rich with capital'!BL24="","",'SAM_2017_4HH_rich with capital'!BL24)</f>
        <v/>
      </c>
      <c r="BL23" s="223" t="str">
        <f>IF('SAM_2017_4HH_rich with capital'!BM24="","",'SAM_2017_4HH_rich with capital'!BM24)</f>
        <v/>
      </c>
      <c r="BM23" s="223" t="str">
        <f>IF('SAM_2017_4HH_rich with capital'!BN24="","",'SAM_2017_4HH_rich with capital'!BN24)</f>
        <v/>
      </c>
      <c r="BN23" s="223" t="str">
        <f>IF('SAM_2017_4HH_rich with capital'!BO24="","",'SAM_2017_4HH_rich with capital'!BO24)</f>
        <v/>
      </c>
      <c r="BO23" s="223" t="str">
        <f>IF('SAM_2017_4HH_rich with capital'!BP24="","",'SAM_2017_4HH_rich with capital'!BP24)</f>
        <v/>
      </c>
      <c r="BP23" s="223" t="str">
        <f>IF('SAM_2017_4HH_rich with capital'!BQ24="","",'SAM_2017_4HH_rich with capital'!BQ24)</f>
        <v/>
      </c>
      <c r="BQ23" s="223" t="str">
        <f>IF('SAM_2017_4HH_rich with capital'!BR24="","",'SAM_2017_4HH_rich with capital'!BR24)</f>
        <v/>
      </c>
      <c r="BR23" s="223" t="str">
        <f>IF('SAM_2017_4HH_rich with capital'!BS24="","",'SAM_2017_4HH_rich with capital'!BS24)</f>
        <v/>
      </c>
      <c r="BS23" s="223" t="str">
        <f>IF('SAM_2017_4HH_rich with capital'!BT24="","",'SAM_2017_4HH_rich with capital'!BT24)</f>
        <v/>
      </c>
      <c r="BT23" s="223" t="str">
        <f>IF('SAM_2017_4HH_rich with capital'!BU24="","",'SAM_2017_4HH_rich with capital'!BU24)</f>
        <v/>
      </c>
      <c r="BU23" s="223" t="str">
        <f>IF('SAM_2017_4HH_rich with capital'!BV24="","",'SAM_2017_4HH_rich with capital'!BV24)</f>
        <v/>
      </c>
      <c r="BV23" s="223" t="str">
        <f>IF('SAM_2017_4HH_rich with capital'!BW24="","",'SAM_2017_4HH_rich with capital'!BW24)</f>
        <v/>
      </c>
      <c r="BW23" s="223" t="str">
        <f>IF('SAM_2017_4HH_rich with capital'!BX24="","",'SAM_2017_4HH_rich with capital'!BX24)</f>
        <v/>
      </c>
      <c r="BX23" s="223" t="str">
        <f>IF('SAM_2017_4HH_rich with capital'!BY24="","",'SAM_2017_4HH_rich with capital'!BY24)</f>
        <v/>
      </c>
      <c r="BY23" s="223" t="str">
        <f>IF('SAM_2017_4HH_rich with capital'!BZ24="","",'SAM_2017_4HH_rich with capital'!BZ24)</f>
        <v/>
      </c>
      <c r="BZ23" s="223" t="str">
        <f>IF('SAM_2017_4HH_rich with capital'!CA24="","",'SAM_2017_4HH_rich with capital'!CA24)</f>
        <v/>
      </c>
      <c r="CA23" s="223" t="str">
        <f>IF('SAM_2017_4HH_rich with capital'!CB24="","",'SAM_2017_4HH_rich with capital'!CB24)</f>
        <v/>
      </c>
      <c r="CB23" s="223" t="str">
        <f>IF('SAM_2017_4HH_rich with capital'!CC24="","",'SAM_2017_4HH_rich with capital'!CC24)</f>
        <v/>
      </c>
      <c r="CC23" s="223" t="str">
        <f>IF('SAM_2017_4HH_rich with capital'!CD24="","",'SAM_2017_4HH_rich with capital'!CD24)</f>
        <v/>
      </c>
      <c r="CD23" s="223" t="str">
        <f>IF('SAM_2017_4HH_rich with capital'!CE24="","",'SAM_2017_4HH_rich with capital'!CE24)</f>
        <v/>
      </c>
      <c r="CE23" s="83">
        <f>IF('SAM_2017_4HH_rich with capital'!CF24="","",'SAM_2017_4HH_rich with capital'!CF24)</f>
        <v>50541.71039467668</v>
      </c>
    </row>
    <row r="24" spans="1:83" x14ac:dyDescent="0.25">
      <c r="A24" s="225">
        <v>23</v>
      </c>
      <c r="B24" s="244" t="str">
        <f>IF('SAM_2017_4HH_rich with capital'!C25="","",'SAM_2017_4HH_rich with capital'!C25)</f>
        <v/>
      </c>
      <c r="C24" s="223" t="str">
        <f>IF('SAM_2017_4HH_rich with capital'!D25="","",'SAM_2017_4HH_rich with capital'!D25)</f>
        <v/>
      </c>
      <c r="D24" s="223" t="str">
        <f>IF('SAM_2017_4HH_rich with capital'!E25="","",'SAM_2017_4HH_rich with capital'!E25)</f>
        <v/>
      </c>
      <c r="E24" s="223" t="str">
        <f>IF('SAM_2017_4HH_rich with capital'!F25="","",'SAM_2017_4HH_rich with capital'!F25)</f>
        <v/>
      </c>
      <c r="F24" s="223" t="str">
        <f>IF('SAM_2017_4HH_rich with capital'!G25="","",'SAM_2017_4HH_rich with capital'!G25)</f>
        <v/>
      </c>
      <c r="G24" s="223" t="str">
        <f>IF('SAM_2017_4HH_rich with capital'!H25="","",'SAM_2017_4HH_rich with capital'!H25)</f>
        <v/>
      </c>
      <c r="H24" s="223" t="str">
        <f>IF('SAM_2017_4HH_rich with capital'!I25="","",'SAM_2017_4HH_rich with capital'!I25)</f>
        <v/>
      </c>
      <c r="I24" s="223" t="str">
        <f>IF('SAM_2017_4HH_rich with capital'!J25="","",'SAM_2017_4HH_rich with capital'!J25)</f>
        <v/>
      </c>
      <c r="J24" s="223" t="str">
        <f>IF('SAM_2017_4HH_rich with capital'!K25="","",'SAM_2017_4HH_rich with capital'!K25)</f>
        <v/>
      </c>
      <c r="K24" s="223" t="str">
        <f>IF('SAM_2017_4HH_rich with capital'!L25="","",'SAM_2017_4HH_rich with capital'!L25)</f>
        <v/>
      </c>
      <c r="L24" s="223" t="str">
        <f>IF('SAM_2017_4HH_rich with capital'!M25="","",'SAM_2017_4HH_rich with capital'!M25)</f>
        <v/>
      </c>
      <c r="M24" s="223" t="str">
        <f>IF('SAM_2017_4HH_rich with capital'!N25="","",'SAM_2017_4HH_rich with capital'!N25)</f>
        <v/>
      </c>
      <c r="N24" s="223" t="str">
        <f>IF('SAM_2017_4HH_rich with capital'!O25="","",'SAM_2017_4HH_rich with capital'!O25)</f>
        <v/>
      </c>
      <c r="O24" s="223" t="str">
        <f>IF('SAM_2017_4HH_rich with capital'!P25="","",'SAM_2017_4HH_rich with capital'!P25)</f>
        <v/>
      </c>
      <c r="P24" s="223" t="str">
        <f>IF('SAM_2017_4HH_rich with capital'!Q25="","",'SAM_2017_4HH_rich with capital'!Q25)</f>
        <v/>
      </c>
      <c r="Q24" s="223" t="str">
        <f>IF('SAM_2017_4HH_rich with capital'!R25="","",'SAM_2017_4HH_rich with capital'!R25)</f>
        <v/>
      </c>
      <c r="R24" s="223" t="str">
        <f>IF('SAM_2017_4HH_rich with capital'!S25="","",'SAM_2017_4HH_rich with capital'!S25)</f>
        <v/>
      </c>
      <c r="S24" s="223" t="str">
        <f>IF('SAM_2017_4HH_rich with capital'!T25="","",'SAM_2017_4HH_rich with capital'!T25)</f>
        <v/>
      </c>
      <c r="T24" s="223" t="str">
        <f>IF('SAM_2017_4HH_rich with capital'!U25="","",'SAM_2017_4HH_rich with capital'!U25)</f>
        <v/>
      </c>
      <c r="U24" s="223" t="str">
        <f>IF('SAM_2017_4HH_rich with capital'!V25="","",'SAM_2017_4HH_rich with capital'!V25)</f>
        <v/>
      </c>
      <c r="V24" s="223" t="str">
        <f>IF('SAM_2017_4HH_rich with capital'!W25="","",'SAM_2017_4HH_rich with capital'!W25)</f>
        <v/>
      </c>
      <c r="W24" s="223" t="str">
        <f>IF('SAM_2017_4HH_rich with capital'!X25="","",'SAM_2017_4HH_rich with capital'!X25)</f>
        <v/>
      </c>
      <c r="X24" s="223" t="str">
        <f>IF('SAM_2017_4HH_rich with capital'!Y25="","",'SAM_2017_4HH_rich with capital'!Y25)</f>
        <v/>
      </c>
      <c r="Y24" s="223" t="str">
        <f>IF('SAM_2017_4HH_rich with capital'!Z25="","",'SAM_2017_4HH_rich with capital'!Z25)</f>
        <v/>
      </c>
      <c r="Z24" s="223" t="str">
        <f>IF('SAM_2017_4HH_rich with capital'!AA25="","",'SAM_2017_4HH_rich with capital'!AA25)</f>
        <v/>
      </c>
      <c r="AA24" s="223" t="str">
        <f>IF('SAM_2017_4HH_rich with capital'!AB25="","",'SAM_2017_4HH_rich with capital'!AB25)</f>
        <v/>
      </c>
      <c r="AB24" s="223" t="str">
        <f>IF('SAM_2017_4HH_rich with capital'!AC25="","",'SAM_2017_4HH_rich with capital'!AC25)</f>
        <v/>
      </c>
      <c r="AC24" s="223" t="str">
        <f>IF('SAM_2017_4HH_rich with capital'!AD25="","",'SAM_2017_4HH_rich with capital'!AD25)</f>
        <v/>
      </c>
      <c r="AD24" s="223" t="str">
        <f>IF('SAM_2017_4HH_rich with capital'!AE25="","",'SAM_2017_4HH_rich with capital'!AE25)</f>
        <v/>
      </c>
      <c r="AE24" s="223" t="str">
        <f>IF('SAM_2017_4HH_rich with capital'!AF25="","",'SAM_2017_4HH_rich with capital'!AF25)</f>
        <v/>
      </c>
      <c r="AF24" s="223" t="str">
        <f>IF('SAM_2017_4HH_rich with capital'!AG25="","",'SAM_2017_4HH_rich with capital'!AG25)</f>
        <v/>
      </c>
      <c r="AG24" s="223" t="str">
        <f>IF('SAM_2017_4HH_rich with capital'!AH25="","",'SAM_2017_4HH_rich with capital'!AH25)</f>
        <v/>
      </c>
      <c r="AH24" s="223" t="str">
        <f>IF('SAM_2017_4HH_rich with capital'!AI25="","",'SAM_2017_4HH_rich with capital'!AI25)</f>
        <v/>
      </c>
      <c r="AI24" s="223" t="str">
        <f>IF('SAM_2017_4HH_rich with capital'!AJ25="","",'SAM_2017_4HH_rich with capital'!AJ25)</f>
        <v/>
      </c>
      <c r="AJ24" s="223" t="str">
        <f>IF('SAM_2017_4HH_rich with capital'!AK25="","",'SAM_2017_4HH_rich with capital'!AK25)</f>
        <v/>
      </c>
      <c r="AK24" s="223" t="str">
        <f>IF('SAM_2017_4HH_rich with capital'!AL25="","",'SAM_2017_4HH_rich with capital'!AL25)</f>
        <v/>
      </c>
      <c r="AL24" s="223" t="str">
        <f>IF('SAM_2017_4HH_rich with capital'!AM25="","",'SAM_2017_4HH_rich with capital'!AM25)</f>
        <v/>
      </c>
      <c r="AM24" s="223" t="str">
        <f>IF('SAM_2017_4HH_rich with capital'!AN25="","",'SAM_2017_4HH_rich with capital'!AN25)</f>
        <v/>
      </c>
      <c r="AN24" s="223" t="str">
        <f>IF('SAM_2017_4HH_rich with capital'!AO25="","",'SAM_2017_4HH_rich with capital'!AO25)</f>
        <v/>
      </c>
      <c r="AO24" s="223" t="str">
        <f>IF('SAM_2017_4HH_rich with capital'!AP25="","",'SAM_2017_4HH_rich with capital'!AP25)</f>
        <v/>
      </c>
      <c r="AP24" s="223" t="str">
        <f>IF('SAM_2017_4HH_rich with capital'!AQ25="","",'SAM_2017_4HH_rich with capital'!AQ25)</f>
        <v/>
      </c>
      <c r="AQ24" s="223" t="str">
        <f>IF('SAM_2017_4HH_rich with capital'!AR25="","",'SAM_2017_4HH_rich with capital'!AR25)</f>
        <v/>
      </c>
      <c r="AR24" s="223" t="str">
        <f>IF('SAM_2017_4HH_rich with capital'!AS25="","",'SAM_2017_4HH_rich with capital'!AS25)</f>
        <v/>
      </c>
      <c r="AS24" s="223" t="str">
        <f>IF('SAM_2017_4HH_rich with capital'!AT25="","",'SAM_2017_4HH_rich with capital'!AT25)</f>
        <v/>
      </c>
      <c r="AT24" s="223" t="str">
        <f>IF('SAM_2017_4HH_rich with capital'!AU25="","",'SAM_2017_4HH_rich with capital'!AU25)</f>
        <v/>
      </c>
      <c r="AU24" s="223" t="str">
        <f>IF('SAM_2017_4HH_rich with capital'!AV25="","",'SAM_2017_4HH_rich with capital'!AV25)</f>
        <v/>
      </c>
      <c r="AV24" s="223" t="str">
        <f>IF('SAM_2017_4HH_rich with capital'!AW25="","",'SAM_2017_4HH_rich with capital'!AW25)</f>
        <v/>
      </c>
      <c r="AW24" s="223" t="str">
        <f>IF('SAM_2017_4HH_rich with capital'!AX25="","",'SAM_2017_4HH_rich with capital'!AX25)</f>
        <v/>
      </c>
      <c r="AX24" s="223" t="str">
        <f>IF('SAM_2017_4HH_rich with capital'!AY25="","",'SAM_2017_4HH_rich with capital'!AY25)</f>
        <v/>
      </c>
      <c r="AY24" s="223" t="str">
        <f>IF('SAM_2017_4HH_rich with capital'!AZ25="","",'SAM_2017_4HH_rich with capital'!AZ25)</f>
        <v/>
      </c>
      <c r="AZ24" s="223" t="str">
        <f>IF('SAM_2017_4HH_rich with capital'!BA25="","",'SAM_2017_4HH_rich with capital'!BA25)</f>
        <v/>
      </c>
      <c r="BA24" s="223" t="str">
        <f>IF('SAM_2017_4HH_rich with capital'!BB25="","",'SAM_2017_4HH_rich with capital'!BB25)</f>
        <v/>
      </c>
      <c r="BB24" s="223" t="str">
        <f>IF('SAM_2017_4HH_rich with capital'!BC25="","",'SAM_2017_4HH_rich with capital'!BC25)</f>
        <v/>
      </c>
      <c r="BC24" s="223" t="str">
        <f>IF('SAM_2017_4HH_rich with capital'!BD25="","",'SAM_2017_4HH_rich with capital'!BD25)</f>
        <v/>
      </c>
      <c r="BD24" s="223" t="str">
        <f>IF('SAM_2017_4HH_rich with capital'!BE25="","",'SAM_2017_4HH_rich with capital'!BE25)</f>
        <v/>
      </c>
      <c r="BE24" s="223" t="str">
        <f>IF('SAM_2017_4HH_rich with capital'!BF25="","",'SAM_2017_4HH_rich with capital'!BF25)</f>
        <v/>
      </c>
      <c r="BF24" s="223">
        <f>IF('SAM_2017_4HH_rich with capital'!BG25="","",'SAM_2017_4HH_rich with capital'!BG25)</f>
        <v>5614665.9101463258</v>
      </c>
      <c r="BG24" s="223" t="str">
        <f>IF('SAM_2017_4HH_rich with capital'!BH25="","",'SAM_2017_4HH_rich with capital'!BH25)</f>
        <v/>
      </c>
      <c r="BH24" s="223" t="str">
        <f>IF('SAM_2017_4HH_rich with capital'!BI25="","",'SAM_2017_4HH_rich with capital'!BI25)</f>
        <v/>
      </c>
      <c r="BI24" s="223" t="str">
        <f>IF('SAM_2017_4HH_rich with capital'!BJ25="","",'SAM_2017_4HH_rich with capital'!BJ25)</f>
        <v/>
      </c>
      <c r="BJ24" s="223" t="str">
        <f>IF('SAM_2017_4HH_rich with capital'!BK25="","",'SAM_2017_4HH_rich with capital'!BK25)</f>
        <v/>
      </c>
      <c r="BK24" s="223" t="str">
        <f>IF('SAM_2017_4HH_rich with capital'!BL25="","",'SAM_2017_4HH_rich with capital'!BL25)</f>
        <v/>
      </c>
      <c r="BL24" s="223" t="str">
        <f>IF('SAM_2017_4HH_rich with capital'!BM25="","",'SAM_2017_4HH_rich with capital'!BM25)</f>
        <v/>
      </c>
      <c r="BM24" s="223" t="str">
        <f>IF('SAM_2017_4HH_rich with capital'!BN25="","",'SAM_2017_4HH_rich with capital'!BN25)</f>
        <v/>
      </c>
      <c r="BN24" s="223" t="str">
        <f>IF('SAM_2017_4HH_rich with capital'!BO25="","",'SAM_2017_4HH_rich with capital'!BO25)</f>
        <v/>
      </c>
      <c r="BO24" s="223" t="str">
        <f>IF('SAM_2017_4HH_rich with capital'!BP25="","",'SAM_2017_4HH_rich with capital'!BP25)</f>
        <v/>
      </c>
      <c r="BP24" s="223" t="str">
        <f>IF('SAM_2017_4HH_rich with capital'!BQ25="","",'SAM_2017_4HH_rich with capital'!BQ25)</f>
        <v/>
      </c>
      <c r="BQ24" s="223" t="str">
        <f>IF('SAM_2017_4HH_rich with capital'!BR25="","",'SAM_2017_4HH_rich with capital'!BR25)</f>
        <v/>
      </c>
      <c r="BR24" s="223" t="str">
        <f>IF('SAM_2017_4HH_rich with capital'!BS25="","",'SAM_2017_4HH_rich with capital'!BS25)</f>
        <v/>
      </c>
      <c r="BS24" s="223" t="str">
        <f>IF('SAM_2017_4HH_rich with capital'!BT25="","",'SAM_2017_4HH_rich with capital'!BT25)</f>
        <v/>
      </c>
      <c r="BT24" s="223" t="str">
        <f>IF('SAM_2017_4HH_rich with capital'!BU25="","",'SAM_2017_4HH_rich with capital'!BU25)</f>
        <v/>
      </c>
      <c r="BU24" s="223" t="str">
        <f>IF('SAM_2017_4HH_rich with capital'!BV25="","",'SAM_2017_4HH_rich with capital'!BV25)</f>
        <v/>
      </c>
      <c r="BV24" s="223" t="str">
        <f>IF('SAM_2017_4HH_rich with capital'!BW25="","",'SAM_2017_4HH_rich with capital'!BW25)</f>
        <v/>
      </c>
      <c r="BW24" s="223" t="str">
        <f>IF('SAM_2017_4HH_rich with capital'!BX25="","",'SAM_2017_4HH_rich with capital'!BX25)</f>
        <v/>
      </c>
      <c r="BX24" s="223" t="str">
        <f>IF('SAM_2017_4HH_rich with capital'!BY25="","",'SAM_2017_4HH_rich with capital'!BY25)</f>
        <v/>
      </c>
      <c r="BY24" s="223" t="str">
        <f>IF('SAM_2017_4HH_rich with capital'!BZ25="","",'SAM_2017_4HH_rich with capital'!BZ25)</f>
        <v/>
      </c>
      <c r="BZ24" s="223" t="str">
        <f>IF('SAM_2017_4HH_rich with capital'!CA25="","",'SAM_2017_4HH_rich with capital'!CA25)</f>
        <v/>
      </c>
      <c r="CA24" s="223" t="str">
        <f>IF('SAM_2017_4HH_rich with capital'!CB25="","",'SAM_2017_4HH_rich with capital'!CB25)</f>
        <v/>
      </c>
      <c r="CB24" s="223" t="str">
        <f>IF('SAM_2017_4HH_rich with capital'!CC25="","",'SAM_2017_4HH_rich with capital'!CC25)</f>
        <v/>
      </c>
      <c r="CC24" s="223" t="str">
        <f>IF('SAM_2017_4HH_rich with capital'!CD25="","",'SAM_2017_4HH_rich with capital'!CD25)</f>
        <v/>
      </c>
      <c r="CD24" s="223" t="str">
        <f>IF('SAM_2017_4HH_rich with capital'!CE25="","",'SAM_2017_4HH_rich with capital'!CE25)</f>
        <v/>
      </c>
      <c r="CE24" s="83">
        <f>IF('SAM_2017_4HH_rich with capital'!CF25="","",'SAM_2017_4HH_rich with capital'!CF25)</f>
        <v>961308.94679973263</v>
      </c>
    </row>
    <row r="25" spans="1:83" x14ac:dyDescent="0.25">
      <c r="A25" s="225">
        <v>24</v>
      </c>
      <c r="B25" s="244" t="str">
        <f>IF('SAM_2017_4HH_rich with capital'!C26="","",'SAM_2017_4HH_rich with capital'!C26)</f>
        <v/>
      </c>
      <c r="C25" s="223" t="str">
        <f>IF('SAM_2017_4HH_rich with capital'!D26="","",'SAM_2017_4HH_rich with capital'!D26)</f>
        <v/>
      </c>
      <c r="D25" s="223" t="str">
        <f>IF('SAM_2017_4HH_rich with capital'!E26="","",'SAM_2017_4HH_rich with capital'!E26)</f>
        <v/>
      </c>
      <c r="E25" s="223" t="str">
        <f>IF('SAM_2017_4HH_rich with capital'!F26="","",'SAM_2017_4HH_rich with capital'!F26)</f>
        <v/>
      </c>
      <c r="F25" s="223" t="str">
        <f>IF('SAM_2017_4HH_rich with capital'!G26="","",'SAM_2017_4HH_rich with capital'!G26)</f>
        <v/>
      </c>
      <c r="G25" s="223" t="str">
        <f>IF('SAM_2017_4HH_rich with capital'!H26="","",'SAM_2017_4HH_rich with capital'!H26)</f>
        <v/>
      </c>
      <c r="H25" s="223" t="str">
        <f>IF('SAM_2017_4HH_rich with capital'!I26="","",'SAM_2017_4HH_rich with capital'!I26)</f>
        <v/>
      </c>
      <c r="I25" s="223" t="str">
        <f>IF('SAM_2017_4HH_rich with capital'!J26="","",'SAM_2017_4HH_rich with capital'!J26)</f>
        <v/>
      </c>
      <c r="J25" s="223" t="str">
        <f>IF('SAM_2017_4HH_rich with capital'!K26="","",'SAM_2017_4HH_rich with capital'!K26)</f>
        <v/>
      </c>
      <c r="K25" s="223" t="str">
        <f>IF('SAM_2017_4HH_rich with capital'!L26="","",'SAM_2017_4HH_rich with capital'!L26)</f>
        <v/>
      </c>
      <c r="L25" s="223" t="str">
        <f>IF('SAM_2017_4HH_rich with capital'!M26="","",'SAM_2017_4HH_rich with capital'!M26)</f>
        <v/>
      </c>
      <c r="M25" s="223" t="str">
        <f>IF('SAM_2017_4HH_rich with capital'!N26="","",'SAM_2017_4HH_rich with capital'!N26)</f>
        <v/>
      </c>
      <c r="N25" s="223" t="str">
        <f>IF('SAM_2017_4HH_rich with capital'!O26="","",'SAM_2017_4HH_rich with capital'!O26)</f>
        <v/>
      </c>
      <c r="O25" s="223" t="str">
        <f>IF('SAM_2017_4HH_rich with capital'!P26="","",'SAM_2017_4HH_rich with capital'!P26)</f>
        <v/>
      </c>
      <c r="P25" s="223" t="str">
        <f>IF('SAM_2017_4HH_rich with capital'!Q26="","",'SAM_2017_4HH_rich with capital'!Q26)</f>
        <v/>
      </c>
      <c r="Q25" s="223" t="str">
        <f>IF('SAM_2017_4HH_rich with capital'!R26="","",'SAM_2017_4HH_rich with capital'!R26)</f>
        <v/>
      </c>
      <c r="R25" s="223" t="str">
        <f>IF('SAM_2017_4HH_rich with capital'!S26="","",'SAM_2017_4HH_rich with capital'!S26)</f>
        <v/>
      </c>
      <c r="S25" s="223" t="str">
        <f>IF('SAM_2017_4HH_rich with capital'!T26="","",'SAM_2017_4HH_rich with capital'!T26)</f>
        <v/>
      </c>
      <c r="T25" s="223" t="str">
        <f>IF('SAM_2017_4HH_rich with capital'!U26="","",'SAM_2017_4HH_rich with capital'!U26)</f>
        <v/>
      </c>
      <c r="U25" s="223" t="str">
        <f>IF('SAM_2017_4HH_rich with capital'!V26="","",'SAM_2017_4HH_rich with capital'!V26)</f>
        <v/>
      </c>
      <c r="V25" s="223" t="str">
        <f>IF('SAM_2017_4HH_rich with capital'!W26="","",'SAM_2017_4HH_rich with capital'!W26)</f>
        <v/>
      </c>
      <c r="W25" s="223" t="str">
        <f>IF('SAM_2017_4HH_rich with capital'!X26="","",'SAM_2017_4HH_rich with capital'!X26)</f>
        <v/>
      </c>
      <c r="X25" s="223" t="str">
        <f>IF('SAM_2017_4HH_rich with capital'!Y26="","",'SAM_2017_4HH_rich with capital'!Y26)</f>
        <v/>
      </c>
      <c r="Y25" s="223" t="str">
        <f>IF('SAM_2017_4HH_rich with capital'!Z26="","",'SAM_2017_4HH_rich with capital'!Z26)</f>
        <v/>
      </c>
      <c r="Z25" s="223" t="str">
        <f>IF('SAM_2017_4HH_rich with capital'!AA26="","",'SAM_2017_4HH_rich with capital'!AA26)</f>
        <v/>
      </c>
      <c r="AA25" s="223" t="str">
        <f>IF('SAM_2017_4HH_rich with capital'!AB26="","",'SAM_2017_4HH_rich with capital'!AB26)</f>
        <v/>
      </c>
      <c r="AB25" s="223" t="str">
        <f>IF('SAM_2017_4HH_rich with capital'!AC26="","",'SAM_2017_4HH_rich with capital'!AC26)</f>
        <v/>
      </c>
      <c r="AC25" s="223" t="str">
        <f>IF('SAM_2017_4HH_rich with capital'!AD26="","",'SAM_2017_4HH_rich with capital'!AD26)</f>
        <v/>
      </c>
      <c r="AD25" s="223" t="str">
        <f>IF('SAM_2017_4HH_rich with capital'!AE26="","",'SAM_2017_4HH_rich with capital'!AE26)</f>
        <v/>
      </c>
      <c r="AE25" s="223" t="str">
        <f>IF('SAM_2017_4HH_rich with capital'!AF26="","",'SAM_2017_4HH_rich with capital'!AF26)</f>
        <v/>
      </c>
      <c r="AF25" s="223" t="str">
        <f>IF('SAM_2017_4HH_rich with capital'!AG26="","",'SAM_2017_4HH_rich with capital'!AG26)</f>
        <v/>
      </c>
      <c r="AG25" s="223" t="str">
        <f>IF('SAM_2017_4HH_rich with capital'!AH26="","",'SAM_2017_4HH_rich with capital'!AH26)</f>
        <v/>
      </c>
      <c r="AH25" s="223" t="str">
        <f>IF('SAM_2017_4HH_rich with capital'!AI26="","",'SAM_2017_4HH_rich with capital'!AI26)</f>
        <v/>
      </c>
      <c r="AI25" s="223" t="str">
        <f>IF('SAM_2017_4HH_rich with capital'!AJ26="","",'SAM_2017_4HH_rich with capital'!AJ26)</f>
        <v/>
      </c>
      <c r="AJ25" s="223" t="str">
        <f>IF('SAM_2017_4HH_rich with capital'!AK26="","",'SAM_2017_4HH_rich with capital'!AK26)</f>
        <v/>
      </c>
      <c r="AK25" s="223" t="str">
        <f>IF('SAM_2017_4HH_rich with capital'!AL26="","",'SAM_2017_4HH_rich with capital'!AL26)</f>
        <v/>
      </c>
      <c r="AL25" s="223" t="str">
        <f>IF('SAM_2017_4HH_rich with capital'!AM26="","",'SAM_2017_4HH_rich with capital'!AM26)</f>
        <v/>
      </c>
      <c r="AM25" s="223" t="str">
        <f>IF('SAM_2017_4HH_rich with capital'!AN26="","",'SAM_2017_4HH_rich with capital'!AN26)</f>
        <v/>
      </c>
      <c r="AN25" s="223" t="str">
        <f>IF('SAM_2017_4HH_rich with capital'!AO26="","",'SAM_2017_4HH_rich with capital'!AO26)</f>
        <v/>
      </c>
      <c r="AO25" s="223" t="str">
        <f>IF('SAM_2017_4HH_rich with capital'!AP26="","",'SAM_2017_4HH_rich with capital'!AP26)</f>
        <v/>
      </c>
      <c r="AP25" s="223" t="str">
        <f>IF('SAM_2017_4HH_rich with capital'!AQ26="","",'SAM_2017_4HH_rich with capital'!AQ26)</f>
        <v/>
      </c>
      <c r="AQ25" s="223" t="str">
        <f>IF('SAM_2017_4HH_rich with capital'!AR26="","",'SAM_2017_4HH_rich with capital'!AR26)</f>
        <v/>
      </c>
      <c r="AR25" s="223" t="str">
        <f>IF('SAM_2017_4HH_rich with capital'!AS26="","",'SAM_2017_4HH_rich with capital'!AS26)</f>
        <v/>
      </c>
      <c r="AS25" s="223" t="str">
        <f>IF('SAM_2017_4HH_rich with capital'!AT26="","",'SAM_2017_4HH_rich with capital'!AT26)</f>
        <v/>
      </c>
      <c r="AT25" s="223" t="str">
        <f>IF('SAM_2017_4HH_rich with capital'!AU26="","",'SAM_2017_4HH_rich with capital'!AU26)</f>
        <v/>
      </c>
      <c r="AU25" s="223" t="str">
        <f>IF('SAM_2017_4HH_rich with capital'!AV26="","",'SAM_2017_4HH_rich with capital'!AV26)</f>
        <v/>
      </c>
      <c r="AV25" s="223" t="str">
        <f>IF('SAM_2017_4HH_rich with capital'!AW26="","",'SAM_2017_4HH_rich with capital'!AW26)</f>
        <v/>
      </c>
      <c r="AW25" s="223" t="str">
        <f>IF('SAM_2017_4HH_rich with capital'!AX26="","",'SAM_2017_4HH_rich with capital'!AX26)</f>
        <v/>
      </c>
      <c r="AX25" s="223" t="str">
        <f>IF('SAM_2017_4HH_rich with capital'!AY26="","",'SAM_2017_4HH_rich with capital'!AY26)</f>
        <v/>
      </c>
      <c r="AY25" s="223" t="str">
        <f>IF('SAM_2017_4HH_rich with capital'!AZ26="","",'SAM_2017_4HH_rich with capital'!AZ26)</f>
        <v/>
      </c>
      <c r="AZ25" s="223" t="str">
        <f>IF('SAM_2017_4HH_rich with capital'!BA26="","",'SAM_2017_4HH_rich with capital'!BA26)</f>
        <v/>
      </c>
      <c r="BA25" s="223" t="str">
        <f>IF('SAM_2017_4HH_rich with capital'!BB26="","",'SAM_2017_4HH_rich with capital'!BB26)</f>
        <v/>
      </c>
      <c r="BB25" s="223" t="str">
        <f>IF('SAM_2017_4HH_rich with capital'!BC26="","",'SAM_2017_4HH_rich with capital'!BC26)</f>
        <v/>
      </c>
      <c r="BC25" s="223" t="str">
        <f>IF('SAM_2017_4HH_rich with capital'!BD26="","",'SAM_2017_4HH_rich with capital'!BD26)</f>
        <v/>
      </c>
      <c r="BD25" s="223" t="str">
        <f>IF('SAM_2017_4HH_rich with capital'!BE26="","",'SAM_2017_4HH_rich with capital'!BE26)</f>
        <v/>
      </c>
      <c r="BE25" s="223" t="str">
        <f>IF('SAM_2017_4HH_rich with capital'!BF26="","",'SAM_2017_4HH_rich with capital'!BF26)</f>
        <v/>
      </c>
      <c r="BF25" s="223" t="str">
        <f>IF('SAM_2017_4HH_rich with capital'!BG26="","",'SAM_2017_4HH_rich with capital'!BG26)</f>
        <v/>
      </c>
      <c r="BG25" s="223">
        <f>IF('SAM_2017_4HH_rich with capital'!BH26="","",'SAM_2017_4HH_rich with capital'!BH26)</f>
        <v>75233.718250836275</v>
      </c>
      <c r="BH25" s="223" t="str">
        <f>IF('SAM_2017_4HH_rich with capital'!BI26="","",'SAM_2017_4HH_rich with capital'!BI26)</f>
        <v/>
      </c>
      <c r="BI25" s="223" t="str">
        <f>IF('SAM_2017_4HH_rich with capital'!BJ26="","",'SAM_2017_4HH_rich with capital'!BJ26)</f>
        <v/>
      </c>
      <c r="BJ25" s="223" t="str">
        <f>IF('SAM_2017_4HH_rich with capital'!BK26="","",'SAM_2017_4HH_rich with capital'!BK26)</f>
        <v/>
      </c>
      <c r="BK25" s="223" t="str">
        <f>IF('SAM_2017_4HH_rich with capital'!BL26="","",'SAM_2017_4HH_rich with capital'!BL26)</f>
        <v/>
      </c>
      <c r="BL25" s="223" t="str">
        <f>IF('SAM_2017_4HH_rich with capital'!BM26="","",'SAM_2017_4HH_rich with capital'!BM26)</f>
        <v/>
      </c>
      <c r="BM25" s="223" t="str">
        <f>IF('SAM_2017_4HH_rich with capital'!BN26="","",'SAM_2017_4HH_rich with capital'!BN26)</f>
        <v/>
      </c>
      <c r="BN25" s="223" t="str">
        <f>IF('SAM_2017_4HH_rich with capital'!BO26="","",'SAM_2017_4HH_rich with capital'!BO26)</f>
        <v/>
      </c>
      <c r="BO25" s="223" t="str">
        <f>IF('SAM_2017_4HH_rich with capital'!BP26="","",'SAM_2017_4HH_rich with capital'!BP26)</f>
        <v/>
      </c>
      <c r="BP25" s="223" t="str">
        <f>IF('SAM_2017_4HH_rich with capital'!BQ26="","",'SAM_2017_4HH_rich with capital'!BQ26)</f>
        <v/>
      </c>
      <c r="BQ25" s="223" t="str">
        <f>IF('SAM_2017_4HH_rich with capital'!BR26="","",'SAM_2017_4HH_rich with capital'!BR26)</f>
        <v/>
      </c>
      <c r="BR25" s="223" t="str">
        <f>IF('SAM_2017_4HH_rich with capital'!BS26="","",'SAM_2017_4HH_rich with capital'!BS26)</f>
        <v/>
      </c>
      <c r="BS25" s="223" t="str">
        <f>IF('SAM_2017_4HH_rich with capital'!BT26="","",'SAM_2017_4HH_rich with capital'!BT26)</f>
        <v/>
      </c>
      <c r="BT25" s="223" t="str">
        <f>IF('SAM_2017_4HH_rich with capital'!BU26="","",'SAM_2017_4HH_rich with capital'!BU26)</f>
        <v/>
      </c>
      <c r="BU25" s="223" t="str">
        <f>IF('SAM_2017_4HH_rich with capital'!BV26="","",'SAM_2017_4HH_rich with capital'!BV26)</f>
        <v/>
      </c>
      <c r="BV25" s="223" t="str">
        <f>IF('SAM_2017_4HH_rich with capital'!BW26="","",'SAM_2017_4HH_rich with capital'!BW26)</f>
        <v/>
      </c>
      <c r="BW25" s="223" t="str">
        <f>IF('SAM_2017_4HH_rich with capital'!BX26="","",'SAM_2017_4HH_rich with capital'!BX26)</f>
        <v/>
      </c>
      <c r="BX25" s="223" t="str">
        <f>IF('SAM_2017_4HH_rich with capital'!BY26="","",'SAM_2017_4HH_rich with capital'!BY26)</f>
        <v/>
      </c>
      <c r="BY25" s="223" t="str">
        <f>IF('SAM_2017_4HH_rich with capital'!BZ26="","",'SAM_2017_4HH_rich with capital'!BZ26)</f>
        <v/>
      </c>
      <c r="BZ25" s="223" t="str">
        <f>IF('SAM_2017_4HH_rich with capital'!CA26="","",'SAM_2017_4HH_rich with capital'!CA26)</f>
        <v/>
      </c>
      <c r="CA25" s="223" t="str">
        <f>IF('SAM_2017_4HH_rich with capital'!CB26="","",'SAM_2017_4HH_rich with capital'!CB26)</f>
        <v/>
      </c>
      <c r="CB25" s="223" t="str">
        <f>IF('SAM_2017_4HH_rich with capital'!CC26="","",'SAM_2017_4HH_rich with capital'!CC26)</f>
        <v/>
      </c>
      <c r="CC25" s="223" t="str">
        <f>IF('SAM_2017_4HH_rich with capital'!CD26="","",'SAM_2017_4HH_rich with capital'!CD26)</f>
        <v/>
      </c>
      <c r="CD25" s="223" t="str">
        <f>IF('SAM_2017_4HH_rich with capital'!CE26="","",'SAM_2017_4HH_rich with capital'!CE26)</f>
        <v/>
      </c>
      <c r="CE25" s="83">
        <f>IF('SAM_2017_4HH_rich with capital'!CF26="","",'SAM_2017_4HH_rich with capital'!CF26)</f>
        <v>3901.0640069912638</v>
      </c>
    </row>
    <row r="26" spans="1:83" x14ac:dyDescent="0.25">
      <c r="A26" s="225">
        <v>25</v>
      </c>
      <c r="B26" s="244" t="str">
        <f>IF('SAM_2017_4HH_rich with capital'!C27="","",'SAM_2017_4HH_rich with capital'!C27)</f>
        <v/>
      </c>
      <c r="C26" s="223" t="str">
        <f>IF('SAM_2017_4HH_rich with capital'!D27="","",'SAM_2017_4HH_rich with capital'!D27)</f>
        <v/>
      </c>
      <c r="D26" s="223" t="str">
        <f>IF('SAM_2017_4HH_rich with capital'!E27="","",'SAM_2017_4HH_rich with capital'!E27)</f>
        <v/>
      </c>
      <c r="E26" s="223" t="str">
        <f>IF('SAM_2017_4HH_rich with capital'!F27="","",'SAM_2017_4HH_rich with capital'!F27)</f>
        <v/>
      </c>
      <c r="F26" s="223" t="str">
        <f>IF('SAM_2017_4HH_rich with capital'!G27="","",'SAM_2017_4HH_rich with capital'!G27)</f>
        <v/>
      </c>
      <c r="G26" s="223" t="str">
        <f>IF('SAM_2017_4HH_rich with capital'!H27="","",'SAM_2017_4HH_rich with capital'!H27)</f>
        <v/>
      </c>
      <c r="H26" s="223" t="str">
        <f>IF('SAM_2017_4HH_rich with capital'!I27="","",'SAM_2017_4HH_rich with capital'!I27)</f>
        <v/>
      </c>
      <c r="I26" s="223" t="str">
        <f>IF('SAM_2017_4HH_rich with capital'!J27="","",'SAM_2017_4HH_rich with capital'!J27)</f>
        <v/>
      </c>
      <c r="J26" s="223" t="str">
        <f>IF('SAM_2017_4HH_rich with capital'!K27="","",'SAM_2017_4HH_rich with capital'!K27)</f>
        <v/>
      </c>
      <c r="K26" s="223" t="str">
        <f>IF('SAM_2017_4HH_rich with capital'!L27="","",'SAM_2017_4HH_rich with capital'!L27)</f>
        <v/>
      </c>
      <c r="L26" s="223" t="str">
        <f>IF('SAM_2017_4HH_rich with capital'!M27="","",'SAM_2017_4HH_rich with capital'!M27)</f>
        <v/>
      </c>
      <c r="M26" s="223" t="str">
        <f>IF('SAM_2017_4HH_rich with capital'!N27="","",'SAM_2017_4HH_rich with capital'!N27)</f>
        <v/>
      </c>
      <c r="N26" s="223" t="str">
        <f>IF('SAM_2017_4HH_rich with capital'!O27="","",'SAM_2017_4HH_rich with capital'!O27)</f>
        <v/>
      </c>
      <c r="O26" s="223" t="str">
        <f>IF('SAM_2017_4HH_rich with capital'!P27="","",'SAM_2017_4HH_rich with capital'!P27)</f>
        <v/>
      </c>
      <c r="P26" s="223" t="str">
        <f>IF('SAM_2017_4HH_rich with capital'!Q27="","",'SAM_2017_4HH_rich with capital'!Q27)</f>
        <v/>
      </c>
      <c r="Q26" s="223" t="str">
        <f>IF('SAM_2017_4HH_rich with capital'!R27="","",'SAM_2017_4HH_rich with capital'!R27)</f>
        <v/>
      </c>
      <c r="R26" s="223" t="str">
        <f>IF('SAM_2017_4HH_rich with capital'!S27="","",'SAM_2017_4HH_rich with capital'!S27)</f>
        <v/>
      </c>
      <c r="S26" s="223" t="str">
        <f>IF('SAM_2017_4HH_rich with capital'!T27="","",'SAM_2017_4HH_rich with capital'!T27)</f>
        <v/>
      </c>
      <c r="T26" s="223" t="str">
        <f>IF('SAM_2017_4HH_rich with capital'!U27="","",'SAM_2017_4HH_rich with capital'!U27)</f>
        <v/>
      </c>
      <c r="U26" s="223" t="str">
        <f>IF('SAM_2017_4HH_rich with capital'!V27="","",'SAM_2017_4HH_rich with capital'!V27)</f>
        <v/>
      </c>
      <c r="V26" s="223" t="str">
        <f>IF('SAM_2017_4HH_rich with capital'!W27="","",'SAM_2017_4HH_rich with capital'!W27)</f>
        <v/>
      </c>
      <c r="W26" s="223" t="str">
        <f>IF('SAM_2017_4HH_rich with capital'!X27="","",'SAM_2017_4HH_rich with capital'!X27)</f>
        <v/>
      </c>
      <c r="X26" s="223" t="str">
        <f>IF('SAM_2017_4HH_rich with capital'!Y27="","",'SAM_2017_4HH_rich with capital'!Y27)</f>
        <v/>
      </c>
      <c r="Y26" s="223" t="str">
        <f>IF('SAM_2017_4HH_rich with capital'!Z27="","",'SAM_2017_4HH_rich with capital'!Z27)</f>
        <v/>
      </c>
      <c r="Z26" s="223" t="str">
        <f>IF('SAM_2017_4HH_rich with capital'!AA27="","",'SAM_2017_4HH_rich with capital'!AA27)</f>
        <v/>
      </c>
      <c r="AA26" s="223" t="str">
        <f>IF('SAM_2017_4HH_rich with capital'!AB27="","",'SAM_2017_4HH_rich with capital'!AB27)</f>
        <v/>
      </c>
      <c r="AB26" s="223" t="str">
        <f>IF('SAM_2017_4HH_rich with capital'!AC27="","",'SAM_2017_4HH_rich with capital'!AC27)</f>
        <v/>
      </c>
      <c r="AC26" s="223" t="str">
        <f>IF('SAM_2017_4HH_rich with capital'!AD27="","",'SAM_2017_4HH_rich with capital'!AD27)</f>
        <v/>
      </c>
      <c r="AD26" s="223" t="str">
        <f>IF('SAM_2017_4HH_rich with capital'!AE27="","",'SAM_2017_4HH_rich with capital'!AE27)</f>
        <v/>
      </c>
      <c r="AE26" s="223" t="str">
        <f>IF('SAM_2017_4HH_rich with capital'!AF27="","",'SAM_2017_4HH_rich with capital'!AF27)</f>
        <v/>
      </c>
      <c r="AF26" s="223" t="str">
        <f>IF('SAM_2017_4HH_rich with capital'!AG27="","",'SAM_2017_4HH_rich with capital'!AG27)</f>
        <v/>
      </c>
      <c r="AG26" s="223" t="str">
        <f>IF('SAM_2017_4HH_rich with capital'!AH27="","",'SAM_2017_4HH_rich with capital'!AH27)</f>
        <v/>
      </c>
      <c r="AH26" s="223" t="str">
        <f>IF('SAM_2017_4HH_rich with capital'!AI27="","",'SAM_2017_4HH_rich with capital'!AI27)</f>
        <v/>
      </c>
      <c r="AI26" s="223" t="str">
        <f>IF('SAM_2017_4HH_rich with capital'!AJ27="","",'SAM_2017_4HH_rich with capital'!AJ27)</f>
        <v/>
      </c>
      <c r="AJ26" s="223" t="str">
        <f>IF('SAM_2017_4HH_rich with capital'!AK27="","",'SAM_2017_4HH_rich with capital'!AK27)</f>
        <v/>
      </c>
      <c r="AK26" s="223" t="str">
        <f>IF('SAM_2017_4HH_rich with capital'!AL27="","",'SAM_2017_4HH_rich with capital'!AL27)</f>
        <v/>
      </c>
      <c r="AL26" s="223" t="str">
        <f>IF('SAM_2017_4HH_rich with capital'!AM27="","",'SAM_2017_4HH_rich with capital'!AM27)</f>
        <v/>
      </c>
      <c r="AM26" s="223" t="str">
        <f>IF('SAM_2017_4HH_rich with capital'!AN27="","",'SAM_2017_4HH_rich with capital'!AN27)</f>
        <v/>
      </c>
      <c r="AN26" s="223" t="str">
        <f>IF('SAM_2017_4HH_rich with capital'!AO27="","",'SAM_2017_4HH_rich with capital'!AO27)</f>
        <v/>
      </c>
      <c r="AO26" s="223" t="str">
        <f>IF('SAM_2017_4HH_rich with capital'!AP27="","",'SAM_2017_4HH_rich with capital'!AP27)</f>
        <v/>
      </c>
      <c r="AP26" s="223" t="str">
        <f>IF('SAM_2017_4HH_rich with capital'!AQ27="","",'SAM_2017_4HH_rich with capital'!AQ27)</f>
        <v/>
      </c>
      <c r="AQ26" s="223" t="str">
        <f>IF('SAM_2017_4HH_rich with capital'!AR27="","",'SAM_2017_4HH_rich with capital'!AR27)</f>
        <v/>
      </c>
      <c r="AR26" s="223" t="str">
        <f>IF('SAM_2017_4HH_rich with capital'!AS27="","",'SAM_2017_4HH_rich with capital'!AS27)</f>
        <v/>
      </c>
      <c r="AS26" s="223" t="str">
        <f>IF('SAM_2017_4HH_rich with capital'!AT27="","",'SAM_2017_4HH_rich with capital'!AT27)</f>
        <v/>
      </c>
      <c r="AT26" s="223" t="str">
        <f>IF('SAM_2017_4HH_rich with capital'!AU27="","",'SAM_2017_4HH_rich with capital'!AU27)</f>
        <v/>
      </c>
      <c r="AU26" s="223" t="str">
        <f>IF('SAM_2017_4HH_rich with capital'!AV27="","",'SAM_2017_4HH_rich with capital'!AV27)</f>
        <v/>
      </c>
      <c r="AV26" s="223" t="str">
        <f>IF('SAM_2017_4HH_rich with capital'!AW27="","",'SAM_2017_4HH_rich with capital'!AW27)</f>
        <v/>
      </c>
      <c r="AW26" s="223" t="str">
        <f>IF('SAM_2017_4HH_rich with capital'!AX27="","",'SAM_2017_4HH_rich with capital'!AX27)</f>
        <v/>
      </c>
      <c r="AX26" s="223" t="str">
        <f>IF('SAM_2017_4HH_rich with capital'!AY27="","",'SAM_2017_4HH_rich with capital'!AY27)</f>
        <v/>
      </c>
      <c r="AY26" s="223" t="str">
        <f>IF('SAM_2017_4HH_rich with capital'!AZ27="","",'SAM_2017_4HH_rich with capital'!AZ27)</f>
        <v/>
      </c>
      <c r="AZ26" s="223" t="str">
        <f>IF('SAM_2017_4HH_rich with capital'!BA27="","",'SAM_2017_4HH_rich with capital'!BA27)</f>
        <v/>
      </c>
      <c r="BA26" s="223" t="str">
        <f>IF('SAM_2017_4HH_rich with capital'!BB27="","",'SAM_2017_4HH_rich with capital'!BB27)</f>
        <v/>
      </c>
      <c r="BB26" s="223" t="str">
        <f>IF('SAM_2017_4HH_rich with capital'!BC27="","",'SAM_2017_4HH_rich with capital'!BC27)</f>
        <v/>
      </c>
      <c r="BC26" s="223" t="str">
        <f>IF('SAM_2017_4HH_rich with capital'!BD27="","",'SAM_2017_4HH_rich with capital'!BD27)</f>
        <v/>
      </c>
      <c r="BD26" s="223" t="str">
        <f>IF('SAM_2017_4HH_rich with capital'!BE27="","",'SAM_2017_4HH_rich with capital'!BE27)</f>
        <v/>
      </c>
      <c r="BE26" s="223" t="str">
        <f>IF('SAM_2017_4HH_rich with capital'!BF27="","",'SAM_2017_4HH_rich with capital'!BF27)</f>
        <v/>
      </c>
      <c r="BF26" s="223" t="str">
        <f>IF('SAM_2017_4HH_rich with capital'!BG27="","",'SAM_2017_4HH_rich with capital'!BG27)</f>
        <v/>
      </c>
      <c r="BG26" s="223" t="str">
        <f>IF('SAM_2017_4HH_rich with capital'!BH27="","",'SAM_2017_4HH_rich with capital'!BH27)</f>
        <v/>
      </c>
      <c r="BH26" s="223">
        <f>IF('SAM_2017_4HH_rich with capital'!BI27="","",'SAM_2017_4HH_rich with capital'!BI27)</f>
        <v>393777.17963831697</v>
      </c>
      <c r="BI26" s="223" t="str">
        <f>IF('SAM_2017_4HH_rich with capital'!BJ27="","",'SAM_2017_4HH_rich with capital'!BJ27)</f>
        <v/>
      </c>
      <c r="BJ26" s="223" t="str">
        <f>IF('SAM_2017_4HH_rich with capital'!BK27="","",'SAM_2017_4HH_rich with capital'!BK27)</f>
        <v/>
      </c>
      <c r="BK26" s="223" t="str">
        <f>IF('SAM_2017_4HH_rich with capital'!BL27="","",'SAM_2017_4HH_rich with capital'!BL27)</f>
        <v/>
      </c>
      <c r="BL26" s="223" t="str">
        <f>IF('SAM_2017_4HH_rich with capital'!BM27="","",'SAM_2017_4HH_rich with capital'!BM27)</f>
        <v/>
      </c>
      <c r="BM26" s="223" t="str">
        <f>IF('SAM_2017_4HH_rich with capital'!BN27="","",'SAM_2017_4HH_rich with capital'!BN27)</f>
        <v/>
      </c>
      <c r="BN26" s="223" t="str">
        <f>IF('SAM_2017_4HH_rich with capital'!BO27="","",'SAM_2017_4HH_rich with capital'!BO27)</f>
        <v/>
      </c>
      <c r="BO26" s="223" t="str">
        <f>IF('SAM_2017_4HH_rich with capital'!BP27="","",'SAM_2017_4HH_rich with capital'!BP27)</f>
        <v/>
      </c>
      <c r="BP26" s="223" t="str">
        <f>IF('SAM_2017_4HH_rich with capital'!BQ27="","",'SAM_2017_4HH_rich with capital'!BQ27)</f>
        <v/>
      </c>
      <c r="BQ26" s="223" t="str">
        <f>IF('SAM_2017_4HH_rich with capital'!BR27="","",'SAM_2017_4HH_rich with capital'!BR27)</f>
        <v/>
      </c>
      <c r="BR26" s="223" t="str">
        <f>IF('SAM_2017_4HH_rich with capital'!BS27="","",'SAM_2017_4HH_rich with capital'!BS27)</f>
        <v/>
      </c>
      <c r="BS26" s="223" t="str">
        <f>IF('SAM_2017_4HH_rich with capital'!BT27="","",'SAM_2017_4HH_rich with capital'!BT27)</f>
        <v/>
      </c>
      <c r="BT26" s="223" t="str">
        <f>IF('SAM_2017_4HH_rich with capital'!BU27="","",'SAM_2017_4HH_rich with capital'!BU27)</f>
        <v/>
      </c>
      <c r="BU26" s="223" t="str">
        <f>IF('SAM_2017_4HH_rich with capital'!BV27="","",'SAM_2017_4HH_rich with capital'!BV27)</f>
        <v/>
      </c>
      <c r="BV26" s="223" t="str">
        <f>IF('SAM_2017_4HH_rich with capital'!BW27="","",'SAM_2017_4HH_rich with capital'!BW27)</f>
        <v/>
      </c>
      <c r="BW26" s="223" t="str">
        <f>IF('SAM_2017_4HH_rich with capital'!BX27="","",'SAM_2017_4HH_rich with capital'!BX27)</f>
        <v/>
      </c>
      <c r="BX26" s="223" t="str">
        <f>IF('SAM_2017_4HH_rich with capital'!BY27="","",'SAM_2017_4HH_rich with capital'!BY27)</f>
        <v/>
      </c>
      <c r="BY26" s="223" t="str">
        <f>IF('SAM_2017_4HH_rich with capital'!BZ27="","",'SAM_2017_4HH_rich with capital'!BZ27)</f>
        <v/>
      </c>
      <c r="BZ26" s="223" t="str">
        <f>IF('SAM_2017_4HH_rich with capital'!CA27="","",'SAM_2017_4HH_rich with capital'!CA27)</f>
        <v/>
      </c>
      <c r="CA26" s="223" t="str">
        <f>IF('SAM_2017_4HH_rich with capital'!CB27="","",'SAM_2017_4HH_rich with capital'!CB27)</f>
        <v/>
      </c>
      <c r="CB26" s="223" t="str">
        <f>IF('SAM_2017_4HH_rich with capital'!CC27="","",'SAM_2017_4HH_rich with capital'!CC27)</f>
        <v/>
      </c>
      <c r="CC26" s="223" t="str">
        <f>IF('SAM_2017_4HH_rich with capital'!CD27="","",'SAM_2017_4HH_rich with capital'!CD27)</f>
        <v/>
      </c>
      <c r="CD26" s="223" t="str">
        <f>IF('SAM_2017_4HH_rich with capital'!CE27="","",'SAM_2017_4HH_rich with capital'!CE27)</f>
        <v/>
      </c>
      <c r="CE26" s="83">
        <f>IF('SAM_2017_4HH_rich with capital'!CF27="","",'SAM_2017_4HH_rich with capital'!CF27)</f>
        <v>71097.182187662474</v>
      </c>
    </row>
    <row r="27" spans="1:83" x14ac:dyDescent="0.25">
      <c r="A27" s="225">
        <v>26</v>
      </c>
      <c r="B27" s="244" t="str">
        <f>IF('SAM_2017_4HH_rich with capital'!C28="","",'SAM_2017_4HH_rich with capital'!C28)</f>
        <v/>
      </c>
      <c r="C27" s="223" t="str">
        <f>IF('SAM_2017_4HH_rich with capital'!D28="","",'SAM_2017_4HH_rich with capital'!D28)</f>
        <v/>
      </c>
      <c r="D27" s="223" t="str">
        <f>IF('SAM_2017_4HH_rich with capital'!E28="","",'SAM_2017_4HH_rich with capital'!E28)</f>
        <v/>
      </c>
      <c r="E27" s="223" t="str">
        <f>IF('SAM_2017_4HH_rich with capital'!F28="","",'SAM_2017_4HH_rich with capital'!F28)</f>
        <v/>
      </c>
      <c r="F27" s="223" t="str">
        <f>IF('SAM_2017_4HH_rich with capital'!G28="","",'SAM_2017_4HH_rich with capital'!G28)</f>
        <v/>
      </c>
      <c r="G27" s="223" t="str">
        <f>IF('SAM_2017_4HH_rich with capital'!H28="","",'SAM_2017_4HH_rich with capital'!H28)</f>
        <v/>
      </c>
      <c r="H27" s="223" t="str">
        <f>IF('SAM_2017_4HH_rich with capital'!I28="","",'SAM_2017_4HH_rich with capital'!I28)</f>
        <v/>
      </c>
      <c r="I27" s="223" t="str">
        <f>IF('SAM_2017_4HH_rich with capital'!J28="","",'SAM_2017_4HH_rich with capital'!J28)</f>
        <v/>
      </c>
      <c r="J27" s="223" t="str">
        <f>IF('SAM_2017_4HH_rich with capital'!K28="","",'SAM_2017_4HH_rich with capital'!K28)</f>
        <v/>
      </c>
      <c r="K27" s="223" t="str">
        <f>IF('SAM_2017_4HH_rich with capital'!L28="","",'SAM_2017_4HH_rich with capital'!L28)</f>
        <v/>
      </c>
      <c r="L27" s="223" t="str">
        <f>IF('SAM_2017_4HH_rich with capital'!M28="","",'SAM_2017_4HH_rich with capital'!M28)</f>
        <v/>
      </c>
      <c r="M27" s="223" t="str">
        <f>IF('SAM_2017_4HH_rich with capital'!N28="","",'SAM_2017_4HH_rich with capital'!N28)</f>
        <v/>
      </c>
      <c r="N27" s="223" t="str">
        <f>IF('SAM_2017_4HH_rich with capital'!O28="","",'SAM_2017_4HH_rich with capital'!O28)</f>
        <v/>
      </c>
      <c r="O27" s="223" t="str">
        <f>IF('SAM_2017_4HH_rich with capital'!P28="","",'SAM_2017_4HH_rich with capital'!P28)</f>
        <v/>
      </c>
      <c r="P27" s="223" t="str">
        <f>IF('SAM_2017_4HH_rich with capital'!Q28="","",'SAM_2017_4HH_rich with capital'!Q28)</f>
        <v/>
      </c>
      <c r="Q27" s="223" t="str">
        <f>IF('SAM_2017_4HH_rich with capital'!R28="","",'SAM_2017_4HH_rich with capital'!R28)</f>
        <v/>
      </c>
      <c r="R27" s="223" t="str">
        <f>IF('SAM_2017_4HH_rich with capital'!S28="","",'SAM_2017_4HH_rich with capital'!S28)</f>
        <v/>
      </c>
      <c r="S27" s="223" t="str">
        <f>IF('SAM_2017_4HH_rich with capital'!T28="","",'SAM_2017_4HH_rich with capital'!T28)</f>
        <v/>
      </c>
      <c r="T27" s="223" t="str">
        <f>IF('SAM_2017_4HH_rich with capital'!U28="","",'SAM_2017_4HH_rich with capital'!U28)</f>
        <v/>
      </c>
      <c r="U27" s="223" t="str">
        <f>IF('SAM_2017_4HH_rich with capital'!V28="","",'SAM_2017_4HH_rich with capital'!V28)</f>
        <v/>
      </c>
      <c r="V27" s="223" t="str">
        <f>IF('SAM_2017_4HH_rich with capital'!W28="","",'SAM_2017_4HH_rich with capital'!W28)</f>
        <v/>
      </c>
      <c r="W27" s="223" t="str">
        <f>IF('SAM_2017_4HH_rich with capital'!X28="","",'SAM_2017_4HH_rich with capital'!X28)</f>
        <v/>
      </c>
      <c r="X27" s="223" t="str">
        <f>IF('SAM_2017_4HH_rich with capital'!Y28="","",'SAM_2017_4HH_rich with capital'!Y28)</f>
        <v/>
      </c>
      <c r="Y27" s="223" t="str">
        <f>IF('SAM_2017_4HH_rich with capital'!Z28="","",'SAM_2017_4HH_rich with capital'!Z28)</f>
        <v/>
      </c>
      <c r="Z27" s="223" t="str">
        <f>IF('SAM_2017_4HH_rich with capital'!AA28="","",'SAM_2017_4HH_rich with capital'!AA28)</f>
        <v/>
      </c>
      <c r="AA27" s="223" t="str">
        <f>IF('SAM_2017_4HH_rich with capital'!AB28="","",'SAM_2017_4HH_rich with capital'!AB28)</f>
        <v/>
      </c>
      <c r="AB27" s="223" t="str">
        <f>IF('SAM_2017_4HH_rich with capital'!AC28="","",'SAM_2017_4HH_rich with capital'!AC28)</f>
        <v/>
      </c>
      <c r="AC27" s="223" t="str">
        <f>IF('SAM_2017_4HH_rich with capital'!AD28="","",'SAM_2017_4HH_rich with capital'!AD28)</f>
        <v/>
      </c>
      <c r="AD27" s="223" t="str">
        <f>IF('SAM_2017_4HH_rich with capital'!AE28="","",'SAM_2017_4HH_rich with capital'!AE28)</f>
        <v/>
      </c>
      <c r="AE27" s="223" t="str">
        <f>IF('SAM_2017_4HH_rich with capital'!AF28="","",'SAM_2017_4HH_rich with capital'!AF28)</f>
        <v/>
      </c>
      <c r="AF27" s="223" t="str">
        <f>IF('SAM_2017_4HH_rich with capital'!AG28="","",'SAM_2017_4HH_rich with capital'!AG28)</f>
        <v/>
      </c>
      <c r="AG27" s="223" t="str">
        <f>IF('SAM_2017_4HH_rich with capital'!AH28="","",'SAM_2017_4HH_rich with capital'!AH28)</f>
        <v/>
      </c>
      <c r="AH27" s="223" t="str">
        <f>IF('SAM_2017_4HH_rich with capital'!AI28="","",'SAM_2017_4HH_rich with capital'!AI28)</f>
        <v/>
      </c>
      <c r="AI27" s="223" t="str">
        <f>IF('SAM_2017_4HH_rich with capital'!AJ28="","",'SAM_2017_4HH_rich with capital'!AJ28)</f>
        <v/>
      </c>
      <c r="AJ27" s="223" t="str">
        <f>IF('SAM_2017_4HH_rich with capital'!AK28="","",'SAM_2017_4HH_rich with capital'!AK28)</f>
        <v/>
      </c>
      <c r="AK27" s="223" t="str">
        <f>IF('SAM_2017_4HH_rich with capital'!AL28="","",'SAM_2017_4HH_rich with capital'!AL28)</f>
        <v/>
      </c>
      <c r="AL27" s="223" t="str">
        <f>IF('SAM_2017_4HH_rich with capital'!AM28="","",'SAM_2017_4HH_rich with capital'!AM28)</f>
        <v/>
      </c>
      <c r="AM27" s="223" t="str">
        <f>IF('SAM_2017_4HH_rich with capital'!AN28="","",'SAM_2017_4HH_rich with capital'!AN28)</f>
        <v/>
      </c>
      <c r="AN27" s="223" t="str">
        <f>IF('SAM_2017_4HH_rich with capital'!AO28="","",'SAM_2017_4HH_rich with capital'!AO28)</f>
        <v/>
      </c>
      <c r="AO27" s="223" t="str">
        <f>IF('SAM_2017_4HH_rich with capital'!AP28="","",'SAM_2017_4HH_rich with capital'!AP28)</f>
        <v/>
      </c>
      <c r="AP27" s="223" t="str">
        <f>IF('SAM_2017_4HH_rich with capital'!AQ28="","",'SAM_2017_4HH_rich with capital'!AQ28)</f>
        <v/>
      </c>
      <c r="AQ27" s="223" t="str">
        <f>IF('SAM_2017_4HH_rich with capital'!AR28="","",'SAM_2017_4HH_rich with capital'!AR28)</f>
        <v/>
      </c>
      <c r="AR27" s="223" t="str">
        <f>IF('SAM_2017_4HH_rich with capital'!AS28="","",'SAM_2017_4HH_rich with capital'!AS28)</f>
        <v/>
      </c>
      <c r="AS27" s="223" t="str">
        <f>IF('SAM_2017_4HH_rich with capital'!AT28="","",'SAM_2017_4HH_rich with capital'!AT28)</f>
        <v/>
      </c>
      <c r="AT27" s="223" t="str">
        <f>IF('SAM_2017_4HH_rich with capital'!AU28="","",'SAM_2017_4HH_rich with capital'!AU28)</f>
        <v/>
      </c>
      <c r="AU27" s="223" t="str">
        <f>IF('SAM_2017_4HH_rich with capital'!AV28="","",'SAM_2017_4HH_rich with capital'!AV28)</f>
        <v/>
      </c>
      <c r="AV27" s="223" t="str">
        <f>IF('SAM_2017_4HH_rich with capital'!AW28="","",'SAM_2017_4HH_rich with capital'!AW28)</f>
        <v/>
      </c>
      <c r="AW27" s="223" t="str">
        <f>IF('SAM_2017_4HH_rich with capital'!AX28="","",'SAM_2017_4HH_rich with capital'!AX28)</f>
        <v/>
      </c>
      <c r="AX27" s="223" t="str">
        <f>IF('SAM_2017_4HH_rich with capital'!AY28="","",'SAM_2017_4HH_rich with capital'!AY28)</f>
        <v/>
      </c>
      <c r="AY27" s="223" t="str">
        <f>IF('SAM_2017_4HH_rich with capital'!AZ28="","",'SAM_2017_4HH_rich with capital'!AZ28)</f>
        <v/>
      </c>
      <c r="AZ27" s="223" t="str">
        <f>IF('SAM_2017_4HH_rich with capital'!BA28="","",'SAM_2017_4HH_rich with capital'!BA28)</f>
        <v/>
      </c>
      <c r="BA27" s="223" t="str">
        <f>IF('SAM_2017_4HH_rich with capital'!BB28="","",'SAM_2017_4HH_rich with capital'!BB28)</f>
        <v/>
      </c>
      <c r="BB27" s="223" t="str">
        <f>IF('SAM_2017_4HH_rich with capital'!BC28="","",'SAM_2017_4HH_rich with capital'!BC28)</f>
        <v/>
      </c>
      <c r="BC27" s="223" t="str">
        <f>IF('SAM_2017_4HH_rich with capital'!BD28="","",'SAM_2017_4HH_rich with capital'!BD28)</f>
        <v/>
      </c>
      <c r="BD27" s="223" t="str">
        <f>IF('SAM_2017_4HH_rich with capital'!BE28="","",'SAM_2017_4HH_rich with capital'!BE28)</f>
        <v/>
      </c>
      <c r="BE27" s="223" t="str">
        <f>IF('SAM_2017_4HH_rich with capital'!BF28="","",'SAM_2017_4HH_rich with capital'!BF28)</f>
        <v/>
      </c>
      <c r="BF27" s="223" t="str">
        <f>IF('SAM_2017_4HH_rich with capital'!BG28="","",'SAM_2017_4HH_rich with capital'!BG28)</f>
        <v/>
      </c>
      <c r="BG27" s="223" t="str">
        <f>IF('SAM_2017_4HH_rich with capital'!BH28="","",'SAM_2017_4HH_rich with capital'!BH28)</f>
        <v/>
      </c>
      <c r="BH27" s="223" t="str">
        <f>IF('SAM_2017_4HH_rich with capital'!BI28="","",'SAM_2017_4HH_rich with capital'!BI28)</f>
        <v/>
      </c>
      <c r="BI27" s="223">
        <f>IF('SAM_2017_4HH_rich with capital'!BJ28="","",'SAM_2017_4HH_rich with capital'!BJ28)</f>
        <v>6077023.6743909633</v>
      </c>
      <c r="BJ27" s="223" t="str">
        <f>IF('SAM_2017_4HH_rich with capital'!BK28="","",'SAM_2017_4HH_rich with capital'!BK28)</f>
        <v/>
      </c>
      <c r="BK27" s="223" t="str">
        <f>IF('SAM_2017_4HH_rich with capital'!BL28="","",'SAM_2017_4HH_rich with capital'!BL28)</f>
        <v/>
      </c>
      <c r="BL27" s="223" t="str">
        <f>IF('SAM_2017_4HH_rich with capital'!BM28="","",'SAM_2017_4HH_rich with capital'!BM28)</f>
        <v/>
      </c>
      <c r="BM27" s="223" t="str">
        <f>IF('SAM_2017_4HH_rich with capital'!BN28="","",'SAM_2017_4HH_rich with capital'!BN28)</f>
        <v/>
      </c>
      <c r="BN27" s="223" t="str">
        <f>IF('SAM_2017_4HH_rich with capital'!BO28="","",'SAM_2017_4HH_rich with capital'!BO28)</f>
        <v/>
      </c>
      <c r="BO27" s="223" t="str">
        <f>IF('SAM_2017_4HH_rich with capital'!BP28="","",'SAM_2017_4HH_rich with capital'!BP28)</f>
        <v/>
      </c>
      <c r="BP27" s="223" t="str">
        <f>IF('SAM_2017_4HH_rich with capital'!BQ28="","",'SAM_2017_4HH_rich with capital'!BQ28)</f>
        <v/>
      </c>
      <c r="BQ27" s="223" t="str">
        <f>IF('SAM_2017_4HH_rich with capital'!BR28="","",'SAM_2017_4HH_rich with capital'!BR28)</f>
        <v/>
      </c>
      <c r="BR27" s="223" t="str">
        <f>IF('SAM_2017_4HH_rich with capital'!BS28="","",'SAM_2017_4HH_rich with capital'!BS28)</f>
        <v/>
      </c>
      <c r="BS27" s="223" t="str">
        <f>IF('SAM_2017_4HH_rich with capital'!BT28="","",'SAM_2017_4HH_rich with capital'!BT28)</f>
        <v/>
      </c>
      <c r="BT27" s="223" t="str">
        <f>IF('SAM_2017_4HH_rich with capital'!BU28="","",'SAM_2017_4HH_rich with capital'!BU28)</f>
        <v/>
      </c>
      <c r="BU27" s="223" t="str">
        <f>IF('SAM_2017_4HH_rich with capital'!BV28="","",'SAM_2017_4HH_rich with capital'!BV28)</f>
        <v/>
      </c>
      <c r="BV27" s="223" t="str">
        <f>IF('SAM_2017_4HH_rich with capital'!BW28="","",'SAM_2017_4HH_rich with capital'!BW28)</f>
        <v/>
      </c>
      <c r="BW27" s="223" t="str">
        <f>IF('SAM_2017_4HH_rich with capital'!BX28="","",'SAM_2017_4HH_rich with capital'!BX28)</f>
        <v/>
      </c>
      <c r="BX27" s="223" t="str">
        <f>IF('SAM_2017_4HH_rich with capital'!BY28="","",'SAM_2017_4HH_rich with capital'!BY28)</f>
        <v/>
      </c>
      <c r="BY27" s="223" t="str">
        <f>IF('SAM_2017_4HH_rich with capital'!BZ28="","",'SAM_2017_4HH_rich with capital'!BZ28)</f>
        <v/>
      </c>
      <c r="BZ27" s="223" t="str">
        <f>IF('SAM_2017_4HH_rich with capital'!CA28="","",'SAM_2017_4HH_rich with capital'!CA28)</f>
        <v/>
      </c>
      <c r="CA27" s="223" t="str">
        <f>IF('SAM_2017_4HH_rich with capital'!CB28="","",'SAM_2017_4HH_rich with capital'!CB28)</f>
        <v/>
      </c>
      <c r="CB27" s="223" t="str">
        <f>IF('SAM_2017_4HH_rich with capital'!CC28="","",'SAM_2017_4HH_rich with capital'!CC28)</f>
        <v/>
      </c>
      <c r="CC27" s="223" t="str">
        <f>IF('SAM_2017_4HH_rich with capital'!CD28="","",'SAM_2017_4HH_rich with capital'!CD28)</f>
        <v/>
      </c>
      <c r="CD27" s="223" t="str">
        <f>IF('SAM_2017_4HH_rich with capital'!CE28="","",'SAM_2017_4HH_rich with capital'!CE28)</f>
        <v/>
      </c>
      <c r="CE27" s="83">
        <f>IF('SAM_2017_4HH_rich with capital'!CF28="","",'SAM_2017_4HH_rich with capital'!CF28)</f>
        <v>85135.887140994528</v>
      </c>
    </row>
    <row r="28" spans="1:83" x14ac:dyDescent="0.25">
      <c r="A28" s="225">
        <v>27</v>
      </c>
      <c r="B28" s="244" t="str">
        <f>IF('SAM_2017_4HH_rich with capital'!C29="","",'SAM_2017_4HH_rich with capital'!C29)</f>
        <v/>
      </c>
      <c r="C28" s="223" t="str">
        <f>IF('SAM_2017_4HH_rich with capital'!D29="","",'SAM_2017_4HH_rich with capital'!D29)</f>
        <v/>
      </c>
      <c r="D28" s="223" t="str">
        <f>IF('SAM_2017_4HH_rich with capital'!E29="","",'SAM_2017_4HH_rich with capital'!E29)</f>
        <v/>
      </c>
      <c r="E28" s="223" t="str">
        <f>IF('SAM_2017_4HH_rich with capital'!F29="","",'SAM_2017_4HH_rich with capital'!F29)</f>
        <v/>
      </c>
      <c r="F28" s="223" t="str">
        <f>IF('SAM_2017_4HH_rich with capital'!G29="","",'SAM_2017_4HH_rich with capital'!G29)</f>
        <v/>
      </c>
      <c r="G28" s="223" t="str">
        <f>IF('SAM_2017_4HH_rich with capital'!H29="","",'SAM_2017_4HH_rich with capital'!H29)</f>
        <v/>
      </c>
      <c r="H28" s="223" t="str">
        <f>IF('SAM_2017_4HH_rich with capital'!I29="","",'SAM_2017_4HH_rich with capital'!I29)</f>
        <v/>
      </c>
      <c r="I28" s="223" t="str">
        <f>IF('SAM_2017_4HH_rich with capital'!J29="","",'SAM_2017_4HH_rich with capital'!J29)</f>
        <v/>
      </c>
      <c r="J28" s="223" t="str">
        <f>IF('SAM_2017_4HH_rich with capital'!K29="","",'SAM_2017_4HH_rich with capital'!K29)</f>
        <v/>
      </c>
      <c r="K28" s="223" t="str">
        <f>IF('SAM_2017_4HH_rich with capital'!L29="","",'SAM_2017_4HH_rich with capital'!L29)</f>
        <v/>
      </c>
      <c r="L28" s="223" t="str">
        <f>IF('SAM_2017_4HH_rich with capital'!M29="","",'SAM_2017_4HH_rich with capital'!M29)</f>
        <v/>
      </c>
      <c r="M28" s="223" t="str">
        <f>IF('SAM_2017_4HH_rich with capital'!N29="","",'SAM_2017_4HH_rich with capital'!N29)</f>
        <v/>
      </c>
      <c r="N28" s="223" t="str">
        <f>IF('SAM_2017_4HH_rich with capital'!O29="","",'SAM_2017_4HH_rich with capital'!O29)</f>
        <v/>
      </c>
      <c r="O28" s="223" t="str">
        <f>IF('SAM_2017_4HH_rich with capital'!P29="","",'SAM_2017_4HH_rich with capital'!P29)</f>
        <v/>
      </c>
      <c r="P28" s="223" t="str">
        <f>IF('SAM_2017_4HH_rich with capital'!Q29="","",'SAM_2017_4HH_rich with capital'!Q29)</f>
        <v/>
      </c>
      <c r="Q28" s="223" t="str">
        <f>IF('SAM_2017_4HH_rich with capital'!R29="","",'SAM_2017_4HH_rich with capital'!R29)</f>
        <v/>
      </c>
      <c r="R28" s="223" t="str">
        <f>IF('SAM_2017_4HH_rich with capital'!S29="","",'SAM_2017_4HH_rich with capital'!S29)</f>
        <v/>
      </c>
      <c r="S28" s="223" t="str">
        <f>IF('SAM_2017_4HH_rich with capital'!T29="","",'SAM_2017_4HH_rich with capital'!T29)</f>
        <v/>
      </c>
      <c r="T28" s="223" t="str">
        <f>IF('SAM_2017_4HH_rich with capital'!U29="","",'SAM_2017_4HH_rich with capital'!U29)</f>
        <v/>
      </c>
      <c r="U28" s="223" t="str">
        <f>IF('SAM_2017_4HH_rich with capital'!V29="","",'SAM_2017_4HH_rich with capital'!V29)</f>
        <v/>
      </c>
      <c r="V28" s="223" t="str">
        <f>IF('SAM_2017_4HH_rich with capital'!W29="","",'SAM_2017_4HH_rich with capital'!W29)</f>
        <v/>
      </c>
      <c r="W28" s="223" t="str">
        <f>IF('SAM_2017_4HH_rich with capital'!X29="","",'SAM_2017_4HH_rich with capital'!X29)</f>
        <v/>
      </c>
      <c r="X28" s="223" t="str">
        <f>IF('SAM_2017_4HH_rich with capital'!Y29="","",'SAM_2017_4HH_rich with capital'!Y29)</f>
        <v/>
      </c>
      <c r="Y28" s="223" t="str">
        <f>IF('SAM_2017_4HH_rich with capital'!Z29="","",'SAM_2017_4HH_rich with capital'!Z29)</f>
        <v/>
      </c>
      <c r="Z28" s="223" t="str">
        <f>IF('SAM_2017_4HH_rich with capital'!AA29="","",'SAM_2017_4HH_rich with capital'!AA29)</f>
        <v/>
      </c>
      <c r="AA28" s="223" t="str">
        <f>IF('SAM_2017_4HH_rich with capital'!AB29="","",'SAM_2017_4HH_rich with capital'!AB29)</f>
        <v/>
      </c>
      <c r="AB28" s="223" t="str">
        <f>IF('SAM_2017_4HH_rich with capital'!AC29="","",'SAM_2017_4HH_rich with capital'!AC29)</f>
        <v/>
      </c>
      <c r="AC28" s="223" t="str">
        <f>IF('SAM_2017_4HH_rich with capital'!AD29="","",'SAM_2017_4HH_rich with capital'!AD29)</f>
        <v/>
      </c>
      <c r="AD28" s="223" t="str">
        <f>IF('SAM_2017_4HH_rich with capital'!AE29="","",'SAM_2017_4HH_rich with capital'!AE29)</f>
        <v/>
      </c>
      <c r="AE28" s="223" t="str">
        <f>IF('SAM_2017_4HH_rich with capital'!AF29="","",'SAM_2017_4HH_rich with capital'!AF29)</f>
        <v/>
      </c>
      <c r="AF28" s="223" t="str">
        <f>IF('SAM_2017_4HH_rich with capital'!AG29="","",'SAM_2017_4HH_rich with capital'!AG29)</f>
        <v/>
      </c>
      <c r="AG28" s="223" t="str">
        <f>IF('SAM_2017_4HH_rich with capital'!AH29="","",'SAM_2017_4HH_rich with capital'!AH29)</f>
        <v/>
      </c>
      <c r="AH28" s="223" t="str">
        <f>IF('SAM_2017_4HH_rich with capital'!AI29="","",'SAM_2017_4HH_rich with capital'!AI29)</f>
        <v/>
      </c>
      <c r="AI28" s="223" t="str">
        <f>IF('SAM_2017_4HH_rich with capital'!AJ29="","",'SAM_2017_4HH_rich with capital'!AJ29)</f>
        <v/>
      </c>
      <c r="AJ28" s="223" t="str">
        <f>IF('SAM_2017_4HH_rich with capital'!AK29="","",'SAM_2017_4HH_rich with capital'!AK29)</f>
        <v/>
      </c>
      <c r="AK28" s="223" t="str">
        <f>IF('SAM_2017_4HH_rich with capital'!AL29="","",'SAM_2017_4HH_rich with capital'!AL29)</f>
        <v/>
      </c>
      <c r="AL28" s="223" t="str">
        <f>IF('SAM_2017_4HH_rich with capital'!AM29="","",'SAM_2017_4HH_rich with capital'!AM29)</f>
        <v/>
      </c>
      <c r="AM28" s="223" t="str">
        <f>IF('SAM_2017_4HH_rich with capital'!AN29="","",'SAM_2017_4HH_rich with capital'!AN29)</f>
        <v/>
      </c>
      <c r="AN28" s="223" t="str">
        <f>IF('SAM_2017_4HH_rich with capital'!AO29="","",'SAM_2017_4HH_rich with capital'!AO29)</f>
        <v/>
      </c>
      <c r="AO28" s="223" t="str">
        <f>IF('SAM_2017_4HH_rich with capital'!AP29="","",'SAM_2017_4HH_rich with capital'!AP29)</f>
        <v/>
      </c>
      <c r="AP28" s="223" t="str">
        <f>IF('SAM_2017_4HH_rich with capital'!AQ29="","",'SAM_2017_4HH_rich with capital'!AQ29)</f>
        <v/>
      </c>
      <c r="AQ28" s="223" t="str">
        <f>IF('SAM_2017_4HH_rich with capital'!AR29="","",'SAM_2017_4HH_rich with capital'!AR29)</f>
        <v/>
      </c>
      <c r="AR28" s="223" t="str">
        <f>IF('SAM_2017_4HH_rich with capital'!AS29="","",'SAM_2017_4HH_rich with capital'!AS29)</f>
        <v/>
      </c>
      <c r="AS28" s="223" t="str">
        <f>IF('SAM_2017_4HH_rich with capital'!AT29="","",'SAM_2017_4HH_rich with capital'!AT29)</f>
        <v/>
      </c>
      <c r="AT28" s="223" t="str">
        <f>IF('SAM_2017_4HH_rich with capital'!AU29="","",'SAM_2017_4HH_rich with capital'!AU29)</f>
        <v/>
      </c>
      <c r="AU28" s="223" t="str">
        <f>IF('SAM_2017_4HH_rich with capital'!AV29="","",'SAM_2017_4HH_rich with capital'!AV29)</f>
        <v/>
      </c>
      <c r="AV28" s="223" t="str">
        <f>IF('SAM_2017_4HH_rich with capital'!AW29="","",'SAM_2017_4HH_rich with capital'!AW29)</f>
        <v/>
      </c>
      <c r="AW28" s="223" t="str">
        <f>IF('SAM_2017_4HH_rich with capital'!AX29="","",'SAM_2017_4HH_rich with capital'!AX29)</f>
        <v/>
      </c>
      <c r="AX28" s="223" t="str">
        <f>IF('SAM_2017_4HH_rich with capital'!AY29="","",'SAM_2017_4HH_rich with capital'!AY29)</f>
        <v/>
      </c>
      <c r="AY28" s="223" t="str">
        <f>IF('SAM_2017_4HH_rich with capital'!AZ29="","",'SAM_2017_4HH_rich with capital'!AZ29)</f>
        <v/>
      </c>
      <c r="AZ28" s="223" t="str">
        <f>IF('SAM_2017_4HH_rich with capital'!BA29="","",'SAM_2017_4HH_rich with capital'!BA29)</f>
        <v/>
      </c>
      <c r="BA28" s="223" t="str">
        <f>IF('SAM_2017_4HH_rich with capital'!BB29="","",'SAM_2017_4HH_rich with capital'!BB29)</f>
        <v/>
      </c>
      <c r="BB28" s="223" t="str">
        <f>IF('SAM_2017_4HH_rich with capital'!BC29="","",'SAM_2017_4HH_rich with capital'!BC29)</f>
        <v/>
      </c>
      <c r="BC28" s="223" t="str">
        <f>IF('SAM_2017_4HH_rich with capital'!BD29="","",'SAM_2017_4HH_rich with capital'!BD29)</f>
        <v/>
      </c>
      <c r="BD28" s="223" t="str">
        <f>IF('SAM_2017_4HH_rich with capital'!BE29="","",'SAM_2017_4HH_rich with capital'!BE29)</f>
        <v/>
      </c>
      <c r="BE28" s="223" t="str">
        <f>IF('SAM_2017_4HH_rich with capital'!BF29="","",'SAM_2017_4HH_rich with capital'!BF29)</f>
        <v/>
      </c>
      <c r="BF28" s="223" t="str">
        <f>IF('SAM_2017_4HH_rich with capital'!BG29="","",'SAM_2017_4HH_rich with capital'!BG29)</f>
        <v/>
      </c>
      <c r="BG28" s="223" t="str">
        <f>IF('SAM_2017_4HH_rich with capital'!BH29="","",'SAM_2017_4HH_rich with capital'!BH29)</f>
        <v/>
      </c>
      <c r="BH28" s="223" t="str">
        <f>IF('SAM_2017_4HH_rich with capital'!BI29="","",'SAM_2017_4HH_rich with capital'!BI29)</f>
        <v/>
      </c>
      <c r="BI28" s="223" t="str">
        <f>IF('SAM_2017_4HH_rich with capital'!BJ29="","",'SAM_2017_4HH_rich with capital'!BJ29)</f>
        <v/>
      </c>
      <c r="BJ28" s="223">
        <f>IF('SAM_2017_4HH_rich with capital'!BK29="","",'SAM_2017_4HH_rich with capital'!BK29)</f>
        <v>15575551.899143422</v>
      </c>
      <c r="BK28" s="223" t="str">
        <f>IF('SAM_2017_4HH_rich with capital'!BL29="","",'SAM_2017_4HH_rich with capital'!BL29)</f>
        <v/>
      </c>
      <c r="BL28" s="223" t="str">
        <f>IF('SAM_2017_4HH_rich with capital'!BM29="","",'SAM_2017_4HH_rich with capital'!BM29)</f>
        <v/>
      </c>
      <c r="BM28" s="223" t="str">
        <f>IF('SAM_2017_4HH_rich with capital'!BN29="","",'SAM_2017_4HH_rich with capital'!BN29)</f>
        <v/>
      </c>
      <c r="BN28" s="223" t="str">
        <f>IF('SAM_2017_4HH_rich with capital'!BO29="","",'SAM_2017_4HH_rich with capital'!BO29)</f>
        <v/>
      </c>
      <c r="BO28" s="223" t="str">
        <f>IF('SAM_2017_4HH_rich with capital'!BP29="","",'SAM_2017_4HH_rich with capital'!BP29)</f>
        <v/>
      </c>
      <c r="BP28" s="223" t="str">
        <f>IF('SAM_2017_4HH_rich with capital'!BQ29="","",'SAM_2017_4HH_rich with capital'!BQ29)</f>
        <v/>
      </c>
      <c r="BQ28" s="223" t="str">
        <f>IF('SAM_2017_4HH_rich with capital'!BR29="","",'SAM_2017_4HH_rich with capital'!BR29)</f>
        <v/>
      </c>
      <c r="BR28" s="223" t="str">
        <f>IF('SAM_2017_4HH_rich with capital'!BS29="","",'SAM_2017_4HH_rich with capital'!BS29)</f>
        <v/>
      </c>
      <c r="BS28" s="223" t="str">
        <f>IF('SAM_2017_4HH_rich with capital'!BT29="","",'SAM_2017_4HH_rich with capital'!BT29)</f>
        <v/>
      </c>
      <c r="BT28" s="223" t="str">
        <f>IF('SAM_2017_4HH_rich with capital'!BU29="","",'SAM_2017_4HH_rich with capital'!BU29)</f>
        <v/>
      </c>
      <c r="BU28" s="223" t="str">
        <f>IF('SAM_2017_4HH_rich with capital'!BV29="","",'SAM_2017_4HH_rich with capital'!BV29)</f>
        <v/>
      </c>
      <c r="BV28" s="223" t="str">
        <f>IF('SAM_2017_4HH_rich with capital'!BW29="","",'SAM_2017_4HH_rich with capital'!BW29)</f>
        <v/>
      </c>
      <c r="BW28" s="223" t="str">
        <f>IF('SAM_2017_4HH_rich with capital'!BX29="","",'SAM_2017_4HH_rich with capital'!BX29)</f>
        <v/>
      </c>
      <c r="BX28" s="223" t="str">
        <f>IF('SAM_2017_4HH_rich with capital'!BY29="","",'SAM_2017_4HH_rich with capital'!BY29)</f>
        <v/>
      </c>
      <c r="BY28" s="223" t="str">
        <f>IF('SAM_2017_4HH_rich with capital'!BZ29="","",'SAM_2017_4HH_rich with capital'!BZ29)</f>
        <v/>
      </c>
      <c r="BZ28" s="223" t="str">
        <f>IF('SAM_2017_4HH_rich with capital'!CA29="","",'SAM_2017_4HH_rich with capital'!CA29)</f>
        <v/>
      </c>
      <c r="CA28" s="223" t="str">
        <f>IF('SAM_2017_4HH_rich with capital'!CB29="","",'SAM_2017_4HH_rich with capital'!CB29)</f>
        <v/>
      </c>
      <c r="CB28" s="223" t="str">
        <f>IF('SAM_2017_4HH_rich with capital'!CC29="","",'SAM_2017_4HH_rich with capital'!CC29)</f>
        <v/>
      </c>
      <c r="CC28" s="223" t="str">
        <f>IF('SAM_2017_4HH_rich with capital'!CD29="","",'SAM_2017_4HH_rich with capital'!CD29)</f>
        <v/>
      </c>
      <c r="CD28" s="223" t="str">
        <f>IF('SAM_2017_4HH_rich with capital'!CE29="","",'SAM_2017_4HH_rich with capital'!CE29)</f>
        <v/>
      </c>
      <c r="CE28" s="83">
        <f>IF('SAM_2017_4HH_rich with capital'!CF29="","",'SAM_2017_4HH_rich with capital'!CF29)</f>
        <v>1851264.6940723194</v>
      </c>
    </row>
    <row r="29" spans="1:83" x14ac:dyDescent="0.25">
      <c r="A29" s="225">
        <v>28</v>
      </c>
      <c r="B29" s="244" t="str">
        <f>IF('SAM_2017_4HH_rich with capital'!C30="","",'SAM_2017_4HH_rich with capital'!C30)</f>
        <v/>
      </c>
      <c r="C29" s="223" t="str">
        <f>IF('SAM_2017_4HH_rich with capital'!D30="","",'SAM_2017_4HH_rich with capital'!D30)</f>
        <v/>
      </c>
      <c r="D29" s="223" t="str">
        <f>IF('SAM_2017_4HH_rich with capital'!E30="","",'SAM_2017_4HH_rich with capital'!E30)</f>
        <v/>
      </c>
      <c r="E29" s="223" t="str">
        <f>IF('SAM_2017_4HH_rich with capital'!F30="","",'SAM_2017_4HH_rich with capital'!F30)</f>
        <v/>
      </c>
      <c r="F29" s="223" t="str">
        <f>IF('SAM_2017_4HH_rich with capital'!G30="","",'SAM_2017_4HH_rich with capital'!G30)</f>
        <v/>
      </c>
      <c r="G29" s="223" t="str">
        <f>IF('SAM_2017_4HH_rich with capital'!H30="","",'SAM_2017_4HH_rich with capital'!H30)</f>
        <v/>
      </c>
      <c r="H29" s="223" t="str">
        <f>IF('SAM_2017_4HH_rich with capital'!I30="","",'SAM_2017_4HH_rich with capital'!I30)</f>
        <v/>
      </c>
      <c r="I29" s="223" t="str">
        <f>IF('SAM_2017_4HH_rich with capital'!J30="","",'SAM_2017_4HH_rich with capital'!J30)</f>
        <v/>
      </c>
      <c r="J29" s="223" t="str">
        <f>IF('SAM_2017_4HH_rich with capital'!K30="","",'SAM_2017_4HH_rich with capital'!K30)</f>
        <v/>
      </c>
      <c r="K29" s="223" t="str">
        <f>IF('SAM_2017_4HH_rich with capital'!L30="","",'SAM_2017_4HH_rich with capital'!L30)</f>
        <v/>
      </c>
      <c r="L29" s="223" t="str">
        <f>IF('SAM_2017_4HH_rich with capital'!M30="","",'SAM_2017_4HH_rich with capital'!M30)</f>
        <v/>
      </c>
      <c r="M29" s="223" t="str">
        <f>IF('SAM_2017_4HH_rich with capital'!N30="","",'SAM_2017_4HH_rich with capital'!N30)</f>
        <v/>
      </c>
      <c r="N29" s="223" t="str">
        <f>IF('SAM_2017_4HH_rich with capital'!O30="","",'SAM_2017_4HH_rich with capital'!O30)</f>
        <v/>
      </c>
      <c r="O29" s="223" t="str">
        <f>IF('SAM_2017_4HH_rich with capital'!P30="","",'SAM_2017_4HH_rich with capital'!P30)</f>
        <v/>
      </c>
      <c r="P29" s="223" t="str">
        <f>IF('SAM_2017_4HH_rich with capital'!Q30="","",'SAM_2017_4HH_rich with capital'!Q30)</f>
        <v/>
      </c>
      <c r="Q29" s="223" t="str">
        <f>IF('SAM_2017_4HH_rich with capital'!R30="","",'SAM_2017_4HH_rich with capital'!R30)</f>
        <v/>
      </c>
      <c r="R29" s="223" t="str">
        <f>IF('SAM_2017_4HH_rich with capital'!S30="","",'SAM_2017_4HH_rich with capital'!S30)</f>
        <v/>
      </c>
      <c r="S29" s="223" t="str">
        <f>IF('SAM_2017_4HH_rich with capital'!T30="","",'SAM_2017_4HH_rich with capital'!T30)</f>
        <v/>
      </c>
      <c r="T29" s="223" t="str">
        <f>IF('SAM_2017_4HH_rich with capital'!U30="","",'SAM_2017_4HH_rich with capital'!U30)</f>
        <v/>
      </c>
      <c r="U29" s="223" t="str">
        <f>IF('SAM_2017_4HH_rich with capital'!V30="","",'SAM_2017_4HH_rich with capital'!V30)</f>
        <v/>
      </c>
      <c r="V29" s="223" t="str">
        <f>IF('SAM_2017_4HH_rich with capital'!W30="","",'SAM_2017_4HH_rich with capital'!W30)</f>
        <v/>
      </c>
      <c r="W29" s="223" t="str">
        <f>IF('SAM_2017_4HH_rich with capital'!X30="","",'SAM_2017_4HH_rich with capital'!X30)</f>
        <v/>
      </c>
      <c r="X29" s="223" t="str">
        <f>IF('SAM_2017_4HH_rich with capital'!Y30="","",'SAM_2017_4HH_rich with capital'!Y30)</f>
        <v/>
      </c>
      <c r="Y29" s="223" t="str">
        <f>IF('SAM_2017_4HH_rich with capital'!Z30="","",'SAM_2017_4HH_rich with capital'!Z30)</f>
        <v/>
      </c>
      <c r="Z29" s="223" t="str">
        <f>IF('SAM_2017_4HH_rich with capital'!AA30="","",'SAM_2017_4HH_rich with capital'!AA30)</f>
        <v/>
      </c>
      <c r="AA29" s="223" t="str">
        <f>IF('SAM_2017_4HH_rich with capital'!AB30="","",'SAM_2017_4HH_rich with capital'!AB30)</f>
        <v/>
      </c>
      <c r="AB29" s="223" t="str">
        <f>IF('SAM_2017_4HH_rich with capital'!AC30="","",'SAM_2017_4HH_rich with capital'!AC30)</f>
        <v/>
      </c>
      <c r="AC29" s="223" t="str">
        <f>IF('SAM_2017_4HH_rich with capital'!AD30="","",'SAM_2017_4HH_rich with capital'!AD30)</f>
        <v/>
      </c>
      <c r="AD29" s="223" t="str">
        <f>IF('SAM_2017_4HH_rich with capital'!AE30="","",'SAM_2017_4HH_rich with capital'!AE30)</f>
        <v/>
      </c>
      <c r="AE29" s="223" t="str">
        <f>IF('SAM_2017_4HH_rich with capital'!AF30="","",'SAM_2017_4HH_rich with capital'!AF30)</f>
        <v/>
      </c>
      <c r="AF29" s="223" t="str">
        <f>IF('SAM_2017_4HH_rich with capital'!AG30="","",'SAM_2017_4HH_rich with capital'!AG30)</f>
        <v/>
      </c>
      <c r="AG29" s="223" t="str">
        <f>IF('SAM_2017_4HH_rich with capital'!AH30="","",'SAM_2017_4HH_rich with capital'!AH30)</f>
        <v/>
      </c>
      <c r="AH29" s="223" t="str">
        <f>IF('SAM_2017_4HH_rich with capital'!AI30="","",'SAM_2017_4HH_rich with capital'!AI30)</f>
        <v/>
      </c>
      <c r="AI29" s="223" t="str">
        <f>IF('SAM_2017_4HH_rich with capital'!AJ30="","",'SAM_2017_4HH_rich with capital'!AJ30)</f>
        <v/>
      </c>
      <c r="AJ29" s="223" t="str">
        <f>IF('SAM_2017_4HH_rich with capital'!AK30="","",'SAM_2017_4HH_rich with capital'!AK30)</f>
        <v/>
      </c>
      <c r="AK29" s="223" t="str">
        <f>IF('SAM_2017_4HH_rich with capital'!AL30="","",'SAM_2017_4HH_rich with capital'!AL30)</f>
        <v/>
      </c>
      <c r="AL29" s="223" t="str">
        <f>IF('SAM_2017_4HH_rich with capital'!AM30="","",'SAM_2017_4HH_rich with capital'!AM30)</f>
        <v/>
      </c>
      <c r="AM29" s="223" t="str">
        <f>IF('SAM_2017_4HH_rich with capital'!AN30="","",'SAM_2017_4HH_rich with capital'!AN30)</f>
        <v/>
      </c>
      <c r="AN29" s="223" t="str">
        <f>IF('SAM_2017_4HH_rich with capital'!AO30="","",'SAM_2017_4HH_rich with capital'!AO30)</f>
        <v/>
      </c>
      <c r="AO29" s="223" t="str">
        <f>IF('SAM_2017_4HH_rich with capital'!AP30="","",'SAM_2017_4HH_rich with capital'!AP30)</f>
        <v/>
      </c>
      <c r="AP29" s="223" t="str">
        <f>IF('SAM_2017_4HH_rich with capital'!AQ30="","",'SAM_2017_4HH_rich with capital'!AQ30)</f>
        <v/>
      </c>
      <c r="AQ29" s="223" t="str">
        <f>IF('SAM_2017_4HH_rich with capital'!AR30="","",'SAM_2017_4HH_rich with capital'!AR30)</f>
        <v/>
      </c>
      <c r="AR29" s="223" t="str">
        <f>IF('SAM_2017_4HH_rich with capital'!AS30="","",'SAM_2017_4HH_rich with capital'!AS30)</f>
        <v/>
      </c>
      <c r="AS29" s="223" t="str">
        <f>IF('SAM_2017_4HH_rich with capital'!AT30="","",'SAM_2017_4HH_rich with capital'!AT30)</f>
        <v/>
      </c>
      <c r="AT29" s="223" t="str">
        <f>IF('SAM_2017_4HH_rich with capital'!AU30="","",'SAM_2017_4HH_rich with capital'!AU30)</f>
        <v/>
      </c>
      <c r="AU29" s="223" t="str">
        <f>IF('SAM_2017_4HH_rich with capital'!AV30="","",'SAM_2017_4HH_rich with capital'!AV30)</f>
        <v/>
      </c>
      <c r="AV29" s="223" t="str">
        <f>IF('SAM_2017_4HH_rich with capital'!AW30="","",'SAM_2017_4HH_rich with capital'!AW30)</f>
        <v/>
      </c>
      <c r="AW29" s="223" t="str">
        <f>IF('SAM_2017_4HH_rich with capital'!AX30="","",'SAM_2017_4HH_rich with capital'!AX30)</f>
        <v/>
      </c>
      <c r="AX29" s="223" t="str">
        <f>IF('SAM_2017_4HH_rich with capital'!AY30="","",'SAM_2017_4HH_rich with capital'!AY30)</f>
        <v/>
      </c>
      <c r="AY29" s="223" t="str">
        <f>IF('SAM_2017_4HH_rich with capital'!AZ30="","",'SAM_2017_4HH_rich with capital'!AZ30)</f>
        <v/>
      </c>
      <c r="AZ29" s="223" t="str">
        <f>IF('SAM_2017_4HH_rich with capital'!BA30="","",'SAM_2017_4HH_rich with capital'!BA30)</f>
        <v/>
      </c>
      <c r="BA29" s="223" t="str">
        <f>IF('SAM_2017_4HH_rich with capital'!BB30="","",'SAM_2017_4HH_rich with capital'!BB30)</f>
        <v/>
      </c>
      <c r="BB29" s="223" t="str">
        <f>IF('SAM_2017_4HH_rich with capital'!BC30="","",'SAM_2017_4HH_rich with capital'!BC30)</f>
        <v/>
      </c>
      <c r="BC29" s="223" t="str">
        <f>IF('SAM_2017_4HH_rich with capital'!BD30="","",'SAM_2017_4HH_rich with capital'!BD30)</f>
        <v/>
      </c>
      <c r="BD29" s="223" t="str">
        <f>IF('SAM_2017_4HH_rich with capital'!BE30="","",'SAM_2017_4HH_rich with capital'!BE30)</f>
        <v/>
      </c>
      <c r="BE29" s="223" t="str">
        <f>IF('SAM_2017_4HH_rich with capital'!BF30="","",'SAM_2017_4HH_rich with capital'!BF30)</f>
        <v/>
      </c>
      <c r="BF29" s="223" t="str">
        <f>IF('SAM_2017_4HH_rich with capital'!BG30="","",'SAM_2017_4HH_rich with capital'!BG30)</f>
        <v/>
      </c>
      <c r="BG29" s="223" t="str">
        <f>IF('SAM_2017_4HH_rich with capital'!BH30="","",'SAM_2017_4HH_rich with capital'!BH30)</f>
        <v/>
      </c>
      <c r="BH29" s="223" t="str">
        <f>IF('SAM_2017_4HH_rich with capital'!BI30="","",'SAM_2017_4HH_rich with capital'!BI30)</f>
        <v/>
      </c>
      <c r="BI29" s="223" t="str">
        <f>IF('SAM_2017_4HH_rich with capital'!BJ30="","",'SAM_2017_4HH_rich with capital'!BJ30)</f>
        <v/>
      </c>
      <c r="BJ29" s="223" t="str">
        <f>IF('SAM_2017_4HH_rich with capital'!BK30="","",'SAM_2017_4HH_rich with capital'!BK30)</f>
        <v/>
      </c>
      <c r="BK29" s="223">
        <f>IF('SAM_2017_4HH_rich with capital'!BL30="","",'SAM_2017_4HH_rich with capital'!BL30)</f>
        <v>1649747.4347115131</v>
      </c>
      <c r="BL29" s="223" t="str">
        <f>IF('SAM_2017_4HH_rich with capital'!BM30="","",'SAM_2017_4HH_rich with capital'!BM30)</f>
        <v/>
      </c>
      <c r="BM29" s="223" t="str">
        <f>IF('SAM_2017_4HH_rich with capital'!BN30="","",'SAM_2017_4HH_rich with capital'!BN30)</f>
        <v/>
      </c>
      <c r="BN29" s="223" t="str">
        <f>IF('SAM_2017_4HH_rich with capital'!BO30="","",'SAM_2017_4HH_rich with capital'!BO30)</f>
        <v/>
      </c>
      <c r="BO29" s="223" t="str">
        <f>IF('SAM_2017_4HH_rich with capital'!BP30="","",'SAM_2017_4HH_rich with capital'!BP30)</f>
        <v/>
      </c>
      <c r="BP29" s="223" t="str">
        <f>IF('SAM_2017_4HH_rich with capital'!BQ30="","",'SAM_2017_4HH_rich with capital'!BQ30)</f>
        <v/>
      </c>
      <c r="BQ29" s="223" t="str">
        <f>IF('SAM_2017_4HH_rich with capital'!BR30="","",'SAM_2017_4HH_rich with capital'!BR30)</f>
        <v/>
      </c>
      <c r="BR29" s="223" t="str">
        <f>IF('SAM_2017_4HH_rich with capital'!BS30="","",'SAM_2017_4HH_rich with capital'!BS30)</f>
        <v/>
      </c>
      <c r="BS29" s="223" t="str">
        <f>IF('SAM_2017_4HH_rich with capital'!BT30="","",'SAM_2017_4HH_rich with capital'!BT30)</f>
        <v/>
      </c>
      <c r="BT29" s="223" t="str">
        <f>IF('SAM_2017_4HH_rich with capital'!BU30="","",'SAM_2017_4HH_rich with capital'!BU30)</f>
        <v/>
      </c>
      <c r="BU29" s="223" t="str">
        <f>IF('SAM_2017_4HH_rich with capital'!BV30="","",'SAM_2017_4HH_rich with capital'!BV30)</f>
        <v/>
      </c>
      <c r="BV29" s="223" t="str">
        <f>IF('SAM_2017_4HH_rich with capital'!BW30="","",'SAM_2017_4HH_rich with capital'!BW30)</f>
        <v/>
      </c>
      <c r="BW29" s="223" t="str">
        <f>IF('SAM_2017_4HH_rich with capital'!BX30="","",'SAM_2017_4HH_rich with capital'!BX30)</f>
        <v/>
      </c>
      <c r="BX29" s="223" t="str">
        <f>IF('SAM_2017_4HH_rich with capital'!BY30="","",'SAM_2017_4HH_rich with capital'!BY30)</f>
        <v/>
      </c>
      <c r="BY29" s="223" t="str">
        <f>IF('SAM_2017_4HH_rich with capital'!BZ30="","",'SAM_2017_4HH_rich with capital'!BZ30)</f>
        <v/>
      </c>
      <c r="BZ29" s="223" t="str">
        <f>IF('SAM_2017_4HH_rich with capital'!CA30="","",'SAM_2017_4HH_rich with capital'!CA30)</f>
        <v/>
      </c>
      <c r="CA29" s="223" t="str">
        <f>IF('SAM_2017_4HH_rich with capital'!CB30="","",'SAM_2017_4HH_rich with capital'!CB30)</f>
        <v/>
      </c>
      <c r="CB29" s="223" t="str">
        <f>IF('SAM_2017_4HH_rich with capital'!CC30="","",'SAM_2017_4HH_rich with capital'!CC30)</f>
        <v/>
      </c>
      <c r="CC29" s="223" t="str">
        <f>IF('SAM_2017_4HH_rich with capital'!CD30="","",'SAM_2017_4HH_rich with capital'!CD30)</f>
        <v/>
      </c>
      <c r="CD29" s="223" t="str">
        <f>IF('SAM_2017_4HH_rich with capital'!CE30="","",'SAM_2017_4HH_rich with capital'!CE30)</f>
        <v/>
      </c>
      <c r="CE29" s="83">
        <f>IF('SAM_2017_4HH_rich with capital'!CF30="","",'SAM_2017_4HH_rich with capital'!CF30)</f>
        <v>50203.241759283992</v>
      </c>
    </row>
    <row r="30" spans="1:83" x14ac:dyDescent="0.25">
      <c r="A30" s="225">
        <v>29</v>
      </c>
      <c r="B30" s="244" t="str">
        <f>IF('SAM_2017_4HH_rich with capital'!C31="","",'SAM_2017_4HH_rich with capital'!C31)</f>
        <v/>
      </c>
      <c r="C30" s="223" t="str">
        <f>IF('SAM_2017_4HH_rich with capital'!D31="","",'SAM_2017_4HH_rich with capital'!D31)</f>
        <v/>
      </c>
      <c r="D30" s="223" t="str">
        <f>IF('SAM_2017_4HH_rich with capital'!E31="","",'SAM_2017_4HH_rich with capital'!E31)</f>
        <v/>
      </c>
      <c r="E30" s="223" t="str">
        <f>IF('SAM_2017_4HH_rich with capital'!F31="","",'SAM_2017_4HH_rich with capital'!F31)</f>
        <v/>
      </c>
      <c r="F30" s="223" t="str">
        <f>IF('SAM_2017_4HH_rich with capital'!G31="","",'SAM_2017_4HH_rich with capital'!G31)</f>
        <v/>
      </c>
      <c r="G30" s="223" t="str">
        <f>IF('SAM_2017_4HH_rich with capital'!H31="","",'SAM_2017_4HH_rich with capital'!H31)</f>
        <v/>
      </c>
      <c r="H30" s="223" t="str">
        <f>IF('SAM_2017_4HH_rich with capital'!I31="","",'SAM_2017_4HH_rich with capital'!I31)</f>
        <v/>
      </c>
      <c r="I30" s="223" t="str">
        <f>IF('SAM_2017_4HH_rich with capital'!J31="","",'SAM_2017_4HH_rich with capital'!J31)</f>
        <v/>
      </c>
      <c r="J30" s="223" t="str">
        <f>IF('SAM_2017_4HH_rich with capital'!K31="","",'SAM_2017_4HH_rich with capital'!K31)</f>
        <v/>
      </c>
      <c r="K30" s="223" t="str">
        <f>IF('SAM_2017_4HH_rich with capital'!L31="","",'SAM_2017_4HH_rich with capital'!L31)</f>
        <v/>
      </c>
      <c r="L30" s="223" t="str">
        <f>IF('SAM_2017_4HH_rich with capital'!M31="","",'SAM_2017_4HH_rich with capital'!M31)</f>
        <v/>
      </c>
      <c r="M30" s="223" t="str">
        <f>IF('SAM_2017_4HH_rich with capital'!N31="","",'SAM_2017_4HH_rich with capital'!N31)</f>
        <v/>
      </c>
      <c r="N30" s="223" t="str">
        <f>IF('SAM_2017_4HH_rich with capital'!O31="","",'SAM_2017_4HH_rich with capital'!O31)</f>
        <v/>
      </c>
      <c r="O30" s="223" t="str">
        <f>IF('SAM_2017_4HH_rich with capital'!P31="","",'SAM_2017_4HH_rich with capital'!P31)</f>
        <v/>
      </c>
      <c r="P30" s="223" t="str">
        <f>IF('SAM_2017_4HH_rich with capital'!Q31="","",'SAM_2017_4HH_rich with capital'!Q31)</f>
        <v/>
      </c>
      <c r="Q30" s="223" t="str">
        <f>IF('SAM_2017_4HH_rich with capital'!R31="","",'SAM_2017_4HH_rich with capital'!R31)</f>
        <v/>
      </c>
      <c r="R30" s="223" t="str">
        <f>IF('SAM_2017_4HH_rich with capital'!S31="","",'SAM_2017_4HH_rich with capital'!S31)</f>
        <v/>
      </c>
      <c r="S30" s="223" t="str">
        <f>IF('SAM_2017_4HH_rich with capital'!T31="","",'SAM_2017_4HH_rich with capital'!T31)</f>
        <v/>
      </c>
      <c r="T30" s="223" t="str">
        <f>IF('SAM_2017_4HH_rich with capital'!U31="","",'SAM_2017_4HH_rich with capital'!U31)</f>
        <v/>
      </c>
      <c r="U30" s="223" t="str">
        <f>IF('SAM_2017_4HH_rich with capital'!V31="","",'SAM_2017_4HH_rich with capital'!V31)</f>
        <v/>
      </c>
      <c r="V30" s="223" t="str">
        <f>IF('SAM_2017_4HH_rich with capital'!W31="","",'SAM_2017_4HH_rich with capital'!W31)</f>
        <v/>
      </c>
      <c r="W30" s="223" t="str">
        <f>IF('SAM_2017_4HH_rich with capital'!X31="","",'SAM_2017_4HH_rich with capital'!X31)</f>
        <v/>
      </c>
      <c r="X30" s="223" t="str">
        <f>IF('SAM_2017_4HH_rich with capital'!Y31="","",'SAM_2017_4HH_rich with capital'!Y31)</f>
        <v/>
      </c>
      <c r="Y30" s="223" t="str">
        <f>IF('SAM_2017_4HH_rich with capital'!Z31="","",'SAM_2017_4HH_rich with capital'!Z31)</f>
        <v/>
      </c>
      <c r="Z30" s="223" t="str">
        <f>IF('SAM_2017_4HH_rich with capital'!AA31="","",'SAM_2017_4HH_rich with capital'!AA31)</f>
        <v/>
      </c>
      <c r="AA30" s="223" t="str">
        <f>IF('SAM_2017_4HH_rich with capital'!AB31="","",'SAM_2017_4HH_rich with capital'!AB31)</f>
        <v/>
      </c>
      <c r="AB30" s="223" t="str">
        <f>IF('SAM_2017_4HH_rich with capital'!AC31="","",'SAM_2017_4HH_rich with capital'!AC31)</f>
        <v/>
      </c>
      <c r="AC30" s="223" t="str">
        <f>IF('SAM_2017_4HH_rich with capital'!AD31="","",'SAM_2017_4HH_rich with capital'!AD31)</f>
        <v/>
      </c>
      <c r="AD30" s="223" t="str">
        <f>IF('SAM_2017_4HH_rich with capital'!AE31="","",'SAM_2017_4HH_rich with capital'!AE31)</f>
        <v/>
      </c>
      <c r="AE30" s="223" t="str">
        <f>IF('SAM_2017_4HH_rich with capital'!AF31="","",'SAM_2017_4HH_rich with capital'!AF31)</f>
        <v/>
      </c>
      <c r="AF30" s="223" t="str">
        <f>IF('SAM_2017_4HH_rich with capital'!AG31="","",'SAM_2017_4HH_rich with capital'!AG31)</f>
        <v/>
      </c>
      <c r="AG30" s="223" t="str">
        <f>IF('SAM_2017_4HH_rich with capital'!AH31="","",'SAM_2017_4HH_rich with capital'!AH31)</f>
        <v/>
      </c>
      <c r="AH30" s="223" t="str">
        <f>IF('SAM_2017_4HH_rich with capital'!AI31="","",'SAM_2017_4HH_rich with capital'!AI31)</f>
        <v/>
      </c>
      <c r="AI30" s="223" t="str">
        <f>IF('SAM_2017_4HH_rich with capital'!AJ31="","",'SAM_2017_4HH_rich with capital'!AJ31)</f>
        <v/>
      </c>
      <c r="AJ30" s="223" t="str">
        <f>IF('SAM_2017_4HH_rich with capital'!AK31="","",'SAM_2017_4HH_rich with capital'!AK31)</f>
        <v/>
      </c>
      <c r="AK30" s="223" t="str">
        <f>IF('SAM_2017_4HH_rich with capital'!AL31="","",'SAM_2017_4HH_rich with capital'!AL31)</f>
        <v/>
      </c>
      <c r="AL30" s="223" t="str">
        <f>IF('SAM_2017_4HH_rich with capital'!AM31="","",'SAM_2017_4HH_rich with capital'!AM31)</f>
        <v/>
      </c>
      <c r="AM30" s="223" t="str">
        <f>IF('SAM_2017_4HH_rich with capital'!AN31="","",'SAM_2017_4HH_rich with capital'!AN31)</f>
        <v/>
      </c>
      <c r="AN30" s="223" t="str">
        <f>IF('SAM_2017_4HH_rich with capital'!AO31="","",'SAM_2017_4HH_rich with capital'!AO31)</f>
        <v/>
      </c>
      <c r="AO30" s="223" t="str">
        <f>IF('SAM_2017_4HH_rich with capital'!AP31="","",'SAM_2017_4HH_rich with capital'!AP31)</f>
        <v/>
      </c>
      <c r="AP30" s="223" t="str">
        <f>IF('SAM_2017_4HH_rich with capital'!AQ31="","",'SAM_2017_4HH_rich with capital'!AQ31)</f>
        <v/>
      </c>
      <c r="AQ30" s="223" t="str">
        <f>IF('SAM_2017_4HH_rich with capital'!AR31="","",'SAM_2017_4HH_rich with capital'!AR31)</f>
        <v/>
      </c>
      <c r="AR30" s="223" t="str">
        <f>IF('SAM_2017_4HH_rich with capital'!AS31="","",'SAM_2017_4HH_rich with capital'!AS31)</f>
        <v/>
      </c>
      <c r="AS30" s="223" t="str">
        <f>IF('SAM_2017_4HH_rich with capital'!AT31="","",'SAM_2017_4HH_rich with capital'!AT31)</f>
        <v/>
      </c>
      <c r="AT30" s="223" t="str">
        <f>IF('SAM_2017_4HH_rich with capital'!AU31="","",'SAM_2017_4HH_rich with capital'!AU31)</f>
        <v/>
      </c>
      <c r="AU30" s="223" t="str">
        <f>IF('SAM_2017_4HH_rich with capital'!AV31="","",'SAM_2017_4HH_rich with capital'!AV31)</f>
        <v/>
      </c>
      <c r="AV30" s="223" t="str">
        <f>IF('SAM_2017_4HH_rich with capital'!AW31="","",'SAM_2017_4HH_rich with capital'!AW31)</f>
        <v/>
      </c>
      <c r="AW30" s="223" t="str">
        <f>IF('SAM_2017_4HH_rich with capital'!AX31="","",'SAM_2017_4HH_rich with capital'!AX31)</f>
        <v/>
      </c>
      <c r="AX30" s="223" t="str">
        <f>IF('SAM_2017_4HH_rich with capital'!AY31="","",'SAM_2017_4HH_rich with capital'!AY31)</f>
        <v/>
      </c>
      <c r="AY30" s="223" t="str">
        <f>IF('SAM_2017_4HH_rich with capital'!AZ31="","",'SAM_2017_4HH_rich with capital'!AZ31)</f>
        <v/>
      </c>
      <c r="AZ30" s="223" t="str">
        <f>IF('SAM_2017_4HH_rich with capital'!BA31="","",'SAM_2017_4HH_rich with capital'!BA31)</f>
        <v/>
      </c>
      <c r="BA30" s="223" t="str">
        <f>IF('SAM_2017_4HH_rich with capital'!BB31="","",'SAM_2017_4HH_rich with capital'!BB31)</f>
        <v/>
      </c>
      <c r="BB30" s="223" t="str">
        <f>IF('SAM_2017_4HH_rich with capital'!BC31="","",'SAM_2017_4HH_rich with capital'!BC31)</f>
        <v/>
      </c>
      <c r="BC30" s="223" t="str">
        <f>IF('SAM_2017_4HH_rich with capital'!BD31="","",'SAM_2017_4HH_rich with capital'!BD31)</f>
        <v/>
      </c>
      <c r="BD30" s="223" t="str">
        <f>IF('SAM_2017_4HH_rich with capital'!BE31="","",'SAM_2017_4HH_rich with capital'!BE31)</f>
        <v/>
      </c>
      <c r="BE30" s="223" t="str">
        <f>IF('SAM_2017_4HH_rich with capital'!BF31="","",'SAM_2017_4HH_rich with capital'!BF31)</f>
        <v/>
      </c>
      <c r="BF30" s="223" t="str">
        <f>IF('SAM_2017_4HH_rich with capital'!BG31="","",'SAM_2017_4HH_rich with capital'!BG31)</f>
        <v/>
      </c>
      <c r="BG30" s="223" t="str">
        <f>IF('SAM_2017_4HH_rich with capital'!BH31="","",'SAM_2017_4HH_rich with capital'!BH31)</f>
        <v/>
      </c>
      <c r="BH30" s="223" t="str">
        <f>IF('SAM_2017_4HH_rich with capital'!BI31="","",'SAM_2017_4HH_rich with capital'!BI31)</f>
        <v/>
      </c>
      <c r="BI30" s="223" t="str">
        <f>IF('SAM_2017_4HH_rich with capital'!BJ31="","",'SAM_2017_4HH_rich with capital'!BJ31)</f>
        <v/>
      </c>
      <c r="BJ30" s="223" t="str">
        <f>IF('SAM_2017_4HH_rich with capital'!BK31="","",'SAM_2017_4HH_rich with capital'!BK31)</f>
        <v/>
      </c>
      <c r="BK30" s="223" t="str">
        <f>IF('SAM_2017_4HH_rich with capital'!BL31="","",'SAM_2017_4HH_rich with capital'!BL31)</f>
        <v/>
      </c>
      <c r="BL30" s="223">
        <f>IF('SAM_2017_4HH_rich with capital'!BM31="","",'SAM_2017_4HH_rich with capital'!BM31)</f>
        <v>3145944.4361062404</v>
      </c>
      <c r="BM30" s="223" t="str">
        <f>IF('SAM_2017_4HH_rich with capital'!BN31="","",'SAM_2017_4HH_rich with capital'!BN31)</f>
        <v/>
      </c>
      <c r="BN30" s="223" t="str">
        <f>IF('SAM_2017_4HH_rich with capital'!BO31="","",'SAM_2017_4HH_rich with capital'!BO31)</f>
        <v/>
      </c>
      <c r="BO30" s="223" t="str">
        <f>IF('SAM_2017_4HH_rich with capital'!BP31="","",'SAM_2017_4HH_rich with capital'!BP31)</f>
        <v/>
      </c>
      <c r="BP30" s="223" t="str">
        <f>IF('SAM_2017_4HH_rich with capital'!BQ31="","",'SAM_2017_4HH_rich with capital'!BQ31)</f>
        <v/>
      </c>
      <c r="BQ30" s="223" t="str">
        <f>IF('SAM_2017_4HH_rich with capital'!BR31="","",'SAM_2017_4HH_rich with capital'!BR31)</f>
        <v/>
      </c>
      <c r="BR30" s="223" t="str">
        <f>IF('SAM_2017_4HH_rich with capital'!BS31="","",'SAM_2017_4HH_rich with capital'!BS31)</f>
        <v/>
      </c>
      <c r="BS30" s="223" t="str">
        <f>IF('SAM_2017_4HH_rich with capital'!BT31="","",'SAM_2017_4HH_rich with capital'!BT31)</f>
        <v/>
      </c>
      <c r="BT30" s="223" t="str">
        <f>IF('SAM_2017_4HH_rich with capital'!BU31="","",'SAM_2017_4HH_rich with capital'!BU31)</f>
        <v/>
      </c>
      <c r="BU30" s="223" t="str">
        <f>IF('SAM_2017_4HH_rich with capital'!BV31="","",'SAM_2017_4HH_rich with capital'!BV31)</f>
        <v/>
      </c>
      <c r="BV30" s="223" t="str">
        <f>IF('SAM_2017_4HH_rich with capital'!BW31="","",'SAM_2017_4HH_rich with capital'!BW31)</f>
        <v/>
      </c>
      <c r="BW30" s="223" t="str">
        <f>IF('SAM_2017_4HH_rich with capital'!BX31="","",'SAM_2017_4HH_rich with capital'!BX31)</f>
        <v/>
      </c>
      <c r="BX30" s="223" t="str">
        <f>IF('SAM_2017_4HH_rich with capital'!BY31="","",'SAM_2017_4HH_rich with capital'!BY31)</f>
        <v/>
      </c>
      <c r="BY30" s="223" t="str">
        <f>IF('SAM_2017_4HH_rich with capital'!BZ31="","",'SAM_2017_4HH_rich with capital'!BZ31)</f>
        <v/>
      </c>
      <c r="BZ30" s="223" t="str">
        <f>IF('SAM_2017_4HH_rich with capital'!CA31="","",'SAM_2017_4HH_rich with capital'!CA31)</f>
        <v/>
      </c>
      <c r="CA30" s="223" t="str">
        <f>IF('SAM_2017_4HH_rich with capital'!CB31="","",'SAM_2017_4HH_rich with capital'!CB31)</f>
        <v/>
      </c>
      <c r="CB30" s="223" t="str">
        <f>IF('SAM_2017_4HH_rich with capital'!CC31="","",'SAM_2017_4HH_rich with capital'!CC31)</f>
        <v/>
      </c>
      <c r="CC30" s="223" t="str">
        <f>IF('SAM_2017_4HH_rich with capital'!CD31="","",'SAM_2017_4HH_rich with capital'!CD31)</f>
        <v/>
      </c>
      <c r="CD30" s="223" t="str">
        <f>IF('SAM_2017_4HH_rich with capital'!CE31="","",'SAM_2017_4HH_rich with capital'!CE31)</f>
        <v/>
      </c>
      <c r="CE30" s="83">
        <f>IF('SAM_2017_4HH_rich with capital'!CF31="","",'SAM_2017_4HH_rich with capital'!CF31)</f>
        <v>29199.209891078048</v>
      </c>
    </row>
    <row r="31" spans="1:83" x14ac:dyDescent="0.25">
      <c r="A31" s="225">
        <v>30</v>
      </c>
      <c r="B31" s="244" t="str">
        <f>IF('SAM_2017_4HH_rich with capital'!C32="","",'SAM_2017_4HH_rich with capital'!C32)</f>
        <v/>
      </c>
      <c r="C31" s="223" t="str">
        <f>IF('SAM_2017_4HH_rich with capital'!D32="","",'SAM_2017_4HH_rich with capital'!D32)</f>
        <v/>
      </c>
      <c r="D31" s="223" t="str">
        <f>IF('SAM_2017_4HH_rich with capital'!E32="","",'SAM_2017_4HH_rich with capital'!E32)</f>
        <v/>
      </c>
      <c r="E31" s="223" t="str">
        <f>IF('SAM_2017_4HH_rich with capital'!F32="","",'SAM_2017_4HH_rich with capital'!F32)</f>
        <v/>
      </c>
      <c r="F31" s="223" t="str">
        <f>IF('SAM_2017_4HH_rich with capital'!G32="","",'SAM_2017_4HH_rich with capital'!G32)</f>
        <v/>
      </c>
      <c r="G31" s="223" t="str">
        <f>IF('SAM_2017_4HH_rich with capital'!H32="","",'SAM_2017_4HH_rich with capital'!H32)</f>
        <v/>
      </c>
      <c r="H31" s="223" t="str">
        <f>IF('SAM_2017_4HH_rich with capital'!I32="","",'SAM_2017_4HH_rich with capital'!I32)</f>
        <v/>
      </c>
      <c r="I31" s="223" t="str">
        <f>IF('SAM_2017_4HH_rich with capital'!J32="","",'SAM_2017_4HH_rich with capital'!J32)</f>
        <v/>
      </c>
      <c r="J31" s="223" t="str">
        <f>IF('SAM_2017_4HH_rich with capital'!K32="","",'SAM_2017_4HH_rich with capital'!K32)</f>
        <v/>
      </c>
      <c r="K31" s="223" t="str">
        <f>IF('SAM_2017_4HH_rich with capital'!L32="","",'SAM_2017_4HH_rich with capital'!L32)</f>
        <v/>
      </c>
      <c r="L31" s="223" t="str">
        <f>IF('SAM_2017_4HH_rich with capital'!M32="","",'SAM_2017_4HH_rich with capital'!M32)</f>
        <v/>
      </c>
      <c r="M31" s="223" t="str">
        <f>IF('SAM_2017_4HH_rich with capital'!N32="","",'SAM_2017_4HH_rich with capital'!N32)</f>
        <v/>
      </c>
      <c r="N31" s="223" t="str">
        <f>IF('SAM_2017_4HH_rich with capital'!O32="","",'SAM_2017_4HH_rich with capital'!O32)</f>
        <v/>
      </c>
      <c r="O31" s="223" t="str">
        <f>IF('SAM_2017_4HH_rich with capital'!P32="","",'SAM_2017_4HH_rich with capital'!P32)</f>
        <v/>
      </c>
      <c r="P31" s="223" t="str">
        <f>IF('SAM_2017_4HH_rich with capital'!Q32="","",'SAM_2017_4HH_rich with capital'!Q32)</f>
        <v/>
      </c>
      <c r="Q31" s="223" t="str">
        <f>IF('SAM_2017_4HH_rich with capital'!R32="","",'SAM_2017_4HH_rich with capital'!R32)</f>
        <v/>
      </c>
      <c r="R31" s="223" t="str">
        <f>IF('SAM_2017_4HH_rich with capital'!S32="","",'SAM_2017_4HH_rich with capital'!S32)</f>
        <v/>
      </c>
      <c r="S31" s="223" t="str">
        <f>IF('SAM_2017_4HH_rich with capital'!T32="","",'SAM_2017_4HH_rich with capital'!T32)</f>
        <v/>
      </c>
      <c r="T31" s="223" t="str">
        <f>IF('SAM_2017_4HH_rich with capital'!U32="","",'SAM_2017_4HH_rich with capital'!U32)</f>
        <v/>
      </c>
      <c r="U31" s="223" t="str">
        <f>IF('SAM_2017_4HH_rich with capital'!V32="","",'SAM_2017_4HH_rich with capital'!V32)</f>
        <v/>
      </c>
      <c r="V31" s="223" t="str">
        <f>IF('SAM_2017_4HH_rich with capital'!W32="","",'SAM_2017_4HH_rich with capital'!W32)</f>
        <v/>
      </c>
      <c r="W31" s="223" t="str">
        <f>IF('SAM_2017_4HH_rich with capital'!X32="","",'SAM_2017_4HH_rich with capital'!X32)</f>
        <v/>
      </c>
      <c r="X31" s="223" t="str">
        <f>IF('SAM_2017_4HH_rich with capital'!Y32="","",'SAM_2017_4HH_rich with capital'!Y32)</f>
        <v/>
      </c>
      <c r="Y31" s="223" t="str">
        <f>IF('SAM_2017_4HH_rich with capital'!Z32="","",'SAM_2017_4HH_rich with capital'!Z32)</f>
        <v/>
      </c>
      <c r="Z31" s="223" t="str">
        <f>IF('SAM_2017_4HH_rich with capital'!AA32="","",'SAM_2017_4HH_rich with capital'!AA32)</f>
        <v/>
      </c>
      <c r="AA31" s="223" t="str">
        <f>IF('SAM_2017_4HH_rich with capital'!AB32="","",'SAM_2017_4HH_rich with capital'!AB32)</f>
        <v/>
      </c>
      <c r="AB31" s="223" t="str">
        <f>IF('SAM_2017_4HH_rich with capital'!AC32="","",'SAM_2017_4HH_rich with capital'!AC32)</f>
        <v/>
      </c>
      <c r="AC31" s="223" t="str">
        <f>IF('SAM_2017_4HH_rich with capital'!AD32="","",'SAM_2017_4HH_rich with capital'!AD32)</f>
        <v/>
      </c>
      <c r="AD31" s="223" t="str">
        <f>IF('SAM_2017_4HH_rich with capital'!AE32="","",'SAM_2017_4HH_rich with capital'!AE32)</f>
        <v/>
      </c>
      <c r="AE31" s="223" t="str">
        <f>IF('SAM_2017_4HH_rich with capital'!AF32="","",'SAM_2017_4HH_rich with capital'!AF32)</f>
        <v/>
      </c>
      <c r="AF31" s="223" t="str">
        <f>IF('SAM_2017_4HH_rich with capital'!AG32="","",'SAM_2017_4HH_rich with capital'!AG32)</f>
        <v/>
      </c>
      <c r="AG31" s="223" t="str">
        <f>IF('SAM_2017_4HH_rich with capital'!AH32="","",'SAM_2017_4HH_rich with capital'!AH32)</f>
        <v/>
      </c>
      <c r="AH31" s="223" t="str">
        <f>IF('SAM_2017_4HH_rich with capital'!AI32="","",'SAM_2017_4HH_rich with capital'!AI32)</f>
        <v/>
      </c>
      <c r="AI31" s="223" t="str">
        <f>IF('SAM_2017_4HH_rich with capital'!AJ32="","",'SAM_2017_4HH_rich with capital'!AJ32)</f>
        <v/>
      </c>
      <c r="AJ31" s="223" t="str">
        <f>IF('SAM_2017_4HH_rich with capital'!AK32="","",'SAM_2017_4HH_rich with capital'!AK32)</f>
        <v/>
      </c>
      <c r="AK31" s="223" t="str">
        <f>IF('SAM_2017_4HH_rich with capital'!AL32="","",'SAM_2017_4HH_rich with capital'!AL32)</f>
        <v/>
      </c>
      <c r="AL31" s="223" t="str">
        <f>IF('SAM_2017_4HH_rich with capital'!AM32="","",'SAM_2017_4HH_rich with capital'!AM32)</f>
        <v/>
      </c>
      <c r="AM31" s="223" t="str">
        <f>IF('SAM_2017_4HH_rich with capital'!AN32="","",'SAM_2017_4HH_rich with capital'!AN32)</f>
        <v/>
      </c>
      <c r="AN31" s="223" t="str">
        <f>IF('SAM_2017_4HH_rich with capital'!AO32="","",'SAM_2017_4HH_rich with capital'!AO32)</f>
        <v/>
      </c>
      <c r="AO31" s="223" t="str">
        <f>IF('SAM_2017_4HH_rich with capital'!AP32="","",'SAM_2017_4HH_rich with capital'!AP32)</f>
        <v/>
      </c>
      <c r="AP31" s="223" t="str">
        <f>IF('SAM_2017_4HH_rich with capital'!AQ32="","",'SAM_2017_4HH_rich with capital'!AQ32)</f>
        <v/>
      </c>
      <c r="AQ31" s="223" t="str">
        <f>IF('SAM_2017_4HH_rich with capital'!AR32="","",'SAM_2017_4HH_rich with capital'!AR32)</f>
        <v/>
      </c>
      <c r="AR31" s="223" t="str">
        <f>IF('SAM_2017_4HH_rich with capital'!AS32="","",'SAM_2017_4HH_rich with capital'!AS32)</f>
        <v/>
      </c>
      <c r="AS31" s="223" t="str">
        <f>IF('SAM_2017_4HH_rich with capital'!AT32="","",'SAM_2017_4HH_rich with capital'!AT32)</f>
        <v/>
      </c>
      <c r="AT31" s="223" t="str">
        <f>IF('SAM_2017_4HH_rich with capital'!AU32="","",'SAM_2017_4HH_rich with capital'!AU32)</f>
        <v/>
      </c>
      <c r="AU31" s="223" t="str">
        <f>IF('SAM_2017_4HH_rich with capital'!AV32="","",'SAM_2017_4HH_rich with capital'!AV32)</f>
        <v/>
      </c>
      <c r="AV31" s="223" t="str">
        <f>IF('SAM_2017_4HH_rich with capital'!AW32="","",'SAM_2017_4HH_rich with capital'!AW32)</f>
        <v/>
      </c>
      <c r="AW31" s="223" t="str">
        <f>IF('SAM_2017_4HH_rich with capital'!AX32="","",'SAM_2017_4HH_rich with capital'!AX32)</f>
        <v/>
      </c>
      <c r="AX31" s="223" t="str">
        <f>IF('SAM_2017_4HH_rich with capital'!AY32="","",'SAM_2017_4HH_rich with capital'!AY32)</f>
        <v/>
      </c>
      <c r="AY31" s="223" t="str">
        <f>IF('SAM_2017_4HH_rich with capital'!AZ32="","",'SAM_2017_4HH_rich with capital'!AZ32)</f>
        <v/>
      </c>
      <c r="AZ31" s="223" t="str">
        <f>IF('SAM_2017_4HH_rich with capital'!BA32="","",'SAM_2017_4HH_rich with capital'!BA32)</f>
        <v/>
      </c>
      <c r="BA31" s="223" t="str">
        <f>IF('SAM_2017_4HH_rich with capital'!BB32="","",'SAM_2017_4HH_rich with capital'!BB32)</f>
        <v/>
      </c>
      <c r="BB31" s="223" t="str">
        <f>IF('SAM_2017_4HH_rich with capital'!BC32="","",'SAM_2017_4HH_rich with capital'!BC32)</f>
        <v/>
      </c>
      <c r="BC31" s="223" t="str">
        <f>IF('SAM_2017_4HH_rich with capital'!BD32="","",'SAM_2017_4HH_rich with capital'!BD32)</f>
        <v/>
      </c>
      <c r="BD31" s="223" t="str">
        <f>IF('SAM_2017_4HH_rich with capital'!BE32="","",'SAM_2017_4HH_rich with capital'!BE32)</f>
        <v/>
      </c>
      <c r="BE31" s="223" t="str">
        <f>IF('SAM_2017_4HH_rich with capital'!BF32="","",'SAM_2017_4HH_rich with capital'!BF32)</f>
        <v/>
      </c>
      <c r="BF31" s="223" t="str">
        <f>IF('SAM_2017_4HH_rich with capital'!BG32="","",'SAM_2017_4HH_rich with capital'!BG32)</f>
        <v/>
      </c>
      <c r="BG31" s="223" t="str">
        <f>IF('SAM_2017_4HH_rich with capital'!BH32="","",'SAM_2017_4HH_rich with capital'!BH32)</f>
        <v/>
      </c>
      <c r="BH31" s="223" t="str">
        <f>IF('SAM_2017_4HH_rich with capital'!BI32="","",'SAM_2017_4HH_rich with capital'!BI32)</f>
        <v/>
      </c>
      <c r="BI31" s="223" t="str">
        <f>IF('SAM_2017_4HH_rich with capital'!BJ32="","",'SAM_2017_4HH_rich with capital'!BJ32)</f>
        <v/>
      </c>
      <c r="BJ31" s="223" t="str">
        <f>IF('SAM_2017_4HH_rich with capital'!BK32="","",'SAM_2017_4HH_rich with capital'!BK32)</f>
        <v/>
      </c>
      <c r="BK31" s="223" t="str">
        <f>IF('SAM_2017_4HH_rich with capital'!BL32="","",'SAM_2017_4HH_rich with capital'!BL32)</f>
        <v/>
      </c>
      <c r="BL31" s="223" t="str">
        <f>IF('SAM_2017_4HH_rich with capital'!BM32="","",'SAM_2017_4HH_rich with capital'!BM32)</f>
        <v/>
      </c>
      <c r="BM31" s="223">
        <f>IF('SAM_2017_4HH_rich with capital'!BN32="","",'SAM_2017_4HH_rich with capital'!BN32)</f>
        <v>6522957.5434955312</v>
      </c>
      <c r="BN31" s="223" t="str">
        <f>IF('SAM_2017_4HH_rich with capital'!BO32="","",'SAM_2017_4HH_rich with capital'!BO32)</f>
        <v/>
      </c>
      <c r="BO31" s="223" t="str">
        <f>IF('SAM_2017_4HH_rich with capital'!BP32="","",'SAM_2017_4HH_rich with capital'!BP32)</f>
        <v/>
      </c>
      <c r="BP31" s="223" t="str">
        <f>IF('SAM_2017_4HH_rich with capital'!BQ32="","",'SAM_2017_4HH_rich with capital'!BQ32)</f>
        <v/>
      </c>
      <c r="BQ31" s="223" t="str">
        <f>IF('SAM_2017_4HH_rich with capital'!BR32="","",'SAM_2017_4HH_rich with capital'!BR32)</f>
        <v/>
      </c>
      <c r="BR31" s="223" t="str">
        <f>IF('SAM_2017_4HH_rich with capital'!BS32="","",'SAM_2017_4HH_rich with capital'!BS32)</f>
        <v/>
      </c>
      <c r="BS31" s="223" t="str">
        <f>IF('SAM_2017_4HH_rich with capital'!BT32="","",'SAM_2017_4HH_rich with capital'!BT32)</f>
        <v/>
      </c>
      <c r="BT31" s="223" t="str">
        <f>IF('SAM_2017_4HH_rich with capital'!BU32="","",'SAM_2017_4HH_rich with capital'!BU32)</f>
        <v/>
      </c>
      <c r="BU31" s="223" t="str">
        <f>IF('SAM_2017_4HH_rich with capital'!BV32="","",'SAM_2017_4HH_rich with capital'!BV32)</f>
        <v/>
      </c>
      <c r="BV31" s="223" t="str">
        <f>IF('SAM_2017_4HH_rich with capital'!BW32="","",'SAM_2017_4HH_rich with capital'!BW32)</f>
        <v/>
      </c>
      <c r="BW31" s="223" t="str">
        <f>IF('SAM_2017_4HH_rich with capital'!BX32="","",'SAM_2017_4HH_rich with capital'!BX32)</f>
        <v/>
      </c>
      <c r="BX31" s="223" t="str">
        <f>IF('SAM_2017_4HH_rich with capital'!BY32="","",'SAM_2017_4HH_rich with capital'!BY32)</f>
        <v/>
      </c>
      <c r="BY31" s="223" t="str">
        <f>IF('SAM_2017_4HH_rich with capital'!BZ32="","",'SAM_2017_4HH_rich with capital'!BZ32)</f>
        <v/>
      </c>
      <c r="BZ31" s="223" t="str">
        <f>IF('SAM_2017_4HH_rich with capital'!CA32="","",'SAM_2017_4HH_rich with capital'!CA32)</f>
        <v/>
      </c>
      <c r="CA31" s="223" t="str">
        <f>IF('SAM_2017_4HH_rich with capital'!CB32="","",'SAM_2017_4HH_rich with capital'!CB32)</f>
        <v/>
      </c>
      <c r="CB31" s="223" t="str">
        <f>IF('SAM_2017_4HH_rich with capital'!CC32="","",'SAM_2017_4HH_rich with capital'!CC32)</f>
        <v/>
      </c>
      <c r="CC31" s="223" t="str">
        <f>IF('SAM_2017_4HH_rich with capital'!CD32="","",'SAM_2017_4HH_rich with capital'!CD32)</f>
        <v/>
      </c>
      <c r="CD31" s="223" t="str">
        <f>IF('SAM_2017_4HH_rich with capital'!CE32="","",'SAM_2017_4HH_rich with capital'!CE32)</f>
        <v/>
      </c>
      <c r="CE31" s="83">
        <f>IF('SAM_2017_4HH_rich with capital'!CF32="","",'SAM_2017_4HH_rich with capital'!CF32)</f>
        <v>21264.247637171658</v>
      </c>
    </row>
    <row r="32" spans="1:83" x14ac:dyDescent="0.25">
      <c r="A32" s="225">
        <v>31</v>
      </c>
      <c r="B32" s="244" t="str">
        <f>IF('SAM_2017_4HH_rich with capital'!C33="","",'SAM_2017_4HH_rich with capital'!C33)</f>
        <v/>
      </c>
      <c r="C32" s="223" t="str">
        <f>IF('SAM_2017_4HH_rich with capital'!D33="","",'SAM_2017_4HH_rich with capital'!D33)</f>
        <v/>
      </c>
      <c r="D32" s="223" t="str">
        <f>IF('SAM_2017_4HH_rich with capital'!E33="","",'SAM_2017_4HH_rich with capital'!E33)</f>
        <v/>
      </c>
      <c r="E32" s="223" t="str">
        <f>IF('SAM_2017_4HH_rich with capital'!F33="","",'SAM_2017_4HH_rich with capital'!F33)</f>
        <v/>
      </c>
      <c r="F32" s="223" t="str">
        <f>IF('SAM_2017_4HH_rich with capital'!G33="","",'SAM_2017_4HH_rich with capital'!G33)</f>
        <v/>
      </c>
      <c r="G32" s="223" t="str">
        <f>IF('SAM_2017_4HH_rich with capital'!H33="","",'SAM_2017_4HH_rich with capital'!H33)</f>
        <v/>
      </c>
      <c r="H32" s="223" t="str">
        <f>IF('SAM_2017_4HH_rich with capital'!I33="","",'SAM_2017_4HH_rich with capital'!I33)</f>
        <v/>
      </c>
      <c r="I32" s="223" t="str">
        <f>IF('SAM_2017_4HH_rich with capital'!J33="","",'SAM_2017_4HH_rich with capital'!J33)</f>
        <v/>
      </c>
      <c r="J32" s="223" t="str">
        <f>IF('SAM_2017_4HH_rich with capital'!K33="","",'SAM_2017_4HH_rich with capital'!K33)</f>
        <v/>
      </c>
      <c r="K32" s="223" t="str">
        <f>IF('SAM_2017_4HH_rich with capital'!L33="","",'SAM_2017_4HH_rich with capital'!L33)</f>
        <v/>
      </c>
      <c r="L32" s="223" t="str">
        <f>IF('SAM_2017_4HH_rich with capital'!M33="","",'SAM_2017_4HH_rich with capital'!M33)</f>
        <v/>
      </c>
      <c r="M32" s="223" t="str">
        <f>IF('SAM_2017_4HH_rich with capital'!N33="","",'SAM_2017_4HH_rich with capital'!N33)</f>
        <v/>
      </c>
      <c r="N32" s="223" t="str">
        <f>IF('SAM_2017_4HH_rich with capital'!O33="","",'SAM_2017_4HH_rich with capital'!O33)</f>
        <v/>
      </c>
      <c r="O32" s="223" t="str">
        <f>IF('SAM_2017_4HH_rich with capital'!P33="","",'SAM_2017_4HH_rich with capital'!P33)</f>
        <v/>
      </c>
      <c r="P32" s="223" t="str">
        <f>IF('SAM_2017_4HH_rich with capital'!Q33="","",'SAM_2017_4HH_rich with capital'!Q33)</f>
        <v/>
      </c>
      <c r="Q32" s="223" t="str">
        <f>IF('SAM_2017_4HH_rich with capital'!R33="","",'SAM_2017_4HH_rich with capital'!R33)</f>
        <v/>
      </c>
      <c r="R32" s="223" t="str">
        <f>IF('SAM_2017_4HH_rich with capital'!S33="","",'SAM_2017_4HH_rich with capital'!S33)</f>
        <v/>
      </c>
      <c r="S32" s="223" t="str">
        <f>IF('SAM_2017_4HH_rich with capital'!T33="","",'SAM_2017_4HH_rich with capital'!T33)</f>
        <v/>
      </c>
      <c r="T32" s="223" t="str">
        <f>IF('SAM_2017_4HH_rich with capital'!U33="","",'SAM_2017_4HH_rich with capital'!U33)</f>
        <v/>
      </c>
      <c r="U32" s="223" t="str">
        <f>IF('SAM_2017_4HH_rich with capital'!V33="","",'SAM_2017_4HH_rich with capital'!V33)</f>
        <v/>
      </c>
      <c r="V32" s="223" t="str">
        <f>IF('SAM_2017_4HH_rich with capital'!W33="","",'SAM_2017_4HH_rich with capital'!W33)</f>
        <v/>
      </c>
      <c r="W32" s="223" t="str">
        <f>IF('SAM_2017_4HH_rich with capital'!X33="","",'SAM_2017_4HH_rich with capital'!X33)</f>
        <v/>
      </c>
      <c r="X32" s="223" t="str">
        <f>IF('SAM_2017_4HH_rich with capital'!Y33="","",'SAM_2017_4HH_rich with capital'!Y33)</f>
        <v/>
      </c>
      <c r="Y32" s="223" t="str">
        <f>IF('SAM_2017_4HH_rich with capital'!Z33="","",'SAM_2017_4HH_rich with capital'!Z33)</f>
        <v/>
      </c>
      <c r="Z32" s="223" t="str">
        <f>IF('SAM_2017_4HH_rich with capital'!AA33="","",'SAM_2017_4HH_rich with capital'!AA33)</f>
        <v/>
      </c>
      <c r="AA32" s="223" t="str">
        <f>IF('SAM_2017_4HH_rich with capital'!AB33="","",'SAM_2017_4HH_rich with capital'!AB33)</f>
        <v/>
      </c>
      <c r="AB32" s="223" t="str">
        <f>IF('SAM_2017_4HH_rich with capital'!AC33="","",'SAM_2017_4HH_rich with capital'!AC33)</f>
        <v/>
      </c>
      <c r="AC32" s="223" t="str">
        <f>IF('SAM_2017_4HH_rich with capital'!AD33="","",'SAM_2017_4HH_rich with capital'!AD33)</f>
        <v/>
      </c>
      <c r="AD32" s="223" t="str">
        <f>IF('SAM_2017_4HH_rich with capital'!AE33="","",'SAM_2017_4HH_rich with capital'!AE33)</f>
        <v/>
      </c>
      <c r="AE32" s="223" t="str">
        <f>IF('SAM_2017_4HH_rich with capital'!AF33="","",'SAM_2017_4HH_rich with capital'!AF33)</f>
        <v/>
      </c>
      <c r="AF32" s="223" t="str">
        <f>IF('SAM_2017_4HH_rich with capital'!AG33="","",'SAM_2017_4HH_rich with capital'!AG33)</f>
        <v/>
      </c>
      <c r="AG32" s="223" t="str">
        <f>IF('SAM_2017_4HH_rich with capital'!AH33="","",'SAM_2017_4HH_rich with capital'!AH33)</f>
        <v/>
      </c>
      <c r="AH32" s="223" t="str">
        <f>IF('SAM_2017_4HH_rich with capital'!AI33="","",'SAM_2017_4HH_rich with capital'!AI33)</f>
        <v/>
      </c>
      <c r="AI32" s="223" t="str">
        <f>IF('SAM_2017_4HH_rich with capital'!AJ33="","",'SAM_2017_4HH_rich with capital'!AJ33)</f>
        <v/>
      </c>
      <c r="AJ32" s="223" t="str">
        <f>IF('SAM_2017_4HH_rich with capital'!AK33="","",'SAM_2017_4HH_rich with capital'!AK33)</f>
        <v/>
      </c>
      <c r="AK32" s="223" t="str">
        <f>IF('SAM_2017_4HH_rich with capital'!AL33="","",'SAM_2017_4HH_rich with capital'!AL33)</f>
        <v/>
      </c>
      <c r="AL32" s="223" t="str">
        <f>IF('SAM_2017_4HH_rich with capital'!AM33="","",'SAM_2017_4HH_rich with capital'!AM33)</f>
        <v/>
      </c>
      <c r="AM32" s="223" t="str">
        <f>IF('SAM_2017_4HH_rich with capital'!AN33="","",'SAM_2017_4HH_rich with capital'!AN33)</f>
        <v/>
      </c>
      <c r="AN32" s="223" t="str">
        <f>IF('SAM_2017_4HH_rich with capital'!AO33="","",'SAM_2017_4HH_rich with capital'!AO33)</f>
        <v/>
      </c>
      <c r="AO32" s="223" t="str">
        <f>IF('SAM_2017_4HH_rich with capital'!AP33="","",'SAM_2017_4HH_rich with capital'!AP33)</f>
        <v/>
      </c>
      <c r="AP32" s="223" t="str">
        <f>IF('SAM_2017_4HH_rich with capital'!AQ33="","",'SAM_2017_4HH_rich with capital'!AQ33)</f>
        <v/>
      </c>
      <c r="AQ32" s="223" t="str">
        <f>IF('SAM_2017_4HH_rich with capital'!AR33="","",'SAM_2017_4HH_rich with capital'!AR33)</f>
        <v/>
      </c>
      <c r="AR32" s="223" t="str">
        <f>IF('SAM_2017_4HH_rich with capital'!AS33="","",'SAM_2017_4HH_rich with capital'!AS33)</f>
        <v/>
      </c>
      <c r="AS32" s="223" t="str">
        <f>IF('SAM_2017_4HH_rich with capital'!AT33="","",'SAM_2017_4HH_rich with capital'!AT33)</f>
        <v/>
      </c>
      <c r="AT32" s="223" t="str">
        <f>IF('SAM_2017_4HH_rich with capital'!AU33="","",'SAM_2017_4HH_rich with capital'!AU33)</f>
        <v/>
      </c>
      <c r="AU32" s="223" t="str">
        <f>IF('SAM_2017_4HH_rich with capital'!AV33="","",'SAM_2017_4HH_rich with capital'!AV33)</f>
        <v/>
      </c>
      <c r="AV32" s="223" t="str">
        <f>IF('SAM_2017_4HH_rich with capital'!AW33="","",'SAM_2017_4HH_rich with capital'!AW33)</f>
        <v/>
      </c>
      <c r="AW32" s="223" t="str">
        <f>IF('SAM_2017_4HH_rich with capital'!AX33="","",'SAM_2017_4HH_rich with capital'!AX33)</f>
        <v/>
      </c>
      <c r="AX32" s="223" t="str">
        <f>IF('SAM_2017_4HH_rich with capital'!AY33="","",'SAM_2017_4HH_rich with capital'!AY33)</f>
        <v/>
      </c>
      <c r="AY32" s="223" t="str">
        <f>IF('SAM_2017_4HH_rich with capital'!AZ33="","",'SAM_2017_4HH_rich with capital'!AZ33)</f>
        <v/>
      </c>
      <c r="AZ32" s="223" t="str">
        <f>IF('SAM_2017_4HH_rich with capital'!BA33="","",'SAM_2017_4HH_rich with capital'!BA33)</f>
        <v/>
      </c>
      <c r="BA32" s="223" t="str">
        <f>IF('SAM_2017_4HH_rich with capital'!BB33="","",'SAM_2017_4HH_rich with capital'!BB33)</f>
        <v/>
      </c>
      <c r="BB32" s="223" t="str">
        <f>IF('SAM_2017_4HH_rich with capital'!BC33="","",'SAM_2017_4HH_rich with capital'!BC33)</f>
        <v/>
      </c>
      <c r="BC32" s="223" t="str">
        <f>IF('SAM_2017_4HH_rich with capital'!BD33="","",'SAM_2017_4HH_rich with capital'!BD33)</f>
        <v/>
      </c>
      <c r="BD32" s="223" t="str">
        <f>IF('SAM_2017_4HH_rich with capital'!BE33="","",'SAM_2017_4HH_rich with capital'!BE33)</f>
        <v/>
      </c>
      <c r="BE32" s="223" t="str">
        <f>IF('SAM_2017_4HH_rich with capital'!BF33="","",'SAM_2017_4HH_rich with capital'!BF33)</f>
        <v/>
      </c>
      <c r="BF32" s="223" t="str">
        <f>IF('SAM_2017_4HH_rich with capital'!BG33="","",'SAM_2017_4HH_rich with capital'!BG33)</f>
        <v/>
      </c>
      <c r="BG32" s="223" t="str">
        <f>IF('SAM_2017_4HH_rich with capital'!BH33="","",'SAM_2017_4HH_rich with capital'!BH33)</f>
        <v/>
      </c>
      <c r="BH32" s="223" t="str">
        <f>IF('SAM_2017_4HH_rich with capital'!BI33="","",'SAM_2017_4HH_rich with capital'!BI33)</f>
        <v/>
      </c>
      <c r="BI32" s="223" t="str">
        <f>IF('SAM_2017_4HH_rich with capital'!BJ33="","",'SAM_2017_4HH_rich with capital'!BJ33)</f>
        <v/>
      </c>
      <c r="BJ32" s="223" t="str">
        <f>IF('SAM_2017_4HH_rich with capital'!BK33="","",'SAM_2017_4HH_rich with capital'!BK33)</f>
        <v/>
      </c>
      <c r="BK32" s="223" t="str">
        <f>IF('SAM_2017_4HH_rich with capital'!BL33="","",'SAM_2017_4HH_rich with capital'!BL33)</f>
        <v/>
      </c>
      <c r="BL32" s="223" t="str">
        <f>IF('SAM_2017_4HH_rich with capital'!BM33="","",'SAM_2017_4HH_rich with capital'!BM33)</f>
        <v/>
      </c>
      <c r="BM32" s="223" t="str">
        <f>IF('SAM_2017_4HH_rich with capital'!BN33="","",'SAM_2017_4HH_rich with capital'!BN33)</f>
        <v/>
      </c>
      <c r="BN32" s="223">
        <f>IF('SAM_2017_4HH_rich with capital'!BO33="","",'SAM_2017_4HH_rich with capital'!BO33)</f>
        <v>4077439.6833291347</v>
      </c>
      <c r="BO32" s="223" t="str">
        <f>IF('SAM_2017_4HH_rich with capital'!BP33="","",'SAM_2017_4HH_rich with capital'!BP33)</f>
        <v/>
      </c>
      <c r="BP32" s="223" t="str">
        <f>IF('SAM_2017_4HH_rich with capital'!BQ33="","",'SAM_2017_4HH_rich with capital'!BQ33)</f>
        <v/>
      </c>
      <c r="BQ32" s="223" t="str">
        <f>IF('SAM_2017_4HH_rich with capital'!BR33="","",'SAM_2017_4HH_rich with capital'!BR33)</f>
        <v/>
      </c>
      <c r="BR32" s="223" t="str">
        <f>IF('SAM_2017_4HH_rich with capital'!BS33="","",'SAM_2017_4HH_rich with capital'!BS33)</f>
        <v/>
      </c>
      <c r="BS32" s="223" t="str">
        <f>IF('SAM_2017_4HH_rich with capital'!BT33="","",'SAM_2017_4HH_rich with capital'!BT33)</f>
        <v/>
      </c>
      <c r="BT32" s="223" t="str">
        <f>IF('SAM_2017_4HH_rich with capital'!BU33="","",'SAM_2017_4HH_rich with capital'!BU33)</f>
        <v/>
      </c>
      <c r="BU32" s="223" t="str">
        <f>IF('SAM_2017_4HH_rich with capital'!BV33="","",'SAM_2017_4HH_rich with capital'!BV33)</f>
        <v/>
      </c>
      <c r="BV32" s="223" t="str">
        <f>IF('SAM_2017_4HH_rich with capital'!BW33="","",'SAM_2017_4HH_rich with capital'!BW33)</f>
        <v/>
      </c>
      <c r="BW32" s="223" t="str">
        <f>IF('SAM_2017_4HH_rich with capital'!BX33="","",'SAM_2017_4HH_rich with capital'!BX33)</f>
        <v/>
      </c>
      <c r="BX32" s="223" t="str">
        <f>IF('SAM_2017_4HH_rich with capital'!BY33="","",'SAM_2017_4HH_rich with capital'!BY33)</f>
        <v/>
      </c>
      <c r="BY32" s="223" t="str">
        <f>IF('SAM_2017_4HH_rich with capital'!BZ33="","",'SAM_2017_4HH_rich with capital'!BZ33)</f>
        <v/>
      </c>
      <c r="BZ32" s="223" t="str">
        <f>IF('SAM_2017_4HH_rich with capital'!CA33="","",'SAM_2017_4HH_rich with capital'!CA33)</f>
        <v/>
      </c>
      <c r="CA32" s="223" t="str">
        <f>IF('SAM_2017_4HH_rich with capital'!CB33="","",'SAM_2017_4HH_rich with capital'!CB33)</f>
        <v/>
      </c>
      <c r="CB32" s="223" t="str">
        <f>IF('SAM_2017_4HH_rich with capital'!CC33="","",'SAM_2017_4HH_rich with capital'!CC33)</f>
        <v/>
      </c>
      <c r="CC32" s="223" t="str">
        <f>IF('SAM_2017_4HH_rich with capital'!CD33="","",'SAM_2017_4HH_rich with capital'!CD33)</f>
        <v/>
      </c>
      <c r="CD32" s="223" t="str">
        <f>IF('SAM_2017_4HH_rich with capital'!CE33="","",'SAM_2017_4HH_rich with capital'!CE33)</f>
        <v/>
      </c>
      <c r="CE32" s="83">
        <f>IF('SAM_2017_4HH_rich with capital'!CF33="","",'SAM_2017_4HH_rich with capital'!CF33)</f>
        <v>77774.02365178171</v>
      </c>
    </row>
    <row r="33" spans="1:83" x14ac:dyDescent="0.25">
      <c r="A33" s="225">
        <v>32</v>
      </c>
      <c r="B33" s="244" t="str">
        <f>IF('SAM_2017_4HH_rich with capital'!C34="","",'SAM_2017_4HH_rich with capital'!C34)</f>
        <v/>
      </c>
      <c r="C33" s="223" t="str">
        <f>IF('SAM_2017_4HH_rich with capital'!D34="","",'SAM_2017_4HH_rich with capital'!D34)</f>
        <v/>
      </c>
      <c r="D33" s="223" t="str">
        <f>IF('SAM_2017_4HH_rich with capital'!E34="","",'SAM_2017_4HH_rich with capital'!E34)</f>
        <v/>
      </c>
      <c r="E33" s="223" t="str">
        <f>IF('SAM_2017_4HH_rich with capital'!F34="","",'SAM_2017_4HH_rich with capital'!F34)</f>
        <v/>
      </c>
      <c r="F33" s="223" t="str">
        <f>IF('SAM_2017_4HH_rich with capital'!G34="","",'SAM_2017_4HH_rich with capital'!G34)</f>
        <v/>
      </c>
      <c r="G33" s="223" t="str">
        <f>IF('SAM_2017_4HH_rich with capital'!H34="","",'SAM_2017_4HH_rich with capital'!H34)</f>
        <v/>
      </c>
      <c r="H33" s="223" t="str">
        <f>IF('SAM_2017_4HH_rich with capital'!I34="","",'SAM_2017_4HH_rich with capital'!I34)</f>
        <v/>
      </c>
      <c r="I33" s="223" t="str">
        <f>IF('SAM_2017_4HH_rich with capital'!J34="","",'SAM_2017_4HH_rich with capital'!J34)</f>
        <v/>
      </c>
      <c r="J33" s="223" t="str">
        <f>IF('SAM_2017_4HH_rich with capital'!K34="","",'SAM_2017_4HH_rich with capital'!K34)</f>
        <v/>
      </c>
      <c r="K33" s="223" t="str">
        <f>IF('SAM_2017_4HH_rich with capital'!L34="","",'SAM_2017_4HH_rich with capital'!L34)</f>
        <v/>
      </c>
      <c r="L33" s="223" t="str">
        <f>IF('SAM_2017_4HH_rich with capital'!M34="","",'SAM_2017_4HH_rich with capital'!M34)</f>
        <v/>
      </c>
      <c r="M33" s="223" t="str">
        <f>IF('SAM_2017_4HH_rich with capital'!N34="","",'SAM_2017_4HH_rich with capital'!N34)</f>
        <v/>
      </c>
      <c r="N33" s="223" t="str">
        <f>IF('SAM_2017_4HH_rich with capital'!O34="","",'SAM_2017_4HH_rich with capital'!O34)</f>
        <v/>
      </c>
      <c r="O33" s="223" t="str">
        <f>IF('SAM_2017_4HH_rich with capital'!P34="","",'SAM_2017_4HH_rich with capital'!P34)</f>
        <v/>
      </c>
      <c r="P33" s="223" t="str">
        <f>IF('SAM_2017_4HH_rich with capital'!Q34="","",'SAM_2017_4HH_rich with capital'!Q34)</f>
        <v/>
      </c>
      <c r="Q33" s="223" t="str">
        <f>IF('SAM_2017_4HH_rich with capital'!R34="","",'SAM_2017_4HH_rich with capital'!R34)</f>
        <v/>
      </c>
      <c r="R33" s="223" t="str">
        <f>IF('SAM_2017_4HH_rich with capital'!S34="","",'SAM_2017_4HH_rich with capital'!S34)</f>
        <v/>
      </c>
      <c r="S33" s="223" t="str">
        <f>IF('SAM_2017_4HH_rich with capital'!T34="","",'SAM_2017_4HH_rich with capital'!T34)</f>
        <v/>
      </c>
      <c r="T33" s="223" t="str">
        <f>IF('SAM_2017_4HH_rich with capital'!U34="","",'SAM_2017_4HH_rich with capital'!U34)</f>
        <v/>
      </c>
      <c r="U33" s="223" t="str">
        <f>IF('SAM_2017_4HH_rich with capital'!V34="","",'SAM_2017_4HH_rich with capital'!V34)</f>
        <v/>
      </c>
      <c r="V33" s="223" t="str">
        <f>IF('SAM_2017_4HH_rich with capital'!W34="","",'SAM_2017_4HH_rich with capital'!W34)</f>
        <v/>
      </c>
      <c r="W33" s="223" t="str">
        <f>IF('SAM_2017_4HH_rich with capital'!X34="","",'SAM_2017_4HH_rich with capital'!X34)</f>
        <v/>
      </c>
      <c r="X33" s="223" t="str">
        <f>IF('SAM_2017_4HH_rich with capital'!Y34="","",'SAM_2017_4HH_rich with capital'!Y34)</f>
        <v/>
      </c>
      <c r="Y33" s="223" t="str">
        <f>IF('SAM_2017_4HH_rich with capital'!Z34="","",'SAM_2017_4HH_rich with capital'!Z34)</f>
        <v/>
      </c>
      <c r="Z33" s="223" t="str">
        <f>IF('SAM_2017_4HH_rich with capital'!AA34="","",'SAM_2017_4HH_rich with capital'!AA34)</f>
        <v/>
      </c>
      <c r="AA33" s="223" t="str">
        <f>IF('SAM_2017_4HH_rich with capital'!AB34="","",'SAM_2017_4HH_rich with capital'!AB34)</f>
        <v/>
      </c>
      <c r="AB33" s="223" t="str">
        <f>IF('SAM_2017_4HH_rich with capital'!AC34="","",'SAM_2017_4HH_rich with capital'!AC34)</f>
        <v/>
      </c>
      <c r="AC33" s="223" t="str">
        <f>IF('SAM_2017_4HH_rich with capital'!AD34="","",'SAM_2017_4HH_rich with capital'!AD34)</f>
        <v/>
      </c>
      <c r="AD33" s="223" t="str">
        <f>IF('SAM_2017_4HH_rich with capital'!AE34="","",'SAM_2017_4HH_rich with capital'!AE34)</f>
        <v/>
      </c>
      <c r="AE33" s="223" t="str">
        <f>IF('SAM_2017_4HH_rich with capital'!AF34="","",'SAM_2017_4HH_rich with capital'!AF34)</f>
        <v/>
      </c>
      <c r="AF33" s="223" t="str">
        <f>IF('SAM_2017_4HH_rich with capital'!AG34="","",'SAM_2017_4HH_rich with capital'!AG34)</f>
        <v/>
      </c>
      <c r="AG33" s="223" t="str">
        <f>IF('SAM_2017_4HH_rich with capital'!AH34="","",'SAM_2017_4HH_rich with capital'!AH34)</f>
        <v/>
      </c>
      <c r="AH33" s="223" t="str">
        <f>IF('SAM_2017_4HH_rich with capital'!AI34="","",'SAM_2017_4HH_rich with capital'!AI34)</f>
        <v/>
      </c>
      <c r="AI33" s="223" t="str">
        <f>IF('SAM_2017_4HH_rich with capital'!AJ34="","",'SAM_2017_4HH_rich with capital'!AJ34)</f>
        <v/>
      </c>
      <c r="AJ33" s="223" t="str">
        <f>IF('SAM_2017_4HH_rich with capital'!AK34="","",'SAM_2017_4HH_rich with capital'!AK34)</f>
        <v/>
      </c>
      <c r="AK33" s="223" t="str">
        <f>IF('SAM_2017_4HH_rich with capital'!AL34="","",'SAM_2017_4HH_rich with capital'!AL34)</f>
        <v/>
      </c>
      <c r="AL33" s="223" t="str">
        <f>IF('SAM_2017_4HH_rich with capital'!AM34="","",'SAM_2017_4HH_rich with capital'!AM34)</f>
        <v/>
      </c>
      <c r="AM33" s="223" t="str">
        <f>IF('SAM_2017_4HH_rich with capital'!AN34="","",'SAM_2017_4HH_rich with capital'!AN34)</f>
        <v/>
      </c>
      <c r="AN33" s="223" t="str">
        <f>IF('SAM_2017_4HH_rich with capital'!AO34="","",'SAM_2017_4HH_rich with capital'!AO34)</f>
        <v/>
      </c>
      <c r="AO33" s="223" t="str">
        <f>IF('SAM_2017_4HH_rich with capital'!AP34="","",'SAM_2017_4HH_rich with capital'!AP34)</f>
        <v/>
      </c>
      <c r="AP33" s="223" t="str">
        <f>IF('SAM_2017_4HH_rich with capital'!AQ34="","",'SAM_2017_4HH_rich with capital'!AQ34)</f>
        <v/>
      </c>
      <c r="AQ33" s="223" t="str">
        <f>IF('SAM_2017_4HH_rich with capital'!AR34="","",'SAM_2017_4HH_rich with capital'!AR34)</f>
        <v/>
      </c>
      <c r="AR33" s="223" t="str">
        <f>IF('SAM_2017_4HH_rich with capital'!AS34="","",'SAM_2017_4HH_rich with capital'!AS34)</f>
        <v/>
      </c>
      <c r="AS33" s="223" t="str">
        <f>IF('SAM_2017_4HH_rich with capital'!AT34="","",'SAM_2017_4HH_rich with capital'!AT34)</f>
        <v/>
      </c>
      <c r="AT33" s="223" t="str">
        <f>IF('SAM_2017_4HH_rich with capital'!AU34="","",'SAM_2017_4HH_rich with capital'!AU34)</f>
        <v/>
      </c>
      <c r="AU33" s="223" t="str">
        <f>IF('SAM_2017_4HH_rich with capital'!AV34="","",'SAM_2017_4HH_rich with capital'!AV34)</f>
        <v/>
      </c>
      <c r="AV33" s="223" t="str">
        <f>IF('SAM_2017_4HH_rich with capital'!AW34="","",'SAM_2017_4HH_rich with capital'!AW34)</f>
        <v/>
      </c>
      <c r="AW33" s="223" t="str">
        <f>IF('SAM_2017_4HH_rich with capital'!AX34="","",'SAM_2017_4HH_rich with capital'!AX34)</f>
        <v/>
      </c>
      <c r="AX33" s="223" t="str">
        <f>IF('SAM_2017_4HH_rich with capital'!AY34="","",'SAM_2017_4HH_rich with capital'!AY34)</f>
        <v/>
      </c>
      <c r="AY33" s="223" t="str">
        <f>IF('SAM_2017_4HH_rich with capital'!AZ34="","",'SAM_2017_4HH_rich with capital'!AZ34)</f>
        <v/>
      </c>
      <c r="AZ33" s="223" t="str">
        <f>IF('SAM_2017_4HH_rich with capital'!BA34="","",'SAM_2017_4HH_rich with capital'!BA34)</f>
        <v/>
      </c>
      <c r="BA33" s="223" t="str">
        <f>IF('SAM_2017_4HH_rich with capital'!BB34="","",'SAM_2017_4HH_rich with capital'!BB34)</f>
        <v/>
      </c>
      <c r="BB33" s="223" t="str">
        <f>IF('SAM_2017_4HH_rich with capital'!BC34="","",'SAM_2017_4HH_rich with capital'!BC34)</f>
        <v/>
      </c>
      <c r="BC33" s="223" t="str">
        <f>IF('SAM_2017_4HH_rich with capital'!BD34="","",'SAM_2017_4HH_rich with capital'!BD34)</f>
        <v/>
      </c>
      <c r="BD33" s="223" t="str">
        <f>IF('SAM_2017_4HH_rich with capital'!BE34="","",'SAM_2017_4HH_rich with capital'!BE34)</f>
        <v/>
      </c>
      <c r="BE33" s="223" t="str">
        <f>IF('SAM_2017_4HH_rich with capital'!BF34="","",'SAM_2017_4HH_rich with capital'!BF34)</f>
        <v/>
      </c>
      <c r="BF33" s="223" t="str">
        <f>IF('SAM_2017_4HH_rich with capital'!BG34="","",'SAM_2017_4HH_rich with capital'!BG34)</f>
        <v/>
      </c>
      <c r="BG33" s="223" t="str">
        <f>IF('SAM_2017_4HH_rich with capital'!BH34="","",'SAM_2017_4HH_rich with capital'!BH34)</f>
        <v/>
      </c>
      <c r="BH33" s="223" t="str">
        <f>IF('SAM_2017_4HH_rich with capital'!BI34="","",'SAM_2017_4HH_rich with capital'!BI34)</f>
        <v/>
      </c>
      <c r="BI33" s="223" t="str">
        <f>IF('SAM_2017_4HH_rich with capital'!BJ34="","",'SAM_2017_4HH_rich with capital'!BJ34)</f>
        <v/>
      </c>
      <c r="BJ33" s="223" t="str">
        <f>IF('SAM_2017_4HH_rich with capital'!BK34="","",'SAM_2017_4HH_rich with capital'!BK34)</f>
        <v/>
      </c>
      <c r="BK33" s="223" t="str">
        <f>IF('SAM_2017_4HH_rich with capital'!BL34="","",'SAM_2017_4HH_rich with capital'!BL34)</f>
        <v/>
      </c>
      <c r="BL33" s="223" t="str">
        <f>IF('SAM_2017_4HH_rich with capital'!BM34="","",'SAM_2017_4HH_rich with capital'!BM34)</f>
        <v/>
      </c>
      <c r="BM33" s="223" t="str">
        <f>IF('SAM_2017_4HH_rich with capital'!BN34="","",'SAM_2017_4HH_rich with capital'!BN34)</f>
        <v/>
      </c>
      <c r="BN33" s="223" t="str">
        <f>IF('SAM_2017_4HH_rich with capital'!BO34="","",'SAM_2017_4HH_rich with capital'!BO34)</f>
        <v/>
      </c>
      <c r="BO33" s="223">
        <f>IF('SAM_2017_4HH_rich with capital'!BP34="","",'SAM_2017_4HH_rich with capital'!BP34)</f>
        <v>2525552.4960411694</v>
      </c>
      <c r="BP33" s="223" t="str">
        <f>IF('SAM_2017_4HH_rich with capital'!BQ34="","",'SAM_2017_4HH_rich with capital'!BQ34)</f>
        <v/>
      </c>
      <c r="BQ33" s="223" t="str">
        <f>IF('SAM_2017_4HH_rich with capital'!BR34="","",'SAM_2017_4HH_rich with capital'!BR34)</f>
        <v/>
      </c>
      <c r="BR33" s="223" t="str">
        <f>IF('SAM_2017_4HH_rich with capital'!BS34="","",'SAM_2017_4HH_rich with capital'!BS34)</f>
        <v/>
      </c>
      <c r="BS33" s="223" t="str">
        <f>IF('SAM_2017_4HH_rich with capital'!BT34="","",'SAM_2017_4HH_rich with capital'!BT34)</f>
        <v/>
      </c>
      <c r="BT33" s="223" t="str">
        <f>IF('SAM_2017_4HH_rich with capital'!BU34="","",'SAM_2017_4HH_rich with capital'!BU34)</f>
        <v/>
      </c>
      <c r="BU33" s="223" t="str">
        <f>IF('SAM_2017_4HH_rich with capital'!BV34="","",'SAM_2017_4HH_rich with capital'!BV34)</f>
        <v/>
      </c>
      <c r="BV33" s="223" t="str">
        <f>IF('SAM_2017_4HH_rich with capital'!BW34="","",'SAM_2017_4HH_rich with capital'!BW34)</f>
        <v/>
      </c>
      <c r="BW33" s="223" t="str">
        <f>IF('SAM_2017_4HH_rich with capital'!BX34="","",'SAM_2017_4HH_rich with capital'!BX34)</f>
        <v/>
      </c>
      <c r="BX33" s="223" t="str">
        <f>IF('SAM_2017_4HH_rich with capital'!BY34="","",'SAM_2017_4HH_rich with capital'!BY34)</f>
        <v/>
      </c>
      <c r="BY33" s="223" t="str">
        <f>IF('SAM_2017_4HH_rich with capital'!BZ34="","",'SAM_2017_4HH_rich with capital'!BZ34)</f>
        <v/>
      </c>
      <c r="BZ33" s="223" t="str">
        <f>IF('SAM_2017_4HH_rich with capital'!CA34="","",'SAM_2017_4HH_rich with capital'!CA34)</f>
        <v/>
      </c>
      <c r="CA33" s="223" t="str">
        <f>IF('SAM_2017_4HH_rich with capital'!CB34="","",'SAM_2017_4HH_rich with capital'!CB34)</f>
        <v/>
      </c>
      <c r="CB33" s="223" t="str">
        <f>IF('SAM_2017_4HH_rich with capital'!CC34="","",'SAM_2017_4HH_rich with capital'!CC34)</f>
        <v/>
      </c>
      <c r="CC33" s="223" t="str">
        <f>IF('SAM_2017_4HH_rich with capital'!CD34="","",'SAM_2017_4HH_rich with capital'!CD34)</f>
        <v/>
      </c>
      <c r="CD33" s="223" t="str">
        <f>IF('SAM_2017_4HH_rich with capital'!CE34="","",'SAM_2017_4HH_rich with capital'!CE34)</f>
        <v/>
      </c>
      <c r="CE33" s="83" t="str">
        <f>IF('SAM_2017_4HH_rich with capital'!CF34="","",'SAM_2017_4HH_rich with capital'!CF34)</f>
        <v/>
      </c>
    </row>
    <row r="34" spans="1:83" x14ac:dyDescent="0.25">
      <c r="A34" s="225">
        <v>33</v>
      </c>
      <c r="B34" s="244" t="str">
        <f>IF('SAM_2017_4HH_rich with capital'!C35="","",'SAM_2017_4HH_rich with capital'!C35)</f>
        <v/>
      </c>
      <c r="C34" s="223" t="str">
        <f>IF('SAM_2017_4HH_rich with capital'!D35="","",'SAM_2017_4HH_rich with capital'!D35)</f>
        <v/>
      </c>
      <c r="D34" s="223" t="str">
        <f>IF('SAM_2017_4HH_rich with capital'!E35="","",'SAM_2017_4HH_rich with capital'!E35)</f>
        <v/>
      </c>
      <c r="E34" s="223" t="str">
        <f>IF('SAM_2017_4HH_rich with capital'!F35="","",'SAM_2017_4HH_rich with capital'!F35)</f>
        <v/>
      </c>
      <c r="F34" s="223" t="str">
        <f>IF('SAM_2017_4HH_rich with capital'!G35="","",'SAM_2017_4HH_rich with capital'!G35)</f>
        <v/>
      </c>
      <c r="G34" s="223" t="str">
        <f>IF('SAM_2017_4HH_rich with capital'!H35="","",'SAM_2017_4HH_rich with capital'!H35)</f>
        <v/>
      </c>
      <c r="H34" s="223" t="str">
        <f>IF('SAM_2017_4HH_rich with capital'!I35="","",'SAM_2017_4HH_rich with capital'!I35)</f>
        <v/>
      </c>
      <c r="I34" s="223" t="str">
        <f>IF('SAM_2017_4HH_rich with capital'!J35="","",'SAM_2017_4HH_rich with capital'!J35)</f>
        <v/>
      </c>
      <c r="J34" s="223" t="str">
        <f>IF('SAM_2017_4HH_rich with capital'!K35="","",'SAM_2017_4HH_rich with capital'!K35)</f>
        <v/>
      </c>
      <c r="K34" s="223" t="str">
        <f>IF('SAM_2017_4HH_rich with capital'!L35="","",'SAM_2017_4HH_rich with capital'!L35)</f>
        <v/>
      </c>
      <c r="L34" s="223" t="str">
        <f>IF('SAM_2017_4HH_rich with capital'!M35="","",'SAM_2017_4HH_rich with capital'!M35)</f>
        <v/>
      </c>
      <c r="M34" s="223" t="str">
        <f>IF('SAM_2017_4HH_rich with capital'!N35="","",'SAM_2017_4HH_rich with capital'!N35)</f>
        <v/>
      </c>
      <c r="N34" s="223" t="str">
        <f>IF('SAM_2017_4HH_rich with capital'!O35="","",'SAM_2017_4HH_rich with capital'!O35)</f>
        <v/>
      </c>
      <c r="O34" s="223" t="str">
        <f>IF('SAM_2017_4HH_rich with capital'!P35="","",'SAM_2017_4HH_rich with capital'!P35)</f>
        <v/>
      </c>
      <c r="P34" s="223" t="str">
        <f>IF('SAM_2017_4HH_rich with capital'!Q35="","",'SAM_2017_4HH_rich with capital'!Q35)</f>
        <v/>
      </c>
      <c r="Q34" s="223" t="str">
        <f>IF('SAM_2017_4HH_rich with capital'!R35="","",'SAM_2017_4HH_rich with capital'!R35)</f>
        <v/>
      </c>
      <c r="R34" s="223" t="str">
        <f>IF('SAM_2017_4HH_rich with capital'!S35="","",'SAM_2017_4HH_rich with capital'!S35)</f>
        <v/>
      </c>
      <c r="S34" s="223" t="str">
        <f>IF('SAM_2017_4HH_rich with capital'!T35="","",'SAM_2017_4HH_rich with capital'!T35)</f>
        <v/>
      </c>
      <c r="T34" s="223" t="str">
        <f>IF('SAM_2017_4HH_rich with capital'!U35="","",'SAM_2017_4HH_rich with capital'!U35)</f>
        <v/>
      </c>
      <c r="U34" s="223" t="str">
        <f>IF('SAM_2017_4HH_rich with capital'!V35="","",'SAM_2017_4HH_rich with capital'!V35)</f>
        <v/>
      </c>
      <c r="V34" s="223" t="str">
        <f>IF('SAM_2017_4HH_rich with capital'!W35="","",'SAM_2017_4HH_rich with capital'!W35)</f>
        <v/>
      </c>
      <c r="W34" s="223" t="str">
        <f>IF('SAM_2017_4HH_rich with capital'!X35="","",'SAM_2017_4HH_rich with capital'!X35)</f>
        <v/>
      </c>
      <c r="X34" s="223" t="str">
        <f>IF('SAM_2017_4HH_rich with capital'!Y35="","",'SAM_2017_4HH_rich with capital'!Y35)</f>
        <v/>
      </c>
      <c r="Y34" s="223" t="str">
        <f>IF('SAM_2017_4HH_rich with capital'!Z35="","",'SAM_2017_4HH_rich with capital'!Z35)</f>
        <v/>
      </c>
      <c r="Z34" s="223" t="str">
        <f>IF('SAM_2017_4HH_rich with capital'!AA35="","",'SAM_2017_4HH_rich with capital'!AA35)</f>
        <v/>
      </c>
      <c r="AA34" s="223" t="str">
        <f>IF('SAM_2017_4HH_rich with capital'!AB35="","",'SAM_2017_4HH_rich with capital'!AB35)</f>
        <v/>
      </c>
      <c r="AB34" s="223" t="str">
        <f>IF('SAM_2017_4HH_rich with capital'!AC35="","",'SAM_2017_4HH_rich with capital'!AC35)</f>
        <v/>
      </c>
      <c r="AC34" s="223" t="str">
        <f>IF('SAM_2017_4HH_rich with capital'!AD35="","",'SAM_2017_4HH_rich with capital'!AD35)</f>
        <v/>
      </c>
      <c r="AD34" s="223" t="str">
        <f>IF('SAM_2017_4HH_rich with capital'!AE35="","",'SAM_2017_4HH_rich with capital'!AE35)</f>
        <v/>
      </c>
      <c r="AE34" s="223" t="str">
        <f>IF('SAM_2017_4HH_rich with capital'!AF35="","",'SAM_2017_4HH_rich with capital'!AF35)</f>
        <v/>
      </c>
      <c r="AF34" s="223" t="str">
        <f>IF('SAM_2017_4HH_rich with capital'!AG35="","",'SAM_2017_4HH_rich with capital'!AG35)</f>
        <v/>
      </c>
      <c r="AG34" s="223" t="str">
        <f>IF('SAM_2017_4HH_rich with capital'!AH35="","",'SAM_2017_4HH_rich with capital'!AH35)</f>
        <v/>
      </c>
      <c r="AH34" s="223" t="str">
        <f>IF('SAM_2017_4HH_rich with capital'!AI35="","",'SAM_2017_4HH_rich with capital'!AI35)</f>
        <v/>
      </c>
      <c r="AI34" s="223" t="str">
        <f>IF('SAM_2017_4HH_rich with capital'!AJ35="","",'SAM_2017_4HH_rich with capital'!AJ35)</f>
        <v/>
      </c>
      <c r="AJ34" s="223" t="str">
        <f>IF('SAM_2017_4HH_rich with capital'!AK35="","",'SAM_2017_4HH_rich with capital'!AK35)</f>
        <v/>
      </c>
      <c r="AK34" s="223" t="str">
        <f>IF('SAM_2017_4HH_rich with capital'!AL35="","",'SAM_2017_4HH_rich with capital'!AL35)</f>
        <v/>
      </c>
      <c r="AL34" s="223" t="str">
        <f>IF('SAM_2017_4HH_rich with capital'!AM35="","",'SAM_2017_4HH_rich with capital'!AM35)</f>
        <v/>
      </c>
      <c r="AM34" s="223" t="str">
        <f>IF('SAM_2017_4HH_rich with capital'!AN35="","",'SAM_2017_4HH_rich with capital'!AN35)</f>
        <v/>
      </c>
      <c r="AN34" s="223" t="str">
        <f>IF('SAM_2017_4HH_rich with capital'!AO35="","",'SAM_2017_4HH_rich with capital'!AO35)</f>
        <v/>
      </c>
      <c r="AO34" s="223" t="str">
        <f>IF('SAM_2017_4HH_rich with capital'!AP35="","",'SAM_2017_4HH_rich with capital'!AP35)</f>
        <v/>
      </c>
      <c r="AP34" s="223" t="str">
        <f>IF('SAM_2017_4HH_rich with capital'!AQ35="","",'SAM_2017_4HH_rich with capital'!AQ35)</f>
        <v/>
      </c>
      <c r="AQ34" s="223" t="str">
        <f>IF('SAM_2017_4HH_rich with capital'!AR35="","",'SAM_2017_4HH_rich with capital'!AR35)</f>
        <v/>
      </c>
      <c r="AR34" s="223" t="str">
        <f>IF('SAM_2017_4HH_rich with capital'!AS35="","",'SAM_2017_4HH_rich with capital'!AS35)</f>
        <v/>
      </c>
      <c r="AS34" s="223" t="str">
        <f>IF('SAM_2017_4HH_rich with capital'!AT35="","",'SAM_2017_4HH_rich with capital'!AT35)</f>
        <v/>
      </c>
      <c r="AT34" s="223" t="str">
        <f>IF('SAM_2017_4HH_rich with capital'!AU35="","",'SAM_2017_4HH_rich with capital'!AU35)</f>
        <v/>
      </c>
      <c r="AU34" s="223" t="str">
        <f>IF('SAM_2017_4HH_rich with capital'!AV35="","",'SAM_2017_4HH_rich with capital'!AV35)</f>
        <v/>
      </c>
      <c r="AV34" s="223" t="str">
        <f>IF('SAM_2017_4HH_rich with capital'!AW35="","",'SAM_2017_4HH_rich with capital'!AW35)</f>
        <v/>
      </c>
      <c r="AW34" s="223" t="str">
        <f>IF('SAM_2017_4HH_rich with capital'!AX35="","",'SAM_2017_4HH_rich with capital'!AX35)</f>
        <v/>
      </c>
      <c r="AX34" s="223" t="str">
        <f>IF('SAM_2017_4HH_rich with capital'!AY35="","",'SAM_2017_4HH_rich with capital'!AY35)</f>
        <v/>
      </c>
      <c r="AY34" s="223" t="str">
        <f>IF('SAM_2017_4HH_rich with capital'!AZ35="","",'SAM_2017_4HH_rich with capital'!AZ35)</f>
        <v/>
      </c>
      <c r="AZ34" s="223" t="str">
        <f>IF('SAM_2017_4HH_rich with capital'!BA35="","",'SAM_2017_4HH_rich with capital'!BA35)</f>
        <v/>
      </c>
      <c r="BA34" s="223" t="str">
        <f>IF('SAM_2017_4HH_rich with capital'!BB35="","",'SAM_2017_4HH_rich with capital'!BB35)</f>
        <v/>
      </c>
      <c r="BB34" s="223" t="str">
        <f>IF('SAM_2017_4HH_rich with capital'!BC35="","",'SAM_2017_4HH_rich with capital'!BC35)</f>
        <v/>
      </c>
      <c r="BC34" s="223" t="str">
        <f>IF('SAM_2017_4HH_rich with capital'!BD35="","",'SAM_2017_4HH_rich with capital'!BD35)</f>
        <v/>
      </c>
      <c r="BD34" s="223" t="str">
        <f>IF('SAM_2017_4HH_rich with capital'!BE35="","",'SAM_2017_4HH_rich with capital'!BE35)</f>
        <v/>
      </c>
      <c r="BE34" s="223" t="str">
        <f>IF('SAM_2017_4HH_rich with capital'!BF35="","",'SAM_2017_4HH_rich with capital'!BF35)</f>
        <v/>
      </c>
      <c r="BF34" s="223" t="str">
        <f>IF('SAM_2017_4HH_rich with capital'!BG35="","",'SAM_2017_4HH_rich with capital'!BG35)</f>
        <v/>
      </c>
      <c r="BG34" s="223" t="str">
        <f>IF('SAM_2017_4HH_rich with capital'!BH35="","",'SAM_2017_4HH_rich with capital'!BH35)</f>
        <v/>
      </c>
      <c r="BH34" s="223" t="str">
        <f>IF('SAM_2017_4HH_rich with capital'!BI35="","",'SAM_2017_4HH_rich with capital'!BI35)</f>
        <v/>
      </c>
      <c r="BI34" s="223" t="str">
        <f>IF('SAM_2017_4HH_rich with capital'!BJ35="","",'SAM_2017_4HH_rich with capital'!BJ35)</f>
        <v/>
      </c>
      <c r="BJ34" s="223" t="str">
        <f>IF('SAM_2017_4HH_rich with capital'!BK35="","",'SAM_2017_4HH_rich with capital'!BK35)</f>
        <v/>
      </c>
      <c r="BK34" s="223" t="str">
        <f>IF('SAM_2017_4HH_rich with capital'!BL35="","",'SAM_2017_4HH_rich with capital'!BL35)</f>
        <v/>
      </c>
      <c r="BL34" s="223" t="str">
        <f>IF('SAM_2017_4HH_rich with capital'!BM35="","",'SAM_2017_4HH_rich with capital'!BM35)</f>
        <v/>
      </c>
      <c r="BM34" s="223" t="str">
        <f>IF('SAM_2017_4HH_rich with capital'!BN35="","",'SAM_2017_4HH_rich with capital'!BN35)</f>
        <v/>
      </c>
      <c r="BN34" s="223" t="str">
        <f>IF('SAM_2017_4HH_rich with capital'!BO35="","",'SAM_2017_4HH_rich with capital'!BO35)</f>
        <v/>
      </c>
      <c r="BO34" s="223" t="str">
        <f>IF('SAM_2017_4HH_rich with capital'!BP35="","",'SAM_2017_4HH_rich with capital'!BP35)</f>
        <v/>
      </c>
      <c r="BP34" s="223">
        <f>IF('SAM_2017_4HH_rich with capital'!BQ35="","",'SAM_2017_4HH_rich with capital'!BQ35)</f>
        <v>1962939.4380698428</v>
      </c>
      <c r="BQ34" s="223" t="str">
        <f>IF('SAM_2017_4HH_rich with capital'!BR35="","",'SAM_2017_4HH_rich with capital'!BR35)</f>
        <v/>
      </c>
      <c r="BR34" s="223" t="str">
        <f>IF('SAM_2017_4HH_rich with capital'!BS35="","",'SAM_2017_4HH_rich with capital'!BS35)</f>
        <v/>
      </c>
      <c r="BS34" s="223" t="str">
        <f>IF('SAM_2017_4HH_rich with capital'!BT35="","",'SAM_2017_4HH_rich with capital'!BT35)</f>
        <v/>
      </c>
      <c r="BT34" s="223" t="str">
        <f>IF('SAM_2017_4HH_rich with capital'!BU35="","",'SAM_2017_4HH_rich with capital'!BU35)</f>
        <v/>
      </c>
      <c r="BU34" s="223" t="str">
        <f>IF('SAM_2017_4HH_rich with capital'!BV35="","",'SAM_2017_4HH_rich with capital'!BV35)</f>
        <v/>
      </c>
      <c r="BV34" s="223" t="str">
        <f>IF('SAM_2017_4HH_rich with capital'!BW35="","",'SAM_2017_4HH_rich with capital'!BW35)</f>
        <v/>
      </c>
      <c r="BW34" s="223" t="str">
        <f>IF('SAM_2017_4HH_rich with capital'!BX35="","",'SAM_2017_4HH_rich with capital'!BX35)</f>
        <v/>
      </c>
      <c r="BX34" s="223" t="str">
        <f>IF('SAM_2017_4HH_rich with capital'!BY35="","",'SAM_2017_4HH_rich with capital'!BY35)</f>
        <v/>
      </c>
      <c r="BY34" s="223" t="str">
        <f>IF('SAM_2017_4HH_rich with capital'!BZ35="","",'SAM_2017_4HH_rich with capital'!BZ35)</f>
        <v/>
      </c>
      <c r="BZ34" s="223" t="str">
        <f>IF('SAM_2017_4HH_rich with capital'!CA35="","",'SAM_2017_4HH_rich with capital'!CA35)</f>
        <v/>
      </c>
      <c r="CA34" s="223" t="str">
        <f>IF('SAM_2017_4HH_rich with capital'!CB35="","",'SAM_2017_4HH_rich with capital'!CB35)</f>
        <v/>
      </c>
      <c r="CB34" s="223" t="str">
        <f>IF('SAM_2017_4HH_rich with capital'!CC35="","",'SAM_2017_4HH_rich with capital'!CC35)</f>
        <v/>
      </c>
      <c r="CC34" s="223" t="str">
        <f>IF('SAM_2017_4HH_rich with capital'!CD35="","",'SAM_2017_4HH_rich with capital'!CD35)</f>
        <v/>
      </c>
      <c r="CD34" s="223" t="str">
        <f>IF('SAM_2017_4HH_rich with capital'!CE35="","",'SAM_2017_4HH_rich with capital'!CE35)</f>
        <v/>
      </c>
      <c r="CE34" s="83" t="str">
        <f>IF('SAM_2017_4HH_rich with capital'!CF35="","",'SAM_2017_4HH_rich with capital'!CF35)</f>
        <v/>
      </c>
    </row>
    <row r="35" spans="1:83" ht="15.75" thickBot="1" x14ac:dyDescent="0.3">
      <c r="A35" s="225">
        <v>34</v>
      </c>
      <c r="B35" s="244" t="str">
        <f>IF('SAM_2017_4HH_rich with capital'!C36="","",'SAM_2017_4HH_rich with capital'!C36)</f>
        <v/>
      </c>
      <c r="C35" s="223" t="str">
        <f>IF('SAM_2017_4HH_rich with capital'!D36="","",'SAM_2017_4HH_rich with capital'!D36)</f>
        <v/>
      </c>
      <c r="D35" s="223" t="str">
        <f>IF('SAM_2017_4HH_rich with capital'!E36="","",'SAM_2017_4HH_rich with capital'!E36)</f>
        <v/>
      </c>
      <c r="E35" s="223" t="str">
        <f>IF('SAM_2017_4HH_rich with capital'!F36="","",'SAM_2017_4HH_rich with capital'!F36)</f>
        <v/>
      </c>
      <c r="F35" s="223" t="str">
        <f>IF('SAM_2017_4HH_rich with capital'!G36="","",'SAM_2017_4HH_rich with capital'!G36)</f>
        <v/>
      </c>
      <c r="G35" s="223" t="str">
        <f>IF('SAM_2017_4HH_rich with capital'!H36="","",'SAM_2017_4HH_rich with capital'!H36)</f>
        <v/>
      </c>
      <c r="H35" s="223" t="str">
        <f>IF('SAM_2017_4HH_rich with capital'!I36="","",'SAM_2017_4HH_rich with capital'!I36)</f>
        <v/>
      </c>
      <c r="I35" s="223" t="str">
        <f>IF('SAM_2017_4HH_rich with capital'!J36="","",'SAM_2017_4HH_rich with capital'!J36)</f>
        <v/>
      </c>
      <c r="J35" s="223" t="str">
        <f>IF('SAM_2017_4HH_rich with capital'!K36="","",'SAM_2017_4HH_rich with capital'!K36)</f>
        <v/>
      </c>
      <c r="K35" s="223" t="str">
        <f>IF('SAM_2017_4HH_rich with capital'!L36="","",'SAM_2017_4HH_rich with capital'!L36)</f>
        <v/>
      </c>
      <c r="L35" s="223" t="str">
        <f>IF('SAM_2017_4HH_rich with capital'!M36="","",'SAM_2017_4HH_rich with capital'!M36)</f>
        <v/>
      </c>
      <c r="M35" s="223" t="str">
        <f>IF('SAM_2017_4HH_rich with capital'!N36="","",'SAM_2017_4HH_rich with capital'!N36)</f>
        <v/>
      </c>
      <c r="N35" s="223" t="str">
        <f>IF('SAM_2017_4HH_rich with capital'!O36="","",'SAM_2017_4HH_rich with capital'!O36)</f>
        <v/>
      </c>
      <c r="O35" s="223" t="str">
        <f>IF('SAM_2017_4HH_rich with capital'!P36="","",'SAM_2017_4HH_rich with capital'!P36)</f>
        <v/>
      </c>
      <c r="P35" s="223" t="str">
        <f>IF('SAM_2017_4HH_rich with capital'!Q36="","",'SAM_2017_4HH_rich with capital'!Q36)</f>
        <v/>
      </c>
      <c r="Q35" s="223" t="str">
        <f>IF('SAM_2017_4HH_rich with capital'!R36="","",'SAM_2017_4HH_rich with capital'!R36)</f>
        <v/>
      </c>
      <c r="R35" s="223" t="str">
        <f>IF('SAM_2017_4HH_rich with capital'!S36="","",'SAM_2017_4HH_rich with capital'!S36)</f>
        <v/>
      </c>
      <c r="S35" s="223" t="str">
        <f>IF('SAM_2017_4HH_rich with capital'!T36="","",'SAM_2017_4HH_rich with capital'!T36)</f>
        <v/>
      </c>
      <c r="T35" s="223" t="str">
        <f>IF('SAM_2017_4HH_rich with capital'!U36="","",'SAM_2017_4HH_rich with capital'!U36)</f>
        <v/>
      </c>
      <c r="U35" s="223" t="str">
        <f>IF('SAM_2017_4HH_rich with capital'!V36="","",'SAM_2017_4HH_rich with capital'!V36)</f>
        <v/>
      </c>
      <c r="V35" s="223" t="str">
        <f>IF('SAM_2017_4HH_rich with capital'!W36="","",'SAM_2017_4HH_rich with capital'!W36)</f>
        <v/>
      </c>
      <c r="W35" s="223" t="str">
        <f>IF('SAM_2017_4HH_rich with capital'!X36="","",'SAM_2017_4HH_rich with capital'!X36)</f>
        <v/>
      </c>
      <c r="X35" s="223" t="str">
        <f>IF('SAM_2017_4HH_rich with capital'!Y36="","",'SAM_2017_4HH_rich with capital'!Y36)</f>
        <v/>
      </c>
      <c r="Y35" s="223" t="str">
        <f>IF('SAM_2017_4HH_rich with capital'!Z36="","",'SAM_2017_4HH_rich with capital'!Z36)</f>
        <v/>
      </c>
      <c r="Z35" s="223" t="str">
        <f>IF('SAM_2017_4HH_rich with capital'!AA36="","",'SAM_2017_4HH_rich with capital'!AA36)</f>
        <v/>
      </c>
      <c r="AA35" s="223" t="str">
        <f>IF('SAM_2017_4HH_rich with capital'!AB36="","",'SAM_2017_4HH_rich with capital'!AB36)</f>
        <v/>
      </c>
      <c r="AB35" s="223" t="str">
        <f>IF('SAM_2017_4HH_rich with capital'!AC36="","",'SAM_2017_4HH_rich with capital'!AC36)</f>
        <v/>
      </c>
      <c r="AC35" s="223" t="str">
        <f>IF('SAM_2017_4HH_rich with capital'!AD36="","",'SAM_2017_4HH_rich with capital'!AD36)</f>
        <v/>
      </c>
      <c r="AD35" s="223" t="str">
        <f>IF('SAM_2017_4HH_rich with capital'!AE36="","",'SAM_2017_4HH_rich with capital'!AE36)</f>
        <v/>
      </c>
      <c r="AE35" s="223" t="str">
        <f>IF('SAM_2017_4HH_rich with capital'!AF36="","",'SAM_2017_4HH_rich with capital'!AF36)</f>
        <v/>
      </c>
      <c r="AF35" s="223" t="str">
        <f>IF('SAM_2017_4HH_rich with capital'!AG36="","",'SAM_2017_4HH_rich with capital'!AG36)</f>
        <v/>
      </c>
      <c r="AG35" s="223" t="str">
        <f>IF('SAM_2017_4HH_rich with capital'!AH36="","",'SAM_2017_4HH_rich with capital'!AH36)</f>
        <v/>
      </c>
      <c r="AH35" s="223" t="str">
        <f>IF('SAM_2017_4HH_rich with capital'!AI36="","",'SAM_2017_4HH_rich with capital'!AI36)</f>
        <v/>
      </c>
      <c r="AI35" s="223" t="str">
        <f>IF('SAM_2017_4HH_rich with capital'!AJ36="","",'SAM_2017_4HH_rich with capital'!AJ36)</f>
        <v/>
      </c>
      <c r="AJ35" s="223" t="str">
        <f>IF('SAM_2017_4HH_rich with capital'!AK36="","",'SAM_2017_4HH_rich with capital'!AK36)</f>
        <v/>
      </c>
      <c r="AK35" s="223" t="str">
        <f>IF('SAM_2017_4HH_rich with capital'!AL36="","",'SAM_2017_4HH_rich with capital'!AL36)</f>
        <v/>
      </c>
      <c r="AL35" s="223" t="str">
        <f>IF('SAM_2017_4HH_rich with capital'!AM36="","",'SAM_2017_4HH_rich with capital'!AM36)</f>
        <v/>
      </c>
      <c r="AM35" s="223" t="str">
        <f>IF('SAM_2017_4HH_rich with capital'!AN36="","",'SAM_2017_4HH_rich with capital'!AN36)</f>
        <v/>
      </c>
      <c r="AN35" s="223" t="str">
        <f>IF('SAM_2017_4HH_rich with capital'!AO36="","",'SAM_2017_4HH_rich with capital'!AO36)</f>
        <v/>
      </c>
      <c r="AO35" s="223" t="str">
        <f>IF('SAM_2017_4HH_rich with capital'!AP36="","",'SAM_2017_4HH_rich with capital'!AP36)</f>
        <v/>
      </c>
      <c r="AP35" s="223" t="str">
        <f>IF('SAM_2017_4HH_rich with capital'!AQ36="","",'SAM_2017_4HH_rich with capital'!AQ36)</f>
        <v/>
      </c>
      <c r="AQ35" s="223" t="str">
        <f>IF('SAM_2017_4HH_rich with capital'!AR36="","",'SAM_2017_4HH_rich with capital'!AR36)</f>
        <v/>
      </c>
      <c r="AR35" s="223" t="str">
        <f>IF('SAM_2017_4HH_rich with capital'!AS36="","",'SAM_2017_4HH_rich with capital'!AS36)</f>
        <v/>
      </c>
      <c r="AS35" s="223" t="str">
        <f>IF('SAM_2017_4HH_rich with capital'!AT36="","",'SAM_2017_4HH_rich with capital'!AT36)</f>
        <v/>
      </c>
      <c r="AT35" s="223" t="str">
        <f>IF('SAM_2017_4HH_rich with capital'!AU36="","",'SAM_2017_4HH_rich with capital'!AU36)</f>
        <v/>
      </c>
      <c r="AU35" s="223" t="str">
        <f>IF('SAM_2017_4HH_rich with capital'!AV36="","",'SAM_2017_4HH_rich with capital'!AV36)</f>
        <v/>
      </c>
      <c r="AV35" s="223" t="str">
        <f>IF('SAM_2017_4HH_rich with capital'!AW36="","",'SAM_2017_4HH_rich with capital'!AW36)</f>
        <v/>
      </c>
      <c r="AW35" s="223" t="str">
        <f>IF('SAM_2017_4HH_rich with capital'!AX36="","",'SAM_2017_4HH_rich with capital'!AX36)</f>
        <v/>
      </c>
      <c r="AX35" s="223" t="str">
        <f>IF('SAM_2017_4HH_rich with capital'!AY36="","",'SAM_2017_4HH_rich with capital'!AY36)</f>
        <v/>
      </c>
      <c r="AY35" s="223" t="str">
        <f>IF('SAM_2017_4HH_rich with capital'!AZ36="","",'SAM_2017_4HH_rich with capital'!AZ36)</f>
        <v/>
      </c>
      <c r="AZ35" s="223" t="str">
        <f>IF('SAM_2017_4HH_rich with capital'!BA36="","",'SAM_2017_4HH_rich with capital'!BA36)</f>
        <v/>
      </c>
      <c r="BA35" s="223" t="str">
        <f>IF('SAM_2017_4HH_rich with capital'!BB36="","",'SAM_2017_4HH_rich with capital'!BB36)</f>
        <v/>
      </c>
      <c r="BB35" s="223" t="str">
        <f>IF('SAM_2017_4HH_rich with capital'!BC36="","",'SAM_2017_4HH_rich with capital'!BC36)</f>
        <v/>
      </c>
      <c r="BC35" s="223" t="str">
        <f>IF('SAM_2017_4HH_rich with capital'!BD36="","",'SAM_2017_4HH_rich with capital'!BD36)</f>
        <v/>
      </c>
      <c r="BD35" s="223" t="str">
        <f>IF('SAM_2017_4HH_rich with capital'!BE36="","",'SAM_2017_4HH_rich with capital'!BE36)</f>
        <v/>
      </c>
      <c r="BE35" s="223" t="str">
        <f>IF('SAM_2017_4HH_rich with capital'!BF36="","",'SAM_2017_4HH_rich with capital'!BF36)</f>
        <v/>
      </c>
      <c r="BF35" s="223" t="str">
        <f>IF('SAM_2017_4HH_rich with capital'!BG36="","",'SAM_2017_4HH_rich with capital'!BG36)</f>
        <v/>
      </c>
      <c r="BG35" s="223" t="str">
        <f>IF('SAM_2017_4HH_rich with capital'!BH36="","",'SAM_2017_4HH_rich with capital'!BH36)</f>
        <v/>
      </c>
      <c r="BH35" s="223" t="str">
        <f>IF('SAM_2017_4HH_rich with capital'!BI36="","",'SAM_2017_4HH_rich with capital'!BI36)</f>
        <v/>
      </c>
      <c r="BI35" s="223" t="str">
        <f>IF('SAM_2017_4HH_rich with capital'!BJ36="","",'SAM_2017_4HH_rich with capital'!BJ36)</f>
        <v/>
      </c>
      <c r="BJ35" s="223" t="str">
        <f>IF('SAM_2017_4HH_rich with capital'!BK36="","",'SAM_2017_4HH_rich with capital'!BK36)</f>
        <v/>
      </c>
      <c r="BK35" s="223" t="str">
        <f>IF('SAM_2017_4HH_rich with capital'!BL36="","",'SAM_2017_4HH_rich with capital'!BL36)</f>
        <v/>
      </c>
      <c r="BL35" s="223" t="str">
        <f>IF('SAM_2017_4HH_rich with capital'!BM36="","",'SAM_2017_4HH_rich with capital'!BM36)</f>
        <v/>
      </c>
      <c r="BM35" s="223" t="str">
        <f>IF('SAM_2017_4HH_rich with capital'!BN36="","",'SAM_2017_4HH_rich with capital'!BN36)</f>
        <v/>
      </c>
      <c r="BN35" s="223" t="str">
        <f>IF('SAM_2017_4HH_rich with capital'!BO36="","",'SAM_2017_4HH_rich with capital'!BO36)</f>
        <v/>
      </c>
      <c r="BO35" s="223" t="str">
        <f>IF('SAM_2017_4HH_rich with capital'!BP36="","",'SAM_2017_4HH_rich with capital'!BP36)</f>
        <v/>
      </c>
      <c r="BP35" s="223" t="str">
        <f>IF('SAM_2017_4HH_rich with capital'!BQ36="","",'SAM_2017_4HH_rich with capital'!BQ36)</f>
        <v/>
      </c>
      <c r="BQ35" s="223">
        <f>IF('SAM_2017_4HH_rich with capital'!BR36="","",'SAM_2017_4HH_rich with capital'!BR36)</f>
        <v>9256791.4583553355</v>
      </c>
      <c r="BR35" s="223" t="str">
        <f>IF('SAM_2017_4HH_rich with capital'!BS36="","",'SAM_2017_4HH_rich with capital'!BS36)</f>
        <v/>
      </c>
      <c r="BS35" s="223" t="str">
        <f>IF('SAM_2017_4HH_rich with capital'!BT36="","",'SAM_2017_4HH_rich with capital'!BT36)</f>
        <v/>
      </c>
      <c r="BT35" s="223" t="str">
        <f>IF('SAM_2017_4HH_rich with capital'!BU36="","",'SAM_2017_4HH_rich with capital'!BU36)</f>
        <v/>
      </c>
      <c r="BU35" s="223" t="str">
        <f>IF('SAM_2017_4HH_rich with capital'!BV36="","",'SAM_2017_4HH_rich with capital'!BV36)</f>
        <v/>
      </c>
      <c r="BV35" s="223" t="str">
        <f>IF('SAM_2017_4HH_rich with capital'!BW36="","",'SAM_2017_4HH_rich with capital'!BW36)</f>
        <v/>
      </c>
      <c r="BW35" s="223" t="str">
        <f>IF('SAM_2017_4HH_rich with capital'!BX36="","",'SAM_2017_4HH_rich with capital'!BX36)</f>
        <v/>
      </c>
      <c r="BX35" s="223" t="str">
        <f>IF('SAM_2017_4HH_rich with capital'!BY36="","",'SAM_2017_4HH_rich with capital'!BY36)</f>
        <v/>
      </c>
      <c r="BY35" s="223" t="str">
        <f>IF('SAM_2017_4HH_rich with capital'!BZ36="","",'SAM_2017_4HH_rich with capital'!BZ36)</f>
        <v/>
      </c>
      <c r="BZ35" s="223" t="str">
        <f>IF('SAM_2017_4HH_rich with capital'!CA36="","",'SAM_2017_4HH_rich with capital'!CA36)</f>
        <v/>
      </c>
      <c r="CA35" s="223" t="str">
        <f>IF('SAM_2017_4HH_rich with capital'!CB36="","",'SAM_2017_4HH_rich with capital'!CB36)</f>
        <v/>
      </c>
      <c r="CB35" s="223" t="str">
        <f>IF('SAM_2017_4HH_rich with capital'!CC36="","",'SAM_2017_4HH_rich with capital'!CC36)</f>
        <v/>
      </c>
      <c r="CC35" s="223" t="str">
        <f>IF('SAM_2017_4HH_rich with capital'!CD36="","",'SAM_2017_4HH_rich with capital'!CD36)</f>
        <v/>
      </c>
      <c r="CD35" s="223" t="str">
        <f>IF('SAM_2017_4HH_rich with capital'!CE36="","",'SAM_2017_4HH_rich with capital'!CE36)</f>
        <v/>
      </c>
      <c r="CE35" s="83">
        <f>IF('SAM_2017_4HH_rich with capital'!CF36="","",'SAM_2017_4HH_rich with capital'!CF36)</f>
        <v>218207.27379099085</v>
      </c>
    </row>
    <row r="36" spans="1:83" x14ac:dyDescent="0.25">
      <c r="A36" s="102">
        <v>35</v>
      </c>
      <c r="B36" s="244">
        <f>IF('SAM_2017_4HH_rich with capital'!C37="","",'SAM_2017_4HH_rich with capital'!C37)</f>
        <v>636845.49250949547</v>
      </c>
      <c r="C36" s="223">
        <f>IF('SAM_2017_4HH_rich with capital'!D37="","",'SAM_2017_4HH_rich with capital'!D37)</f>
        <v>70.491858602401734</v>
      </c>
      <c r="D36" s="223">
        <f>IF('SAM_2017_4HH_rich with capital'!E37="","",'SAM_2017_4HH_rich with capital'!E37)</f>
        <v>22.745352915335928</v>
      </c>
      <c r="E36" s="223" t="str">
        <f>IF('SAM_2017_4HH_rich with capital'!F37="","",'SAM_2017_4HH_rich with capital'!F37)</f>
        <v/>
      </c>
      <c r="F36" s="223" t="str">
        <f>IF('SAM_2017_4HH_rich with capital'!G37="","",'SAM_2017_4HH_rich with capital'!G37)</f>
        <v/>
      </c>
      <c r="G36" s="223" t="str">
        <f>IF('SAM_2017_4HH_rich with capital'!H37="","",'SAM_2017_4HH_rich with capital'!H37)</f>
        <v/>
      </c>
      <c r="H36" s="223" t="str">
        <f>IF('SAM_2017_4HH_rich with capital'!I37="","",'SAM_2017_4HH_rich with capital'!I37)</f>
        <v/>
      </c>
      <c r="I36" s="223">
        <f>IF('SAM_2017_4HH_rich with capital'!J37="","",'SAM_2017_4HH_rich with capital'!J37)</f>
        <v>600245.92689428374</v>
      </c>
      <c r="J36" s="223">
        <f>IF('SAM_2017_4HH_rich with capital'!K37="","",'SAM_2017_4HH_rich with capital'!K37)</f>
        <v>1514.9948065094686</v>
      </c>
      <c r="K36" s="223">
        <f>IF('SAM_2017_4HH_rich with capital'!L37="","",'SAM_2017_4HH_rich with capital'!L37)</f>
        <v>13142.823043044977</v>
      </c>
      <c r="L36" s="223">
        <f>IF('SAM_2017_4HH_rich with capital'!M37="","",'SAM_2017_4HH_rich with capital'!M37)</f>
        <v>1.0881249093500965E-3</v>
      </c>
      <c r="M36" s="223" t="str">
        <f>IF('SAM_2017_4HH_rich with capital'!N37="","",'SAM_2017_4HH_rich with capital'!N37)</f>
        <v/>
      </c>
      <c r="N36" s="223">
        <f>IF('SAM_2017_4HH_rich with capital'!O37="","",'SAM_2017_4HH_rich with capital'!O37)</f>
        <v>1.4079101447778823</v>
      </c>
      <c r="O36" s="223" t="str">
        <f>IF('SAM_2017_4HH_rich with capital'!P37="","",'SAM_2017_4HH_rich with capital'!P37)</f>
        <v/>
      </c>
      <c r="P36" s="223">
        <f>IF('SAM_2017_4HH_rich with capital'!Q37="","",'SAM_2017_4HH_rich with capital'!Q37)</f>
        <v>204.25276589085365</v>
      </c>
      <c r="Q36" s="223">
        <f>IF('SAM_2017_4HH_rich with capital'!R37="","",'SAM_2017_4HH_rich with capital'!R37)</f>
        <v>39.558963271656353</v>
      </c>
      <c r="R36" s="223">
        <f>IF('SAM_2017_4HH_rich with capital'!S37="","",'SAM_2017_4HH_rich with capital'!S37)</f>
        <v>28.547950602177156</v>
      </c>
      <c r="S36" s="223" t="str">
        <f>IF('SAM_2017_4HH_rich with capital'!T37="","",'SAM_2017_4HH_rich with capital'!T37)</f>
        <v/>
      </c>
      <c r="T36" s="223">
        <f>IF('SAM_2017_4HH_rich with capital'!U37="","",'SAM_2017_4HH_rich with capital'!U37)</f>
        <v>0.15427886246436096</v>
      </c>
      <c r="U36" s="223">
        <f>IF('SAM_2017_4HH_rich with capital'!V37="","",'SAM_2017_4HH_rich with capital'!V37)</f>
        <v>1.3441799707945758E-3</v>
      </c>
      <c r="V36" s="223">
        <f>IF('SAM_2017_4HH_rich with capital'!W37="","",'SAM_2017_4HH_rich with capital'!W37)</f>
        <v>69.076289981144896</v>
      </c>
      <c r="W36" s="223">
        <f>IF('SAM_2017_4HH_rich with capital'!X37="","",'SAM_2017_4HH_rich with capital'!X37)</f>
        <v>6.9140041882924077</v>
      </c>
      <c r="X36" s="223">
        <f>IF('SAM_2017_4HH_rich with capital'!Y37="","",'SAM_2017_4HH_rich with capital'!Y37)</f>
        <v>12.952268371692453</v>
      </c>
      <c r="Y36" s="223" t="str">
        <f>IF('SAM_2017_4HH_rich with capital'!Z37="","",'SAM_2017_4HH_rich with capital'!Z37)</f>
        <v/>
      </c>
      <c r="Z36" s="223" t="str">
        <f>IF('SAM_2017_4HH_rich with capital'!AA37="","",'SAM_2017_4HH_rich with capital'!AA37)</f>
        <v/>
      </c>
      <c r="AA36" s="223">
        <f>IF('SAM_2017_4HH_rich with capital'!AB37="","",'SAM_2017_4HH_rich with capital'!AB37)</f>
        <v>56.332005092512048</v>
      </c>
      <c r="AB36" s="223">
        <f>IF('SAM_2017_4HH_rich with capital'!AC37="","",'SAM_2017_4HH_rich with capital'!AC37)</f>
        <v>1.8603666891183466</v>
      </c>
      <c r="AC36" s="223">
        <f>IF('SAM_2017_4HH_rich with capital'!AD37="","",'SAM_2017_4HH_rich with capital'!AD37)</f>
        <v>24.216639646516338</v>
      </c>
      <c r="AD36" s="223">
        <f>IF('SAM_2017_4HH_rich with capital'!AE37="","",'SAM_2017_4HH_rich with capital'!AE37)</f>
        <v>0.48841557934773799</v>
      </c>
      <c r="AE36" s="223">
        <f>IF('SAM_2017_4HH_rich with capital'!AF37="","",'SAM_2017_4HH_rich with capital'!AF37)</f>
        <v>3519.2752303442558</v>
      </c>
      <c r="AF36" s="223">
        <f>IF('SAM_2017_4HH_rich with capital'!AG37="","",'SAM_2017_4HH_rich with capital'!AG37)</f>
        <v>4322.1851210025125</v>
      </c>
      <c r="AG36" s="223">
        <f>IF('SAM_2017_4HH_rich with capital'!AH37="","",'SAM_2017_4HH_rich with capital'!AH37)</f>
        <v>2573.1036478253318</v>
      </c>
      <c r="AH36" s="223">
        <f>IF('SAM_2017_4HH_rich with capital'!AI37="","",'SAM_2017_4HH_rich with capital'!AI37)</f>
        <v>647.27896872033728</v>
      </c>
      <c r="AI36" s="223">
        <f>IF('SAM_2017_4HH_rich with capital'!AJ37="","",'SAM_2017_4HH_rich with capital'!AJ37)</f>
        <v>218912.85416322373</v>
      </c>
      <c r="AJ36" s="223" t="str">
        <f>IF('SAM_2017_4HH_rich with capital'!AK37="","",'SAM_2017_4HH_rich with capital'!AK37)</f>
        <v/>
      </c>
      <c r="AK36" s="223" t="str">
        <f>IF('SAM_2017_4HH_rich with capital'!AL37="","",'SAM_2017_4HH_rich with capital'!AL37)</f>
        <v/>
      </c>
      <c r="AL36" s="223" t="str">
        <f>IF('SAM_2017_4HH_rich with capital'!AM37="","",'SAM_2017_4HH_rich with capital'!AM37)</f>
        <v/>
      </c>
      <c r="AM36" s="223" t="str">
        <f>IF('SAM_2017_4HH_rich with capital'!AN37="","",'SAM_2017_4HH_rich with capital'!AN37)</f>
        <v/>
      </c>
      <c r="AN36" s="223" t="str">
        <f>IF('SAM_2017_4HH_rich with capital'!AO37="","",'SAM_2017_4HH_rich with capital'!AO37)</f>
        <v/>
      </c>
      <c r="AO36" s="223" t="str">
        <f>IF('SAM_2017_4HH_rich with capital'!AP37="","",'SAM_2017_4HH_rich with capital'!AP37)</f>
        <v/>
      </c>
      <c r="AP36" s="223" t="str">
        <f>IF('SAM_2017_4HH_rich with capital'!AQ37="","",'SAM_2017_4HH_rich with capital'!AQ37)</f>
        <v/>
      </c>
      <c r="AQ36" s="223" t="str">
        <f>IF('SAM_2017_4HH_rich with capital'!AR37="","",'SAM_2017_4HH_rich with capital'!AR37)</f>
        <v/>
      </c>
      <c r="AR36" s="223" t="str">
        <f>IF('SAM_2017_4HH_rich with capital'!AS37="","",'SAM_2017_4HH_rich with capital'!AS37)</f>
        <v/>
      </c>
      <c r="AS36" s="223" t="str">
        <f>IF('SAM_2017_4HH_rich with capital'!AT37="","",'SAM_2017_4HH_rich with capital'!AT37)</f>
        <v/>
      </c>
      <c r="AT36" s="223" t="str">
        <f>IF('SAM_2017_4HH_rich with capital'!AU37="","",'SAM_2017_4HH_rich with capital'!AU37)</f>
        <v/>
      </c>
      <c r="AU36" s="223" t="str">
        <f>IF('SAM_2017_4HH_rich with capital'!AV37="","",'SAM_2017_4HH_rich with capital'!AV37)</f>
        <v/>
      </c>
      <c r="AV36" s="223" t="str">
        <f>IF('SAM_2017_4HH_rich with capital'!AW37="","",'SAM_2017_4HH_rich with capital'!AW37)</f>
        <v/>
      </c>
      <c r="AW36" s="223" t="str">
        <f>IF('SAM_2017_4HH_rich with capital'!AX37="","",'SAM_2017_4HH_rich with capital'!AX37)</f>
        <v/>
      </c>
      <c r="AX36" s="223" t="str">
        <f>IF('SAM_2017_4HH_rich with capital'!AY37="","",'SAM_2017_4HH_rich with capital'!AY37)</f>
        <v/>
      </c>
      <c r="AY36" s="223" t="str">
        <f>IF('SAM_2017_4HH_rich with capital'!AZ37="","",'SAM_2017_4HH_rich with capital'!AZ37)</f>
        <v/>
      </c>
      <c r="AZ36" s="223" t="str">
        <f>IF('SAM_2017_4HH_rich with capital'!BA37="","",'SAM_2017_4HH_rich with capital'!BA37)</f>
        <v/>
      </c>
      <c r="BA36" s="223" t="str">
        <f>IF('SAM_2017_4HH_rich with capital'!BB37="","",'SAM_2017_4HH_rich with capital'!BB37)</f>
        <v/>
      </c>
      <c r="BB36" s="223" t="str">
        <f>IF('SAM_2017_4HH_rich with capital'!BC37="","",'SAM_2017_4HH_rich with capital'!BC37)</f>
        <v/>
      </c>
      <c r="BC36" s="223" t="str">
        <f>IF('SAM_2017_4HH_rich with capital'!BD37="","",'SAM_2017_4HH_rich with capital'!BD37)</f>
        <v/>
      </c>
      <c r="BD36" s="223" t="str">
        <f>IF('SAM_2017_4HH_rich with capital'!BE37="","",'SAM_2017_4HH_rich with capital'!BE37)</f>
        <v/>
      </c>
      <c r="BE36" s="223" t="str">
        <f>IF('SAM_2017_4HH_rich with capital'!BF37="","",'SAM_2017_4HH_rich with capital'!BF37)</f>
        <v/>
      </c>
      <c r="BF36" s="223" t="str">
        <f>IF('SAM_2017_4HH_rich with capital'!BG37="","",'SAM_2017_4HH_rich with capital'!BG37)</f>
        <v/>
      </c>
      <c r="BG36" s="223" t="str">
        <f>IF('SAM_2017_4HH_rich with capital'!BH37="","",'SAM_2017_4HH_rich with capital'!BH37)</f>
        <v/>
      </c>
      <c r="BH36" s="223" t="str">
        <f>IF('SAM_2017_4HH_rich with capital'!BI37="","",'SAM_2017_4HH_rich with capital'!BI37)</f>
        <v/>
      </c>
      <c r="BI36" s="223" t="str">
        <f>IF('SAM_2017_4HH_rich with capital'!BJ37="","",'SAM_2017_4HH_rich with capital'!BJ37)</f>
        <v/>
      </c>
      <c r="BJ36" s="223" t="str">
        <f>IF('SAM_2017_4HH_rich with capital'!BK37="","",'SAM_2017_4HH_rich with capital'!BK37)</f>
        <v/>
      </c>
      <c r="BK36" s="223" t="str">
        <f>IF('SAM_2017_4HH_rich with capital'!BL37="","",'SAM_2017_4HH_rich with capital'!BL37)</f>
        <v/>
      </c>
      <c r="BL36" s="223" t="str">
        <f>IF('SAM_2017_4HH_rich with capital'!BM37="","",'SAM_2017_4HH_rich with capital'!BM37)</f>
        <v/>
      </c>
      <c r="BM36" s="223" t="str">
        <f>IF('SAM_2017_4HH_rich with capital'!BN37="","",'SAM_2017_4HH_rich with capital'!BN37)</f>
        <v/>
      </c>
      <c r="BN36" s="223" t="str">
        <f>IF('SAM_2017_4HH_rich with capital'!BO37="","",'SAM_2017_4HH_rich with capital'!BO37)</f>
        <v/>
      </c>
      <c r="BO36" s="223" t="str">
        <f>IF('SAM_2017_4HH_rich with capital'!BP37="","",'SAM_2017_4HH_rich with capital'!BP37)</f>
        <v/>
      </c>
      <c r="BP36" s="223" t="str">
        <f>IF('SAM_2017_4HH_rich with capital'!BQ37="","",'SAM_2017_4HH_rich with capital'!BQ37)</f>
        <v/>
      </c>
      <c r="BQ36" s="223" t="str">
        <f>IF('SAM_2017_4HH_rich with capital'!BR37="","",'SAM_2017_4HH_rich with capital'!BR37)</f>
        <v/>
      </c>
      <c r="BR36" s="223" t="str">
        <f>IF('SAM_2017_4HH_rich with capital'!BS37="","",'SAM_2017_4HH_rich with capital'!BS37)</f>
        <v/>
      </c>
      <c r="BS36" s="223" t="str">
        <f>IF('SAM_2017_4HH_rich with capital'!BT37="","",'SAM_2017_4HH_rich with capital'!BT37)</f>
        <v/>
      </c>
      <c r="BT36" s="276">
        <f>IF('SAM_2017_4HH_rich with capital'!BU37="","",'SAM_2017_4HH_rich with capital'!BU37)</f>
        <v>550111.3960723487</v>
      </c>
      <c r="BU36" s="277">
        <f>IF('SAM_2017_4HH_rich with capital'!BV37="","",'SAM_2017_4HH_rich with capital'!BV37)</f>
        <v>1779639.0467496545</v>
      </c>
      <c r="BV36" s="277">
        <f>IF('SAM_2017_4HH_rich with capital'!BW37="","",'SAM_2017_4HH_rich with capital'!BW37)</f>
        <v>178150.11741389663</v>
      </c>
      <c r="BW36" s="278">
        <f>IF('SAM_2017_4HH_rich with capital'!BX37="","",'SAM_2017_4HH_rich with capital'!BX37)</f>
        <v>537000.02171314287</v>
      </c>
      <c r="BX36" s="223">
        <f>IF('SAM_2017_4HH_rich with capital'!BY37="","",'SAM_2017_4HH_rich with capital'!BY37)</f>
        <v>104373.35135742096</v>
      </c>
      <c r="BY36" s="223" t="str">
        <f>IF('SAM_2017_4HH_rich with capital'!BZ37="","",'SAM_2017_4HH_rich with capital'!BZ37)</f>
        <v/>
      </c>
      <c r="BZ36" s="223" t="str">
        <f>IF('SAM_2017_4HH_rich with capital'!CA37="","",'SAM_2017_4HH_rich with capital'!CA37)</f>
        <v/>
      </c>
      <c r="CA36" s="223" t="str">
        <f>IF('SAM_2017_4HH_rich with capital'!CB37="","",'SAM_2017_4HH_rich with capital'!CB37)</f>
        <v/>
      </c>
      <c r="CB36" s="223" t="str">
        <f>IF('SAM_2017_4HH_rich with capital'!CC37="","",'SAM_2017_4HH_rich with capital'!CC37)</f>
        <v/>
      </c>
      <c r="CC36" s="223" t="str">
        <f>IF('SAM_2017_4HH_rich with capital'!CD37="","",'SAM_2017_4HH_rich with capital'!CD37)</f>
        <v/>
      </c>
      <c r="CD36" s="223">
        <f>IF('SAM_2017_4HH_rich with capital'!CE37="","",'SAM_2017_4HH_rich with capital'!CE37)</f>
        <v>272725.72399249562</v>
      </c>
      <c r="CE36" s="83" t="str">
        <f>IF('SAM_2017_4HH_rich with capital'!CF37="","",'SAM_2017_4HH_rich with capital'!CF37)</f>
        <v/>
      </c>
    </row>
    <row r="37" spans="1:83" x14ac:dyDescent="0.25">
      <c r="A37" s="225">
        <v>36</v>
      </c>
      <c r="B37" s="244">
        <f>IF('SAM_2017_4HH_rich with capital'!C38="","",'SAM_2017_4HH_rich with capital'!C38)</f>
        <v>1444.8698020142294</v>
      </c>
      <c r="C37" s="223">
        <f>IF('SAM_2017_4HH_rich with capital'!D38="","",'SAM_2017_4HH_rich with capital'!D38)</f>
        <v>1802.7014385812527</v>
      </c>
      <c r="D37" s="223">
        <f>IF('SAM_2017_4HH_rich with capital'!E38="","",'SAM_2017_4HH_rich with capital'!E38)</f>
        <v>14.21053696679547</v>
      </c>
      <c r="E37" s="223" t="str">
        <f>IF('SAM_2017_4HH_rich with capital'!F38="","",'SAM_2017_4HH_rich with capital'!F38)</f>
        <v/>
      </c>
      <c r="F37" s="223">
        <f>IF('SAM_2017_4HH_rich with capital'!G38="","",'SAM_2017_4HH_rich with capital'!G38)</f>
        <v>2151.1605818875337</v>
      </c>
      <c r="G37" s="223">
        <f>IF('SAM_2017_4HH_rich with capital'!H38="","",'SAM_2017_4HH_rich with capital'!H38)</f>
        <v>100.05667788511757</v>
      </c>
      <c r="H37" s="223">
        <f>IF('SAM_2017_4HH_rich with capital'!I38="","",'SAM_2017_4HH_rich with capital'!I38)</f>
        <v>33.425742561010843</v>
      </c>
      <c r="I37" s="223">
        <f>IF('SAM_2017_4HH_rich with capital'!J38="","",'SAM_2017_4HH_rich with capital'!J38)</f>
        <v>411.51281413788621</v>
      </c>
      <c r="J37" s="223" t="str">
        <f>IF('SAM_2017_4HH_rich with capital'!K38="","",'SAM_2017_4HH_rich with capital'!K38)</f>
        <v/>
      </c>
      <c r="K37" s="223">
        <f>IF('SAM_2017_4HH_rich with capital'!L38="","",'SAM_2017_4HH_rich with capital'!L38)</f>
        <v>7.0369547997990676</v>
      </c>
      <c r="L37" s="223">
        <f>IF('SAM_2017_4HH_rich with capital'!M38="","",'SAM_2017_4HH_rich with capital'!M38)</f>
        <v>24421.079756692154</v>
      </c>
      <c r="M37" s="223">
        <f>IF('SAM_2017_4HH_rich with capital'!N38="","",'SAM_2017_4HH_rich with capital'!N38)</f>
        <v>38.422143696888682</v>
      </c>
      <c r="N37" s="223">
        <f>IF('SAM_2017_4HH_rich with capital'!O38="","",'SAM_2017_4HH_rich with capital'!O38)</f>
        <v>3.0126139401101548E-2</v>
      </c>
      <c r="O37" s="223" t="str">
        <f>IF('SAM_2017_4HH_rich with capital'!P38="","",'SAM_2017_4HH_rich with capital'!P38)</f>
        <v/>
      </c>
      <c r="P37" s="223">
        <f>IF('SAM_2017_4HH_rich with capital'!Q38="","",'SAM_2017_4HH_rich with capital'!Q38)</f>
        <v>4.9959824522251219</v>
      </c>
      <c r="Q37" s="223">
        <f>IF('SAM_2017_4HH_rich with capital'!R38="","",'SAM_2017_4HH_rich with capital'!R38)</f>
        <v>5475.8325869539021</v>
      </c>
      <c r="R37" s="223">
        <f>IF('SAM_2017_4HH_rich with capital'!S38="","",'SAM_2017_4HH_rich with capital'!S38)</f>
        <v>63.503036084490731</v>
      </c>
      <c r="S37" s="223" t="str">
        <f>IF('SAM_2017_4HH_rich with capital'!T38="","",'SAM_2017_4HH_rich with capital'!T38)</f>
        <v/>
      </c>
      <c r="T37" s="223">
        <f>IF('SAM_2017_4HH_rich with capital'!U38="","",'SAM_2017_4HH_rich with capital'!U38)</f>
        <v>47383.052872260792</v>
      </c>
      <c r="U37" s="223">
        <f>IF('SAM_2017_4HH_rich with capital'!V38="","",'SAM_2017_4HH_rich with capital'!V38)</f>
        <v>0.15558873000069726</v>
      </c>
      <c r="V37" s="223">
        <f>IF('SAM_2017_4HH_rich with capital'!W38="","",'SAM_2017_4HH_rich with capital'!W38)</f>
        <v>9014.1969829377267</v>
      </c>
      <c r="W37" s="223">
        <f>IF('SAM_2017_4HH_rich with capital'!X38="","",'SAM_2017_4HH_rich with capital'!X38)</f>
        <v>2564.4421602422231</v>
      </c>
      <c r="X37" s="223">
        <f>IF('SAM_2017_4HH_rich with capital'!Y38="","",'SAM_2017_4HH_rich with capital'!Y38)</f>
        <v>27267.72244034526</v>
      </c>
      <c r="Y37" s="223">
        <f>IF('SAM_2017_4HH_rich with capital'!Z38="","",'SAM_2017_4HH_rich with capital'!Z38)</f>
        <v>19.643893410246729</v>
      </c>
      <c r="Z37" s="223">
        <f>IF('SAM_2017_4HH_rich with capital'!AA38="","",'SAM_2017_4HH_rich with capital'!AA38)</f>
        <v>2.9314832201609291</v>
      </c>
      <c r="AA37" s="223">
        <f>IF('SAM_2017_4HH_rich with capital'!AB38="","",'SAM_2017_4HH_rich with capital'!AB38)</f>
        <v>626.02210274697757</v>
      </c>
      <c r="AB37" s="223">
        <f>IF('SAM_2017_4HH_rich with capital'!AC38="","",'SAM_2017_4HH_rich with capital'!AC38)</f>
        <v>46109.815072440724</v>
      </c>
      <c r="AC37" s="223">
        <f>IF('SAM_2017_4HH_rich with capital'!AD38="","",'SAM_2017_4HH_rich with capital'!AD38)</f>
        <v>34.145160115165297</v>
      </c>
      <c r="AD37" s="223">
        <f>IF('SAM_2017_4HH_rich with capital'!AE38="","",'SAM_2017_4HH_rich with capital'!AE38)</f>
        <v>222.15716754846625</v>
      </c>
      <c r="AE37" s="223">
        <f>IF('SAM_2017_4HH_rich with capital'!AF38="","",'SAM_2017_4HH_rich with capital'!AF38)</f>
        <v>563.03377746273588</v>
      </c>
      <c r="AF37" s="223">
        <f>IF('SAM_2017_4HH_rich with capital'!AG38="","",'SAM_2017_4HH_rich with capital'!AG38)</f>
        <v>50.532938325413426</v>
      </c>
      <c r="AG37" s="223">
        <f>IF('SAM_2017_4HH_rich with capital'!AH38="","",'SAM_2017_4HH_rich with capital'!AH38)</f>
        <v>138.99104028714339</v>
      </c>
      <c r="AH37" s="223">
        <f>IF('SAM_2017_4HH_rich with capital'!AI38="","",'SAM_2017_4HH_rich with capital'!AI38)</f>
        <v>104.28276069598843</v>
      </c>
      <c r="AI37" s="223">
        <f>IF('SAM_2017_4HH_rich with capital'!AJ38="","",'SAM_2017_4HH_rich with capital'!AJ38)</f>
        <v>4767.6645621329662</v>
      </c>
      <c r="AJ37" s="223" t="str">
        <f>IF('SAM_2017_4HH_rich with capital'!AK38="","",'SAM_2017_4HH_rich with capital'!AK38)</f>
        <v/>
      </c>
      <c r="AK37" s="223" t="str">
        <f>IF('SAM_2017_4HH_rich with capital'!AL38="","",'SAM_2017_4HH_rich with capital'!AL38)</f>
        <v/>
      </c>
      <c r="AL37" s="223" t="str">
        <f>IF('SAM_2017_4HH_rich with capital'!AM38="","",'SAM_2017_4HH_rich with capital'!AM38)</f>
        <v/>
      </c>
      <c r="AM37" s="223" t="str">
        <f>IF('SAM_2017_4HH_rich with capital'!AN38="","",'SAM_2017_4HH_rich with capital'!AN38)</f>
        <v/>
      </c>
      <c r="AN37" s="223" t="str">
        <f>IF('SAM_2017_4HH_rich with capital'!AO38="","",'SAM_2017_4HH_rich with capital'!AO38)</f>
        <v/>
      </c>
      <c r="AO37" s="223" t="str">
        <f>IF('SAM_2017_4HH_rich with capital'!AP38="","",'SAM_2017_4HH_rich with capital'!AP38)</f>
        <v/>
      </c>
      <c r="AP37" s="223" t="str">
        <f>IF('SAM_2017_4HH_rich with capital'!AQ38="","",'SAM_2017_4HH_rich with capital'!AQ38)</f>
        <v/>
      </c>
      <c r="AQ37" s="223" t="str">
        <f>IF('SAM_2017_4HH_rich with capital'!AR38="","",'SAM_2017_4HH_rich with capital'!AR38)</f>
        <v/>
      </c>
      <c r="AR37" s="223" t="str">
        <f>IF('SAM_2017_4HH_rich with capital'!AS38="","",'SAM_2017_4HH_rich with capital'!AS38)</f>
        <v/>
      </c>
      <c r="AS37" s="223" t="str">
        <f>IF('SAM_2017_4HH_rich with capital'!AT38="","",'SAM_2017_4HH_rich with capital'!AT38)</f>
        <v/>
      </c>
      <c r="AT37" s="223" t="str">
        <f>IF('SAM_2017_4HH_rich with capital'!AU38="","",'SAM_2017_4HH_rich with capital'!AU38)</f>
        <v/>
      </c>
      <c r="AU37" s="223" t="str">
        <f>IF('SAM_2017_4HH_rich with capital'!AV38="","",'SAM_2017_4HH_rich with capital'!AV38)</f>
        <v/>
      </c>
      <c r="AV37" s="223" t="str">
        <f>IF('SAM_2017_4HH_rich with capital'!AW38="","",'SAM_2017_4HH_rich with capital'!AW38)</f>
        <v/>
      </c>
      <c r="AW37" s="223" t="str">
        <f>IF('SAM_2017_4HH_rich with capital'!AX38="","",'SAM_2017_4HH_rich with capital'!AX38)</f>
        <v/>
      </c>
      <c r="AX37" s="223" t="str">
        <f>IF('SAM_2017_4HH_rich with capital'!AY38="","",'SAM_2017_4HH_rich with capital'!AY38)</f>
        <v/>
      </c>
      <c r="AY37" s="223" t="str">
        <f>IF('SAM_2017_4HH_rich with capital'!AZ38="","",'SAM_2017_4HH_rich with capital'!AZ38)</f>
        <v/>
      </c>
      <c r="AZ37" s="223" t="str">
        <f>IF('SAM_2017_4HH_rich with capital'!BA38="","",'SAM_2017_4HH_rich with capital'!BA38)</f>
        <v/>
      </c>
      <c r="BA37" s="223" t="str">
        <f>IF('SAM_2017_4HH_rich with capital'!BB38="","",'SAM_2017_4HH_rich with capital'!BB38)</f>
        <v/>
      </c>
      <c r="BB37" s="223" t="str">
        <f>IF('SAM_2017_4HH_rich with capital'!BC38="","",'SAM_2017_4HH_rich with capital'!BC38)</f>
        <v/>
      </c>
      <c r="BC37" s="223" t="str">
        <f>IF('SAM_2017_4HH_rich with capital'!BD38="","",'SAM_2017_4HH_rich with capital'!BD38)</f>
        <v/>
      </c>
      <c r="BD37" s="223" t="str">
        <f>IF('SAM_2017_4HH_rich with capital'!BE38="","",'SAM_2017_4HH_rich with capital'!BE38)</f>
        <v/>
      </c>
      <c r="BE37" s="223" t="str">
        <f>IF('SAM_2017_4HH_rich with capital'!BF38="","",'SAM_2017_4HH_rich with capital'!BF38)</f>
        <v/>
      </c>
      <c r="BF37" s="223" t="str">
        <f>IF('SAM_2017_4HH_rich with capital'!BG38="","",'SAM_2017_4HH_rich with capital'!BG38)</f>
        <v/>
      </c>
      <c r="BG37" s="223" t="str">
        <f>IF('SAM_2017_4HH_rich with capital'!BH38="","",'SAM_2017_4HH_rich with capital'!BH38)</f>
        <v/>
      </c>
      <c r="BH37" s="223" t="str">
        <f>IF('SAM_2017_4HH_rich with capital'!BI38="","",'SAM_2017_4HH_rich with capital'!BI38)</f>
        <v/>
      </c>
      <c r="BI37" s="223" t="str">
        <f>IF('SAM_2017_4HH_rich with capital'!BJ38="","",'SAM_2017_4HH_rich with capital'!BJ38)</f>
        <v/>
      </c>
      <c r="BJ37" s="223" t="str">
        <f>IF('SAM_2017_4HH_rich with capital'!BK38="","",'SAM_2017_4HH_rich with capital'!BK38)</f>
        <v/>
      </c>
      <c r="BK37" s="223" t="str">
        <f>IF('SAM_2017_4HH_rich with capital'!BL38="","",'SAM_2017_4HH_rich with capital'!BL38)</f>
        <v/>
      </c>
      <c r="BL37" s="223" t="str">
        <f>IF('SAM_2017_4HH_rich with capital'!BM38="","",'SAM_2017_4HH_rich with capital'!BM38)</f>
        <v/>
      </c>
      <c r="BM37" s="223" t="str">
        <f>IF('SAM_2017_4HH_rich with capital'!BN38="","",'SAM_2017_4HH_rich with capital'!BN38)</f>
        <v/>
      </c>
      <c r="BN37" s="223" t="str">
        <f>IF('SAM_2017_4HH_rich with capital'!BO38="","",'SAM_2017_4HH_rich with capital'!BO38)</f>
        <v/>
      </c>
      <c r="BO37" s="223" t="str">
        <f>IF('SAM_2017_4HH_rich with capital'!BP38="","",'SAM_2017_4HH_rich with capital'!BP38)</f>
        <v/>
      </c>
      <c r="BP37" s="223" t="str">
        <f>IF('SAM_2017_4HH_rich with capital'!BQ38="","",'SAM_2017_4HH_rich with capital'!BQ38)</f>
        <v/>
      </c>
      <c r="BQ37" s="223" t="str">
        <f>IF('SAM_2017_4HH_rich with capital'!BR38="","",'SAM_2017_4HH_rich with capital'!BR38)</f>
        <v/>
      </c>
      <c r="BR37" s="223" t="str">
        <f>IF('SAM_2017_4HH_rich with capital'!BS38="","",'SAM_2017_4HH_rich with capital'!BS38)</f>
        <v/>
      </c>
      <c r="BS37" s="223" t="str">
        <f>IF('SAM_2017_4HH_rich with capital'!BT38="","",'SAM_2017_4HH_rich with capital'!BT38)</f>
        <v/>
      </c>
      <c r="BT37" s="279">
        <f>IF('SAM_2017_4HH_rich with capital'!BU38="","",'SAM_2017_4HH_rich with capital'!BU38)</f>
        <v>75751.768589576648</v>
      </c>
      <c r="BU37" s="223">
        <f>IF('SAM_2017_4HH_rich with capital'!BV38="","",'SAM_2017_4HH_rich with capital'!BV38)</f>
        <v>134831.9881891945</v>
      </c>
      <c r="BV37" s="223">
        <f>IF('SAM_2017_4HH_rich with capital'!BW38="","",'SAM_2017_4HH_rich with capital'!BW38)</f>
        <v>11674.756840545628</v>
      </c>
      <c r="BW37" s="280">
        <f>IF('SAM_2017_4HH_rich with capital'!BX38="","",'SAM_2017_4HH_rich with capital'!BX38)</f>
        <v>21685.352667025647</v>
      </c>
      <c r="BX37" s="223" t="str">
        <f>IF('SAM_2017_4HH_rich with capital'!BY38="","",'SAM_2017_4HH_rich with capital'!BY38)</f>
        <v/>
      </c>
      <c r="BY37" s="223" t="str">
        <f>IF('SAM_2017_4HH_rich with capital'!BZ38="","",'SAM_2017_4HH_rich with capital'!BZ38)</f>
        <v/>
      </c>
      <c r="BZ37" s="223" t="str">
        <f>IF('SAM_2017_4HH_rich with capital'!CA38="","",'SAM_2017_4HH_rich with capital'!CA38)</f>
        <v/>
      </c>
      <c r="CA37" s="223" t="str">
        <f>IF('SAM_2017_4HH_rich with capital'!CB38="","",'SAM_2017_4HH_rich with capital'!CB38)</f>
        <v/>
      </c>
      <c r="CB37" s="223" t="str">
        <f>IF('SAM_2017_4HH_rich with capital'!CC38="","",'SAM_2017_4HH_rich with capital'!CC38)</f>
        <v/>
      </c>
      <c r="CC37" s="223" t="str">
        <f>IF('SAM_2017_4HH_rich with capital'!CD38="","",'SAM_2017_4HH_rich with capital'!CD38)</f>
        <v/>
      </c>
      <c r="CD37" s="223">
        <f>IF('SAM_2017_4HH_rich with capital'!CE38="","",'SAM_2017_4HH_rich with capital'!CE38)</f>
        <v>1962.6516668482247</v>
      </c>
      <c r="CE37" s="83" t="str">
        <f>IF('SAM_2017_4HH_rich with capital'!CF38="","",'SAM_2017_4HH_rich with capital'!CF38)</f>
        <v/>
      </c>
    </row>
    <row r="38" spans="1:83" x14ac:dyDescent="0.25">
      <c r="A38" s="225">
        <v>37</v>
      </c>
      <c r="B38" s="244" t="str">
        <f>IF('SAM_2017_4HH_rich with capital'!C39="","",'SAM_2017_4HH_rich with capital'!C39)</f>
        <v/>
      </c>
      <c r="C38" s="223" t="str">
        <f>IF('SAM_2017_4HH_rich with capital'!D39="","",'SAM_2017_4HH_rich with capital'!D39)</f>
        <v/>
      </c>
      <c r="D38" s="223" t="str">
        <f>IF('SAM_2017_4HH_rich with capital'!E39="","",'SAM_2017_4HH_rich with capital'!E39)</f>
        <v/>
      </c>
      <c r="E38" s="223" t="str">
        <f>IF('SAM_2017_4HH_rich with capital'!F39="","",'SAM_2017_4HH_rich with capital'!F39)</f>
        <v/>
      </c>
      <c r="F38" s="223" t="str">
        <f>IF('SAM_2017_4HH_rich with capital'!G39="","",'SAM_2017_4HH_rich with capital'!G39)</f>
        <v/>
      </c>
      <c r="G38" s="223" t="str">
        <f>IF('SAM_2017_4HH_rich with capital'!H39="","",'SAM_2017_4HH_rich with capital'!H39)</f>
        <v/>
      </c>
      <c r="H38" s="223" t="str">
        <f>IF('SAM_2017_4HH_rich with capital'!I39="","",'SAM_2017_4HH_rich with capital'!I39)</f>
        <v/>
      </c>
      <c r="I38" s="223" t="str">
        <f>IF('SAM_2017_4HH_rich with capital'!J39="","",'SAM_2017_4HH_rich with capital'!J39)</f>
        <v/>
      </c>
      <c r="J38" s="223" t="str">
        <f>IF('SAM_2017_4HH_rich with capital'!K39="","",'SAM_2017_4HH_rich with capital'!K39)</f>
        <v/>
      </c>
      <c r="K38" s="223" t="str">
        <f>IF('SAM_2017_4HH_rich with capital'!L39="","",'SAM_2017_4HH_rich with capital'!L39)</f>
        <v/>
      </c>
      <c r="L38" s="223" t="str">
        <f>IF('SAM_2017_4HH_rich with capital'!M39="","",'SAM_2017_4HH_rich with capital'!M39)</f>
        <v/>
      </c>
      <c r="M38" s="223" t="str">
        <f>IF('SAM_2017_4HH_rich with capital'!N39="","",'SAM_2017_4HH_rich with capital'!N39)</f>
        <v/>
      </c>
      <c r="N38" s="223" t="str">
        <f>IF('SAM_2017_4HH_rich with capital'!O39="","",'SAM_2017_4HH_rich with capital'!O39)</f>
        <v/>
      </c>
      <c r="O38" s="223">
        <f>IF('SAM_2017_4HH_rich with capital'!P39="","",'SAM_2017_4HH_rich with capital'!P39)</f>
        <v>857022.65165656316</v>
      </c>
      <c r="P38" s="223" t="str">
        <f>IF('SAM_2017_4HH_rich with capital'!Q39="","",'SAM_2017_4HH_rich with capital'!Q39)</f>
        <v/>
      </c>
      <c r="Q38" s="223" t="str">
        <f>IF('SAM_2017_4HH_rich with capital'!R39="","",'SAM_2017_4HH_rich with capital'!R39)</f>
        <v/>
      </c>
      <c r="R38" s="223" t="str">
        <f>IF('SAM_2017_4HH_rich with capital'!S39="","",'SAM_2017_4HH_rich with capital'!S39)</f>
        <v/>
      </c>
      <c r="S38" s="223" t="str">
        <f>IF('SAM_2017_4HH_rich with capital'!T39="","",'SAM_2017_4HH_rich with capital'!T39)</f>
        <v/>
      </c>
      <c r="T38" s="223" t="str">
        <f>IF('SAM_2017_4HH_rich with capital'!U39="","",'SAM_2017_4HH_rich with capital'!U39)</f>
        <v/>
      </c>
      <c r="U38" s="223" t="str">
        <f>IF('SAM_2017_4HH_rich with capital'!V39="","",'SAM_2017_4HH_rich with capital'!V39)</f>
        <v/>
      </c>
      <c r="V38" s="223" t="str">
        <f>IF('SAM_2017_4HH_rich with capital'!W39="","",'SAM_2017_4HH_rich with capital'!W39)</f>
        <v/>
      </c>
      <c r="W38" s="223" t="str">
        <f>IF('SAM_2017_4HH_rich with capital'!X39="","",'SAM_2017_4HH_rich with capital'!X39)</f>
        <v/>
      </c>
      <c r="X38" s="223" t="str">
        <f>IF('SAM_2017_4HH_rich with capital'!Y39="","",'SAM_2017_4HH_rich with capital'!Y39)</f>
        <v/>
      </c>
      <c r="Y38" s="223" t="str">
        <f>IF('SAM_2017_4HH_rich with capital'!Z39="","",'SAM_2017_4HH_rich with capital'!Z39)</f>
        <v/>
      </c>
      <c r="Z38" s="223" t="str">
        <f>IF('SAM_2017_4HH_rich with capital'!AA39="","",'SAM_2017_4HH_rich with capital'!AA39)</f>
        <v/>
      </c>
      <c r="AA38" s="223" t="str">
        <f>IF('SAM_2017_4HH_rich with capital'!AB39="","",'SAM_2017_4HH_rich with capital'!AB39)</f>
        <v/>
      </c>
      <c r="AB38" s="223" t="str">
        <f>IF('SAM_2017_4HH_rich with capital'!AC39="","",'SAM_2017_4HH_rich with capital'!AC39)</f>
        <v/>
      </c>
      <c r="AC38" s="223" t="str">
        <f>IF('SAM_2017_4HH_rich with capital'!AD39="","",'SAM_2017_4HH_rich with capital'!AD39)</f>
        <v/>
      </c>
      <c r="AD38" s="223" t="str">
        <f>IF('SAM_2017_4HH_rich with capital'!AE39="","",'SAM_2017_4HH_rich with capital'!AE39)</f>
        <v/>
      </c>
      <c r="AE38" s="223" t="str">
        <f>IF('SAM_2017_4HH_rich with capital'!AF39="","",'SAM_2017_4HH_rich with capital'!AF39)</f>
        <v/>
      </c>
      <c r="AF38" s="223" t="str">
        <f>IF('SAM_2017_4HH_rich with capital'!AG39="","",'SAM_2017_4HH_rich with capital'!AG39)</f>
        <v/>
      </c>
      <c r="AG38" s="223" t="str">
        <f>IF('SAM_2017_4HH_rich with capital'!AH39="","",'SAM_2017_4HH_rich with capital'!AH39)</f>
        <v/>
      </c>
      <c r="AH38" s="223" t="str">
        <f>IF('SAM_2017_4HH_rich with capital'!AI39="","",'SAM_2017_4HH_rich with capital'!AI39)</f>
        <v/>
      </c>
      <c r="AI38" s="223" t="str">
        <f>IF('SAM_2017_4HH_rich with capital'!AJ39="","",'SAM_2017_4HH_rich with capital'!AJ39)</f>
        <v/>
      </c>
      <c r="AJ38" s="223" t="str">
        <f>IF('SAM_2017_4HH_rich with capital'!AK39="","",'SAM_2017_4HH_rich with capital'!AK39)</f>
        <v/>
      </c>
      <c r="AK38" s="223" t="str">
        <f>IF('SAM_2017_4HH_rich with capital'!AL39="","",'SAM_2017_4HH_rich with capital'!AL39)</f>
        <v/>
      </c>
      <c r="AL38" s="223" t="str">
        <f>IF('SAM_2017_4HH_rich with capital'!AM39="","",'SAM_2017_4HH_rich with capital'!AM39)</f>
        <v/>
      </c>
      <c r="AM38" s="223" t="str">
        <f>IF('SAM_2017_4HH_rich with capital'!AN39="","",'SAM_2017_4HH_rich with capital'!AN39)</f>
        <v/>
      </c>
      <c r="AN38" s="223" t="str">
        <f>IF('SAM_2017_4HH_rich with capital'!AO39="","",'SAM_2017_4HH_rich with capital'!AO39)</f>
        <v/>
      </c>
      <c r="AO38" s="223" t="str">
        <f>IF('SAM_2017_4HH_rich with capital'!AP39="","",'SAM_2017_4HH_rich with capital'!AP39)</f>
        <v/>
      </c>
      <c r="AP38" s="223" t="str">
        <f>IF('SAM_2017_4HH_rich with capital'!AQ39="","",'SAM_2017_4HH_rich with capital'!AQ39)</f>
        <v/>
      </c>
      <c r="AQ38" s="223" t="str">
        <f>IF('SAM_2017_4HH_rich with capital'!AR39="","",'SAM_2017_4HH_rich with capital'!AR39)</f>
        <v/>
      </c>
      <c r="AR38" s="223" t="str">
        <f>IF('SAM_2017_4HH_rich with capital'!AS39="","",'SAM_2017_4HH_rich with capital'!AS39)</f>
        <v/>
      </c>
      <c r="AS38" s="223" t="str">
        <f>IF('SAM_2017_4HH_rich with capital'!AT39="","",'SAM_2017_4HH_rich with capital'!AT39)</f>
        <v/>
      </c>
      <c r="AT38" s="223" t="str">
        <f>IF('SAM_2017_4HH_rich with capital'!AU39="","",'SAM_2017_4HH_rich with capital'!AU39)</f>
        <v/>
      </c>
      <c r="AU38" s="223" t="str">
        <f>IF('SAM_2017_4HH_rich with capital'!AV39="","",'SAM_2017_4HH_rich with capital'!AV39)</f>
        <v/>
      </c>
      <c r="AV38" s="223" t="str">
        <f>IF('SAM_2017_4HH_rich with capital'!AW39="","",'SAM_2017_4HH_rich with capital'!AW39)</f>
        <v/>
      </c>
      <c r="AW38" s="223" t="str">
        <f>IF('SAM_2017_4HH_rich with capital'!AX39="","",'SAM_2017_4HH_rich with capital'!AX39)</f>
        <v/>
      </c>
      <c r="AX38" s="223" t="str">
        <f>IF('SAM_2017_4HH_rich with capital'!AY39="","",'SAM_2017_4HH_rich with capital'!AY39)</f>
        <v/>
      </c>
      <c r="AY38" s="223" t="str">
        <f>IF('SAM_2017_4HH_rich with capital'!AZ39="","",'SAM_2017_4HH_rich with capital'!AZ39)</f>
        <v/>
      </c>
      <c r="AZ38" s="223" t="str">
        <f>IF('SAM_2017_4HH_rich with capital'!BA39="","",'SAM_2017_4HH_rich with capital'!BA39)</f>
        <v/>
      </c>
      <c r="BA38" s="223" t="str">
        <f>IF('SAM_2017_4HH_rich with capital'!BB39="","",'SAM_2017_4HH_rich with capital'!BB39)</f>
        <v/>
      </c>
      <c r="BB38" s="223" t="str">
        <f>IF('SAM_2017_4HH_rich with capital'!BC39="","",'SAM_2017_4HH_rich with capital'!BC39)</f>
        <v/>
      </c>
      <c r="BC38" s="223" t="str">
        <f>IF('SAM_2017_4HH_rich with capital'!BD39="","",'SAM_2017_4HH_rich with capital'!BD39)</f>
        <v/>
      </c>
      <c r="BD38" s="223" t="str">
        <f>IF('SAM_2017_4HH_rich with capital'!BE39="","",'SAM_2017_4HH_rich with capital'!BE39)</f>
        <v/>
      </c>
      <c r="BE38" s="223" t="str">
        <f>IF('SAM_2017_4HH_rich with capital'!BF39="","",'SAM_2017_4HH_rich with capital'!BF39)</f>
        <v/>
      </c>
      <c r="BF38" s="223" t="str">
        <f>IF('SAM_2017_4HH_rich with capital'!BG39="","",'SAM_2017_4HH_rich with capital'!BG39)</f>
        <v/>
      </c>
      <c r="BG38" s="223" t="str">
        <f>IF('SAM_2017_4HH_rich with capital'!BH39="","",'SAM_2017_4HH_rich with capital'!BH39)</f>
        <v/>
      </c>
      <c r="BH38" s="223" t="str">
        <f>IF('SAM_2017_4HH_rich with capital'!BI39="","",'SAM_2017_4HH_rich with capital'!BI39)</f>
        <v/>
      </c>
      <c r="BI38" s="223" t="str">
        <f>IF('SAM_2017_4HH_rich with capital'!BJ39="","",'SAM_2017_4HH_rich with capital'!BJ39)</f>
        <v/>
      </c>
      <c r="BJ38" s="223" t="str">
        <f>IF('SAM_2017_4HH_rich with capital'!BK39="","",'SAM_2017_4HH_rich with capital'!BK39)</f>
        <v/>
      </c>
      <c r="BK38" s="223" t="str">
        <f>IF('SAM_2017_4HH_rich with capital'!BL39="","",'SAM_2017_4HH_rich with capital'!BL39)</f>
        <v/>
      </c>
      <c r="BL38" s="223" t="str">
        <f>IF('SAM_2017_4HH_rich with capital'!BM39="","",'SAM_2017_4HH_rich with capital'!BM39)</f>
        <v/>
      </c>
      <c r="BM38" s="223" t="str">
        <f>IF('SAM_2017_4HH_rich with capital'!BN39="","",'SAM_2017_4HH_rich with capital'!BN39)</f>
        <v/>
      </c>
      <c r="BN38" s="223" t="str">
        <f>IF('SAM_2017_4HH_rich with capital'!BO39="","",'SAM_2017_4HH_rich with capital'!BO39)</f>
        <v/>
      </c>
      <c r="BO38" s="223" t="str">
        <f>IF('SAM_2017_4HH_rich with capital'!BP39="","",'SAM_2017_4HH_rich with capital'!BP39)</f>
        <v/>
      </c>
      <c r="BP38" s="223" t="str">
        <f>IF('SAM_2017_4HH_rich with capital'!BQ39="","",'SAM_2017_4HH_rich with capital'!BQ39)</f>
        <v/>
      </c>
      <c r="BQ38" s="223" t="str">
        <f>IF('SAM_2017_4HH_rich with capital'!BR39="","",'SAM_2017_4HH_rich with capital'!BR39)</f>
        <v/>
      </c>
      <c r="BR38" s="223" t="str">
        <f>IF('SAM_2017_4HH_rich with capital'!BS39="","",'SAM_2017_4HH_rich with capital'!BS39)</f>
        <v/>
      </c>
      <c r="BS38" s="223" t="str">
        <f>IF('SAM_2017_4HH_rich with capital'!BT39="","",'SAM_2017_4HH_rich with capital'!BT39)</f>
        <v/>
      </c>
      <c r="BT38" s="279">
        <f>IF('SAM_2017_4HH_rich with capital'!BU39="","",'SAM_2017_4HH_rich with capital'!BU39)</f>
        <v>0</v>
      </c>
      <c r="BU38" s="223">
        <f>IF('SAM_2017_4HH_rich with capital'!BV39="","",'SAM_2017_4HH_rich with capital'!BV39)</f>
        <v>0</v>
      </c>
      <c r="BV38" s="223">
        <f>IF('SAM_2017_4HH_rich with capital'!BW39="","",'SAM_2017_4HH_rich with capital'!BW39)</f>
        <v>0</v>
      </c>
      <c r="BW38" s="280">
        <f>IF('SAM_2017_4HH_rich with capital'!BX39="","",'SAM_2017_4HH_rich with capital'!BX39)</f>
        <v>0</v>
      </c>
      <c r="BX38" s="223" t="str">
        <f>IF('SAM_2017_4HH_rich with capital'!BY39="","",'SAM_2017_4HH_rich with capital'!BY39)</f>
        <v/>
      </c>
      <c r="BY38" s="223" t="str">
        <f>IF('SAM_2017_4HH_rich with capital'!BZ39="","",'SAM_2017_4HH_rich with capital'!BZ39)</f>
        <v/>
      </c>
      <c r="BZ38" s="223" t="str">
        <f>IF('SAM_2017_4HH_rich with capital'!CA39="","",'SAM_2017_4HH_rich with capital'!CA39)</f>
        <v/>
      </c>
      <c r="CA38" s="223" t="str">
        <f>IF('SAM_2017_4HH_rich with capital'!CB39="","",'SAM_2017_4HH_rich with capital'!CB39)</f>
        <v/>
      </c>
      <c r="CB38" s="223" t="str">
        <f>IF('SAM_2017_4HH_rich with capital'!CC39="","",'SAM_2017_4HH_rich with capital'!CC39)</f>
        <v/>
      </c>
      <c r="CC38" s="223" t="str">
        <f>IF('SAM_2017_4HH_rich with capital'!CD39="","",'SAM_2017_4HH_rich with capital'!CD39)</f>
        <v/>
      </c>
      <c r="CD38" s="223">
        <f>IF('SAM_2017_4HH_rich with capital'!CE39="","",'SAM_2017_4HH_rich with capital'!CE39)</f>
        <v>1335776.924879967</v>
      </c>
      <c r="CE38" s="83" t="str">
        <f>IF('SAM_2017_4HH_rich with capital'!CF39="","",'SAM_2017_4HH_rich with capital'!CF39)</f>
        <v/>
      </c>
    </row>
    <row r="39" spans="1:83" x14ac:dyDescent="0.25">
      <c r="A39" s="225">
        <v>38</v>
      </c>
      <c r="B39" s="244">
        <f>IF('SAM_2017_4HH_rich with capital'!C40="","",'SAM_2017_4HH_rich with capital'!C40)</f>
        <v>157.33783184847061</v>
      </c>
      <c r="C39" s="223" t="str">
        <f>IF('SAM_2017_4HH_rich with capital'!D40="","",'SAM_2017_4HH_rich with capital'!D40)</f>
        <v/>
      </c>
      <c r="D39" s="223">
        <f>IF('SAM_2017_4HH_rich with capital'!E40="","",'SAM_2017_4HH_rich with capital'!E40)</f>
        <v>13095.203643003253</v>
      </c>
      <c r="E39" s="223" t="str">
        <f>IF('SAM_2017_4HH_rich with capital'!F40="","",'SAM_2017_4HH_rich with capital'!F40)</f>
        <v/>
      </c>
      <c r="F39" s="223">
        <f>IF('SAM_2017_4HH_rich with capital'!G40="","",'SAM_2017_4HH_rich with capital'!G40)</f>
        <v>0.20373265875036889</v>
      </c>
      <c r="G39" s="223">
        <f>IF('SAM_2017_4HH_rich with capital'!H40="","",'SAM_2017_4HH_rich with capital'!H40)</f>
        <v>0.13640193266854883</v>
      </c>
      <c r="H39" s="223">
        <f>IF('SAM_2017_4HH_rich with capital'!I40="","",'SAM_2017_4HH_rich with capital'!I40)</f>
        <v>10.981548442766652</v>
      </c>
      <c r="I39" s="223">
        <f>IF('SAM_2017_4HH_rich with capital'!J40="","",'SAM_2017_4HH_rich with capital'!J40)</f>
        <v>1419.922487809185</v>
      </c>
      <c r="J39" s="223">
        <f>IF('SAM_2017_4HH_rich with capital'!K40="","",'SAM_2017_4HH_rich with capital'!K40)</f>
        <v>16.049168509363444</v>
      </c>
      <c r="K39" s="223">
        <f>IF('SAM_2017_4HH_rich with capital'!L40="","",'SAM_2017_4HH_rich with capital'!L40)</f>
        <v>2.3618523705340779</v>
      </c>
      <c r="L39" s="223">
        <f>IF('SAM_2017_4HH_rich with capital'!M40="","",'SAM_2017_4HH_rich with capital'!M40)</f>
        <v>0.77589159016281561</v>
      </c>
      <c r="M39" s="223" t="str">
        <f>IF('SAM_2017_4HH_rich with capital'!N40="","",'SAM_2017_4HH_rich with capital'!N40)</f>
        <v/>
      </c>
      <c r="N39" s="223">
        <f>IF('SAM_2017_4HH_rich with capital'!O40="","",'SAM_2017_4HH_rich with capital'!O40)</f>
        <v>0.17585101056069388</v>
      </c>
      <c r="O39" s="223">
        <f>IF('SAM_2017_4HH_rich with capital'!P40="","",'SAM_2017_4HH_rich with capital'!P40)</f>
        <v>4.4788265136994889</v>
      </c>
      <c r="P39" s="223">
        <f>IF('SAM_2017_4HH_rich with capital'!Q40="","",'SAM_2017_4HH_rich with capital'!Q40)</f>
        <v>31.450403051799054</v>
      </c>
      <c r="Q39" s="223">
        <f>IF('SAM_2017_4HH_rich with capital'!R40="","",'SAM_2017_4HH_rich with capital'!R40)</f>
        <v>18.623454181440689</v>
      </c>
      <c r="R39" s="223">
        <f>IF('SAM_2017_4HH_rich with capital'!S40="","",'SAM_2017_4HH_rich with capital'!S40)</f>
        <v>17.277885180659407</v>
      </c>
      <c r="S39" s="223" t="str">
        <f>IF('SAM_2017_4HH_rich with capital'!T40="","",'SAM_2017_4HH_rich with capital'!T40)</f>
        <v/>
      </c>
      <c r="T39" s="223">
        <f>IF('SAM_2017_4HH_rich with capital'!U40="","",'SAM_2017_4HH_rich with capital'!U40)</f>
        <v>3187.6710876512648</v>
      </c>
      <c r="U39" s="223">
        <f>IF('SAM_2017_4HH_rich with capital'!V40="","",'SAM_2017_4HH_rich with capital'!V40)</f>
        <v>15743.664653820979</v>
      </c>
      <c r="V39" s="223">
        <f>IF('SAM_2017_4HH_rich with capital'!W40="","",'SAM_2017_4HH_rich with capital'!W40)</f>
        <v>1041.8742563480857</v>
      </c>
      <c r="W39" s="223">
        <f>IF('SAM_2017_4HH_rich with capital'!X40="","",'SAM_2017_4HH_rich with capital'!X40)</f>
        <v>3.8521308618359669</v>
      </c>
      <c r="X39" s="223">
        <f>IF('SAM_2017_4HH_rich with capital'!Y40="","",'SAM_2017_4HH_rich with capital'!Y40)</f>
        <v>10101.230671374366</v>
      </c>
      <c r="Y39" s="223" t="str">
        <f>IF('SAM_2017_4HH_rich with capital'!Z40="","",'SAM_2017_4HH_rich with capital'!Z40)</f>
        <v/>
      </c>
      <c r="Z39" s="223">
        <f>IF('SAM_2017_4HH_rich with capital'!AA40="","",'SAM_2017_4HH_rich with capital'!AA40)</f>
        <v>0.50449812110763614</v>
      </c>
      <c r="AA39" s="223">
        <f>IF('SAM_2017_4HH_rich with capital'!AB40="","",'SAM_2017_4HH_rich with capital'!AB40)</f>
        <v>0.16612415686117005</v>
      </c>
      <c r="AB39" s="223">
        <f>IF('SAM_2017_4HH_rich with capital'!AC40="","",'SAM_2017_4HH_rich with capital'!AC40)</f>
        <v>36.768236830492654</v>
      </c>
      <c r="AC39" s="223">
        <f>IF('SAM_2017_4HH_rich with capital'!AD40="","",'SAM_2017_4HH_rich with capital'!AD40)</f>
        <v>0.54953064649933547</v>
      </c>
      <c r="AD39" s="223" t="str">
        <f>IF('SAM_2017_4HH_rich with capital'!AE40="","",'SAM_2017_4HH_rich with capital'!AE40)</f>
        <v/>
      </c>
      <c r="AE39" s="223">
        <f>IF('SAM_2017_4HH_rich with capital'!AF40="","",'SAM_2017_4HH_rich with capital'!AF40)</f>
        <v>99.210367434691577</v>
      </c>
      <c r="AF39" s="223">
        <f>IF('SAM_2017_4HH_rich with capital'!AG40="","",'SAM_2017_4HH_rich with capital'!AG40)</f>
        <v>7.62480946353008</v>
      </c>
      <c r="AG39" s="223">
        <f>IF('SAM_2017_4HH_rich with capital'!AH40="","",'SAM_2017_4HH_rich with capital'!AH40)</f>
        <v>0.45637615869402448</v>
      </c>
      <c r="AH39" s="223">
        <f>IF('SAM_2017_4HH_rich with capital'!AI40="","",'SAM_2017_4HH_rich with capital'!AI40)</f>
        <v>0.2529347870907977</v>
      </c>
      <c r="AI39" s="223">
        <f>IF('SAM_2017_4HH_rich with capital'!AJ40="","",'SAM_2017_4HH_rich with capital'!AJ40)</f>
        <v>158.76230982565011</v>
      </c>
      <c r="AJ39" s="223" t="str">
        <f>IF('SAM_2017_4HH_rich with capital'!AK40="","",'SAM_2017_4HH_rich with capital'!AK40)</f>
        <v/>
      </c>
      <c r="AK39" s="223" t="str">
        <f>IF('SAM_2017_4HH_rich with capital'!AL40="","",'SAM_2017_4HH_rich with capital'!AL40)</f>
        <v/>
      </c>
      <c r="AL39" s="223" t="str">
        <f>IF('SAM_2017_4HH_rich with capital'!AM40="","",'SAM_2017_4HH_rich with capital'!AM40)</f>
        <v/>
      </c>
      <c r="AM39" s="223" t="str">
        <f>IF('SAM_2017_4HH_rich with capital'!AN40="","",'SAM_2017_4HH_rich with capital'!AN40)</f>
        <v/>
      </c>
      <c r="AN39" s="223" t="str">
        <f>IF('SAM_2017_4HH_rich with capital'!AO40="","",'SAM_2017_4HH_rich with capital'!AO40)</f>
        <v/>
      </c>
      <c r="AO39" s="223" t="str">
        <f>IF('SAM_2017_4HH_rich with capital'!AP40="","",'SAM_2017_4HH_rich with capital'!AP40)</f>
        <v/>
      </c>
      <c r="AP39" s="223" t="str">
        <f>IF('SAM_2017_4HH_rich with capital'!AQ40="","",'SAM_2017_4HH_rich with capital'!AQ40)</f>
        <v/>
      </c>
      <c r="AQ39" s="223" t="str">
        <f>IF('SAM_2017_4HH_rich with capital'!AR40="","",'SAM_2017_4HH_rich with capital'!AR40)</f>
        <v/>
      </c>
      <c r="AR39" s="223" t="str">
        <f>IF('SAM_2017_4HH_rich with capital'!AS40="","",'SAM_2017_4HH_rich with capital'!AS40)</f>
        <v/>
      </c>
      <c r="AS39" s="223" t="str">
        <f>IF('SAM_2017_4HH_rich with capital'!AT40="","",'SAM_2017_4HH_rich with capital'!AT40)</f>
        <v/>
      </c>
      <c r="AT39" s="223" t="str">
        <f>IF('SAM_2017_4HH_rich with capital'!AU40="","",'SAM_2017_4HH_rich with capital'!AU40)</f>
        <v/>
      </c>
      <c r="AU39" s="223" t="str">
        <f>IF('SAM_2017_4HH_rich with capital'!AV40="","",'SAM_2017_4HH_rich with capital'!AV40)</f>
        <v/>
      </c>
      <c r="AV39" s="223" t="str">
        <f>IF('SAM_2017_4HH_rich with capital'!AW40="","",'SAM_2017_4HH_rich with capital'!AW40)</f>
        <v/>
      </c>
      <c r="AW39" s="223" t="str">
        <f>IF('SAM_2017_4HH_rich with capital'!AX40="","",'SAM_2017_4HH_rich with capital'!AX40)</f>
        <v/>
      </c>
      <c r="AX39" s="223" t="str">
        <f>IF('SAM_2017_4HH_rich with capital'!AY40="","",'SAM_2017_4HH_rich with capital'!AY40)</f>
        <v/>
      </c>
      <c r="AY39" s="223" t="str">
        <f>IF('SAM_2017_4HH_rich with capital'!AZ40="","",'SAM_2017_4HH_rich with capital'!AZ40)</f>
        <v/>
      </c>
      <c r="AZ39" s="223" t="str">
        <f>IF('SAM_2017_4HH_rich with capital'!BA40="","",'SAM_2017_4HH_rich with capital'!BA40)</f>
        <v/>
      </c>
      <c r="BA39" s="223" t="str">
        <f>IF('SAM_2017_4HH_rich with capital'!BB40="","",'SAM_2017_4HH_rich with capital'!BB40)</f>
        <v/>
      </c>
      <c r="BB39" s="223" t="str">
        <f>IF('SAM_2017_4HH_rich with capital'!BC40="","",'SAM_2017_4HH_rich with capital'!BC40)</f>
        <v/>
      </c>
      <c r="BC39" s="223" t="str">
        <f>IF('SAM_2017_4HH_rich with capital'!BD40="","",'SAM_2017_4HH_rich with capital'!BD40)</f>
        <v/>
      </c>
      <c r="BD39" s="223" t="str">
        <f>IF('SAM_2017_4HH_rich with capital'!BE40="","",'SAM_2017_4HH_rich with capital'!BE40)</f>
        <v/>
      </c>
      <c r="BE39" s="223" t="str">
        <f>IF('SAM_2017_4HH_rich with capital'!BF40="","",'SAM_2017_4HH_rich with capital'!BF40)</f>
        <v/>
      </c>
      <c r="BF39" s="223" t="str">
        <f>IF('SAM_2017_4HH_rich with capital'!BG40="","",'SAM_2017_4HH_rich with capital'!BG40)</f>
        <v/>
      </c>
      <c r="BG39" s="223" t="str">
        <f>IF('SAM_2017_4HH_rich with capital'!BH40="","",'SAM_2017_4HH_rich with capital'!BH40)</f>
        <v/>
      </c>
      <c r="BH39" s="223" t="str">
        <f>IF('SAM_2017_4HH_rich with capital'!BI40="","",'SAM_2017_4HH_rich with capital'!BI40)</f>
        <v/>
      </c>
      <c r="BI39" s="223" t="str">
        <f>IF('SAM_2017_4HH_rich with capital'!BJ40="","",'SAM_2017_4HH_rich with capital'!BJ40)</f>
        <v/>
      </c>
      <c r="BJ39" s="223" t="str">
        <f>IF('SAM_2017_4HH_rich with capital'!BK40="","",'SAM_2017_4HH_rich with capital'!BK40)</f>
        <v/>
      </c>
      <c r="BK39" s="223" t="str">
        <f>IF('SAM_2017_4HH_rich with capital'!BL40="","",'SAM_2017_4HH_rich with capital'!BL40)</f>
        <v/>
      </c>
      <c r="BL39" s="223" t="str">
        <f>IF('SAM_2017_4HH_rich with capital'!BM40="","",'SAM_2017_4HH_rich with capital'!BM40)</f>
        <v/>
      </c>
      <c r="BM39" s="223" t="str">
        <f>IF('SAM_2017_4HH_rich with capital'!BN40="","",'SAM_2017_4HH_rich with capital'!BN40)</f>
        <v/>
      </c>
      <c r="BN39" s="223" t="str">
        <f>IF('SAM_2017_4HH_rich with capital'!BO40="","",'SAM_2017_4HH_rich with capital'!BO40)</f>
        <v/>
      </c>
      <c r="BO39" s="223" t="str">
        <f>IF('SAM_2017_4HH_rich with capital'!BP40="","",'SAM_2017_4HH_rich with capital'!BP40)</f>
        <v/>
      </c>
      <c r="BP39" s="223" t="str">
        <f>IF('SAM_2017_4HH_rich with capital'!BQ40="","",'SAM_2017_4HH_rich with capital'!BQ40)</f>
        <v/>
      </c>
      <c r="BQ39" s="223" t="str">
        <f>IF('SAM_2017_4HH_rich with capital'!BR40="","",'SAM_2017_4HH_rich with capital'!BR40)</f>
        <v/>
      </c>
      <c r="BR39" s="223" t="str">
        <f>IF('SAM_2017_4HH_rich with capital'!BS40="","",'SAM_2017_4HH_rich with capital'!BS40)</f>
        <v/>
      </c>
      <c r="BS39" s="223" t="str">
        <f>IF('SAM_2017_4HH_rich with capital'!BT40="","",'SAM_2017_4HH_rich with capital'!BT40)</f>
        <v/>
      </c>
      <c r="BT39" s="279">
        <f>IF('SAM_2017_4HH_rich with capital'!BU40="","",'SAM_2017_4HH_rich with capital'!BU40)</f>
        <v>0</v>
      </c>
      <c r="BU39" s="223">
        <f>IF('SAM_2017_4HH_rich with capital'!BV40="","",'SAM_2017_4HH_rich with capital'!BV40)</f>
        <v>0</v>
      </c>
      <c r="BV39" s="223">
        <f>IF('SAM_2017_4HH_rich with capital'!BW40="","",'SAM_2017_4HH_rich with capital'!BW40)</f>
        <v>0</v>
      </c>
      <c r="BW39" s="280">
        <f>IF('SAM_2017_4HH_rich with capital'!BX40="","",'SAM_2017_4HH_rich with capital'!BX40)</f>
        <v>0</v>
      </c>
      <c r="BX39" s="223" t="str">
        <f>IF('SAM_2017_4HH_rich with capital'!BY40="","",'SAM_2017_4HH_rich with capital'!BY40)</f>
        <v/>
      </c>
      <c r="BY39" s="223" t="str">
        <f>IF('SAM_2017_4HH_rich with capital'!BZ40="","",'SAM_2017_4HH_rich with capital'!BZ40)</f>
        <v/>
      </c>
      <c r="BZ39" s="223" t="str">
        <f>IF('SAM_2017_4HH_rich with capital'!CA40="","",'SAM_2017_4HH_rich with capital'!CA40)</f>
        <v/>
      </c>
      <c r="CA39" s="223" t="str">
        <f>IF('SAM_2017_4HH_rich with capital'!CB40="","",'SAM_2017_4HH_rich with capital'!CB40)</f>
        <v/>
      </c>
      <c r="CB39" s="223" t="str">
        <f>IF('SAM_2017_4HH_rich with capital'!CC40="","",'SAM_2017_4HH_rich with capital'!CC40)</f>
        <v/>
      </c>
      <c r="CC39" s="223" t="str">
        <f>IF('SAM_2017_4HH_rich with capital'!CD40="","",'SAM_2017_4HH_rich with capital'!CD40)</f>
        <v/>
      </c>
      <c r="CD39" s="223">
        <f>IF('SAM_2017_4HH_rich with capital'!CE40="","",'SAM_2017_4HH_rich with capital'!CE40)</f>
        <v>-2758.6891618810973</v>
      </c>
      <c r="CE39" s="83" t="str">
        <f>IF('SAM_2017_4HH_rich with capital'!CF40="","",'SAM_2017_4HH_rich with capital'!CF40)</f>
        <v/>
      </c>
    </row>
    <row r="40" spans="1:83" x14ac:dyDescent="0.25">
      <c r="A40" s="225">
        <v>39</v>
      </c>
      <c r="B40" s="244" t="str">
        <f>IF('SAM_2017_4HH_rich with capital'!C41="","",'SAM_2017_4HH_rich with capital'!C41)</f>
        <v/>
      </c>
      <c r="C40" s="223" t="str">
        <f>IF('SAM_2017_4HH_rich with capital'!D41="","",'SAM_2017_4HH_rich with capital'!D41)</f>
        <v/>
      </c>
      <c r="D40" s="223" t="str">
        <f>IF('SAM_2017_4HH_rich with capital'!E41="","",'SAM_2017_4HH_rich with capital'!E41)</f>
        <v/>
      </c>
      <c r="E40" s="223">
        <f>IF('SAM_2017_4HH_rich with capital'!F41="","",'SAM_2017_4HH_rich with capital'!F41)</f>
        <v>28.102698495641111</v>
      </c>
      <c r="F40" s="223">
        <f>IF('SAM_2017_4HH_rich with capital'!G41="","",'SAM_2017_4HH_rich with capital'!G41)</f>
        <v>69.036128999676052</v>
      </c>
      <c r="G40" s="223">
        <f>IF('SAM_2017_4HH_rich with capital'!H41="","",'SAM_2017_4HH_rich with capital'!H41)</f>
        <v>21612.679338532034</v>
      </c>
      <c r="H40" s="223" t="str">
        <f>IF('SAM_2017_4HH_rich with capital'!I41="","",'SAM_2017_4HH_rich with capital'!I41)</f>
        <v/>
      </c>
      <c r="I40" s="223" t="str">
        <f>IF('SAM_2017_4HH_rich with capital'!J41="","",'SAM_2017_4HH_rich with capital'!J41)</f>
        <v/>
      </c>
      <c r="J40" s="223" t="str">
        <f>IF('SAM_2017_4HH_rich with capital'!K41="","",'SAM_2017_4HH_rich with capital'!K41)</f>
        <v/>
      </c>
      <c r="K40" s="223">
        <f>IF('SAM_2017_4HH_rich with capital'!L41="","",'SAM_2017_4HH_rich with capital'!L41)</f>
        <v>3.2281568317925236E-3</v>
      </c>
      <c r="L40" s="223">
        <f>IF('SAM_2017_4HH_rich with capital'!M41="","",'SAM_2017_4HH_rich with capital'!M41)</f>
        <v>268715.33832269919</v>
      </c>
      <c r="M40" s="223">
        <f>IF('SAM_2017_4HH_rich with capital'!N41="","",'SAM_2017_4HH_rich with capital'!N41)</f>
        <v>2017.522685515235</v>
      </c>
      <c r="N40" s="223">
        <f>IF('SAM_2017_4HH_rich with capital'!O41="","",'SAM_2017_4HH_rich with capital'!O41)</f>
        <v>117.43155026263997</v>
      </c>
      <c r="O40" s="223">
        <f>IF('SAM_2017_4HH_rich with capital'!P41="","",'SAM_2017_4HH_rich with capital'!P41)</f>
        <v>99.212844204870365</v>
      </c>
      <c r="P40" s="223">
        <f>IF('SAM_2017_4HH_rich with capital'!Q41="","",'SAM_2017_4HH_rich with capital'!Q41)</f>
        <v>1768.7427354915376</v>
      </c>
      <c r="Q40" s="223">
        <f>IF('SAM_2017_4HH_rich with capital'!R41="","",'SAM_2017_4HH_rich with capital'!R41)</f>
        <v>1448.7720877210845</v>
      </c>
      <c r="R40" s="223" t="str">
        <f>IF('SAM_2017_4HH_rich with capital'!S41="","",'SAM_2017_4HH_rich with capital'!S41)</f>
        <v/>
      </c>
      <c r="S40" s="223" t="str">
        <f>IF('SAM_2017_4HH_rich with capital'!T41="","",'SAM_2017_4HH_rich with capital'!T41)</f>
        <v/>
      </c>
      <c r="T40" s="223" t="str">
        <f>IF('SAM_2017_4HH_rich with capital'!U41="","",'SAM_2017_4HH_rich with capital'!U41)</f>
        <v/>
      </c>
      <c r="U40" s="223" t="str">
        <f>IF('SAM_2017_4HH_rich with capital'!V41="","",'SAM_2017_4HH_rich with capital'!V41)</f>
        <v/>
      </c>
      <c r="V40" s="223" t="str">
        <f>IF('SAM_2017_4HH_rich with capital'!W41="","",'SAM_2017_4HH_rich with capital'!W41)</f>
        <v/>
      </c>
      <c r="W40" s="223">
        <f>IF('SAM_2017_4HH_rich with capital'!X41="","",'SAM_2017_4HH_rich with capital'!X41)</f>
        <v>1.5396277684556392E-3</v>
      </c>
      <c r="X40" s="223">
        <f>IF('SAM_2017_4HH_rich with capital'!Y41="","",'SAM_2017_4HH_rich with capital'!Y41)</f>
        <v>1.4975098382319127</v>
      </c>
      <c r="Y40" s="223" t="str">
        <f>IF('SAM_2017_4HH_rich with capital'!Z41="","",'SAM_2017_4HH_rich with capital'!Z41)</f>
        <v/>
      </c>
      <c r="Z40" s="223" t="str">
        <f>IF('SAM_2017_4HH_rich with capital'!AA41="","",'SAM_2017_4HH_rich with capital'!AA41)</f>
        <v/>
      </c>
      <c r="AA40" s="223">
        <f>IF('SAM_2017_4HH_rich with capital'!AB41="","",'SAM_2017_4HH_rich with capital'!AB41)</f>
        <v>7668.5215478753844</v>
      </c>
      <c r="AB40" s="223" t="str">
        <f>IF('SAM_2017_4HH_rich with capital'!AC41="","",'SAM_2017_4HH_rich with capital'!AC41)</f>
        <v/>
      </c>
      <c r="AC40" s="223" t="str">
        <f>IF('SAM_2017_4HH_rich with capital'!AD41="","",'SAM_2017_4HH_rich with capital'!AD41)</f>
        <v/>
      </c>
      <c r="AD40" s="223" t="str">
        <f>IF('SAM_2017_4HH_rich with capital'!AE41="","",'SAM_2017_4HH_rich with capital'!AE41)</f>
        <v/>
      </c>
      <c r="AE40" s="223">
        <f>IF('SAM_2017_4HH_rich with capital'!AF41="","",'SAM_2017_4HH_rich with capital'!AF41)</f>
        <v>2.3041979511051838</v>
      </c>
      <c r="AF40" s="223">
        <f>IF('SAM_2017_4HH_rich with capital'!AG41="","",'SAM_2017_4HH_rich with capital'!AG41)</f>
        <v>1.7786601281666701</v>
      </c>
      <c r="AG40" s="223" t="str">
        <f>IF('SAM_2017_4HH_rich with capital'!AH41="","",'SAM_2017_4HH_rich with capital'!AH41)</f>
        <v/>
      </c>
      <c r="AH40" s="223" t="str">
        <f>IF('SAM_2017_4HH_rich with capital'!AI41="","",'SAM_2017_4HH_rich with capital'!AI41)</f>
        <v/>
      </c>
      <c r="AI40" s="223">
        <f>IF('SAM_2017_4HH_rich with capital'!AJ41="","",'SAM_2017_4HH_rich with capital'!AJ41)</f>
        <v>5.4952528960594273</v>
      </c>
      <c r="AJ40" s="223" t="str">
        <f>IF('SAM_2017_4HH_rich with capital'!AK41="","",'SAM_2017_4HH_rich with capital'!AK41)</f>
        <v/>
      </c>
      <c r="AK40" s="223" t="str">
        <f>IF('SAM_2017_4HH_rich with capital'!AL41="","",'SAM_2017_4HH_rich with capital'!AL41)</f>
        <v/>
      </c>
      <c r="AL40" s="223" t="str">
        <f>IF('SAM_2017_4HH_rich with capital'!AM41="","",'SAM_2017_4HH_rich with capital'!AM41)</f>
        <v/>
      </c>
      <c r="AM40" s="223" t="str">
        <f>IF('SAM_2017_4HH_rich with capital'!AN41="","",'SAM_2017_4HH_rich with capital'!AN41)</f>
        <v/>
      </c>
      <c r="AN40" s="223" t="str">
        <f>IF('SAM_2017_4HH_rich with capital'!AO41="","",'SAM_2017_4HH_rich with capital'!AO41)</f>
        <v/>
      </c>
      <c r="AO40" s="223" t="str">
        <f>IF('SAM_2017_4HH_rich with capital'!AP41="","",'SAM_2017_4HH_rich with capital'!AP41)</f>
        <v/>
      </c>
      <c r="AP40" s="223" t="str">
        <f>IF('SAM_2017_4HH_rich with capital'!AQ41="","",'SAM_2017_4HH_rich with capital'!AQ41)</f>
        <v/>
      </c>
      <c r="AQ40" s="223" t="str">
        <f>IF('SAM_2017_4HH_rich with capital'!AR41="","",'SAM_2017_4HH_rich with capital'!AR41)</f>
        <v/>
      </c>
      <c r="AR40" s="223" t="str">
        <f>IF('SAM_2017_4HH_rich with capital'!AS41="","",'SAM_2017_4HH_rich with capital'!AS41)</f>
        <v/>
      </c>
      <c r="AS40" s="223" t="str">
        <f>IF('SAM_2017_4HH_rich with capital'!AT41="","",'SAM_2017_4HH_rich with capital'!AT41)</f>
        <v/>
      </c>
      <c r="AT40" s="223" t="str">
        <f>IF('SAM_2017_4HH_rich with capital'!AU41="","",'SAM_2017_4HH_rich with capital'!AU41)</f>
        <v/>
      </c>
      <c r="AU40" s="223" t="str">
        <f>IF('SAM_2017_4HH_rich with capital'!AV41="","",'SAM_2017_4HH_rich with capital'!AV41)</f>
        <v/>
      </c>
      <c r="AV40" s="223" t="str">
        <f>IF('SAM_2017_4HH_rich with capital'!AW41="","",'SAM_2017_4HH_rich with capital'!AW41)</f>
        <v/>
      </c>
      <c r="AW40" s="223" t="str">
        <f>IF('SAM_2017_4HH_rich with capital'!AX41="","",'SAM_2017_4HH_rich with capital'!AX41)</f>
        <v/>
      </c>
      <c r="AX40" s="223" t="str">
        <f>IF('SAM_2017_4HH_rich with capital'!AY41="","",'SAM_2017_4HH_rich with capital'!AY41)</f>
        <v/>
      </c>
      <c r="AY40" s="223" t="str">
        <f>IF('SAM_2017_4HH_rich with capital'!AZ41="","",'SAM_2017_4HH_rich with capital'!AZ41)</f>
        <v/>
      </c>
      <c r="AZ40" s="223" t="str">
        <f>IF('SAM_2017_4HH_rich with capital'!BA41="","",'SAM_2017_4HH_rich with capital'!BA41)</f>
        <v/>
      </c>
      <c r="BA40" s="223" t="str">
        <f>IF('SAM_2017_4HH_rich with capital'!BB41="","",'SAM_2017_4HH_rich with capital'!BB41)</f>
        <v/>
      </c>
      <c r="BB40" s="223" t="str">
        <f>IF('SAM_2017_4HH_rich with capital'!BC41="","",'SAM_2017_4HH_rich with capital'!BC41)</f>
        <v/>
      </c>
      <c r="BC40" s="223" t="str">
        <f>IF('SAM_2017_4HH_rich with capital'!BD41="","",'SAM_2017_4HH_rich with capital'!BD41)</f>
        <v/>
      </c>
      <c r="BD40" s="223" t="str">
        <f>IF('SAM_2017_4HH_rich with capital'!BE41="","",'SAM_2017_4HH_rich with capital'!BE41)</f>
        <v/>
      </c>
      <c r="BE40" s="223" t="str">
        <f>IF('SAM_2017_4HH_rich with capital'!BF41="","",'SAM_2017_4HH_rich with capital'!BF41)</f>
        <v/>
      </c>
      <c r="BF40" s="223" t="str">
        <f>IF('SAM_2017_4HH_rich with capital'!BG41="","",'SAM_2017_4HH_rich with capital'!BG41)</f>
        <v/>
      </c>
      <c r="BG40" s="223" t="str">
        <f>IF('SAM_2017_4HH_rich with capital'!BH41="","",'SAM_2017_4HH_rich with capital'!BH41)</f>
        <v/>
      </c>
      <c r="BH40" s="223" t="str">
        <f>IF('SAM_2017_4HH_rich with capital'!BI41="","",'SAM_2017_4HH_rich with capital'!BI41)</f>
        <v/>
      </c>
      <c r="BI40" s="223" t="str">
        <f>IF('SAM_2017_4HH_rich with capital'!BJ41="","",'SAM_2017_4HH_rich with capital'!BJ41)</f>
        <v/>
      </c>
      <c r="BJ40" s="223" t="str">
        <f>IF('SAM_2017_4HH_rich with capital'!BK41="","",'SAM_2017_4HH_rich with capital'!BK41)</f>
        <v/>
      </c>
      <c r="BK40" s="223" t="str">
        <f>IF('SAM_2017_4HH_rich with capital'!BL41="","",'SAM_2017_4HH_rich with capital'!BL41)</f>
        <v/>
      </c>
      <c r="BL40" s="223" t="str">
        <f>IF('SAM_2017_4HH_rich with capital'!BM41="","",'SAM_2017_4HH_rich with capital'!BM41)</f>
        <v/>
      </c>
      <c r="BM40" s="223" t="str">
        <f>IF('SAM_2017_4HH_rich with capital'!BN41="","",'SAM_2017_4HH_rich with capital'!BN41)</f>
        <v/>
      </c>
      <c r="BN40" s="223" t="str">
        <f>IF('SAM_2017_4HH_rich with capital'!BO41="","",'SAM_2017_4HH_rich with capital'!BO41)</f>
        <v/>
      </c>
      <c r="BO40" s="223" t="str">
        <f>IF('SAM_2017_4HH_rich with capital'!BP41="","",'SAM_2017_4HH_rich with capital'!BP41)</f>
        <v/>
      </c>
      <c r="BP40" s="223" t="str">
        <f>IF('SAM_2017_4HH_rich with capital'!BQ41="","",'SAM_2017_4HH_rich with capital'!BQ41)</f>
        <v/>
      </c>
      <c r="BQ40" s="223" t="str">
        <f>IF('SAM_2017_4HH_rich with capital'!BR41="","",'SAM_2017_4HH_rich with capital'!BR41)</f>
        <v/>
      </c>
      <c r="BR40" s="223" t="str">
        <f>IF('SAM_2017_4HH_rich with capital'!BS41="","",'SAM_2017_4HH_rich with capital'!BS41)</f>
        <v/>
      </c>
      <c r="BS40" s="223" t="str">
        <f>IF('SAM_2017_4HH_rich with capital'!BT41="","",'SAM_2017_4HH_rich with capital'!BT41)</f>
        <v/>
      </c>
      <c r="BT40" s="279">
        <f>IF('SAM_2017_4HH_rich with capital'!BU41="","",'SAM_2017_4HH_rich with capital'!BU41)</f>
        <v>343.28105497236413</v>
      </c>
      <c r="BU40" s="223">
        <f>IF('SAM_2017_4HH_rich with capital'!BV41="","",'SAM_2017_4HH_rich with capital'!BV41)</f>
        <v>585.72238041272067</v>
      </c>
      <c r="BV40" s="223">
        <f>IF('SAM_2017_4HH_rich with capital'!BW41="","",'SAM_2017_4HH_rich with capital'!BW41)</f>
        <v>216.06455573037672</v>
      </c>
      <c r="BW40" s="280">
        <f>IF('SAM_2017_4HH_rich with capital'!BX41="","",'SAM_2017_4HH_rich with capital'!BX41)</f>
        <v>826.67387398692324</v>
      </c>
      <c r="BX40" s="223" t="str">
        <f>IF('SAM_2017_4HH_rich with capital'!BY41="","",'SAM_2017_4HH_rich with capital'!BY41)</f>
        <v/>
      </c>
      <c r="BY40" s="223" t="str">
        <f>IF('SAM_2017_4HH_rich with capital'!BZ41="","",'SAM_2017_4HH_rich with capital'!BZ41)</f>
        <v/>
      </c>
      <c r="BZ40" s="223" t="str">
        <f>IF('SAM_2017_4HH_rich with capital'!CA41="","",'SAM_2017_4HH_rich with capital'!CA41)</f>
        <v/>
      </c>
      <c r="CA40" s="223" t="str">
        <f>IF('SAM_2017_4HH_rich with capital'!CB41="","",'SAM_2017_4HH_rich with capital'!CB41)</f>
        <v/>
      </c>
      <c r="CB40" s="223" t="str">
        <f>IF('SAM_2017_4HH_rich with capital'!CC41="","",'SAM_2017_4HH_rich with capital'!CC41)</f>
        <v/>
      </c>
      <c r="CC40" s="223" t="str">
        <f>IF('SAM_2017_4HH_rich with capital'!CD41="","",'SAM_2017_4HH_rich with capital'!CD41)</f>
        <v/>
      </c>
      <c r="CD40" s="223">
        <f>IF('SAM_2017_4HH_rich with capital'!CE41="","",'SAM_2017_4HH_rich with capital'!CE41)</f>
        <v>21879.577853778359</v>
      </c>
      <c r="CE40" s="83" t="str">
        <f>IF('SAM_2017_4HH_rich with capital'!CF41="","",'SAM_2017_4HH_rich with capital'!CF41)</f>
        <v/>
      </c>
    </row>
    <row r="41" spans="1:83" x14ac:dyDescent="0.25">
      <c r="A41" s="225">
        <v>40</v>
      </c>
      <c r="B41" s="244" t="str">
        <f>IF('SAM_2017_4HH_rich with capital'!C42="","",'SAM_2017_4HH_rich with capital'!C42)</f>
        <v/>
      </c>
      <c r="C41" s="223" t="str">
        <f>IF('SAM_2017_4HH_rich with capital'!D42="","",'SAM_2017_4HH_rich with capital'!D42)</f>
        <v/>
      </c>
      <c r="D41" s="223">
        <f>IF('SAM_2017_4HH_rich with capital'!E42="","",'SAM_2017_4HH_rich with capital'!E42)</f>
        <v>106852.60184958855</v>
      </c>
      <c r="E41" s="223" t="str">
        <f>IF('SAM_2017_4HH_rich with capital'!F42="","",'SAM_2017_4HH_rich with capital'!F42)</f>
        <v/>
      </c>
      <c r="F41" s="223">
        <f>IF('SAM_2017_4HH_rich with capital'!G42="","",'SAM_2017_4HH_rich with capital'!G42)</f>
        <v>90.048715527096931</v>
      </c>
      <c r="G41" s="223">
        <f>IF('SAM_2017_4HH_rich with capital'!H42="","",'SAM_2017_4HH_rich with capital'!H42)</f>
        <v>220569.24579255332</v>
      </c>
      <c r="H41" s="223" t="str">
        <f>IF('SAM_2017_4HH_rich with capital'!I42="","",'SAM_2017_4HH_rich with capital'!I42)</f>
        <v/>
      </c>
      <c r="I41" s="223" t="str">
        <f>IF('SAM_2017_4HH_rich with capital'!J42="","",'SAM_2017_4HH_rich with capital'!J42)</f>
        <v/>
      </c>
      <c r="J41" s="223" t="str">
        <f>IF('SAM_2017_4HH_rich with capital'!K42="","",'SAM_2017_4HH_rich with capital'!K42)</f>
        <v/>
      </c>
      <c r="K41" s="223" t="str">
        <f>IF('SAM_2017_4HH_rich with capital'!L42="","",'SAM_2017_4HH_rich with capital'!L42)</f>
        <v/>
      </c>
      <c r="L41" s="223">
        <f>IF('SAM_2017_4HH_rich with capital'!M42="","",'SAM_2017_4HH_rich with capital'!M42)</f>
        <v>466022.4525621577</v>
      </c>
      <c r="M41" s="223">
        <f>IF('SAM_2017_4HH_rich with capital'!N42="","",'SAM_2017_4HH_rich with capital'!N42)</f>
        <v>1130519.3815019082</v>
      </c>
      <c r="N41" s="223">
        <f>IF('SAM_2017_4HH_rich with capital'!O42="","",'SAM_2017_4HH_rich with capital'!O42)</f>
        <v>10.640943683099881</v>
      </c>
      <c r="O41" s="223">
        <f>IF('SAM_2017_4HH_rich with capital'!P42="","",'SAM_2017_4HH_rich with capital'!P42)</f>
        <v>2015.9703816951528</v>
      </c>
      <c r="P41" s="223">
        <f>IF('SAM_2017_4HH_rich with capital'!Q42="","",'SAM_2017_4HH_rich with capital'!Q42)</f>
        <v>83431.674617163546</v>
      </c>
      <c r="Q41" s="223">
        <f>IF('SAM_2017_4HH_rich with capital'!R42="","",'SAM_2017_4HH_rich with capital'!R42)</f>
        <v>7.5147642342269299</v>
      </c>
      <c r="R41" s="223" t="str">
        <f>IF('SAM_2017_4HH_rich with capital'!S42="","",'SAM_2017_4HH_rich with capital'!S42)</f>
        <v/>
      </c>
      <c r="S41" s="223" t="str">
        <f>IF('SAM_2017_4HH_rich with capital'!T42="","",'SAM_2017_4HH_rich with capital'!T42)</f>
        <v/>
      </c>
      <c r="T41" s="223" t="str">
        <f>IF('SAM_2017_4HH_rich with capital'!U42="","",'SAM_2017_4HH_rich with capital'!U42)</f>
        <v/>
      </c>
      <c r="U41" s="223" t="str">
        <f>IF('SAM_2017_4HH_rich with capital'!V42="","",'SAM_2017_4HH_rich with capital'!V42)</f>
        <v/>
      </c>
      <c r="V41" s="223">
        <f>IF('SAM_2017_4HH_rich with capital'!W42="","",'SAM_2017_4HH_rich with capital'!W42)</f>
        <v>1.1135176221894421</v>
      </c>
      <c r="W41" s="223">
        <f>IF('SAM_2017_4HH_rich with capital'!X42="","",'SAM_2017_4HH_rich with capital'!X42)</f>
        <v>204.75308770704069</v>
      </c>
      <c r="X41" s="223">
        <f>IF('SAM_2017_4HH_rich with capital'!Y42="","",'SAM_2017_4HH_rich with capital'!Y42)</f>
        <v>826.77554639853395</v>
      </c>
      <c r="Y41" s="223" t="str">
        <f>IF('SAM_2017_4HH_rich with capital'!Z42="","",'SAM_2017_4HH_rich with capital'!Z42)</f>
        <v/>
      </c>
      <c r="Z41" s="223" t="str">
        <f>IF('SAM_2017_4HH_rich with capital'!AA42="","",'SAM_2017_4HH_rich with capital'!AA42)</f>
        <v/>
      </c>
      <c r="AA41" s="223">
        <f>IF('SAM_2017_4HH_rich with capital'!AB42="","",'SAM_2017_4HH_rich with capital'!AB42)</f>
        <v>66474.862422499587</v>
      </c>
      <c r="AB41" s="223">
        <f>IF('SAM_2017_4HH_rich with capital'!AC42="","",'SAM_2017_4HH_rich with capital'!AC42)</f>
        <v>21875.451004066948</v>
      </c>
      <c r="AC41" s="223" t="str">
        <f>IF('SAM_2017_4HH_rich with capital'!AD42="","",'SAM_2017_4HH_rich with capital'!AD42)</f>
        <v/>
      </c>
      <c r="AD41" s="223" t="str">
        <f>IF('SAM_2017_4HH_rich with capital'!AE42="","",'SAM_2017_4HH_rich with capital'!AE42)</f>
        <v/>
      </c>
      <c r="AE41" s="223">
        <f>IF('SAM_2017_4HH_rich with capital'!AF42="","",'SAM_2017_4HH_rich with capital'!AF42)</f>
        <v>1321.404757134696</v>
      </c>
      <c r="AF41" s="223">
        <f>IF('SAM_2017_4HH_rich with capital'!AG42="","",'SAM_2017_4HH_rich with capital'!AG42)</f>
        <v>2082.1405672438191</v>
      </c>
      <c r="AG41" s="223" t="str">
        <f>IF('SAM_2017_4HH_rich with capital'!AH42="","",'SAM_2017_4HH_rich with capital'!AH42)</f>
        <v/>
      </c>
      <c r="AH41" s="223">
        <f>IF('SAM_2017_4HH_rich with capital'!AI42="","",'SAM_2017_4HH_rich with capital'!AI42)</f>
        <v>4.7868097046028573E-3</v>
      </c>
      <c r="AI41" s="223">
        <f>IF('SAM_2017_4HH_rich with capital'!AJ42="","",'SAM_2017_4HH_rich with capital'!AJ42)</f>
        <v>3252.6297897796612</v>
      </c>
      <c r="AJ41" s="223" t="str">
        <f>IF('SAM_2017_4HH_rich with capital'!AK42="","",'SAM_2017_4HH_rich with capital'!AK42)</f>
        <v/>
      </c>
      <c r="AK41" s="223" t="str">
        <f>IF('SAM_2017_4HH_rich with capital'!AL42="","",'SAM_2017_4HH_rich with capital'!AL42)</f>
        <v/>
      </c>
      <c r="AL41" s="223" t="str">
        <f>IF('SAM_2017_4HH_rich with capital'!AM42="","",'SAM_2017_4HH_rich with capital'!AM42)</f>
        <v/>
      </c>
      <c r="AM41" s="223" t="str">
        <f>IF('SAM_2017_4HH_rich with capital'!AN42="","",'SAM_2017_4HH_rich with capital'!AN42)</f>
        <v/>
      </c>
      <c r="AN41" s="223" t="str">
        <f>IF('SAM_2017_4HH_rich with capital'!AO42="","",'SAM_2017_4HH_rich with capital'!AO42)</f>
        <v/>
      </c>
      <c r="AO41" s="223" t="str">
        <f>IF('SAM_2017_4HH_rich with capital'!AP42="","",'SAM_2017_4HH_rich with capital'!AP42)</f>
        <v/>
      </c>
      <c r="AP41" s="223" t="str">
        <f>IF('SAM_2017_4HH_rich with capital'!AQ42="","",'SAM_2017_4HH_rich with capital'!AQ42)</f>
        <v/>
      </c>
      <c r="AQ41" s="223" t="str">
        <f>IF('SAM_2017_4HH_rich with capital'!AR42="","",'SAM_2017_4HH_rich with capital'!AR42)</f>
        <v/>
      </c>
      <c r="AR41" s="223" t="str">
        <f>IF('SAM_2017_4HH_rich with capital'!AS42="","",'SAM_2017_4HH_rich with capital'!AS42)</f>
        <v/>
      </c>
      <c r="AS41" s="223" t="str">
        <f>IF('SAM_2017_4HH_rich with capital'!AT42="","",'SAM_2017_4HH_rich with capital'!AT42)</f>
        <v/>
      </c>
      <c r="AT41" s="223" t="str">
        <f>IF('SAM_2017_4HH_rich with capital'!AU42="","",'SAM_2017_4HH_rich with capital'!AU42)</f>
        <v/>
      </c>
      <c r="AU41" s="223" t="str">
        <f>IF('SAM_2017_4HH_rich with capital'!AV42="","",'SAM_2017_4HH_rich with capital'!AV42)</f>
        <v/>
      </c>
      <c r="AV41" s="223" t="str">
        <f>IF('SAM_2017_4HH_rich with capital'!AW42="","",'SAM_2017_4HH_rich with capital'!AW42)</f>
        <v/>
      </c>
      <c r="AW41" s="223" t="str">
        <f>IF('SAM_2017_4HH_rich with capital'!AX42="","",'SAM_2017_4HH_rich with capital'!AX42)</f>
        <v/>
      </c>
      <c r="AX41" s="223" t="str">
        <f>IF('SAM_2017_4HH_rich with capital'!AY42="","",'SAM_2017_4HH_rich with capital'!AY42)</f>
        <v/>
      </c>
      <c r="AY41" s="223" t="str">
        <f>IF('SAM_2017_4HH_rich with capital'!AZ42="","",'SAM_2017_4HH_rich with capital'!AZ42)</f>
        <v/>
      </c>
      <c r="AZ41" s="223" t="str">
        <f>IF('SAM_2017_4HH_rich with capital'!BA42="","",'SAM_2017_4HH_rich with capital'!BA42)</f>
        <v/>
      </c>
      <c r="BA41" s="223" t="str">
        <f>IF('SAM_2017_4HH_rich with capital'!BB42="","",'SAM_2017_4HH_rich with capital'!BB42)</f>
        <v/>
      </c>
      <c r="BB41" s="223" t="str">
        <f>IF('SAM_2017_4HH_rich with capital'!BC42="","",'SAM_2017_4HH_rich with capital'!BC42)</f>
        <v/>
      </c>
      <c r="BC41" s="223" t="str">
        <f>IF('SAM_2017_4HH_rich with capital'!BD42="","",'SAM_2017_4HH_rich with capital'!BD42)</f>
        <v/>
      </c>
      <c r="BD41" s="223" t="str">
        <f>IF('SAM_2017_4HH_rich with capital'!BE42="","",'SAM_2017_4HH_rich with capital'!BE42)</f>
        <v/>
      </c>
      <c r="BE41" s="223" t="str">
        <f>IF('SAM_2017_4HH_rich with capital'!BF42="","",'SAM_2017_4HH_rich with capital'!BF42)</f>
        <v/>
      </c>
      <c r="BF41" s="223" t="str">
        <f>IF('SAM_2017_4HH_rich with capital'!BG42="","",'SAM_2017_4HH_rich with capital'!BG42)</f>
        <v/>
      </c>
      <c r="BG41" s="223" t="str">
        <f>IF('SAM_2017_4HH_rich with capital'!BH42="","",'SAM_2017_4HH_rich with capital'!BH42)</f>
        <v/>
      </c>
      <c r="BH41" s="223" t="str">
        <f>IF('SAM_2017_4HH_rich with capital'!BI42="","",'SAM_2017_4HH_rich with capital'!BI42)</f>
        <v/>
      </c>
      <c r="BI41" s="223" t="str">
        <f>IF('SAM_2017_4HH_rich with capital'!BJ42="","",'SAM_2017_4HH_rich with capital'!BJ42)</f>
        <v/>
      </c>
      <c r="BJ41" s="223" t="str">
        <f>IF('SAM_2017_4HH_rich with capital'!BK42="","",'SAM_2017_4HH_rich with capital'!BK42)</f>
        <v/>
      </c>
      <c r="BK41" s="223" t="str">
        <f>IF('SAM_2017_4HH_rich with capital'!BL42="","",'SAM_2017_4HH_rich with capital'!BL42)</f>
        <v/>
      </c>
      <c r="BL41" s="223" t="str">
        <f>IF('SAM_2017_4HH_rich with capital'!BM42="","",'SAM_2017_4HH_rich with capital'!BM42)</f>
        <v/>
      </c>
      <c r="BM41" s="223" t="str">
        <f>IF('SAM_2017_4HH_rich with capital'!BN42="","",'SAM_2017_4HH_rich with capital'!BN42)</f>
        <v/>
      </c>
      <c r="BN41" s="223" t="str">
        <f>IF('SAM_2017_4HH_rich with capital'!BO42="","",'SAM_2017_4HH_rich with capital'!BO42)</f>
        <v/>
      </c>
      <c r="BO41" s="223" t="str">
        <f>IF('SAM_2017_4HH_rich with capital'!BP42="","",'SAM_2017_4HH_rich with capital'!BP42)</f>
        <v/>
      </c>
      <c r="BP41" s="223" t="str">
        <f>IF('SAM_2017_4HH_rich with capital'!BQ42="","",'SAM_2017_4HH_rich with capital'!BQ42)</f>
        <v/>
      </c>
      <c r="BQ41" s="223" t="str">
        <f>IF('SAM_2017_4HH_rich with capital'!BR42="","",'SAM_2017_4HH_rich with capital'!BR42)</f>
        <v/>
      </c>
      <c r="BR41" s="223" t="str">
        <f>IF('SAM_2017_4HH_rich with capital'!BS42="","",'SAM_2017_4HH_rich with capital'!BS42)</f>
        <v/>
      </c>
      <c r="BS41" s="223" t="str">
        <f>IF('SAM_2017_4HH_rich with capital'!BT42="","",'SAM_2017_4HH_rich with capital'!BT42)</f>
        <v/>
      </c>
      <c r="BT41" s="279">
        <f>IF('SAM_2017_4HH_rich with capital'!BU42="","",'SAM_2017_4HH_rich with capital'!BU42)</f>
        <v>1683.2083214274876</v>
      </c>
      <c r="BU41" s="223">
        <f>IF('SAM_2017_4HH_rich with capital'!BV42="","",'SAM_2017_4HH_rich with capital'!BV42)</f>
        <v>2871.9696891993567</v>
      </c>
      <c r="BV41" s="223">
        <f>IF('SAM_2017_4HH_rich with capital'!BW42="","",'SAM_2017_4HH_rich with capital'!BW42)</f>
        <v>1059.4282815874635</v>
      </c>
      <c r="BW41" s="280">
        <f>IF('SAM_2017_4HH_rich with capital'!BX42="","",'SAM_2017_4HH_rich with capital'!BX42)</f>
        <v>4053.425971653191</v>
      </c>
      <c r="BX41" s="223" t="str">
        <f>IF('SAM_2017_4HH_rich with capital'!BY42="","",'SAM_2017_4HH_rich with capital'!BY42)</f>
        <v/>
      </c>
      <c r="BY41" s="223" t="str">
        <f>IF('SAM_2017_4HH_rich with capital'!BZ42="","",'SAM_2017_4HH_rich with capital'!BZ42)</f>
        <v/>
      </c>
      <c r="BZ41" s="223" t="str">
        <f>IF('SAM_2017_4HH_rich with capital'!CA42="","",'SAM_2017_4HH_rich with capital'!CA42)</f>
        <v/>
      </c>
      <c r="CA41" s="223" t="str">
        <f>IF('SAM_2017_4HH_rich with capital'!CB42="","",'SAM_2017_4HH_rich with capital'!CB42)</f>
        <v/>
      </c>
      <c r="CB41" s="223" t="str">
        <f>IF('SAM_2017_4HH_rich with capital'!CC42="","",'SAM_2017_4HH_rich with capital'!CC42)</f>
        <v/>
      </c>
      <c r="CC41" s="223" t="str">
        <f>IF('SAM_2017_4HH_rich with capital'!CD42="","",'SAM_2017_4HH_rich with capital'!CD42)</f>
        <v/>
      </c>
      <c r="CD41" s="223">
        <f>IF('SAM_2017_4HH_rich with capital'!CE42="","",'SAM_2017_4HH_rich with capital'!CE42)</f>
        <v>261223.06248490344</v>
      </c>
      <c r="CE41" s="83" t="str">
        <f>IF('SAM_2017_4HH_rich with capital'!CF42="","",'SAM_2017_4HH_rich with capital'!CF42)</f>
        <v/>
      </c>
    </row>
    <row r="42" spans="1:83" x14ac:dyDescent="0.25">
      <c r="A42" s="225">
        <v>41</v>
      </c>
      <c r="B42" s="244">
        <f>IF('SAM_2017_4HH_rich with capital'!C43="","",'SAM_2017_4HH_rich with capital'!C43)</f>
        <v>179.23293527989844</v>
      </c>
      <c r="C42" s="223">
        <f>IF('SAM_2017_4HH_rich with capital'!D43="","",'SAM_2017_4HH_rich with capital'!D43)</f>
        <v>7168.4706500885386</v>
      </c>
      <c r="D42" s="223">
        <f>IF('SAM_2017_4HH_rich with capital'!E43="","",'SAM_2017_4HH_rich with capital'!E43)</f>
        <v>651269.95621578221</v>
      </c>
      <c r="E42" s="223">
        <f>IF('SAM_2017_4HH_rich with capital'!F43="","",'SAM_2017_4HH_rich with capital'!F43)</f>
        <v>11083.204292397106</v>
      </c>
      <c r="F42" s="223">
        <f>IF('SAM_2017_4HH_rich with capital'!G43="","",'SAM_2017_4HH_rich with capital'!G43)</f>
        <v>1973.0435352880602</v>
      </c>
      <c r="G42" s="223">
        <f>IF('SAM_2017_4HH_rich with capital'!H43="","",'SAM_2017_4HH_rich with capital'!H43)</f>
        <v>95796.854873321354</v>
      </c>
      <c r="H42" s="223">
        <f>IF('SAM_2017_4HH_rich with capital'!I43="","",'SAM_2017_4HH_rich with capital'!I43)</f>
        <v>3054.405566298858</v>
      </c>
      <c r="I42" s="223">
        <f>IF('SAM_2017_4HH_rich with capital'!J43="","",'SAM_2017_4HH_rich with capital'!J43)</f>
        <v>16.886094440188813</v>
      </c>
      <c r="J42" s="223" t="str">
        <f>IF('SAM_2017_4HH_rich with capital'!K43="","",'SAM_2017_4HH_rich with capital'!K43)</f>
        <v/>
      </c>
      <c r="K42" s="223">
        <f>IF('SAM_2017_4HH_rich with capital'!L43="","",'SAM_2017_4HH_rich with capital'!L43)</f>
        <v>99.170266308600205</v>
      </c>
      <c r="L42" s="223">
        <f>IF('SAM_2017_4HH_rich with capital'!M43="","",'SAM_2017_4HH_rich with capital'!M43)</f>
        <v>4265.394846440995</v>
      </c>
      <c r="M42" s="223">
        <f>IF('SAM_2017_4HH_rich with capital'!N43="","",'SAM_2017_4HH_rich with capital'!N43)</f>
        <v>174.1017786159818</v>
      </c>
      <c r="N42" s="223">
        <f>IF('SAM_2017_4HH_rich with capital'!O43="","",'SAM_2017_4HH_rich with capital'!O43)</f>
        <v>0.10168382666980677</v>
      </c>
      <c r="O42" s="223">
        <f>IF('SAM_2017_4HH_rich with capital'!P43="","",'SAM_2017_4HH_rich with capital'!P43)</f>
        <v>7.136077204934355</v>
      </c>
      <c r="P42" s="223">
        <f>IF('SAM_2017_4HH_rich with capital'!Q43="","",'SAM_2017_4HH_rich with capital'!Q43)</f>
        <v>35340.188374214886</v>
      </c>
      <c r="Q42" s="223">
        <f>IF('SAM_2017_4HH_rich with capital'!R43="","",'SAM_2017_4HH_rich with capital'!R43)</f>
        <v>31209.417712122158</v>
      </c>
      <c r="R42" s="223">
        <f>IF('SAM_2017_4HH_rich with capital'!S43="","",'SAM_2017_4HH_rich with capital'!S43)</f>
        <v>451.22481479316679</v>
      </c>
      <c r="S42" s="223">
        <f>IF('SAM_2017_4HH_rich with capital'!T43="","",'SAM_2017_4HH_rich with capital'!T43)</f>
        <v>1663.9550269729064</v>
      </c>
      <c r="T42" s="223">
        <f>IF('SAM_2017_4HH_rich with capital'!U43="","",'SAM_2017_4HH_rich with capital'!U43)</f>
        <v>107.95997303966145</v>
      </c>
      <c r="U42" s="223">
        <f>IF('SAM_2017_4HH_rich with capital'!V43="","",'SAM_2017_4HH_rich with capital'!V43)</f>
        <v>1.0481922483774518E-2</v>
      </c>
      <c r="V42" s="223">
        <f>IF('SAM_2017_4HH_rich with capital'!W43="","",'SAM_2017_4HH_rich with capital'!W43)</f>
        <v>33.98573770639711</v>
      </c>
      <c r="W42" s="223">
        <f>IF('SAM_2017_4HH_rich with capital'!X43="","",'SAM_2017_4HH_rich with capital'!X43)</f>
        <v>1092.0606042675922</v>
      </c>
      <c r="X42" s="223">
        <f>IF('SAM_2017_4HH_rich with capital'!Y43="","",'SAM_2017_4HH_rich with capital'!Y43)</f>
        <v>4595.6171648144855</v>
      </c>
      <c r="Y42" s="223" t="str">
        <f>IF('SAM_2017_4HH_rich with capital'!Z43="","",'SAM_2017_4HH_rich with capital'!Z43)</f>
        <v/>
      </c>
      <c r="Z42" s="223">
        <f>IF('SAM_2017_4HH_rich with capital'!AA43="","",'SAM_2017_4HH_rich with capital'!AA43)</f>
        <v>430.45828480108293</v>
      </c>
      <c r="AA42" s="223">
        <f>IF('SAM_2017_4HH_rich with capital'!AB43="","",'SAM_2017_4HH_rich with capital'!AB43)</f>
        <v>32780.043818189748</v>
      </c>
      <c r="AB42" s="223">
        <f>IF('SAM_2017_4HH_rich with capital'!AC43="","",'SAM_2017_4HH_rich with capital'!AC43)</f>
        <v>1237.9955894627803</v>
      </c>
      <c r="AC42" s="223">
        <f>IF('SAM_2017_4HH_rich with capital'!AD43="","",'SAM_2017_4HH_rich with capital'!AD43)</f>
        <v>56.214112104062806</v>
      </c>
      <c r="AD42" s="223">
        <f>IF('SAM_2017_4HH_rich with capital'!AE43="","",'SAM_2017_4HH_rich with capital'!AE43)</f>
        <v>22.589482945810474</v>
      </c>
      <c r="AE42" s="223">
        <f>IF('SAM_2017_4HH_rich with capital'!AF43="","",'SAM_2017_4HH_rich with capital'!AF43)</f>
        <v>5264.9910285279566</v>
      </c>
      <c r="AF42" s="223">
        <f>IF('SAM_2017_4HH_rich with capital'!AG43="","",'SAM_2017_4HH_rich with capital'!AG43)</f>
        <v>2359.2574385662097</v>
      </c>
      <c r="AG42" s="223">
        <f>IF('SAM_2017_4HH_rich with capital'!AH43="","",'SAM_2017_4HH_rich with capital'!AH43)</f>
        <v>63.181343701423557</v>
      </c>
      <c r="AH42" s="223">
        <f>IF('SAM_2017_4HH_rich with capital'!AI43="","",'SAM_2017_4HH_rich with capital'!AI43)</f>
        <v>4.1326583473672196</v>
      </c>
      <c r="AI42" s="223">
        <f>IF('SAM_2017_4HH_rich with capital'!AJ43="","",'SAM_2017_4HH_rich with capital'!AJ43)</f>
        <v>2260.876294092302</v>
      </c>
      <c r="AJ42" s="223" t="str">
        <f>IF('SAM_2017_4HH_rich with capital'!AK43="","",'SAM_2017_4HH_rich with capital'!AK43)</f>
        <v/>
      </c>
      <c r="AK42" s="223" t="str">
        <f>IF('SAM_2017_4HH_rich with capital'!AL43="","",'SAM_2017_4HH_rich with capital'!AL43)</f>
        <v/>
      </c>
      <c r="AL42" s="223" t="str">
        <f>IF('SAM_2017_4HH_rich with capital'!AM43="","",'SAM_2017_4HH_rich with capital'!AM43)</f>
        <v/>
      </c>
      <c r="AM42" s="223" t="str">
        <f>IF('SAM_2017_4HH_rich with capital'!AN43="","",'SAM_2017_4HH_rich with capital'!AN43)</f>
        <v/>
      </c>
      <c r="AN42" s="223" t="str">
        <f>IF('SAM_2017_4HH_rich with capital'!AO43="","",'SAM_2017_4HH_rich with capital'!AO43)</f>
        <v/>
      </c>
      <c r="AO42" s="223" t="str">
        <f>IF('SAM_2017_4HH_rich with capital'!AP43="","",'SAM_2017_4HH_rich with capital'!AP43)</f>
        <v/>
      </c>
      <c r="AP42" s="223" t="str">
        <f>IF('SAM_2017_4HH_rich with capital'!AQ43="","",'SAM_2017_4HH_rich with capital'!AQ43)</f>
        <v/>
      </c>
      <c r="AQ42" s="223" t="str">
        <f>IF('SAM_2017_4HH_rich with capital'!AR43="","",'SAM_2017_4HH_rich with capital'!AR43)</f>
        <v/>
      </c>
      <c r="AR42" s="223" t="str">
        <f>IF('SAM_2017_4HH_rich with capital'!AS43="","",'SAM_2017_4HH_rich with capital'!AS43)</f>
        <v/>
      </c>
      <c r="AS42" s="223" t="str">
        <f>IF('SAM_2017_4HH_rich with capital'!AT43="","",'SAM_2017_4HH_rich with capital'!AT43)</f>
        <v/>
      </c>
      <c r="AT42" s="223" t="str">
        <f>IF('SAM_2017_4HH_rich with capital'!AU43="","",'SAM_2017_4HH_rich with capital'!AU43)</f>
        <v/>
      </c>
      <c r="AU42" s="223" t="str">
        <f>IF('SAM_2017_4HH_rich with capital'!AV43="","",'SAM_2017_4HH_rich with capital'!AV43)</f>
        <v/>
      </c>
      <c r="AV42" s="223" t="str">
        <f>IF('SAM_2017_4HH_rich with capital'!AW43="","",'SAM_2017_4HH_rich with capital'!AW43)</f>
        <v/>
      </c>
      <c r="AW42" s="223" t="str">
        <f>IF('SAM_2017_4HH_rich with capital'!AX43="","",'SAM_2017_4HH_rich with capital'!AX43)</f>
        <v/>
      </c>
      <c r="AX42" s="223" t="str">
        <f>IF('SAM_2017_4HH_rich with capital'!AY43="","",'SAM_2017_4HH_rich with capital'!AY43)</f>
        <v/>
      </c>
      <c r="AY42" s="223" t="str">
        <f>IF('SAM_2017_4HH_rich with capital'!AZ43="","",'SAM_2017_4HH_rich with capital'!AZ43)</f>
        <v/>
      </c>
      <c r="AZ42" s="223" t="str">
        <f>IF('SAM_2017_4HH_rich with capital'!BA43="","",'SAM_2017_4HH_rich with capital'!BA43)</f>
        <v/>
      </c>
      <c r="BA42" s="223" t="str">
        <f>IF('SAM_2017_4HH_rich with capital'!BB43="","",'SAM_2017_4HH_rich with capital'!BB43)</f>
        <v/>
      </c>
      <c r="BB42" s="223" t="str">
        <f>IF('SAM_2017_4HH_rich with capital'!BC43="","",'SAM_2017_4HH_rich with capital'!BC43)</f>
        <v/>
      </c>
      <c r="BC42" s="223" t="str">
        <f>IF('SAM_2017_4HH_rich with capital'!BD43="","",'SAM_2017_4HH_rich with capital'!BD43)</f>
        <v/>
      </c>
      <c r="BD42" s="223" t="str">
        <f>IF('SAM_2017_4HH_rich with capital'!BE43="","",'SAM_2017_4HH_rich with capital'!BE43)</f>
        <v/>
      </c>
      <c r="BE42" s="223" t="str">
        <f>IF('SAM_2017_4HH_rich with capital'!BF43="","",'SAM_2017_4HH_rich with capital'!BF43)</f>
        <v/>
      </c>
      <c r="BF42" s="223" t="str">
        <f>IF('SAM_2017_4HH_rich with capital'!BG43="","",'SAM_2017_4HH_rich with capital'!BG43)</f>
        <v/>
      </c>
      <c r="BG42" s="223" t="str">
        <f>IF('SAM_2017_4HH_rich with capital'!BH43="","",'SAM_2017_4HH_rich with capital'!BH43)</f>
        <v/>
      </c>
      <c r="BH42" s="223" t="str">
        <f>IF('SAM_2017_4HH_rich with capital'!BI43="","",'SAM_2017_4HH_rich with capital'!BI43)</f>
        <v/>
      </c>
      <c r="BI42" s="223" t="str">
        <f>IF('SAM_2017_4HH_rich with capital'!BJ43="","",'SAM_2017_4HH_rich with capital'!BJ43)</f>
        <v/>
      </c>
      <c r="BJ42" s="223" t="str">
        <f>IF('SAM_2017_4HH_rich with capital'!BK43="","",'SAM_2017_4HH_rich with capital'!BK43)</f>
        <v/>
      </c>
      <c r="BK42" s="223" t="str">
        <f>IF('SAM_2017_4HH_rich with capital'!BL43="","",'SAM_2017_4HH_rich with capital'!BL43)</f>
        <v/>
      </c>
      <c r="BL42" s="223" t="str">
        <f>IF('SAM_2017_4HH_rich with capital'!BM43="","",'SAM_2017_4HH_rich with capital'!BM43)</f>
        <v/>
      </c>
      <c r="BM42" s="223" t="str">
        <f>IF('SAM_2017_4HH_rich with capital'!BN43="","",'SAM_2017_4HH_rich with capital'!BN43)</f>
        <v/>
      </c>
      <c r="BN42" s="223" t="str">
        <f>IF('SAM_2017_4HH_rich with capital'!BO43="","",'SAM_2017_4HH_rich with capital'!BO43)</f>
        <v/>
      </c>
      <c r="BO42" s="223" t="str">
        <f>IF('SAM_2017_4HH_rich with capital'!BP43="","",'SAM_2017_4HH_rich with capital'!BP43)</f>
        <v/>
      </c>
      <c r="BP42" s="223" t="str">
        <f>IF('SAM_2017_4HH_rich with capital'!BQ43="","",'SAM_2017_4HH_rich with capital'!BQ43)</f>
        <v/>
      </c>
      <c r="BQ42" s="223" t="str">
        <f>IF('SAM_2017_4HH_rich with capital'!BR43="","",'SAM_2017_4HH_rich with capital'!BR43)</f>
        <v/>
      </c>
      <c r="BR42" s="223" t="str">
        <f>IF('SAM_2017_4HH_rich with capital'!BS43="","",'SAM_2017_4HH_rich with capital'!BS43)</f>
        <v/>
      </c>
      <c r="BS42" s="223" t="str">
        <f>IF('SAM_2017_4HH_rich with capital'!BT43="","",'SAM_2017_4HH_rich with capital'!BT43)</f>
        <v/>
      </c>
      <c r="BT42" s="279">
        <f>IF('SAM_2017_4HH_rich with capital'!BU43="","",'SAM_2017_4HH_rich with capital'!BU43)</f>
        <v>0</v>
      </c>
      <c r="BU42" s="223">
        <f>IF('SAM_2017_4HH_rich with capital'!BV43="","",'SAM_2017_4HH_rich with capital'!BV43)</f>
        <v>0</v>
      </c>
      <c r="BV42" s="223">
        <f>IF('SAM_2017_4HH_rich with capital'!BW43="","",'SAM_2017_4HH_rich with capital'!BW43)</f>
        <v>13443.054667372879</v>
      </c>
      <c r="BW42" s="280">
        <f>IF('SAM_2017_4HH_rich with capital'!BX43="","",'SAM_2017_4HH_rich with capital'!BX43)</f>
        <v>1894.6587115089294</v>
      </c>
      <c r="BX42" s="223" t="str">
        <f>IF('SAM_2017_4HH_rich with capital'!BY43="","",'SAM_2017_4HH_rich with capital'!BY43)</f>
        <v/>
      </c>
      <c r="BY42" s="223" t="str">
        <f>IF('SAM_2017_4HH_rich with capital'!BZ43="","",'SAM_2017_4HH_rich with capital'!BZ43)</f>
        <v/>
      </c>
      <c r="BZ42" s="223" t="str">
        <f>IF('SAM_2017_4HH_rich with capital'!CA43="","",'SAM_2017_4HH_rich with capital'!CA43)</f>
        <v/>
      </c>
      <c r="CA42" s="223" t="str">
        <f>IF('SAM_2017_4HH_rich with capital'!CB43="","",'SAM_2017_4HH_rich with capital'!CB43)</f>
        <v/>
      </c>
      <c r="CB42" s="223" t="str">
        <f>IF('SAM_2017_4HH_rich with capital'!CC43="","",'SAM_2017_4HH_rich with capital'!CC43)</f>
        <v/>
      </c>
      <c r="CC42" s="223" t="str">
        <f>IF('SAM_2017_4HH_rich with capital'!CD43="","",'SAM_2017_4HH_rich with capital'!CD43)</f>
        <v/>
      </c>
      <c r="CD42" s="223">
        <f>IF('SAM_2017_4HH_rich with capital'!CE43="","",'SAM_2017_4HH_rich with capital'!CE43)</f>
        <v>24502.290657803238</v>
      </c>
      <c r="CE42" s="83" t="str">
        <f>IF('SAM_2017_4HH_rich with capital'!CF43="","",'SAM_2017_4HH_rich with capital'!CF43)</f>
        <v/>
      </c>
    </row>
    <row r="43" spans="1:83" x14ac:dyDescent="0.25">
      <c r="A43" s="225">
        <v>42</v>
      </c>
      <c r="B43" s="244">
        <f>IF('SAM_2017_4HH_rich with capital'!C44="","",'SAM_2017_4HH_rich with capital'!C44)</f>
        <v>139660.51114790718</v>
      </c>
      <c r="C43" s="223">
        <f>IF('SAM_2017_4HH_rich with capital'!D44="","",'SAM_2017_4HH_rich with capital'!D44)</f>
        <v>1.2621027386177739E-3</v>
      </c>
      <c r="D43" s="223">
        <f>IF('SAM_2017_4HH_rich with capital'!E44="","",'SAM_2017_4HH_rich with capital'!E44)</f>
        <v>861.57794812384918</v>
      </c>
      <c r="E43" s="223" t="str">
        <f>IF('SAM_2017_4HH_rich with capital'!F44="","",'SAM_2017_4HH_rich with capital'!F44)</f>
        <v/>
      </c>
      <c r="F43" s="223" t="str">
        <f>IF('SAM_2017_4HH_rich with capital'!G44="","",'SAM_2017_4HH_rich with capital'!G44)</f>
        <v/>
      </c>
      <c r="G43" s="223">
        <f>IF('SAM_2017_4HH_rich with capital'!H44="","",'SAM_2017_4HH_rich with capital'!H44)</f>
        <v>4.6169017141003493E-2</v>
      </c>
      <c r="H43" s="223">
        <f>IF('SAM_2017_4HH_rich with capital'!I44="","",'SAM_2017_4HH_rich with capital'!I44)</f>
        <v>606.74786495019453</v>
      </c>
      <c r="I43" s="223">
        <f>IF('SAM_2017_4HH_rich with capital'!J44="","",'SAM_2017_4HH_rich with capital'!J44)</f>
        <v>131072.91098278438</v>
      </c>
      <c r="J43" s="223">
        <f>IF('SAM_2017_4HH_rich with capital'!K44="","",'SAM_2017_4HH_rich with capital'!K44)</f>
        <v>320.38400224904814</v>
      </c>
      <c r="K43" s="223">
        <f>IF('SAM_2017_4HH_rich with capital'!L44="","",'SAM_2017_4HH_rich with capital'!L44)</f>
        <v>332.74458133776648</v>
      </c>
      <c r="L43" s="223">
        <f>IF('SAM_2017_4HH_rich with capital'!M44="","",'SAM_2017_4HH_rich with capital'!M44)</f>
        <v>46.60130807463235</v>
      </c>
      <c r="M43" s="223">
        <f>IF('SAM_2017_4HH_rich with capital'!N44="","",'SAM_2017_4HH_rich with capital'!N44)</f>
        <v>98.607242017103189</v>
      </c>
      <c r="N43" s="223">
        <f>IF('SAM_2017_4HH_rich with capital'!O44="","",'SAM_2017_4HH_rich with capital'!O44)</f>
        <v>1.5144874191146545</v>
      </c>
      <c r="O43" s="223">
        <f>IF('SAM_2017_4HH_rich with capital'!P44="","",'SAM_2017_4HH_rich with capital'!P44)</f>
        <v>10.253274302369277</v>
      </c>
      <c r="P43" s="223">
        <f>IF('SAM_2017_4HH_rich with capital'!Q44="","",'SAM_2017_4HH_rich with capital'!Q44)</f>
        <v>408.41000725595273</v>
      </c>
      <c r="Q43" s="223">
        <f>IF('SAM_2017_4HH_rich with capital'!R44="","",'SAM_2017_4HH_rich with capital'!R44)</f>
        <v>15.672970363141763</v>
      </c>
      <c r="R43" s="223">
        <f>IF('SAM_2017_4HH_rich with capital'!S44="","",'SAM_2017_4HH_rich with capital'!S44)</f>
        <v>1.0179937026883699</v>
      </c>
      <c r="S43" s="223" t="str">
        <f>IF('SAM_2017_4HH_rich with capital'!T44="","",'SAM_2017_4HH_rich with capital'!T44)</f>
        <v/>
      </c>
      <c r="T43" s="223">
        <f>IF('SAM_2017_4HH_rich with capital'!U44="","",'SAM_2017_4HH_rich with capital'!U44)</f>
        <v>22.831262203559898</v>
      </c>
      <c r="U43" s="223">
        <f>IF('SAM_2017_4HH_rich with capital'!V44="","",'SAM_2017_4HH_rich with capital'!V44)</f>
        <v>180.31473601331635</v>
      </c>
      <c r="V43" s="223">
        <f>IF('SAM_2017_4HH_rich with capital'!W44="","",'SAM_2017_4HH_rich with capital'!W44)</f>
        <v>29.33575019842737</v>
      </c>
      <c r="W43" s="223">
        <f>IF('SAM_2017_4HH_rich with capital'!X44="","",'SAM_2017_4HH_rich with capital'!X44)</f>
        <v>43.65802474575527</v>
      </c>
      <c r="X43" s="223">
        <f>IF('SAM_2017_4HH_rich with capital'!Y44="","",'SAM_2017_4HH_rich with capital'!Y44)</f>
        <v>558.22311839613144</v>
      </c>
      <c r="Y43" s="223">
        <f>IF('SAM_2017_4HH_rich with capital'!Z44="","",'SAM_2017_4HH_rich with capital'!Z44)</f>
        <v>1.6676835654608247E-2</v>
      </c>
      <c r="Z43" s="223">
        <f>IF('SAM_2017_4HH_rich with capital'!AA44="","",'SAM_2017_4HH_rich with capital'!AA44)</f>
        <v>155.55410620054431</v>
      </c>
      <c r="AA43" s="223">
        <f>IF('SAM_2017_4HH_rich with capital'!AB44="","",'SAM_2017_4HH_rich with capital'!AB44)</f>
        <v>191.97209489143376</v>
      </c>
      <c r="AB43" s="223">
        <f>IF('SAM_2017_4HH_rich with capital'!AC44="","",'SAM_2017_4HH_rich with capital'!AC44)</f>
        <v>51465.784642391853</v>
      </c>
      <c r="AC43" s="223">
        <f>IF('SAM_2017_4HH_rich with capital'!AD44="","",'SAM_2017_4HH_rich with capital'!AD44)</f>
        <v>2896.1080045288859</v>
      </c>
      <c r="AD43" s="223">
        <f>IF('SAM_2017_4HH_rich with capital'!AE44="","",'SAM_2017_4HH_rich with capital'!AE44)</f>
        <v>165.91114116040973</v>
      </c>
      <c r="AE43" s="223">
        <f>IF('SAM_2017_4HH_rich with capital'!AF44="","",'SAM_2017_4HH_rich with capital'!AF44)</f>
        <v>263.37482786744857</v>
      </c>
      <c r="AF43" s="223">
        <f>IF('SAM_2017_4HH_rich with capital'!AG44="","",'SAM_2017_4HH_rich with capital'!AG44)</f>
        <v>2371.4078500437954</v>
      </c>
      <c r="AG43" s="223">
        <f>IF('SAM_2017_4HH_rich with capital'!AH44="","",'SAM_2017_4HH_rich with capital'!AH44)</f>
        <v>14134.426610475291</v>
      </c>
      <c r="AH43" s="223">
        <f>IF('SAM_2017_4HH_rich with capital'!AI44="","",'SAM_2017_4HH_rich with capital'!AI44)</f>
        <v>3384.6283117932726</v>
      </c>
      <c r="AI43" s="223">
        <f>IF('SAM_2017_4HH_rich with capital'!AJ44="","",'SAM_2017_4HH_rich with capital'!AJ44)</f>
        <v>83163.247395804021</v>
      </c>
      <c r="AJ43" s="223" t="str">
        <f>IF('SAM_2017_4HH_rich with capital'!AK44="","",'SAM_2017_4HH_rich with capital'!AK44)</f>
        <v/>
      </c>
      <c r="AK43" s="223" t="str">
        <f>IF('SAM_2017_4HH_rich with capital'!AL44="","",'SAM_2017_4HH_rich with capital'!AL44)</f>
        <v/>
      </c>
      <c r="AL43" s="223" t="str">
        <f>IF('SAM_2017_4HH_rich with capital'!AM44="","",'SAM_2017_4HH_rich with capital'!AM44)</f>
        <v/>
      </c>
      <c r="AM43" s="223" t="str">
        <f>IF('SAM_2017_4HH_rich with capital'!AN44="","",'SAM_2017_4HH_rich with capital'!AN44)</f>
        <v/>
      </c>
      <c r="AN43" s="223" t="str">
        <f>IF('SAM_2017_4HH_rich with capital'!AO44="","",'SAM_2017_4HH_rich with capital'!AO44)</f>
        <v/>
      </c>
      <c r="AO43" s="223" t="str">
        <f>IF('SAM_2017_4HH_rich with capital'!AP44="","",'SAM_2017_4HH_rich with capital'!AP44)</f>
        <v/>
      </c>
      <c r="AP43" s="223" t="str">
        <f>IF('SAM_2017_4HH_rich with capital'!AQ44="","",'SAM_2017_4HH_rich with capital'!AQ44)</f>
        <v/>
      </c>
      <c r="AQ43" s="223" t="str">
        <f>IF('SAM_2017_4HH_rich with capital'!AR44="","",'SAM_2017_4HH_rich with capital'!AR44)</f>
        <v/>
      </c>
      <c r="AR43" s="223" t="str">
        <f>IF('SAM_2017_4HH_rich with capital'!AS44="","",'SAM_2017_4HH_rich with capital'!AS44)</f>
        <v/>
      </c>
      <c r="AS43" s="223" t="str">
        <f>IF('SAM_2017_4HH_rich with capital'!AT44="","",'SAM_2017_4HH_rich with capital'!AT44)</f>
        <v/>
      </c>
      <c r="AT43" s="223" t="str">
        <f>IF('SAM_2017_4HH_rich with capital'!AU44="","",'SAM_2017_4HH_rich with capital'!AU44)</f>
        <v/>
      </c>
      <c r="AU43" s="223" t="str">
        <f>IF('SAM_2017_4HH_rich with capital'!AV44="","",'SAM_2017_4HH_rich with capital'!AV44)</f>
        <v/>
      </c>
      <c r="AV43" s="223" t="str">
        <f>IF('SAM_2017_4HH_rich with capital'!AW44="","",'SAM_2017_4HH_rich with capital'!AW44)</f>
        <v/>
      </c>
      <c r="AW43" s="223" t="str">
        <f>IF('SAM_2017_4HH_rich with capital'!AX44="","",'SAM_2017_4HH_rich with capital'!AX44)</f>
        <v/>
      </c>
      <c r="AX43" s="223" t="str">
        <f>IF('SAM_2017_4HH_rich with capital'!AY44="","",'SAM_2017_4HH_rich with capital'!AY44)</f>
        <v/>
      </c>
      <c r="AY43" s="223" t="str">
        <f>IF('SAM_2017_4HH_rich with capital'!AZ44="","",'SAM_2017_4HH_rich with capital'!AZ44)</f>
        <v/>
      </c>
      <c r="AZ43" s="223" t="str">
        <f>IF('SAM_2017_4HH_rich with capital'!BA44="","",'SAM_2017_4HH_rich with capital'!BA44)</f>
        <v/>
      </c>
      <c r="BA43" s="223" t="str">
        <f>IF('SAM_2017_4HH_rich with capital'!BB44="","",'SAM_2017_4HH_rich with capital'!BB44)</f>
        <v/>
      </c>
      <c r="BB43" s="223" t="str">
        <f>IF('SAM_2017_4HH_rich with capital'!BC44="","",'SAM_2017_4HH_rich with capital'!BC44)</f>
        <v/>
      </c>
      <c r="BC43" s="223" t="str">
        <f>IF('SAM_2017_4HH_rich with capital'!BD44="","",'SAM_2017_4HH_rich with capital'!BD44)</f>
        <v/>
      </c>
      <c r="BD43" s="223" t="str">
        <f>IF('SAM_2017_4HH_rich with capital'!BE44="","",'SAM_2017_4HH_rich with capital'!BE44)</f>
        <v/>
      </c>
      <c r="BE43" s="223" t="str">
        <f>IF('SAM_2017_4HH_rich with capital'!BF44="","",'SAM_2017_4HH_rich with capital'!BF44)</f>
        <v/>
      </c>
      <c r="BF43" s="223" t="str">
        <f>IF('SAM_2017_4HH_rich with capital'!BG44="","",'SAM_2017_4HH_rich with capital'!BG44)</f>
        <v/>
      </c>
      <c r="BG43" s="223" t="str">
        <f>IF('SAM_2017_4HH_rich with capital'!BH44="","",'SAM_2017_4HH_rich with capital'!BH44)</f>
        <v/>
      </c>
      <c r="BH43" s="223" t="str">
        <f>IF('SAM_2017_4HH_rich with capital'!BI44="","",'SAM_2017_4HH_rich with capital'!BI44)</f>
        <v/>
      </c>
      <c r="BI43" s="223" t="str">
        <f>IF('SAM_2017_4HH_rich with capital'!BJ44="","",'SAM_2017_4HH_rich with capital'!BJ44)</f>
        <v/>
      </c>
      <c r="BJ43" s="223" t="str">
        <f>IF('SAM_2017_4HH_rich with capital'!BK44="","",'SAM_2017_4HH_rich with capital'!BK44)</f>
        <v/>
      </c>
      <c r="BK43" s="223" t="str">
        <f>IF('SAM_2017_4HH_rich with capital'!BL44="","",'SAM_2017_4HH_rich with capital'!BL44)</f>
        <v/>
      </c>
      <c r="BL43" s="223" t="str">
        <f>IF('SAM_2017_4HH_rich with capital'!BM44="","",'SAM_2017_4HH_rich with capital'!BM44)</f>
        <v/>
      </c>
      <c r="BM43" s="223" t="str">
        <f>IF('SAM_2017_4HH_rich with capital'!BN44="","",'SAM_2017_4HH_rich with capital'!BN44)</f>
        <v/>
      </c>
      <c r="BN43" s="223" t="str">
        <f>IF('SAM_2017_4HH_rich with capital'!BO44="","",'SAM_2017_4HH_rich with capital'!BO44)</f>
        <v/>
      </c>
      <c r="BO43" s="223" t="str">
        <f>IF('SAM_2017_4HH_rich with capital'!BP44="","",'SAM_2017_4HH_rich with capital'!BP44)</f>
        <v/>
      </c>
      <c r="BP43" s="223" t="str">
        <f>IF('SAM_2017_4HH_rich with capital'!BQ44="","",'SAM_2017_4HH_rich with capital'!BQ44)</f>
        <v/>
      </c>
      <c r="BQ43" s="223" t="str">
        <f>IF('SAM_2017_4HH_rich with capital'!BR44="","",'SAM_2017_4HH_rich with capital'!BR44)</f>
        <v/>
      </c>
      <c r="BR43" s="223" t="str">
        <f>IF('SAM_2017_4HH_rich with capital'!BS44="","",'SAM_2017_4HH_rich with capital'!BS44)</f>
        <v/>
      </c>
      <c r="BS43" s="223" t="str">
        <f>IF('SAM_2017_4HH_rich with capital'!BT44="","",'SAM_2017_4HH_rich with capital'!BT44)</f>
        <v/>
      </c>
      <c r="BT43" s="279">
        <f>IF('SAM_2017_4HH_rich with capital'!BU44="","",'SAM_2017_4HH_rich with capital'!BU44)</f>
        <v>762110.6903095023</v>
      </c>
      <c r="BU43" s="223">
        <f>IF('SAM_2017_4HH_rich with capital'!BV44="","",'SAM_2017_4HH_rich with capital'!BV44)</f>
        <v>964290.69745345542</v>
      </c>
      <c r="BV43" s="223">
        <f>IF('SAM_2017_4HH_rich with capital'!BW44="","",'SAM_2017_4HH_rich with capital'!BW44)</f>
        <v>431148.23470442195</v>
      </c>
      <c r="BW43" s="280">
        <f>IF('SAM_2017_4HH_rich with capital'!BX44="","",'SAM_2017_4HH_rich with capital'!BX44)</f>
        <v>1226267.5608979089</v>
      </c>
      <c r="BX43" s="223" t="str">
        <f>IF('SAM_2017_4HH_rich with capital'!BY44="","",'SAM_2017_4HH_rich with capital'!BY44)</f>
        <v/>
      </c>
      <c r="BY43" s="223" t="str">
        <f>IF('SAM_2017_4HH_rich with capital'!BZ44="","",'SAM_2017_4HH_rich with capital'!BZ44)</f>
        <v/>
      </c>
      <c r="BZ43" s="223" t="str">
        <f>IF('SAM_2017_4HH_rich with capital'!CA44="","",'SAM_2017_4HH_rich with capital'!CA44)</f>
        <v/>
      </c>
      <c r="CA43" s="223" t="str">
        <f>IF('SAM_2017_4HH_rich with capital'!CB44="","",'SAM_2017_4HH_rich with capital'!CB44)</f>
        <v/>
      </c>
      <c r="CB43" s="223" t="str">
        <f>IF('SAM_2017_4HH_rich with capital'!CC44="","",'SAM_2017_4HH_rich with capital'!CC44)</f>
        <v/>
      </c>
      <c r="CC43" s="223" t="str">
        <f>IF('SAM_2017_4HH_rich with capital'!CD44="","",'SAM_2017_4HH_rich with capital'!CD44)</f>
        <v/>
      </c>
      <c r="CD43" s="223">
        <f>IF('SAM_2017_4HH_rich with capital'!CE44="","",'SAM_2017_4HH_rich with capital'!CE44)</f>
        <v>5109.3254919610872</v>
      </c>
      <c r="CE43" s="83" t="str">
        <f>IF('SAM_2017_4HH_rich with capital'!CF44="","",'SAM_2017_4HH_rich with capital'!CF44)</f>
        <v/>
      </c>
    </row>
    <row r="44" spans="1:83" x14ac:dyDescent="0.25">
      <c r="A44" s="225">
        <v>43</v>
      </c>
      <c r="B44" s="244">
        <f>IF('SAM_2017_4HH_rich with capital'!C45="","",'SAM_2017_4HH_rich with capital'!C45)</f>
        <v>650.2621776969645</v>
      </c>
      <c r="C44" s="223">
        <f>IF('SAM_2017_4HH_rich with capital'!D45="","",'SAM_2017_4HH_rich with capital'!D45)</f>
        <v>1467.3180980070465</v>
      </c>
      <c r="D44" s="223">
        <f>IF('SAM_2017_4HH_rich with capital'!E45="","",'SAM_2017_4HH_rich with capital'!E45)</f>
        <v>711.2825844667974</v>
      </c>
      <c r="E44" s="223" t="str">
        <f>IF('SAM_2017_4HH_rich with capital'!F45="","",'SAM_2017_4HH_rich with capital'!F45)</f>
        <v/>
      </c>
      <c r="F44" s="223">
        <f>IF('SAM_2017_4HH_rich with capital'!G45="","",'SAM_2017_4HH_rich with capital'!G45)</f>
        <v>47.392537501074877</v>
      </c>
      <c r="G44" s="223">
        <f>IF('SAM_2017_4HH_rich with capital'!H45="","",'SAM_2017_4HH_rich with capital'!H45)</f>
        <v>34.13014685655682</v>
      </c>
      <c r="H44" s="223">
        <f>IF('SAM_2017_4HH_rich with capital'!I45="","",'SAM_2017_4HH_rich with capital'!I45)</f>
        <v>227.0914800337101</v>
      </c>
      <c r="I44" s="223">
        <f>IF('SAM_2017_4HH_rich with capital'!J45="","",'SAM_2017_4HH_rich with capital'!J45)</f>
        <v>13988.680967997267</v>
      </c>
      <c r="J44" s="223">
        <f>IF('SAM_2017_4HH_rich with capital'!K45="","",'SAM_2017_4HH_rich with capital'!K45)</f>
        <v>4701.0942369211007</v>
      </c>
      <c r="K44" s="223">
        <f>IF('SAM_2017_4HH_rich with capital'!L45="","",'SAM_2017_4HH_rich with capital'!L45)</f>
        <v>236.44425256865384</v>
      </c>
      <c r="L44" s="223">
        <f>IF('SAM_2017_4HH_rich with capital'!M45="","",'SAM_2017_4HH_rich with capital'!M45)</f>
        <v>156.7786405617673</v>
      </c>
      <c r="M44" s="223">
        <f>IF('SAM_2017_4HH_rich with capital'!N45="","",'SAM_2017_4HH_rich with capital'!N45)</f>
        <v>9.4548696428913392E-2</v>
      </c>
      <c r="N44" s="223">
        <f>IF('SAM_2017_4HH_rich with capital'!O45="","",'SAM_2017_4HH_rich with capital'!O45)</f>
        <v>9.3543469032076189E-4</v>
      </c>
      <c r="O44" s="223">
        <f>IF('SAM_2017_4HH_rich with capital'!P45="","",'SAM_2017_4HH_rich with capital'!P45)</f>
        <v>0.28594985955198565</v>
      </c>
      <c r="P44" s="223">
        <f>IF('SAM_2017_4HH_rich with capital'!Q45="","",'SAM_2017_4HH_rich with capital'!Q45)</f>
        <v>724.37739524048459</v>
      </c>
      <c r="Q44" s="223">
        <f>IF('SAM_2017_4HH_rich with capital'!R45="","",'SAM_2017_4HH_rich with capital'!R45)</f>
        <v>155.73705111084962</v>
      </c>
      <c r="R44" s="223">
        <f>IF('SAM_2017_4HH_rich with capital'!S45="","",'SAM_2017_4HH_rich with capital'!S45)</f>
        <v>23.397716228557499</v>
      </c>
      <c r="S44" s="223" t="str">
        <f>IF('SAM_2017_4HH_rich with capital'!T45="","",'SAM_2017_4HH_rich with capital'!T45)</f>
        <v/>
      </c>
      <c r="T44" s="223">
        <f>IF('SAM_2017_4HH_rich with capital'!U45="","",'SAM_2017_4HH_rich with capital'!U45)</f>
        <v>667.1232711155435</v>
      </c>
      <c r="U44" s="223">
        <f>IF('SAM_2017_4HH_rich with capital'!V45="","",'SAM_2017_4HH_rich with capital'!V45)</f>
        <v>3.2033927860274547</v>
      </c>
      <c r="V44" s="223">
        <f>IF('SAM_2017_4HH_rich with capital'!W45="","",'SAM_2017_4HH_rich with capital'!W45)</f>
        <v>13.582813665894005</v>
      </c>
      <c r="W44" s="223">
        <f>IF('SAM_2017_4HH_rich with capital'!X45="","",'SAM_2017_4HH_rich with capital'!X45)</f>
        <v>6.3763039799859502</v>
      </c>
      <c r="X44" s="223">
        <f>IF('SAM_2017_4HH_rich with capital'!Y45="","",'SAM_2017_4HH_rich with capital'!Y45)</f>
        <v>1377.2204021389648</v>
      </c>
      <c r="Y44" s="223">
        <f>IF('SAM_2017_4HH_rich with capital'!Z45="","",'SAM_2017_4HH_rich with capital'!Z45)</f>
        <v>23.724355889004393</v>
      </c>
      <c r="Z44" s="223">
        <f>IF('SAM_2017_4HH_rich with capital'!AA45="","",'SAM_2017_4HH_rich with capital'!AA45)</f>
        <v>150.18145845182286</v>
      </c>
      <c r="AA44" s="223">
        <f>IF('SAM_2017_4HH_rich with capital'!AB45="","",'SAM_2017_4HH_rich with capital'!AB45)</f>
        <v>12045.656944726448</v>
      </c>
      <c r="AB44" s="223">
        <f>IF('SAM_2017_4HH_rich with capital'!AC45="","",'SAM_2017_4HH_rich with capital'!AC45)</f>
        <v>107755.97776774642</v>
      </c>
      <c r="AC44" s="223">
        <f>IF('SAM_2017_4HH_rich with capital'!AD45="","",'SAM_2017_4HH_rich with capital'!AD45)</f>
        <v>36492.265481042603</v>
      </c>
      <c r="AD44" s="223">
        <f>IF('SAM_2017_4HH_rich with capital'!AE45="","",'SAM_2017_4HH_rich with capital'!AE45)</f>
        <v>7631.2034539395354</v>
      </c>
      <c r="AE44" s="223">
        <f>IF('SAM_2017_4HH_rich with capital'!AF45="","",'SAM_2017_4HH_rich with capital'!AF45)</f>
        <v>9581.559030659062</v>
      </c>
      <c r="AF44" s="223">
        <f>IF('SAM_2017_4HH_rich with capital'!AG45="","",'SAM_2017_4HH_rich with capital'!AG45)</f>
        <v>27853.58353765629</v>
      </c>
      <c r="AG44" s="223">
        <f>IF('SAM_2017_4HH_rich with capital'!AH45="","",'SAM_2017_4HH_rich with capital'!AH45)</f>
        <v>26209.153218251169</v>
      </c>
      <c r="AH44" s="223">
        <f>IF('SAM_2017_4HH_rich with capital'!AI45="","",'SAM_2017_4HH_rich with capital'!AI45)</f>
        <v>1219.039785592548</v>
      </c>
      <c r="AI44" s="223">
        <f>IF('SAM_2017_4HH_rich with capital'!AJ45="","",'SAM_2017_4HH_rich with capital'!AJ45)</f>
        <v>36730.611756032391</v>
      </c>
      <c r="AJ44" s="223" t="str">
        <f>IF('SAM_2017_4HH_rich with capital'!AK45="","",'SAM_2017_4HH_rich with capital'!AK45)</f>
        <v/>
      </c>
      <c r="AK44" s="223" t="str">
        <f>IF('SAM_2017_4HH_rich with capital'!AL45="","",'SAM_2017_4HH_rich with capital'!AL45)</f>
        <v/>
      </c>
      <c r="AL44" s="223" t="str">
        <f>IF('SAM_2017_4HH_rich with capital'!AM45="","",'SAM_2017_4HH_rich with capital'!AM45)</f>
        <v/>
      </c>
      <c r="AM44" s="223" t="str">
        <f>IF('SAM_2017_4HH_rich with capital'!AN45="","",'SAM_2017_4HH_rich with capital'!AN45)</f>
        <v/>
      </c>
      <c r="AN44" s="223" t="str">
        <f>IF('SAM_2017_4HH_rich with capital'!AO45="","",'SAM_2017_4HH_rich with capital'!AO45)</f>
        <v/>
      </c>
      <c r="AO44" s="223" t="str">
        <f>IF('SAM_2017_4HH_rich with capital'!AP45="","",'SAM_2017_4HH_rich with capital'!AP45)</f>
        <v/>
      </c>
      <c r="AP44" s="223" t="str">
        <f>IF('SAM_2017_4HH_rich with capital'!AQ45="","",'SAM_2017_4HH_rich with capital'!AQ45)</f>
        <v/>
      </c>
      <c r="AQ44" s="223" t="str">
        <f>IF('SAM_2017_4HH_rich with capital'!AR45="","",'SAM_2017_4HH_rich with capital'!AR45)</f>
        <v/>
      </c>
      <c r="AR44" s="223" t="str">
        <f>IF('SAM_2017_4HH_rich with capital'!AS45="","",'SAM_2017_4HH_rich with capital'!AS45)</f>
        <v/>
      </c>
      <c r="AS44" s="223" t="str">
        <f>IF('SAM_2017_4HH_rich with capital'!AT45="","",'SAM_2017_4HH_rich with capital'!AT45)</f>
        <v/>
      </c>
      <c r="AT44" s="223" t="str">
        <f>IF('SAM_2017_4HH_rich with capital'!AU45="","",'SAM_2017_4HH_rich with capital'!AU45)</f>
        <v/>
      </c>
      <c r="AU44" s="223" t="str">
        <f>IF('SAM_2017_4HH_rich with capital'!AV45="","",'SAM_2017_4HH_rich with capital'!AV45)</f>
        <v/>
      </c>
      <c r="AV44" s="223" t="str">
        <f>IF('SAM_2017_4HH_rich with capital'!AW45="","",'SAM_2017_4HH_rich with capital'!AW45)</f>
        <v/>
      </c>
      <c r="AW44" s="223" t="str">
        <f>IF('SAM_2017_4HH_rich with capital'!AX45="","",'SAM_2017_4HH_rich with capital'!AX45)</f>
        <v/>
      </c>
      <c r="AX44" s="223" t="str">
        <f>IF('SAM_2017_4HH_rich with capital'!AY45="","",'SAM_2017_4HH_rich with capital'!AY45)</f>
        <v/>
      </c>
      <c r="AY44" s="223" t="str">
        <f>IF('SAM_2017_4HH_rich with capital'!AZ45="","",'SAM_2017_4HH_rich with capital'!AZ45)</f>
        <v/>
      </c>
      <c r="AZ44" s="223" t="str">
        <f>IF('SAM_2017_4HH_rich with capital'!BA45="","",'SAM_2017_4HH_rich with capital'!BA45)</f>
        <v/>
      </c>
      <c r="BA44" s="223" t="str">
        <f>IF('SAM_2017_4HH_rich with capital'!BB45="","",'SAM_2017_4HH_rich with capital'!BB45)</f>
        <v/>
      </c>
      <c r="BB44" s="223" t="str">
        <f>IF('SAM_2017_4HH_rich with capital'!BC45="","",'SAM_2017_4HH_rich with capital'!BC45)</f>
        <v/>
      </c>
      <c r="BC44" s="223" t="str">
        <f>IF('SAM_2017_4HH_rich with capital'!BD45="","",'SAM_2017_4HH_rich with capital'!BD45)</f>
        <v/>
      </c>
      <c r="BD44" s="223" t="str">
        <f>IF('SAM_2017_4HH_rich with capital'!BE45="","",'SAM_2017_4HH_rich with capital'!BE45)</f>
        <v/>
      </c>
      <c r="BE44" s="223" t="str">
        <f>IF('SAM_2017_4HH_rich with capital'!BF45="","",'SAM_2017_4HH_rich with capital'!BF45)</f>
        <v/>
      </c>
      <c r="BF44" s="223" t="str">
        <f>IF('SAM_2017_4HH_rich with capital'!BG45="","",'SAM_2017_4HH_rich with capital'!BG45)</f>
        <v/>
      </c>
      <c r="BG44" s="223" t="str">
        <f>IF('SAM_2017_4HH_rich with capital'!BH45="","",'SAM_2017_4HH_rich with capital'!BH45)</f>
        <v/>
      </c>
      <c r="BH44" s="223" t="str">
        <f>IF('SAM_2017_4HH_rich with capital'!BI45="","",'SAM_2017_4HH_rich with capital'!BI45)</f>
        <v/>
      </c>
      <c r="BI44" s="223" t="str">
        <f>IF('SAM_2017_4HH_rich with capital'!BJ45="","",'SAM_2017_4HH_rich with capital'!BJ45)</f>
        <v/>
      </c>
      <c r="BJ44" s="223" t="str">
        <f>IF('SAM_2017_4HH_rich with capital'!BK45="","",'SAM_2017_4HH_rich with capital'!BK45)</f>
        <v/>
      </c>
      <c r="BK44" s="223" t="str">
        <f>IF('SAM_2017_4HH_rich with capital'!BL45="","",'SAM_2017_4HH_rich with capital'!BL45)</f>
        <v/>
      </c>
      <c r="BL44" s="223" t="str">
        <f>IF('SAM_2017_4HH_rich with capital'!BM45="","",'SAM_2017_4HH_rich with capital'!BM45)</f>
        <v/>
      </c>
      <c r="BM44" s="223" t="str">
        <f>IF('SAM_2017_4HH_rich with capital'!BN45="","",'SAM_2017_4HH_rich with capital'!BN45)</f>
        <v/>
      </c>
      <c r="BN44" s="223" t="str">
        <f>IF('SAM_2017_4HH_rich with capital'!BO45="","",'SAM_2017_4HH_rich with capital'!BO45)</f>
        <v/>
      </c>
      <c r="BO44" s="223" t="str">
        <f>IF('SAM_2017_4HH_rich with capital'!BP45="","",'SAM_2017_4HH_rich with capital'!BP45)</f>
        <v/>
      </c>
      <c r="BP44" s="223" t="str">
        <f>IF('SAM_2017_4HH_rich with capital'!BQ45="","",'SAM_2017_4HH_rich with capital'!BQ45)</f>
        <v/>
      </c>
      <c r="BQ44" s="223" t="str">
        <f>IF('SAM_2017_4HH_rich with capital'!BR45="","",'SAM_2017_4HH_rich with capital'!BR45)</f>
        <v/>
      </c>
      <c r="BR44" s="223" t="str">
        <f>IF('SAM_2017_4HH_rich with capital'!BS45="","",'SAM_2017_4HH_rich with capital'!BS45)</f>
        <v/>
      </c>
      <c r="BS44" s="223" t="str">
        <f>IF('SAM_2017_4HH_rich with capital'!BT45="","",'SAM_2017_4HH_rich with capital'!BT45)</f>
        <v/>
      </c>
      <c r="BT44" s="279">
        <f>IF('SAM_2017_4HH_rich with capital'!BU45="","",'SAM_2017_4HH_rich with capital'!BU45)</f>
        <v>20912.473735709482</v>
      </c>
      <c r="BU44" s="223">
        <f>IF('SAM_2017_4HH_rich with capital'!BV45="","",'SAM_2017_4HH_rich with capital'!BV45)</f>
        <v>21864.867971920114</v>
      </c>
      <c r="BV44" s="223">
        <f>IF('SAM_2017_4HH_rich with capital'!BW45="","",'SAM_2017_4HH_rich with capital'!BW45)</f>
        <v>11508.462545406594</v>
      </c>
      <c r="BW44" s="280">
        <f>IF('SAM_2017_4HH_rich with capital'!BX45="","",'SAM_2017_4HH_rich with capital'!BX45)</f>
        <v>24097.331165015803</v>
      </c>
      <c r="BX44" s="223" t="str">
        <f>IF('SAM_2017_4HH_rich with capital'!BY45="","",'SAM_2017_4HH_rich with capital'!BY45)</f>
        <v/>
      </c>
      <c r="BY44" s="223" t="str">
        <f>IF('SAM_2017_4HH_rich with capital'!BZ45="","",'SAM_2017_4HH_rich with capital'!BZ45)</f>
        <v/>
      </c>
      <c r="BZ44" s="223" t="str">
        <f>IF('SAM_2017_4HH_rich with capital'!CA45="","",'SAM_2017_4HH_rich with capital'!CA45)</f>
        <v/>
      </c>
      <c r="CA44" s="223" t="str">
        <f>IF('SAM_2017_4HH_rich with capital'!CB45="","",'SAM_2017_4HH_rich with capital'!CB45)</f>
        <v/>
      </c>
      <c r="CB44" s="223" t="str">
        <f>IF('SAM_2017_4HH_rich with capital'!CC45="","",'SAM_2017_4HH_rich with capital'!CC45)</f>
        <v/>
      </c>
      <c r="CC44" s="223" t="str">
        <f>IF('SAM_2017_4HH_rich with capital'!CD45="","",'SAM_2017_4HH_rich with capital'!CD45)</f>
        <v/>
      </c>
      <c r="CD44" s="223">
        <f>IF('SAM_2017_4HH_rich with capital'!CE45="","",'SAM_2017_4HH_rich with capital'!CE45)</f>
        <v>6278.4252740151805</v>
      </c>
      <c r="CE44" s="83" t="str">
        <f>IF('SAM_2017_4HH_rich with capital'!CF45="","",'SAM_2017_4HH_rich with capital'!CF45)</f>
        <v/>
      </c>
    </row>
    <row r="45" spans="1:83" x14ac:dyDescent="0.25">
      <c r="A45" s="225">
        <v>44</v>
      </c>
      <c r="B45" s="244">
        <f>IF('SAM_2017_4HH_rich with capital'!C46="","",'SAM_2017_4HH_rich with capital'!C46)</f>
        <v>14133.111510925039</v>
      </c>
      <c r="C45" s="223">
        <f>IF('SAM_2017_4HH_rich with capital'!D46="","",'SAM_2017_4HH_rich with capital'!D46)</f>
        <v>6180.8320502391471</v>
      </c>
      <c r="D45" s="223">
        <f>IF('SAM_2017_4HH_rich with capital'!E46="","",'SAM_2017_4HH_rich with capital'!E46)</f>
        <v>47627.701306762545</v>
      </c>
      <c r="E45" s="223">
        <f>IF('SAM_2017_4HH_rich with capital'!F46="","",'SAM_2017_4HH_rich with capital'!F46)</f>
        <v>0.23781253581073861</v>
      </c>
      <c r="F45" s="223">
        <f>IF('SAM_2017_4HH_rich with capital'!G46="","",'SAM_2017_4HH_rich with capital'!G46)</f>
        <v>2339.9706934599108</v>
      </c>
      <c r="G45" s="223">
        <f>IF('SAM_2017_4HH_rich with capital'!H46="","",'SAM_2017_4HH_rich with capital'!H46)</f>
        <v>4035.6494001018268</v>
      </c>
      <c r="H45" s="223">
        <f>IF('SAM_2017_4HH_rich with capital'!I46="","",'SAM_2017_4HH_rich with capital'!I46)</f>
        <v>44728.917406486922</v>
      </c>
      <c r="I45" s="223">
        <f>IF('SAM_2017_4HH_rich with capital'!J46="","",'SAM_2017_4HH_rich with capital'!J46)</f>
        <v>24783.002199080478</v>
      </c>
      <c r="J45" s="223">
        <f>IF('SAM_2017_4HH_rich with capital'!K46="","",'SAM_2017_4HH_rich with capital'!K46)</f>
        <v>803.80777463782431</v>
      </c>
      <c r="K45" s="223">
        <f>IF('SAM_2017_4HH_rich with capital'!L46="","",'SAM_2017_4HH_rich with capital'!L46)</f>
        <v>43507.517097260723</v>
      </c>
      <c r="L45" s="223">
        <f>IF('SAM_2017_4HH_rich with capital'!M46="","",'SAM_2017_4HH_rich with capital'!M46)</f>
        <v>1118.2826881131239</v>
      </c>
      <c r="M45" s="223">
        <f>IF('SAM_2017_4HH_rich with capital'!N46="","",'SAM_2017_4HH_rich with capital'!N46)</f>
        <v>43.692798201112481</v>
      </c>
      <c r="N45" s="223">
        <f>IF('SAM_2017_4HH_rich with capital'!O46="","",'SAM_2017_4HH_rich with capital'!O46)</f>
        <v>275.95676069668224</v>
      </c>
      <c r="O45" s="223">
        <f>IF('SAM_2017_4HH_rich with capital'!P46="","",'SAM_2017_4HH_rich with capital'!P46)</f>
        <v>152.37389629601196</v>
      </c>
      <c r="P45" s="223">
        <f>IF('SAM_2017_4HH_rich with capital'!Q46="","",'SAM_2017_4HH_rich with capital'!Q46)</f>
        <v>6166.5257110935709</v>
      </c>
      <c r="Q45" s="223">
        <f>IF('SAM_2017_4HH_rich with capital'!R46="","",'SAM_2017_4HH_rich with capital'!R46)</f>
        <v>15861.776106108411</v>
      </c>
      <c r="R45" s="223">
        <f>IF('SAM_2017_4HH_rich with capital'!S46="","",'SAM_2017_4HH_rich with capital'!S46)</f>
        <v>1250.6339871331763</v>
      </c>
      <c r="S45" s="223">
        <f>IF('SAM_2017_4HH_rich with capital'!T46="","",'SAM_2017_4HH_rich with capital'!T46)</f>
        <v>0.34321433457696476</v>
      </c>
      <c r="T45" s="223">
        <f>IF('SAM_2017_4HH_rich with capital'!U46="","",'SAM_2017_4HH_rich with capital'!U46)</f>
        <v>10069.86241058903</v>
      </c>
      <c r="U45" s="223">
        <f>IF('SAM_2017_4HH_rich with capital'!V46="","",'SAM_2017_4HH_rich with capital'!V46)</f>
        <v>18.604212155563776</v>
      </c>
      <c r="V45" s="223">
        <f>IF('SAM_2017_4HH_rich with capital'!W46="","",'SAM_2017_4HH_rich with capital'!W46)</f>
        <v>2238.7999111996187</v>
      </c>
      <c r="W45" s="223">
        <f>IF('SAM_2017_4HH_rich with capital'!X46="","",'SAM_2017_4HH_rich with capital'!X46)</f>
        <v>2682.874996876375</v>
      </c>
      <c r="X45" s="223">
        <f>IF('SAM_2017_4HH_rich with capital'!Y46="","",'SAM_2017_4HH_rich with capital'!Y46)</f>
        <v>79717.056664057411</v>
      </c>
      <c r="Y45" s="223">
        <f>IF('SAM_2017_4HH_rich with capital'!Z46="","",'SAM_2017_4HH_rich with capital'!Z46)</f>
        <v>2710.4601238097916</v>
      </c>
      <c r="Z45" s="223">
        <f>IF('SAM_2017_4HH_rich with capital'!AA46="","",'SAM_2017_4HH_rich with capital'!AA46)</f>
        <v>6144.3246111834987</v>
      </c>
      <c r="AA45" s="223">
        <f>IF('SAM_2017_4HH_rich with capital'!AB46="","",'SAM_2017_4HH_rich with capital'!AB46)</f>
        <v>49226.020253942406</v>
      </c>
      <c r="AB45" s="223">
        <f>IF('SAM_2017_4HH_rich with capital'!AC46="","",'SAM_2017_4HH_rich with capital'!AC46)</f>
        <v>198017.61664592143</v>
      </c>
      <c r="AC45" s="223">
        <f>IF('SAM_2017_4HH_rich with capital'!AD46="","",'SAM_2017_4HH_rich with capital'!AD46)</f>
        <v>11850.775750398536</v>
      </c>
      <c r="AD45" s="223">
        <f>IF('SAM_2017_4HH_rich with capital'!AE46="","",'SAM_2017_4HH_rich with capital'!AE46)</f>
        <v>1282.4796229618635</v>
      </c>
      <c r="AE45" s="223">
        <f>IF('SAM_2017_4HH_rich with capital'!AF46="","",'SAM_2017_4HH_rich with capital'!AF46)</f>
        <v>97783.25417419165</v>
      </c>
      <c r="AF45" s="223">
        <f>IF('SAM_2017_4HH_rich with capital'!AG46="","",'SAM_2017_4HH_rich with capital'!AG46)</f>
        <v>57154.834598780522</v>
      </c>
      <c r="AG45" s="223">
        <f>IF('SAM_2017_4HH_rich with capital'!AH46="","",'SAM_2017_4HH_rich with capital'!AH46)</f>
        <v>12992.789391397051</v>
      </c>
      <c r="AH45" s="223">
        <f>IF('SAM_2017_4HH_rich with capital'!AI46="","",'SAM_2017_4HH_rich with capital'!AI46)</f>
        <v>37912.617216257153</v>
      </c>
      <c r="AI45" s="223">
        <f>IF('SAM_2017_4HH_rich with capital'!AJ46="","",'SAM_2017_4HH_rich with capital'!AJ46)</f>
        <v>107285.04423778006</v>
      </c>
      <c r="AJ45" s="223" t="str">
        <f>IF('SAM_2017_4HH_rich with capital'!AK46="","",'SAM_2017_4HH_rich with capital'!AK46)</f>
        <v/>
      </c>
      <c r="AK45" s="223" t="str">
        <f>IF('SAM_2017_4HH_rich with capital'!AL46="","",'SAM_2017_4HH_rich with capital'!AL46)</f>
        <v/>
      </c>
      <c r="AL45" s="223" t="str">
        <f>IF('SAM_2017_4HH_rich with capital'!AM46="","",'SAM_2017_4HH_rich with capital'!AM46)</f>
        <v/>
      </c>
      <c r="AM45" s="223" t="str">
        <f>IF('SAM_2017_4HH_rich with capital'!AN46="","",'SAM_2017_4HH_rich with capital'!AN46)</f>
        <v/>
      </c>
      <c r="AN45" s="223" t="str">
        <f>IF('SAM_2017_4HH_rich with capital'!AO46="","",'SAM_2017_4HH_rich with capital'!AO46)</f>
        <v/>
      </c>
      <c r="AO45" s="223" t="str">
        <f>IF('SAM_2017_4HH_rich with capital'!AP46="","",'SAM_2017_4HH_rich with capital'!AP46)</f>
        <v/>
      </c>
      <c r="AP45" s="223" t="str">
        <f>IF('SAM_2017_4HH_rich with capital'!AQ46="","",'SAM_2017_4HH_rich with capital'!AQ46)</f>
        <v/>
      </c>
      <c r="AQ45" s="223" t="str">
        <f>IF('SAM_2017_4HH_rich with capital'!AR46="","",'SAM_2017_4HH_rich with capital'!AR46)</f>
        <v/>
      </c>
      <c r="AR45" s="223" t="str">
        <f>IF('SAM_2017_4HH_rich with capital'!AS46="","",'SAM_2017_4HH_rich with capital'!AS46)</f>
        <v/>
      </c>
      <c r="AS45" s="223" t="str">
        <f>IF('SAM_2017_4HH_rich with capital'!AT46="","",'SAM_2017_4HH_rich with capital'!AT46)</f>
        <v/>
      </c>
      <c r="AT45" s="223" t="str">
        <f>IF('SAM_2017_4HH_rich with capital'!AU46="","",'SAM_2017_4HH_rich with capital'!AU46)</f>
        <v/>
      </c>
      <c r="AU45" s="223" t="str">
        <f>IF('SAM_2017_4HH_rich with capital'!AV46="","",'SAM_2017_4HH_rich with capital'!AV46)</f>
        <v/>
      </c>
      <c r="AV45" s="223" t="str">
        <f>IF('SAM_2017_4HH_rich with capital'!AW46="","",'SAM_2017_4HH_rich with capital'!AW46)</f>
        <v/>
      </c>
      <c r="AW45" s="223" t="str">
        <f>IF('SAM_2017_4HH_rich with capital'!AX46="","",'SAM_2017_4HH_rich with capital'!AX46)</f>
        <v/>
      </c>
      <c r="AX45" s="223" t="str">
        <f>IF('SAM_2017_4HH_rich with capital'!AY46="","",'SAM_2017_4HH_rich with capital'!AY46)</f>
        <v/>
      </c>
      <c r="AY45" s="223" t="str">
        <f>IF('SAM_2017_4HH_rich with capital'!AZ46="","",'SAM_2017_4HH_rich with capital'!AZ46)</f>
        <v/>
      </c>
      <c r="AZ45" s="223" t="str">
        <f>IF('SAM_2017_4HH_rich with capital'!BA46="","",'SAM_2017_4HH_rich with capital'!BA46)</f>
        <v/>
      </c>
      <c r="BA45" s="223" t="str">
        <f>IF('SAM_2017_4HH_rich with capital'!BB46="","",'SAM_2017_4HH_rich with capital'!BB46)</f>
        <v/>
      </c>
      <c r="BB45" s="223" t="str">
        <f>IF('SAM_2017_4HH_rich with capital'!BC46="","",'SAM_2017_4HH_rich with capital'!BC46)</f>
        <v/>
      </c>
      <c r="BC45" s="223" t="str">
        <f>IF('SAM_2017_4HH_rich with capital'!BD46="","",'SAM_2017_4HH_rich with capital'!BD46)</f>
        <v/>
      </c>
      <c r="BD45" s="223" t="str">
        <f>IF('SAM_2017_4HH_rich with capital'!BE46="","",'SAM_2017_4HH_rich with capital'!BE46)</f>
        <v/>
      </c>
      <c r="BE45" s="223" t="str">
        <f>IF('SAM_2017_4HH_rich with capital'!BF46="","",'SAM_2017_4HH_rich with capital'!BF46)</f>
        <v/>
      </c>
      <c r="BF45" s="223" t="str">
        <f>IF('SAM_2017_4HH_rich with capital'!BG46="","",'SAM_2017_4HH_rich with capital'!BG46)</f>
        <v/>
      </c>
      <c r="BG45" s="223" t="str">
        <f>IF('SAM_2017_4HH_rich with capital'!BH46="","",'SAM_2017_4HH_rich with capital'!BH46)</f>
        <v/>
      </c>
      <c r="BH45" s="223" t="str">
        <f>IF('SAM_2017_4HH_rich with capital'!BI46="","",'SAM_2017_4HH_rich with capital'!BI46)</f>
        <v/>
      </c>
      <c r="BI45" s="223" t="str">
        <f>IF('SAM_2017_4HH_rich with capital'!BJ46="","",'SAM_2017_4HH_rich with capital'!BJ46)</f>
        <v/>
      </c>
      <c r="BJ45" s="223" t="str">
        <f>IF('SAM_2017_4HH_rich with capital'!BK46="","",'SAM_2017_4HH_rich with capital'!BK46)</f>
        <v/>
      </c>
      <c r="BK45" s="223" t="str">
        <f>IF('SAM_2017_4HH_rich with capital'!BL46="","",'SAM_2017_4HH_rich with capital'!BL46)</f>
        <v/>
      </c>
      <c r="BL45" s="223" t="str">
        <f>IF('SAM_2017_4HH_rich with capital'!BM46="","",'SAM_2017_4HH_rich with capital'!BM46)</f>
        <v/>
      </c>
      <c r="BM45" s="223" t="str">
        <f>IF('SAM_2017_4HH_rich with capital'!BN46="","",'SAM_2017_4HH_rich with capital'!BN46)</f>
        <v/>
      </c>
      <c r="BN45" s="223" t="str">
        <f>IF('SAM_2017_4HH_rich with capital'!BO46="","",'SAM_2017_4HH_rich with capital'!BO46)</f>
        <v/>
      </c>
      <c r="BO45" s="223" t="str">
        <f>IF('SAM_2017_4HH_rich with capital'!BP46="","",'SAM_2017_4HH_rich with capital'!BP46)</f>
        <v/>
      </c>
      <c r="BP45" s="223" t="str">
        <f>IF('SAM_2017_4HH_rich with capital'!BQ46="","",'SAM_2017_4HH_rich with capital'!BQ46)</f>
        <v/>
      </c>
      <c r="BQ45" s="223" t="str">
        <f>IF('SAM_2017_4HH_rich with capital'!BR46="","",'SAM_2017_4HH_rich with capital'!BR46)</f>
        <v/>
      </c>
      <c r="BR45" s="223" t="str">
        <f>IF('SAM_2017_4HH_rich with capital'!BS46="","",'SAM_2017_4HH_rich with capital'!BS46)</f>
        <v/>
      </c>
      <c r="BS45" s="223" t="str">
        <f>IF('SAM_2017_4HH_rich with capital'!BT46="","",'SAM_2017_4HH_rich with capital'!BT46)</f>
        <v/>
      </c>
      <c r="BT45" s="279">
        <f>IF('SAM_2017_4HH_rich with capital'!BU46="","",'SAM_2017_4HH_rich with capital'!BU46)</f>
        <v>120961.26449848842</v>
      </c>
      <c r="BU45" s="223">
        <f>IF('SAM_2017_4HH_rich with capital'!BV46="","",'SAM_2017_4HH_rich with capital'!BV46)</f>
        <v>195506.72626486403</v>
      </c>
      <c r="BV45" s="223">
        <f>IF('SAM_2017_4HH_rich with capital'!BW46="","",'SAM_2017_4HH_rich with capital'!BW46)</f>
        <v>75452.339389819419</v>
      </c>
      <c r="BW45" s="280">
        <f>IF('SAM_2017_4HH_rich with capital'!BX46="","",'SAM_2017_4HH_rich with capital'!BX46)</f>
        <v>317005.34704238299</v>
      </c>
      <c r="BX45" s="223" t="str">
        <f>IF('SAM_2017_4HH_rich with capital'!BY46="","",'SAM_2017_4HH_rich with capital'!BY46)</f>
        <v/>
      </c>
      <c r="BY45" s="223" t="str">
        <f>IF('SAM_2017_4HH_rich with capital'!BZ46="","",'SAM_2017_4HH_rich with capital'!BZ46)</f>
        <v/>
      </c>
      <c r="BZ45" s="223" t="str">
        <f>IF('SAM_2017_4HH_rich with capital'!CA46="","",'SAM_2017_4HH_rich with capital'!CA46)</f>
        <v/>
      </c>
      <c r="CA45" s="223" t="str">
        <f>IF('SAM_2017_4HH_rich with capital'!CB46="","",'SAM_2017_4HH_rich with capital'!CB46)</f>
        <v/>
      </c>
      <c r="CB45" s="223" t="str">
        <f>IF('SAM_2017_4HH_rich with capital'!CC46="","",'SAM_2017_4HH_rich with capital'!CC46)</f>
        <v/>
      </c>
      <c r="CC45" s="223" t="str">
        <f>IF('SAM_2017_4HH_rich with capital'!CD46="","",'SAM_2017_4HH_rich with capital'!CD46)</f>
        <v/>
      </c>
      <c r="CD45" s="223">
        <f>IF('SAM_2017_4HH_rich with capital'!CE46="","",'SAM_2017_4HH_rich with capital'!CE46)</f>
        <v>70918.574275688035</v>
      </c>
      <c r="CE45" s="83" t="str">
        <f>IF('SAM_2017_4HH_rich with capital'!CF46="","",'SAM_2017_4HH_rich with capital'!CF46)</f>
        <v/>
      </c>
    </row>
    <row r="46" spans="1:83" x14ac:dyDescent="0.25">
      <c r="A46" s="225">
        <v>45</v>
      </c>
      <c r="B46" s="244">
        <f>IF('SAM_2017_4HH_rich with capital'!C47="","",'SAM_2017_4HH_rich with capital'!C47)</f>
        <v>23117.838987948173</v>
      </c>
      <c r="C46" s="223">
        <f>IF('SAM_2017_4HH_rich with capital'!D47="","",'SAM_2017_4HH_rich with capital'!D47)</f>
        <v>38412.500364949061</v>
      </c>
      <c r="D46" s="223">
        <f>IF('SAM_2017_4HH_rich with capital'!E47="","",'SAM_2017_4HH_rich with capital'!E47)</f>
        <v>285630.43030823616</v>
      </c>
      <c r="E46" s="223">
        <f>IF('SAM_2017_4HH_rich with capital'!F47="","",'SAM_2017_4HH_rich with capital'!F47)</f>
        <v>3053.9276500096171</v>
      </c>
      <c r="F46" s="223">
        <f>IF('SAM_2017_4HH_rich with capital'!G47="","",'SAM_2017_4HH_rich with capital'!G47)</f>
        <v>106748.1359074369</v>
      </c>
      <c r="G46" s="223">
        <f>IF('SAM_2017_4HH_rich with capital'!H47="","",'SAM_2017_4HH_rich with capital'!H47)</f>
        <v>50271.264279912357</v>
      </c>
      <c r="H46" s="223">
        <f>IF('SAM_2017_4HH_rich with capital'!I47="","",'SAM_2017_4HH_rich with capital'!I47)</f>
        <v>76805.403447807112</v>
      </c>
      <c r="I46" s="223">
        <f>IF('SAM_2017_4HH_rich with capital'!J47="","",'SAM_2017_4HH_rich with capital'!J47)</f>
        <v>1309.5555587413819</v>
      </c>
      <c r="J46" s="223">
        <f>IF('SAM_2017_4HH_rich with capital'!K47="","",'SAM_2017_4HH_rich with capital'!K47)</f>
        <v>1.4925567411340692</v>
      </c>
      <c r="K46" s="223">
        <f>IF('SAM_2017_4HH_rich with capital'!L47="","",'SAM_2017_4HH_rich with capital'!L47)</f>
        <v>8949.4149136638698</v>
      </c>
      <c r="L46" s="223">
        <f>IF('SAM_2017_4HH_rich with capital'!M47="","",'SAM_2017_4HH_rich with capital'!M47)</f>
        <v>125109.96846638802</v>
      </c>
      <c r="M46" s="223">
        <f>IF('SAM_2017_4HH_rich with capital'!N47="","",'SAM_2017_4HH_rich with capital'!N47)</f>
        <v>8174.4513949754582</v>
      </c>
      <c r="N46" s="223">
        <f>IF('SAM_2017_4HH_rich with capital'!O47="","",'SAM_2017_4HH_rich with capital'!O47)</f>
        <v>38719.952474310623</v>
      </c>
      <c r="O46" s="223">
        <f>IF('SAM_2017_4HH_rich with capital'!P47="","",'SAM_2017_4HH_rich with capital'!P47)</f>
        <v>513.09834456469707</v>
      </c>
      <c r="P46" s="223">
        <f>IF('SAM_2017_4HH_rich with capital'!Q47="","",'SAM_2017_4HH_rich with capital'!Q47)</f>
        <v>899.28516549175436</v>
      </c>
      <c r="Q46" s="223">
        <f>IF('SAM_2017_4HH_rich with capital'!R47="","",'SAM_2017_4HH_rich with capital'!R47)</f>
        <v>58231.447802674811</v>
      </c>
      <c r="R46" s="223">
        <f>IF('SAM_2017_4HH_rich with capital'!S47="","",'SAM_2017_4HH_rich with capital'!S47)</f>
        <v>118031.36260087478</v>
      </c>
      <c r="S46" s="223">
        <f>IF('SAM_2017_4HH_rich with capital'!T47="","",'SAM_2017_4HH_rich with capital'!T47)</f>
        <v>0.33043487429806762</v>
      </c>
      <c r="T46" s="223">
        <f>IF('SAM_2017_4HH_rich with capital'!U47="","",'SAM_2017_4HH_rich with capital'!U47)</f>
        <v>154499.13261408365</v>
      </c>
      <c r="U46" s="223">
        <f>IF('SAM_2017_4HH_rich with capital'!V47="","",'SAM_2017_4HH_rich with capital'!V47)</f>
        <v>17949.509054930484</v>
      </c>
      <c r="V46" s="223">
        <f>IF('SAM_2017_4HH_rich with capital'!W47="","",'SAM_2017_4HH_rich with capital'!W47)</f>
        <v>22589.781219969231</v>
      </c>
      <c r="W46" s="223">
        <f>IF('SAM_2017_4HH_rich with capital'!X47="","",'SAM_2017_4HH_rich with capital'!X47)</f>
        <v>14687.339372697837</v>
      </c>
      <c r="X46" s="223">
        <f>IF('SAM_2017_4HH_rich with capital'!Y47="","",'SAM_2017_4HH_rich with capital'!Y47)</f>
        <v>310378.92089611606</v>
      </c>
      <c r="Y46" s="223">
        <f>IF('SAM_2017_4HH_rich with capital'!Z47="","",'SAM_2017_4HH_rich with capital'!Z47)</f>
        <v>8851.2231169150928</v>
      </c>
      <c r="Z46" s="223">
        <f>IF('SAM_2017_4HH_rich with capital'!AA47="","",'SAM_2017_4HH_rich with capital'!AA47)</f>
        <v>663.57001927694989</v>
      </c>
      <c r="AA46" s="223">
        <f>IF('SAM_2017_4HH_rich with capital'!AB47="","",'SAM_2017_4HH_rich with capital'!AB47)</f>
        <v>389213.55135928234</v>
      </c>
      <c r="AB46" s="223">
        <f>IF('SAM_2017_4HH_rich with capital'!AC47="","",'SAM_2017_4HH_rich with capital'!AC47)</f>
        <v>96915.2593587109</v>
      </c>
      <c r="AC46" s="223">
        <f>IF('SAM_2017_4HH_rich with capital'!AD47="","",'SAM_2017_4HH_rich with capital'!AD47)</f>
        <v>46700.529241892269</v>
      </c>
      <c r="AD46" s="223">
        <f>IF('SAM_2017_4HH_rich with capital'!AE47="","",'SAM_2017_4HH_rich with capital'!AE47)</f>
        <v>9.3950892663614477E-2</v>
      </c>
      <c r="AE46" s="223">
        <f>IF('SAM_2017_4HH_rich with capital'!AF47="","",'SAM_2017_4HH_rich with capital'!AF47)</f>
        <v>13021.936154148852</v>
      </c>
      <c r="AF46" s="223">
        <f>IF('SAM_2017_4HH_rich with capital'!AG47="","",'SAM_2017_4HH_rich with capital'!AG47)</f>
        <v>77665.162642701383</v>
      </c>
      <c r="AG46" s="223">
        <f>IF('SAM_2017_4HH_rich with capital'!AH47="","",'SAM_2017_4HH_rich with capital'!AH47)</f>
        <v>18.647260704700393</v>
      </c>
      <c r="AH46" s="223">
        <f>IF('SAM_2017_4HH_rich with capital'!AI47="","",'SAM_2017_4HH_rich with capital'!AI47)</f>
        <v>1692.6509119114046</v>
      </c>
      <c r="AI46" s="223">
        <f>IF('SAM_2017_4HH_rich with capital'!AJ47="","",'SAM_2017_4HH_rich with capital'!AJ47)</f>
        <v>75731.815895657608</v>
      </c>
      <c r="AJ46" s="223" t="str">
        <f>IF('SAM_2017_4HH_rich with capital'!AK47="","",'SAM_2017_4HH_rich with capital'!AK47)</f>
        <v/>
      </c>
      <c r="AK46" s="223" t="str">
        <f>IF('SAM_2017_4HH_rich with capital'!AL47="","",'SAM_2017_4HH_rich with capital'!AL47)</f>
        <v/>
      </c>
      <c r="AL46" s="223" t="str">
        <f>IF('SAM_2017_4HH_rich with capital'!AM47="","",'SAM_2017_4HH_rich with capital'!AM47)</f>
        <v/>
      </c>
      <c r="AM46" s="223" t="str">
        <f>IF('SAM_2017_4HH_rich with capital'!AN47="","",'SAM_2017_4HH_rich with capital'!AN47)</f>
        <v/>
      </c>
      <c r="AN46" s="223" t="str">
        <f>IF('SAM_2017_4HH_rich with capital'!AO47="","",'SAM_2017_4HH_rich with capital'!AO47)</f>
        <v/>
      </c>
      <c r="AO46" s="223" t="str">
        <f>IF('SAM_2017_4HH_rich with capital'!AP47="","",'SAM_2017_4HH_rich with capital'!AP47)</f>
        <v/>
      </c>
      <c r="AP46" s="223" t="str">
        <f>IF('SAM_2017_4HH_rich with capital'!AQ47="","",'SAM_2017_4HH_rich with capital'!AQ47)</f>
        <v/>
      </c>
      <c r="AQ46" s="223" t="str">
        <f>IF('SAM_2017_4HH_rich with capital'!AR47="","",'SAM_2017_4HH_rich with capital'!AR47)</f>
        <v/>
      </c>
      <c r="AR46" s="223" t="str">
        <f>IF('SAM_2017_4HH_rich with capital'!AS47="","",'SAM_2017_4HH_rich with capital'!AS47)</f>
        <v/>
      </c>
      <c r="AS46" s="223" t="str">
        <f>IF('SAM_2017_4HH_rich with capital'!AT47="","",'SAM_2017_4HH_rich with capital'!AT47)</f>
        <v/>
      </c>
      <c r="AT46" s="223" t="str">
        <f>IF('SAM_2017_4HH_rich with capital'!AU47="","",'SAM_2017_4HH_rich with capital'!AU47)</f>
        <v/>
      </c>
      <c r="AU46" s="223" t="str">
        <f>IF('SAM_2017_4HH_rich with capital'!AV47="","",'SAM_2017_4HH_rich with capital'!AV47)</f>
        <v/>
      </c>
      <c r="AV46" s="223" t="str">
        <f>IF('SAM_2017_4HH_rich with capital'!AW47="","",'SAM_2017_4HH_rich with capital'!AW47)</f>
        <v/>
      </c>
      <c r="AW46" s="223" t="str">
        <f>IF('SAM_2017_4HH_rich with capital'!AX47="","",'SAM_2017_4HH_rich with capital'!AX47)</f>
        <v/>
      </c>
      <c r="AX46" s="223" t="str">
        <f>IF('SAM_2017_4HH_rich with capital'!AY47="","",'SAM_2017_4HH_rich with capital'!AY47)</f>
        <v/>
      </c>
      <c r="AY46" s="223" t="str">
        <f>IF('SAM_2017_4HH_rich with capital'!AZ47="","",'SAM_2017_4HH_rich with capital'!AZ47)</f>
        <v/>
      </c>
      <c r="AZ46" s="223" t="str">
        <f>IF('SAM_2017_4HH_rich with capital'!BA47="","",'SAM_2017_4HH_rich with capital'!BA47)</f>
        <v/>
      </c>
      <c r="BA46" s="223" t="str">
        <f>IF('SAM_2017_4HH_rich with capital'!BB47="","",'SAM_2017_4HH_rich with capital'!BB47)</f>
        <v/>
      </c>
      <c r="BB46" s="223" t="str">
        <f>IF('SAM_2017_4HH_rich with capital'!BC47="","",'SAM_2017_4HH_rich with capital'!BC47)</f>
        <v/>
      </c>
      <c r="BC46" s="223" t="str">
        <f>IF('SAM_2017_4HH_rich with capital'!BD47="","",'SAM_2017_4HH_rich with capital'!BD47)</f>
        <v/>
      </c>
      <c r="BD46" s="223" t="str">
        <f>IF('SAM_2017_4HH_rich with capital'!BE47="","",'SAM_2017_4HH_rich with capital'!BE47)</f>
        <v/>
      </c>
      <c r="BE46" s="223" t="str">
        <f>IF('SAM_2017_4HH_rich with capital'!BF47="","",'SAM_2017_4HH_rich with capital'!BF47)</f>
        <v/>
      </c>
      <c r="BF46" s="223" t="str">
        <f>IF('SAM_2017_4HH_rich with capital'!BG47="","",'SAM_2017_4HH_rich with capital'!BG47)</f>
        <v/>
      </c>
      <c r="BG46" s="223" t="str">
        <f>IF('SAM_2017_4HH_rich with capital'!BH47="","",'SAM_2017_4HH_rich with capital'!BH47)</f>
        <v/>
      </c>
      <c r="BH46" s="223" t="str">
        <f>IF('SAM_2017_4HH_rich with capital'!BI47="","",'SAM_2017_4HH_rich with capital'!BI47)</f>
        <v/>
      </c>
      <c r="BI46" s="223" t="str">
        <f>IF('SAM_2017_4HH_rich with capital'!BJ47="","",'SAM_2017_4HH_rich with capital'!BJ47)</f>
        <v/>
      </c>
      <c r="BJ46" s="223" t="str">
        <f>IF('SAM_2017_4HH_rich with capital'!BK47="","",'SAM_2017_4HH_rich with capital'!BK47)</f>
        <v/>
      </c>
      <c r="BK46" s="223" t="str">
        <f>IF('SAM_2017_4HH_rich with capital'!BL47="","",'SAM_2017_4HH_rich with capital'!BL47)</f>
        <v/>
      </c>
      <c r="BL46" s="223" t="str">
        <f>IF('SAM_2017_4HH_rich with capital'!BM47="","",'SAM_2017_4HH_rich with capital'!BM47)</f>
        <v/>
      </c>
      <c r="BM46" s="223" t="str">
        <f>IF('SAM_2017_4HH_rich with capital'!BN47="","",'SAM_2017_4HH_rich with capital'!BN47)</f>
        <v/>
      </c>
      <c r="BN46" s="223" t="str">
        <f>IF('SAM_2017_4HH_rich with capital'!BO47="","",'SAM_2017_4HH_rich with capital'!BO47)</f>
        <v/>
      </c>
      <c r="BO46" s="223" t="str">
        <f>IF('SAM_2017_4HH_rich with capital'!BP47="","",'SAM_2017_4HH_rich with capital'!BP47)</f>
        <v/>
      </c>
      <c r="BP46" s="223" t="str">
        <f>IF('SAM_2017_4HH_rich with capital'!BQ47="","",'SAM_2017_4HH_rich with capital'!BQ47)</f>
        <v/>
      </c>
      <c r="BQ46" s="223" t="str">
        <f>IF('SAM_2017_4HH_rich with capital'!BR47="","",'SAM_2017_4HH_rich with capital'!BR47)</f>
        <v/>
      </c>
      <c r="BR46" s="223" t="str">
        <f>IF('SAM_2017_4HH_rich with capital'!BS47="","",'SAM_2017_4HH_rich with capital'!BS47)</f>
        <v/>
      </c>
      <c r="BS46" s="223" t="str">
        <f>IF('SAM_2017_4HH_rich with capital'!BT47="","",'SAM_2017_4HH_rich with capital'!BT47)</f>
        <v/>
      </c>
      <c r="BT46" s="279">
        <f>IF('SAM_2017_4HH_rich with capital'!BU47="","",'SAM_2017_4HH_rich with capital'!BU47)</f>
        <v>4611.7618486705305</v>
      </c>
      <c r="BU46" s="223">
        <f>IF('SAM_2017_4HH_rich with capital'!BV47="","",'SAM_2017_4HH_rich with capital'!BV47)</f>
        <v>7868.8062995999999</v>
      </c>
      <c r="BV46" s="223">
        <f>IF('SAM_2017_4HH_rich with capital'!BW47="","",'SAM_2017_4HH_rich with capital'!BW47)</f>
        <v>2902.6893868277048</v>
      </c>
      <c r="BW46" s="280">
        <f>IF('SAM_2017_4HH_rich with capital'!BX47="","",'SAM_2017_4HH_rich with capital'!BX47)</f>
        <v>11105.835810404633</v>
      </c>
      <c r="BX46" s="223" t="str">
        <f>IF('SAM_2017_4HH_rich with capital'!BY47="","",'SAM_2017_4HH_rich with capital'!BY47)</f>
        <v/>
      </c>
      <c r="BY46" s="223" t="str">
        <f>IF('SAM_2017_4HH_rich with capital'!BZ47="","",'SAM_2017_4HH_rich with capital'!BZ47)</f>
        <v/>
      </c>
      <c r="BZ46" s="223" t="str">
        <f>IF('SAM_2017_4HH_rich with capital'!CA47="","",'SAM_2017_4HH_rich with capital'!CA47)</f>
        <v/>
      </c>
      <c r="CA46" s="223" t="str">
        <f>IF('SAM_2017_4HH_rich with capital'!CB47="","",'SAM_2017_4HH_rich with capital'!CB47)</f>
        <v/>
      </c>
      <c r="CB46" s="223" t="str">
        <f>IF('SAM_2017_4HH_rich with capital'!CC47="","",'SAM_2017_4HH_rich with capital'!CC47)</f>
        <v/>
      </c>
      <c r="CC46" s="223" t="str">
        <f>IF('SAM_2017_4HH_rich with capital'!CD47="","",'SAM_2017_4HH_rich with capital'!CD47)</f>
        <v/>
      </c>
      <c r="CD46" s="223">
        <f>IF('SAM_2017_4HH_rich with capital'!CE47="","",'SAM_2017_4HH_rich with capital'!CE47)</f>
        <v>47327.664635679459</v>
      </c>
      <c r="CE46" s="83" t="str">
        <f>IF('SAM_2017_4HH_rich with capital'!CF47="","",'SAM_2017_4HH_rich with capital'!CF47)</f>
        <v/>
      </c>
    </row>
    <row r="47" spans="1:83" x14ac:dyDescent="0.25">
      <c r="A47" s="225">
        <v>46</v>
      </c>
      <c r="B47" s="244">
        <f>IF('SAM_2017_4HH_rich with capital'!C48="","",'SAM_2017_4HH_rich with capital'!C48)</f>
        <v>7667.0010462752953</v>
      </c>
      <c r="C47" s="223" t="str">
        <f>IF('SAM_2017_4HH_rich with capital'!D48="","",'SAM_2017_4HH_rich with capital'!D48)</f>
        <v/>
      </c>
      <c r="D47" s="223">
        <f>IF('SAM_2017_4HH_rich with capital'!E48="","",'SAM_2017_4HH_rich with capital'!E48)</f>
        <v>130584.88041836501</v>
      </c>
      <c r="E47" s="223" t="str">
        <f>IF('SAM_2017_4HH_rich with capital'!F48="","",'SAM_2017_4HH_rich with capital'!F48)</f>
        <v/>
      </c>
      <c r="F47" s="223">
        <f>IF('SAM_2017_4HH_rich with capital'!G48="","",'SAM_2017_4HH_rich with capital'!G48)</f>
        <v>1.9131836241635629</v>
      </c>
      <c r="G47" s="223">
        <f>IF('SAM_2017_4HH_rich with capital'!H48="","",'SAM_2017_4HH_rich with capital'!H48)</f>
        <v>130539.51049112903</v>
      </c>
      <c r="H47" s="223">
        <f>IF('SAM_2017_4HH_rich with capital'!I48="","",'SAM_2017_4HH_rich with capital'!I48)</f>
        <v>1818.0583609458015</v>
      </c>
      <c r="I47" s="223">
        <f>IF('SAM_2017_4HH_rich with capital'!J48="","",'SAM_2017_4HH_rich with capital'!J48)</f>
        <v>2837.2571814392081</v>
      </c>
      <c r="J47" s="223">
        <f>IF('SAM_2017_4HH_rich with capital'!K48="","",'SAM_2017_4HH_rich with capital'!K48)</f>
        <v>140.53993697385584</v>
      </c>
      <c r="K47" s="223">
        <f>IF('SAM_2017_4HH_rich with capital'!L48="","",'SAM_2017_4HH_rich with capital'!L48)</f>
        <v>233.66095946002318</v>
      </c>
      <c r="L47" s="223">
        <f>IF('SAM_2017_4HH_rich with capital'!M48="","",'SAM_2017_4HH_rich with capital'!M48)</f>
        <v>173.1827488615339</v>
      </c>
      <c r="M47" s="223">
        <f>IF('SAM_2017_4HH_rich with capital'!N48="","",'SAM_2017_4HH_rich with capital'!N48)</f>
        <v>69937.232364302239</v>
      </c>
      <c r="N47" s="223">
        <f>IF('SAM_2017_4HH_rich with capital'!O48="","",'SAM_2017_4HH_rich with capital'!O48)</f>
        <v>30720.759361006487</v>
      </c>
      <c r="O47" s="223">
        <f>IF('SAM_2017_4HH_rich with capital'!P48="","",'SAM_2017_4HH_rich with capital'!P48)</f>
        <v>10.04605581778898</v>
      </c>
      <c r="P47" s="223">
        <f>IF('SAM_2017_4HH_rich with capital'!Q48="","",'SAM_2017_4HH_rich with capital'!Q48)</f>
        <v>164.25887317088413</v>
      </c>
      <c r="Q47" s="223">
        <f>IF('SAM_2017_4HH_rich with capital'!R48="","",'SAM_2017_4HH_rich with capital'!R48)</f>
        <v>555.49926075904273</v>
      </c>
      <c r="R47" s="223">
        <f>IF('SAM_2017_4HH_rich with capital'!S48="","",'SAM_2017_4HH_rich with capital'!S48)</f>
        <v>109433.91067858606</v>
      </c>
      <c r="S47" s="223">
        <f>IF('SAM_2017_4HH_rich with capital'!T48="","",'SAM_2017_4HH_rich with capital'!T48)</f>
        <v>142.90604332096757</v>
      </c>
      <c r="T47" s="223">
        <f>IF('SAM_2017_4HH_rich with capital'!U48="","",'SAM_2017_4HH_rich with capital'!U48)</f>
        <v>29868.587493678559</v>
      </c>
      <c r="U47" s="223">
        <f>IF('SAM_2017_4HH_rich with capital'!V48="","",'SAM_2017_4HH_rich with capital'!V48)</f>
        <v>27161.322358159767</v>
      </c>
      <c r="V47" s="223">
        <f>IF('SAM_2017_4HH_rich with capital'!W48="","",'SAM_2017_4HH_rich with capital'!W48)</f>
        <v>1575.120569247099</v>
      </c>
      <c r="W47" s="223">
        <f>IF('SAM_2017_4HH_rich with capital'!X48="","",'SAM_2017_4HH_rich with capital'!X48)</f>
        <v>79926.216419715216</v>
      </c>
      <c r="X47" s="223">
        <f>IF('SAM_2017_4HH_rich with capital'!Y48="","",'SAM_2017_4HH_rich with capital'!Y48)</f>
        <v>4776.8944615474438</v>
      </c>
      <c r="Y47" s="223" t="str">
        <f>IF('SAM_2017_4HH_rich with capital'!Z48="","",'SAM_2017_4HH_rich with capital'!Z48)</f>
        <v/>
      </c>
      <c r="Z47" s="223">
        <f>IF('SAM_2017_4HH_rich with capital'!AA48="","",'SAM_2017_4HH_rich with capital'!AA48)</f>
        <v>0.28037155790234108</v>
      </c>
      <c r="AA47" s="223">
        <f>IF('SAM_2017_4HH_rich with capital'!AB48="","",'SAM_2017_4HH_rich with capital'!AB48)</f>
        <v>376681.7996679293</v>
      </c>
      <c r="AB47" s="223">
        <f>IF('SAM_2017_4HH_rich with capital'!AC48="","",'SAM_2017_4HH_rich with capital'!AC48)</f>
        <v>8433.447598248802</v>
      </c>
      <c r="AC47" s="223">
        <f>IF('SAM_2017_4HH_rich with capital'!AD48="","",'SAM_2017_4HH_rich with capital'!AD48)</f>
        <v>17444.845067733033</v>
      </c>
      <c r="AD47" s="223">
        <f>IF('SAM_2017_4HH_rich with capital'!AE48="","",'SAM_2017_4HH_rich with capital'!AE48)</f>
        <v>195279.50184059527</v>
      </c>
      <c r="AE47" s="223">
        <f>IF('SAM_2017_4HH_rich with capital'!AF48="","",'SAM_2017_4HH_rich with capital'!AF48)</f>
        <v>19459.514211011265</v>
      </c>
      <c r="AF47" s="223">
        <f>IF('SAM_2017_4HH_rich with capital'!AG48="","",'SAM_2017_4HH_rich with capital'!AG48)</f>
        <v>32103.124476552734</v>
      </c>
      <c r="AG47" s="223" t="str">
        <f>IF('SAM_2017_4HH_rich with capital'!AH48="","",'SAM_2017_4HH_rich with capital'!AH48)</f>
        <v/>
      </c>
      <c r="AH47" s="223" t="str">
        <f>IF('SAM_2017_4HH_rich with capital'!AI48="","",'SAM_2017_4HH_rich with capital'!AI48)</f>
        <v/>
      </c>
      <c r="AI47" s="223">
        <f>IF('SAM_2017_4HH_rich with capital'!AJ48="","",'SAM_2017_4HH_rich with capital'!AJ48)</f>
        <v>30996.686795541682</v>
      </c>
      <c r="AJ47" s="223" t="str">
        <f>IF('SAM_2017_4HH_rich with capital'!AK48="","",'SAM_2017_4HH_rich with capital'!AK48)</f>
        <v/>
      </c>
      <c r="AK47" s="223" t="str">
        <f>IF('SAM_2017_4HH_rich with capital'!AL48="","",'SAM_2017_4HH_rich with capital'!AL48)</f>
        <v/>
      </c>
      <c r="AL47" s="223" t="str">
        <f>IF('SAM_2017_4HH_rich with capital'!AM48="","",'SAM_2017_4HH_rich with capital'!AM48)</f>
        <v/>
      </c>
      <c r="AM47" s="223" t="str">
        <f>IF('SAM_2017_4HH_rich with capital'!AN48="","",'SAM_2017_4HH_rich with capital'!AN48)</f>
        <v/>
      </c>
      <c r="AN47" s="223" t="str">
        <f>IF('SAM_2017_4HH_rich with capital'!AO48="","",'SAM_2017_4HH_rich with capital'!AO48)</f>
        <v/>
      </c>
      <c r="AO47" s="223" t="str">
        <f>IF('SAM_2017_4HH_rich with capital'!AP48="","",'SAM_2017_4HH_rich with capital'!AP48)</f>
        <v/>
      </c>
      <c r="AP47" s="223" t="str">
        <f>IF('SAM_2017_4HH_rich with capital'!AQ48="","",'SAM_2017_4HH_rich with capital'!AQ48)</f>
        <v/>
      </c>
      <c r="AQ47" s="223" t="str">
        <f>IF('SAM_2017_4HH_rich with capital'!AR48="","",'SAM_2017_4HH_rich with capital'!AR48)</f>
        <v/>
      </c>
      <c r="AR47" s="223" t="str">
        <f>IF('SAM_2017_4HH_rich with capital'!AS48="","",'SAM_2017_4HH_rich with capital'!AS48)</f>
        <v/>
      </c>
      <c r="AS47" s="223" t="str">
        <f>IF('SAM_2017_4HH_rich with capital'!AT48="","",'SAM_2017_4HH_rich with capital'!AT48)</f>
        <v/>
      </c>
      <c r="AT47" s="223" t="str">
        <f>IF('SAM_2017_4HH_rich with capital'!AU48="","",'SAM_2017_4HH_rich with capital'!AU48)</f>
        <v/>
      </c>
      <c r="AU47" s="223" t="str">
        <f>IF('SAM_2017_4HH_rich with capital'!AV48="","",'SAM_2017_4HH_rich with capital'!AV48)</f>
        <v/>
      </c>
      <c r="AV47" s="223" t="str">
        <f>IF('SAM_2017_4HH_rich with capital'!AW48="","",'SAM_2017_4HH_rich with capital'!AW48)</f>
        <v/>
      </c>
      <c r="AW47" s="223" t="str">
        <f>IF('SAM_2017_4HH_rich with capital'!AX48="","",'SAM_2017_4HH_rich with capital'!AX48)</f>
        <v/>
      </c>
      <c r="AX47" s="223" t="str">
        <f>IF('SAM_2017_4HH_rich with capital'!AY48="","",'SAM_2017_4HH_rich with capital'!AY48)</f>
        <v/>
      </c>
      <c r="AY47" s="223" t="str">
        <f>IF('SAM_2017_4HH_rich with capital'!AZ48="","",'SAM_2017_4HH_rich with capital'!AZ48)</f>
        <v/>
      </c>
      <c r="AZ47" s="223" t="str">
        <f>IF('SAM_2017_4HH_rich with capital'!BA48="","",'SAM_2017_4HH_rich with capital'!BA48)</f>
        <v/>
      </c>
      <c r="BA47" s="223" t="str">
        <f>IF('SAM_2017_4HH_rich with capital'!BB48="","",'SAM_2017_4HH_rich with capital'!BB48)</f>
        <v/>
      </c>
      <c r="BB47" s="223" t="str">
        <f>IF('SAM_2017_4HH_rich with capital'!BC48="","",'SAM_2017_4HH_rich with capital'!BC48)</f>
        <v/>
      </c>
      <c r="BC47" s="223" t="str">
        <f>IF('SAM_2017_4HH_rich with capital'!BD48="","",'SAM_2017_4HH_rich with capital'!BD48)</f>
        <v/>
      </c>
      <c r="BD47" s="223" t="str">
        <f>IF('SAM_2017_4HH_rich with capital'!BE48="","",'SAM_2017_4HH_rich with capital'!BE48)</f>
        <v/>
      </c>
      <c r="BE47" s="223" t="str">
        <f>IF('SAM_2017_4HH_rich with capital'!BF48="","",'SAM_2017_4HH_rich with capital'!BF48)</f>
        <v/>
      </c>
      <c r="BF47" s="223" t="str">
        <f>IF('SAM_2017_4HH_rich with capital'!BG48="","",'SAM_2017_4HH_rich with capital'!BG48)</f>
        <v/>
      </c>
      <c r="BG47" s="223" t="str">
        <f>IF('SAM_2017_4HH_rich with capital'!BH48="","",'SAM_2017_4HH_rich with capital'!BH48)</f>
        <v/>
      </c>
      <c r="BH47" s="223" t="str">
        <f>IF('SAM_2017_4HH_rich with capital'!BI48="","",'SAM_2017_4HH_rich with capital'!BI48)</f>
        <v/>
      </c>
      <c r="BI47" s="223" t="str">
        <f>IF('SAM_2017_4HH_rich with capital'!BJ48="","",'SAM_2017_4HH_rich with capital'!BJ48)</f>
        <v/>
      </c>
      <c r="BJ47" s="223" t="str">
        <f>IF('SAM_2017_4HH_rich with capital'!BK48="","",'SAM_2017_4HH_rich with capital'!BK48)</f>
        <v/>
      </c>
      <c r="BK47" s="223" t="str">
        <f>IF('SAM_2017_4HH_rich with capital'!BL48="","",'SAM_2017_4HH_rich with capital'!BL48)</f>
        <v/>
      </c>
      <c r="BL47" s="223" t="str">
        <f>IF('SAM_2017_4HH_rich with capital'!BM48="","",'SAM_2017_4HH_rich with capital'!BM48)</f>
        <v/>
      </c>
      <c r="BM47" s="223" t="str">
        <f>IF('SAM_2017_4HH_rich with capital'!BN48="","",'SAM_2017_4HH_rich with capital'!BN48)</f>
        <v/>
      </c>
      <c r="BN47" s="223" t="str">
        <f>IF('SAM_2017_4HH_rich with capital'!BO48="","",'SAM_2017_4HH_rich with capital'!BO48)</f>
        <v/>
      </c>
      <c r="BO47" s="223" t="str">
        <f>IF('SAM_2017_4HH_rich with capital'!BP48="","",'SAM_2017_4HH_rich with capital'!BP48)</f>
        <v/>
      </c>
      <c r="BP47" s="223" t="str">
        <f>IF('SAM_2017_4HH_rich with capital'!BQ48="","",'SAM_2017_4HH_rich with capital'!BQ48)</f>
        <v/>
      </c>
      <c r="BQ47" s="223" t="str">
        <f>IF('SAM_2017_4HH_rich with capital'!BR48="","",'SAM_2017_4HH_rich with capital'!BR48)</f>
        <v/>
      </c>
      <c r="BR47" s="223" t="str">
        <f>IF('SAM_2017_4HH_rich with capital'!BS48="","",'SAM_2017_4HH_rich with capital'!BS48)</f>
        <v/>
      </c>
      <c r="BS47" s="223" t="str">
        <f>IF('SAM_2017_4HH_rich with capital'!BT48="","",'SAM_2017_4HH_rich with capital'!BT48)</f>
        <v/>
      </c>
      <c r="BT47" s="279">
        <f>IF('SAM_2017_4HH_rich with capital'!BU48="","",'SAM_2017_4HH_rich with capital'!BU48)</f>
        <v>7290.299379188069</v>
      </c>
      <c r="BU47" s="223">
        <f>IF('SAM_2017_4HH_rich with capital'!BV48="","",'SAM_2017_4HH_rich with capital'!BV48)</f>
        <v>12439.0537853689</v>
      </c>
      <c r="BV47" s="223">
        <f>IF('SAM_2017_4HH_rich with capital'!BW48="","",'SAM_2017_4HH_rich with capital'!BW48)</f>
        <v>4588.5879039626034</v>
      </c>
      <c r="BW47" s="280">
        <f>IF('SAM_2017_4HH_rich with capital'!BX48="","",'SAM_2017_4HH_rich with capital'!BX48)</f>
        <v>17556.168460281162</v>
      </c>
      <c r="BX47" s="223" t="str">
        <f>IF('SAM_2017_4HH_rich with capital'!BY48="","",'SAM_2017_4HH_rich with capital'!BY48)</f>
        <v/>
      </c>
      <c r="BY47" s="223" t="str">
        <f>IF('SAM_2017_4HH_rich with capital'!BZ48="","",'SAM_2017_4HH_rich with capital'!BZ48)</f>
        <v/>
      </c>
      <c r="BZ47" s="223" t="str">
        <f>IF('SAM_2017_4HH_rich with capital'!CA48="","",'SAM_2017_4HH_rich with capital'!CA48)</f>
        <v/>
      </c>
      <c r="CA47" s="223" t="str">
        <f>IF('SAM_2017_4HH_rich with capital'!CB48="","",'SAM_2017_4HH_rich with capital'!CB48)</f>
        <v/>
      </c>
      <c r="CB47" s="223" t="str">
        <f>IF('SAM_2017_4HH_rich with capital'!CC48="","",'SAM_2017_4HH_rich with capital'!CC48)</f>
        <v/>
      </c>
      <c r="CC47" s="223" t="str">
        <f>IF('SAM_2017_4HH_rich with capital'!CD48="","",'SAM_2017_4HH_rich with capital'!CD48)</f>
        <v/>
      </c>
      <c r="CD47" s="223">
        <f>IF('SAM_2017_4HH_rich with capital'!CE48="","",'SAM_2017_4HH_rich with capital'!CE48)</f>
        <v>620898.882243876</v>
      </c>
      <c r="CE47" s="83" t="str">
        <f>IF('SAM_2017_4HH_rich with capital'!CF48="","",'SAM_2017_4HH_rich with capital'!CF48)</f>
        <v/>
      </c>
    </row>
    <row r="48" spans="1:83" x14ac:dyDescent="0.25">
      <c r="A48" s="225">
        <v>47</v>
      </c>
      <c r="B48" s="244">
        <f>IF('SAM_2017_4HH_rich with capital'!C49="","",'SAM_2017_4HH_rich with capital'!C49)</f>
        <v>7883.5560531751344</v>
      </c>
      <c r="C48" s="223">
        <f>IF('SAM_2017_4HH_rich with capital'!D49="","",'SAM_2017_4HH_rich with capital'!D49)</f>
        <v>40765.582754110474</v>
      </c>
      <c r="D48" s="223">
        <f>IF('SAM_2017_4HH_rich with capital'!E49="","",'SAM_2017_4HH_rich with capital'!E49)</f>
        <v>26874.616005886903</v>
      </c>
      <c r="E48" s="223">
        <f>IF('SAM_2017_4HH_rich with capital'!F49="","",'SAM_2017_4HH_rich with capital'!F49)</f>
        <v>530.27578105357043</v>
      </c>
      <c r="F48" s="223">
        <f>IF('SAM_2017_4HH_rich with capital'!G49="","",'SAM_2017_4HH_rich with capital'!G49)</f>
        <v>636.57663443453293</v>
      </c>
      <c r="G48" s="223">
        <f>IF('SAM_2017_4HH_rich with capital'!H49="","",'SAM_2017_4HH_rich with capital'!H49)</f>
        <v>6059.4100427692238</v>
      </c>
      <c r="H48" s="223">
        <f>IF('SAM_2017_4HH_rich with capital'!I49="","",'SAM_2017_4HH_rich with capital'!I49)</f>
        <v>13453.94260135799</v>
      </c>
      <c r="I48" s="223">
        <f>IF('SAM_2017_4HH_rich with capital'!J49="","",'SAM_2017_4HH_rich with capital'!J49)</f>
        <v>4702.5619362583147</v>
      </c>
      <c r="J48" s="223">
        <f>IF('SAM_2017_4HH_rich with capital'!K49="","",'SAM_2017_4HH_rich with capital'!K49)</f>
        <v>10.031738862908638</v>
      </c>
      <c r="K48" s="223">
        <f>IF('SAM_2017_4HH_rich with capital'!L49="","",'SAM_2017_4HH_rich with capital'!L49)</f>
        <v>219.50930520280039</v>
      </c>
      <c r="L48" s="223">
        <f>IF('SAM_2017_4HH_rich with capital'!M49="","",'SAM_2017_4HH_rich with capital'!M49)</f>
        <v>9121.4687445612581</v>
      </c>
      <c r="M48" s="223">
        <f>IF('SAM_2017_4HH_rich with capital'!N49="","",'SAM_2017_4HH_rich with capital'!N49)</f>
        <v>136.06323593691724</v>
      </c>
      <c r="N48" s="223">
        <f>IF('SAM_2017_4HH_rich with capital'!O49="","",'SAM_2017_4HH_rich with capital'!O49)</f>
        <v>700.58056058039574</v>
      </c>
      <c r="O48" s="223">
        <f>IF('SAM_2017_4HH_rich with capital'!P49="","",'SAM_2017_4HH_rich with capital'!P49)</f>
        <v>7563.1538123354921</v>
      </c>
      <c r="P48" s="223">
        <f>IF('SAM_2017_4HH_rich with capital'!Q49="","",'SAM_2017_4HH_rich with capital'!Q49)</f>
        <v>200.74747707876085</v>
      </c>
      <c r="Q48" s="223">
        <f>IF('SAM_2017_4HH_rich with capital'!R49="","",'SAM_2017_4HH_rich with capital'!R49)</f>
        <v>10697.214659244826</v>
      </c>
      <c r="R48" s="223">
        <f>IF('SAM_2017_4HH_rich with capital'!S49="","",'SAM_2017_4HH_rich with capital'!S49)</f>
        <v>20712.483137825591</v>
      </c>
      <c r="S48" s="223">
        <f>IF('SAM_2017_4HH_rich with capital'!T49="","",'SAM_2017_4HH_rich with capital'!T49)</f>
        <v>0.28136841460847684</v>
      </c>
      <c r="T48" s="223">
        <f>IF('SAM_2017_4HH_rich with capital'!U49="","",'SAM_2017_4HH_rich with capital'!U49)</f>
        <v>32780.297416443587</v>
      </c>
      <c r="U48" s="223">
        <f>IF('SAM_2017_4HH_rich with capital'!V49="","",'SAM_2017_4HH_rich with capital'!V49)</f>
        <v>44.370206592977929</v>
      </c>
      <c r="V48" s="223">
        <f>IF('SAM_2017_4HH_rich with capital'!W49="","",'SAM_2017_4HH_rich with capital'!W49)</f>
        <v>7018.0021066028294</v>
      </c>
      <c r="W48" s="223">
        <f>IF('SAM_2017_4HH_rich with capital'!X49="","",'SAM_2017_4HH_rich with capital'!X49)</f>
        <v>1138.8071592338301</v>
      </c>
      <c r="X48" s="223">
        <f>IF('SAM_2017_4HH_rich with capital'!Y49="","",'SAM_2017_4HH_rich with capital'!Y49)</f>
        <v>31509.251686753574</v>
      </c>
      <c r="Y48" s="223">
        <f>IF('SAM_2017_4HH_rich with capital'!Z49="","",'SAM_2017_4HH_rich with capital'!Z49)</f>
        <v>3.7687772077640161E-3</v>
      </c>
      <c r="Z48" s="223">
        <f>IF('SAM_2017_4HH_rich with capital'!AA49="","",'SAM_2017_4HH_rich with capital'!AA49)</f>
        <v>1373.4011244315057</v>
      </c>
      <c r="AA48" s="223">
        <f>IF('SAM_2017_4HH_rich with capital'!AB49="","",'SAM_2017_4HH_rich with capital'!AB49)</f>
        <v>70233.826265446449</v>
      </c>
      <c r="AB48" s="223">
        <f>IF('SAM_2017_4HH_rich with capital'!AC49="","",'SAM_2017_4HH_rich with capital'!AC49)</f>
        <v>97727.630575813411</v>
      </c>
      <c r="AC48" s="223">
        <f>IF('SAM_2017_4HH_rich with capital'!AD49="","",'SAM_2017_4HH_rich with capital'!AD49)</f>
        <v>18199.415116839216</v>
      </c>
      <c r="AD48" s="223">
        <f>IF('SAM_2017_4HH_rich with capital'!AE49="","",'SAM_2017_4HH_rich with capital'!AE49)</f>
        <v>377.93519065873215</v>
      </c>
      <c r="AE48" s="223">
        <f>IF('SAM_2017_4HH_rich with capital'!AF49="","",'SAM_2017_4HH_rich with capital'!AF49)</f>
        <v>11824.893583685687</v>
      </c>
      <c r="AF48" s="223">
        <f>IF('SAM_2017_4HH_rich with capital'!AG49="","",'SAM_2017_4HH_rich with capital'!AG49)</f>
        <v>46578.510968904826</v>
      </c>
      <c r="AG48" s="223">
        <f>IF('SAM_2017_4HH_rich with capital'!AH49="","",'SAM_2017_4HH_rich with capital'!AH49)</f>
        <v>542.52981354959866</v>
      </c>
      <c r="AH48" s="223">
        <f>IF('SAM_2017_4HH_rich with capital'!AI49="","",'SAM_2017_4HH_rich with capital'!AI49)</f>
        <v>2755.2322880856077</v>
      </c>
      <c r="AI48" s="223">
        <f>IF('SAM_2017_4HH_rich with capital'!AJ49="","",'SAM_2017_4HH_rich with capital'!AJ49)</f>
        <v>40560.709413633085</v>
      </c>
      <c r="AJ48" s="223" t="str">
        <f>IF('SAM_2017_4HH_rich with capital'!AK49="","",'SAM_2017_4HH_rich with capital'!AK49)</f>
        <v/>
      </c>
      <c r="AK48" s="223" t="str">
        <f>IF('SAM_2017_4HH_rich with capital'!AL49="","",'SAM_2017_4HH_rich with capital'!AL49)</f>
        <v/>
      </c>
      <c r="AL48" s="223" t="str">
        <f>IF('SAM_2017_4HH_rich with capital'!AM49="","",'SAM_2017_4HH_rich with capital'!AM49)</f>
        <v/>
      </c>
      <c r="AM48" s="223" t="str">
        <f>IF('SAM_2017_4HH_rich with capital'!AN49="","",'SAM_2017_4HH_rich with capital'!AN49)</f>
        <v/>
      </c>
      <c r="AN48" s="223" t="str">
        <f>IF('SAM_2017_4HH_rich with capital'!AO49="","",'SAM_2017_4HH_rich with capital'!AO49)</f>
        <v/>
      </c>
      <c r="AO48" s="223" t="str">
        <f>IF('SAM_2017_4HH_rich with capital'!AP49="","",'SAM_2017_4HH_rich with capital'!AP49)</f>
        <v/>
      </c>
      <c r="AP48" s="223" t="str">
        <f>IF('SAM_2017_4HH_rich with capital'!AQ49="","",'SAM_2017_4HH_rich with capital'!AQ49)</f>
        <v/>
      </c>
      <c r="AQ48" s="223" t="str">
        <f>IF('SAM_2017_4HH_rich with capital'!AR49="","",'SAM_2017_4HH_rich with capital'!AR49)</f>
        <v/>
      </c>
      <c r="AR48" s="223" t="str">
        <f>IF('SAM_2017_4HH_rich with capital'!AS49="","",'SAM_2017_4HH_rich with capital'!AS49)</f>
        <v/>
      </c>
      <c r="AS48" s="223" t="str">
        <f>IF('SAM_2017_4HH_rich with capital'!AT49="","",'SAM_2017_4HH_rich with capital'!AT49)</f>
        <v/>
      </c>
      <c r="AT48" s="223" t="str">
        <f>IF('SAM_2017_4HH_rich with capital'!AU49="","",'SAM_2017_4HH_rich with capital'!AU49)</f>
        <v/>
      </c>
      <c r="AU48" s="223" t="str">
        <f>IF('SAM_2017_4HH_rich with capital'!AV49="","",'SAM_2017_4HH_rich with capital'!AV49)</f>
        <v/>
      </c>
      <c r="AV48" s="223" t="str">
        <f>IF('SAM_2017_4HH_rich with capital'!AW49="","",'SAM_2017_4HH_rich with capital'!AW49)</f>
        <v/>
      </c>
      <c r="AW48" s="223" t="str">
        <f>IF('SAM_2017_4HH_rich with capital'!AX49="","",'SAM_2017_4HH_rich with capital'!AX49)</f>
        <v/>
      </c>
      <c r="AX48" s="223" t="str">
        <f>IF('SAM_2017_4HH_rich with capital'!AY49="","",'SAM_2017_4HH_rich with capital'!AY49)</f>
        <v/>
      </c>
      <c r="AY48" s="223" t="str">
        <f>IF('SAM_2017_4HH_rich with capital'!AZ49="","",'SAM_2017_4HH_rich with capital'!AZ49)</f>
        <v/>
      </c>
      <c r="AZ48" s="223" t="str">
        <f>IF('SAM_2017_4HH_rich with capital'!BA49="","",'SAM_2017_4HH_rich with capital'!BA49)</f>
        <v/>
      </c>
      <c r="BA48" s="223" t="str">
        <f>IF('SAM_2017_4HH_rich with capital'!BB49="","",'SAM_2017_4HH_rich with capital'!BB49)</f>
        <v/>
      </c>
      <c r="BB48" s="223" t="str">
        <f>IF('SAM_2017_4HH_rich with capital'!BC49="","",'SAM_2017_4HH_rich with capital'!BC49)</f>
        <v/>
      </c>
      <c r="BC48" s="223" t="str">
        <f>IF('SAM_2017_4HH_rich with capital'!BD49="","",'SAM_2017_4HH_rich with capital'!BD49)</f>
        <v/>
      </c>
      <c r="BD48" s="223" t="str">
        <f>IF('SAM_2017_4HH_rich with capital'!BE49="","",'SAM_2017_4HH_rich with capital'!BE49)</f>
        <v/>
      </c>
      <c r="BE48" s="223" t="str">
        <f>IF('SAM_2017_4HH_rich with capital'!BF49="","",'SAM_2017_4HH_rich with capital'!BF49)</f>
        <v/>
      </c>
      <c r="BF48" s="223" t="str">
        <f>IF('SAM_2017_4HH_rich with capital'!BG49="","",'SAM_2017_4HH_rich with capital'!BG49)</f>
        <v/>
      </c>
      <c r="BG48" s="223" t="str">
        <f>IF('SAM_2017_4HH_rich with capital'!BH49="","",'SAM_2017_4HH_rich with capital'!BH49)</f>
        <v/>
      </c>
      <c r="BH48" s="223" t="str">
        <f>IF('SAM_2017_4HH_rich with capital'!BI49="","",'SAM_2017_4HH_rich with capital'!BI49)</f>
        <v/>
      </c>
      <c r="BI48" s="223" t="str">
        <f>IF('SAM_2017_4HH_rich with capital'!BJ49="","",'SAM_2017_4HH_rich with capital'!BJ49)</f>
        <v/>
      </c>
      <c r="BJ48" s="223" t="str">
        <f>IF('SAM_2017_4HH_rich with capital'!BK49="","",'SAM_2017_4HH_rich with capital'!BK49)</f>
        <v/>
      </c>
      <c r="BK48" s="223" t="str">
        <f>IF('SAM_2017_4HH_rich with capital'!BL49="","",'SAM_2017_4HH_rich with capital'!BL49)</f>
        <v/>
      </c>
      <c r="BL48" s="223" t="str">
        <f>IF('SAM_2017_4HH_rich with capital'!BM49="","",'SAM_2017_4HH_rich with capital'!BM49)</f>
        <v/>
      </c>
      <c r="BM48" s="223" t="str">
        <f>IF('SAM_2017_4HH_rich with capital'!BN49="","",'SAM_2017_4HH_rich with capital'!BN49)</f>
        <v/>
      </c>
      <c r="BN48" s="223" t="str">
        <f>IF('SAM_2017_4HH_rich with capital'!BO49="","",'SAM_2017_4HH_rich with capital'!BO49)</f>
        <v/>
      </c>
      <c r="BO48" s="223" t="str">
        <f>IF('SAM_2017_4HH_rich with capital'!BP49="","",'SAM_2017_4HH_rich with capital'!BP49)</f>
        <v/>
      </c>
      <c r="BP48" s="223" t="str">
        <f>IF('SAM_2017_4HH_rich with capital'!BQ49="","",'SAM_2017_4HH_rich with capital'!BQ49)</f>
        <v/>
      </c>
      <c r="BQ48" s="223" t="str">
        <f>IF('SAM_2017_4HH_rich with capital'!BR49="","",'SAM_2017_4HH_rich with capital'!BR49)</f>
        <v/>
      </c>
      <c r="BR48" s="223" t="str">
        <f>IF('SAM_2017_4HH_rich with capital'!BS49="","",'SAM_2017_4HH_rich with capital'!BS49)</f>
        <v/>
      </c>
      <c r="BS48" s="223" t="str">
        <f>IF('SAM_2017_4HH_rich with capital'!BT49="","",'SAM_2017_4HH_rich with capital'!BT49)</f>
        <v/>
      </c>
      <c r="BT48" s="279">
        <f>IF('SAM_2017_4HH_rich with capital'!BU49="","",'SAM_2017_4HH_rich with capital'!BU49)</f>
        <v>20152.91003282095</v>
      </c>
      <c r="BU48" s="223">
        <f>IF('SAM_2017_4HH_rich with capital'!BV49="","",'SAM_2017_4HH_rich with capital'!BV49)</f>
        <v>45266.378255596661</v>
      </c>
      <c r="BV48" s="223">
        <f>IF('SAM_2017_4HH_rich with capital'!BW49="","",'SAM_2017_4HH_rich with capital'!BW49)</f>
        <v>8200.7538283839986</v>
      </c>
      <c r="BW48" s="280">
        <f>IF('SAM_2017_4HH_rich with capital'!BX49="","",'SAM_2017_4HH_rich with capital'!BX49)</f>
        <v>47901.766662134054</v>
      </c>
      <c r="BX48" s="223" t="str">
        <f>IF('SAM_2017_4HH_rich with capital'!BY49="","",'SAM_2017_4HH_rich with capital'!BY49)</f>
        <v/>
      </c>
      <c r="BY48" s="223" t="str">
        <f>IF('SAM_2017_4HH_rich with capital'!BZ49="","",'SAM_2017_4HH_rich with capital'!BZ49)</f>
        <v/>
      </c>
      <c r="BZ48" s="223" t="str">
        <f>IF('SAM_2017_4HH_rich with capital'!CA49="","",'SAM_2017_4HH_rich with capital'!CA49)</f>
        <v/>
      </c>
      <c r="CA48" s="223" t="str">
        <f>IF('SAM_2017_4HH_rich with capital'!CB49="","",'SAM_2017_4HH_rich with capital'!CB49)</f>
        <v/>
      </c>
      <c r="CB48" s="223" t="str">
        <f>IF('SAM_2017_4HH_rich with capital'!CC49="","",'SAM_2017_4HH_rich with capital'!CC49)</f>
        <v/>
      </c>
      <c r="CC48" s="223" t="str">
        <f>IF('SAM_2017_4HH_rich with capital'!CD49="","",'SAM_2017_4HH_rich with capital'!CD49)</f>
        <v/>
      </c>
      <c r="CD48" s="223">
        <f>IF('SAM_2017_4HH_rich with capital'!CE49="","",'SAM_2017_4HH_rich with capital'!CE49)</f>
        <v>235061.80410458989</v>
      </c>
      <c r="CE48" s="83" t="str">
        <f>IF('SAM_2017_4HH_rich with capital'!CF49="","",'SAM_2017_4HH_rich with capital'!CF49)</f>
        <v/>
      </c>
    </row>
    <row r="49" spans="1:83" x14ac:dyDescent="0.25">
      <c r="A49" s="225">
        <v>48</v>
      </c>
      <c r="B49" s="244">
        <f>IF('SAM_2017_4HH_rich with capital'!C50="","",'SAM_2017_4HH_rich with capital'!C50)</f>
        <v>65548.654618653192</v>
      </c>
      <c r="C49" s="223">
        <f>IF('SAM_2017_4HH_rich with capital'!D50="","",'SAM_2017_4HH_rich with capital'!D50)</f>
        <v>2317.1894917184504</v>
      </c>
      <c r="D49" s="223">
        <f>IF('SAM_2017_4HH_rich with capital'!E50="","",'SAM_2017_4HH_rich with capital'!E50)</f>
        <v>181702.46051354753</v>
      </c>
      <c r="E49" s="223">
        <f>IF('SAM_2017_4HH_rich with capital'!F50="","",'SAM_2017_4HH_rich with capital'!F50)</f>
        <v>750.98965536193487</v>
      </c>
      <c r="F49" s="223">
        <f>IF('SAM_2017_4HH_rich with capital'!G50="","",'SAM_2017_4HH_rich with capital'!G50)</f>
        <v>581.37864287230786</v>
      </c>
      <c r="G49" s="223">
        <f>IF('SAM_2017_4HH_rich with capital'!H50="","",'SAM_2017_4HH_rich with capital'!H50)</f>
        <v>34753.350860960847</v>
      </c>
      <c r="H49" s="223">
        <f>IF('SAM_2017_4HH_rich with capital'!I50="","",'SAM_2017_4HH_rich with capital'!I50)</f>
        <v>2517.6427140586416</v>
      </c>
      <c r="I49" s="223">
        <f>IF('SAM_2017_4HH_rich with capital'!J50="","",'SAM_2017_4HH_rich with capital'!J50)</f>
        <v>5627.0941880113587</v>
      </c>
      <c r="J49" s="223">
        <f>IF('SAM_2017_4HH_rich with capital'!K50="","",'SAM_2017_4HH_rich with capital'!K50)</f>
        <v>9.8038700485790642</v>
      </c>
      <c r="K49" s="223">
        <f>IF('SAM_2017_4HH_rich with capital'!L50="","",'SAM_2017_4HH_rich with capital'!L50)</f>
        <v>295.37881514945332</v>
      </c>
      <c r="L49" s="223">
        <f>IF('SAM_2017_4HH_rich with capital'!M50="","",'SAM_2017_4HH_rich with capital'!M50)</f>
        <v>5579.8350380437423</v>
      </c>
      <c r="M49" s="223">
        <f>IF('SAM_2017_4HH_rich with capital'!N50="","",'SAM_2017_4HH_rich with capital'!N50)</f>
        <v>543.68558943021537</v>
      </c>
      <c r="N49" s="223">
        <f>IF('SAM_2017_4HH_rich with capital'!O50="","",'SAM_2017_4HH_rich with capital'!O50)</f>
        <v>2.2644002605143767E-3</v>
      </c>
      <c r="O49" s="223">
        <f>IF('SAM_2017_4HH_rich with capital'!P50="","",'SAM_2017_4HH_rich with capital'!P50)</f>
        <v>84.000580915068255</v>
      </c>
      <c r="P49" s="223">
        <f>IF('SAM_2017_4HH_rich with capital'!Q50="","",'SAM_2017_4HH_rich with capital'!Q50)</f>
        <v>854.08382547744941</v>
      </c>
      <c r="Q49" s="223">
        <f>IF('SAM_2017_4HH_rich with capital'!R50="","",'SAM_2017_4HH_rich with capital'!R50)</f>
        <v>2283.7171077288244</v>
      </c>
      <c r="R49" s="223">
        <f>IF('SAM_2017_4HH_rich with capital'!S50="","",'SAM_2017_4HH_rich with capital'!S50)</f>
        <v>902.181069285577</v>
      </c>
      <c r="S49" s="223">
        <f>IF('SAM_2017_4HH_rich with capital'!T50="","",'SAM_2017_4HH_rich with capital'!T50)</f>
        <v>7.5917488535123784E-2</v>
      </c>
      <c r="T49" s="223">
        <f>IF('SAM_2017_4HH_rich with capital'!U50="","",'SAM_2017_4HH_rich with capital'!U50)</f>
        <v>4839.8274431291102</v>
      </c>
      <c r="U49" s="223">
        <f>IF('SAM_2017_4HH_rich with capital'!V50="","",'SAM_2017_4HH_rich with capital'!V50)</f>
        <v>753.48159406720163</v>
      </c>
      <c r="V49" s="223">
        <f>IF('SAM_2017_4HH_rich with capital'!W50="","",'SAM_2017_4HH_rich with capital'!W50)</f>
        <v>515.25250479824524</v>
      </c>
      <c r="W49" s="223">
        <f>IF('SAM_2017_4HH_rich with capital'!X50="","",'SAM_2017_4HH_rich with capital'!X50)</f>
        <v>1982.2095532692963</v>
      </c>
      <c r="X49" s="223">
        <f>IF('SAM_2017_4HH_rich with capital'!Y50="","",'SAM_2017_4HH_rich with capital'!Y50)</f>
        <v>616262.73301358125</v>
      </c>
      <c r="Y49" s="223">
        <f>IF('SAM_2017_4HH_rich with capital'!Z50="","",'SAM_2017_4HH_rich with capital'!Z50)</f>
        <v>2306.8474422678159</v>
      </c>
      <c r="Z49" s="223">
        <f>IF('SAM_2017_4HH_rich with capital'!AA50="","",'SAM_2017_4HH_rich with capital'!AA50)</f>
        <v>22328.063904103408</v>
      </c>
      <c r="AA49" s="223">
        <f>IF('SAM_2017_4HH_rich with capital'!AB50="","",'SAM_2017_4HH_rich with capital'!AB50)</f>
        <v>23874.588875479014</v>
      </c>
      <c r="AB49" s="223">
        <f>IF('SAM_2017_4HH_rich with capital'!AC50="","",'SAM_2017_4HH_rich with capital'!AC50)</f>
        <v>161384.97127136451</v>
      </c>
      <c r="AC49" s="223">
        <f>IF('SAM_2017_4HH_rich with capital'!AD50="","",'SAM_2017_4HH_rich with capital'!AD50)</f>
        <v>401.77030686461859</v>
      </c>
      <c r="AD49" s="223">
        <f>IF('SAM_2017_4HH_rich with capital'!AE50="","",'SAM_2017_4HH_rich with capital'!AE50)</f>
        <v>4971.5793161144338</v>
      </c>
      <c r="AE49" s="223">
        <f>IF('SAM_2017_4HH_rich with capital'!AF50="","",'SAM_2017_4HH_rich with capital'!AF50)</f>
        <v>68300.172770447243</v>
      </c>
      <c r="AF49" s="223">
        <f>IF('SAM_2017_4HH_rich with capital'!AG50="","",'SAM_2017_4HH_rich with capital'!AG50)</f>
        <v>10814.261275790614</v>
      </c>
      <c r="AG49" s="223">
        <f>IF('SAM_2017_4HH_rich with capital'!AH50="","",'SAM_2017_4HH_rich with capital'!AH50)</f>
        <v>2881.9636208534607</v>
      </c>
      <c r="AH49" s="223">
        <f>IF('SAM_2017_4HH_rich with capital'!AI50="","",'SAM_2017_4HH_rich with capital'!AI50)</f>
        <v>14353.943673714783</v>
      </c>
      <c r="AI49" s="223">
        <f>IF('SAM_2017_4HH_rich with capital'!AJ50="","",'SAM_2017_4HH_rich with capital'!AJ50)</f>
        <v>54369.699560100089</v>
      </c>
      <c r="AJ49" s="223" t="str">
        <f>IF('SAM_2017_4HH_rich with capital'!AK50="","",'SAM_2017_4HH_rich with capital'!AK50)</f>
        <v/>
      </c>
      <c r="AK49" s="223" t="str">
        <f>IF('SAM_2017_4HH_rich with capital'!AL50="","",'SAM_2017_4HH_rich with capital'!AL50)</f>
        <v/>
      </c>
      <c r="AL49" s="223" t="str">
        <f>IF('SAM_2017_4HH_rich with capital'!AM50="","",'SAM_2017_4HH_rich with capital'!AM50)</f>
        <v/>
      </c>
      <c r="AM49" s="223" t="str">
        <f>IF('SAM_2017_4HH_rich with capital'!AN50="","",'SAM_2017_4HH_rich with capital'!AN50)</f>
        <v/>
      </c>
      <c r="AN49" s="223" t="str">
        <f>IF('SAM_2017_4HH_rich with capital'!AO50="","",'SAM_2017_4HH_rich with capital'!AO50)</f>
        <v/>
      </c>
      <c r="AO49" s="223" t="str">
        <f>IF('SAM_2017_4HH_rich with capital'!AP50="","",'SAM_2017_4HH_rich with capital'!AP50)</f>
        <v/>
      </c>
      <c r="AP49" s="223" t="str">
        <f>IF('SAM_2017_4HH_rich with capital'!AQ50="","",'SAM_2017_4HH_rich with capital'!AQ50)</f>
        <v/>
      </c>
      <c r="AQ49" s="223" t="str">
        <f>IF('SAM_2017_4HH_rich with capital'!AR50="","",'SAM_2017_4HH_rich with capital'!AR50)</f>
        <v/>
      </c>
      <c r="AR49" s="223" t="str">
        <f>IF('SAM_2017_4HH_rich with capital'!AS50="","",'SAM_2017_4HH_rich with capital'!AS50)</f>
        <v/>
      </c>
      <c r="AS49" s="223" t="str">
        <f>IF('SAM_2017_4HH_rich with capital'!AT50="","",'SAM_2017_4HH_rich with capital'!AT50)</f>
        <v/>
      </c>
      <c r="AT49" s="223" t="str">
        <f>IF('SAM_2017_4HH_rich with capital'!AU50="","",'SAM_2017_4HH_rich with capital'!AU50)</f>
        <v/>
      </c>
      <c r="AU49" s="223" t="str">
        <f>IF('SAM_2017_4HH_rich with capital'!AV50="","",'SAM_2017_4HH_rich with capital'!AV50)</f>
        <v/>
      </c>
      <c r="AV49" s="223" t="str">
        <f>IF('SAM_2017_4HH_rich with capital'!AW50="","",'SAM_2017_4HH_rich with capital'!AW50)</f>
        <v/>
      </c>
      <c r="AW49" s="223" t="str">
        <f>IF('SAM_2017_4HH_rich with capital'!AX50="","",'SAM_2017_4HH_rich with capital'!AX50)</f>
        <v/>
      </c>
      <c r="AX49" s="223" t="str">
        <f>IF('SAM_2017_4HH_rich with capital'!AY50="","",'SAM_2017_4HH_rich with capital'!AY50)</f>
        <v/>
      </c>
      <c r="AY49" s="223" t="str">
        <f>IF('SAM_2017_4HH_rich with capital'!AZ50="","",'SAM_2017_4HH_rich with capital'!AZ50)</f>
        <v/>
      </c>
      <c r="AZ49" s="223" t="str">
        <f>IF('SAM_2017_4HH_rich with capital'!BA50="","",'SAM_2017_4HH_rich with capital'!BA50)</f>
        <v/>
      </c>
      <c r="BA49" s="223" t="str">
        <f>IF('SAM_2017_4HH_rich with capital'!BB50="","",'SAM_2017_4HH_rich with capital'!BB50)</f>
        <v/>
      </c>
      <c r="BB49" s="223" t="str">
        <f>IF('SAM_2017_4HH_rich with capital'!BC50="","",'SAM_2017_4HH_rich with capital'!BC50)</f>
        <v/>
      </c>
      <c r="BC49" s="223" t="str">
        <f>IF('SAM_2017_4HH_rich with capital'!BD50="","",'SAM_2017_4HH_rich with capital'!BD50)</f>
        <v/>
      </c>
      <c r="BD49" s="223" t="str">
        <f>IF('SAM_2017_4HH_rich with capital'!BE50="","",'SAM_2017_4HH_rich with capital'!BE50)</f>
        <v/>
      </c>
      <c r="BE49" s="223" t="str">
        <f>IF('SAM_2017_4HH_rich with capital'!BF50="","",'SAM_2017_4HH_rich with capital'!BF50)</f>
        <v/>
      </c>
      <c r="BF49" s="223" t="str">
        <f>IF('SAM_2017_4HH_rich with capital'!BG50="","",'SAM_2017_4HH_rich with capital'!BG50)</f>
        <v/>
      </c>
      <c r="BG49" s="223" t="str">
        <f>IF('SAM_2017_4HH_rich with capital'!BH50="","",'SAM_2017_4HH_rich with capital'!BH50)</f>
        <v/>
      </c>
      <c r="BH49" s="223" t="str">
        <f>IF('SAM_2017_4HH_rich with capital'!BI50="","",'SAM_2017_4HH_rich with capital'!BI50)</f>
        <v/>
      </c>
      <c r="BI49" s="223" t="str">
        <f>IF('SAM_2017_4HH_rich with capital'!BJ50="","",'SAM_2017_4HH_rich with capital'!BJ50)</f>
        <v/>
      </c>
      <c r="BJ49" s="223" t="str">
        <f>IF('SAM_2017_4HH_rich with capital'!BK50="","",'SAM_2017_4HH_rich with capital'!BK50)</f>
        <v/>
      </c>
      <c r="BK49" s="223" t="str">
        <f>IF('SAM_2017_4HH_rich with capital'!BL50="","",'SAM_2017_4HH_rich with capital'!BL50)</f>
        <v/>
      </c>
      <c r="BL49" s="223" t="str">
        <f>IF('SAM_2017_4HH_rich with capital'!BM50="","",'SAM_2017_4HH_rich with capital'!BM50)</f>
        <v/>
      </c>
      <c r="BM49" s="223" t="str">
        <f>IF('SAM_2017_4HH_rich with capital'!BN50="","",'SAM_2017_4HH_rich with capital'!BN50)</f>
        <v/>
      </c>
      <c r="BN49" s="223" t="str">
        <f>IF('SAM_2017_4HH_rich with capital'!BO50="","",'SAM_2017_4HH_rich with capital'!BO50)</f>
        <v/>
      </c>
      <c r="BO49" s="223" t="str">
        <f>IF('SAM_2017_4HH_rich with capital'!BP50="","",'SAM_2017_4HH_rich with capital'!BP50)</f>
        <v/>
      </c>
      <c r="BP49" s="223" t="str">
        <f>IF('SAM_2017_4HH_rich with capital'!BQ50="","",'SAM_2017_4HH_rich with capital'!BQ50)</f>
        <v/>
      </c>
      <c r="BQ49" s="223" t="str">
        <f>IF('SAM_2017_4HH_rich with capital'!BR50="","",'SAM_2017_4HH_rich with capital'!BR50)</f>
        <v/>
      </c>
      <c r="BR49" s="223" t="str">
        <f>IF('SAM_2017_4HH_rich with capital'!BS50="","",'SAM_2017_4HH_rich with capital'!BS50)</f>
        <v/>
      </c>
      <c r="BS49" s="223" t="str">
        <f>IF('SAM_2017_4HH_rich with capital'!BT50="","",'SAM_2017_4HH_rich with capital'!BT50)</f>
        <v/>
      </c>
      <c r="BT49" s="279">
        <f>IF('SAM_2017_4HH_rich with capital'!BU50="","",'SAM_2017_4HH_rich with capital'!BU50)</f>
        <v>56190.961054146515</v>
      </c>
      <c r="BU49" s="223">
        <f>IF('SAM_2017_4HH_rich with capital'!BV50="","",'SAM_2017_4HH_rich with capital'!BV50)</f>
        <v>121694.88667155137</v>
      </c>
      <c r="BV49" s="223">
        <f>IF('SAM_2017_4HH_rich with capital'!BW50="","",'SAM_2017_4HH_rich with capital'!BW50)</f>
        <v>30749.135318650107</v>
      </c>
      <c r="BW49" s="280">
        <f>IF('SAM_2017_4HH_rich with capital'!BX50="","",'SAM_2017_4HH_rich with capital'!BX50)</f>
        <v>185915.56148917254</v>
      </c>
      <c r="BX49" s="223" t="str">
        <f>IF('SAM_2017_4HH_rich with capital'!BY50="","",'SAM_2017_4HH_rich with capital'!BY50)</f>
        <v/>
      </c>
      <c r="BY49" s="223" t="str">
        <f>IF('SAM_2017_4HH_rich with capital'!BZ50="","",'SAM_2017_4HH_rich with capital'!BZ50)</f>
        <v/>
      </c>
      <c r="BZ49" s="223" t="str">
        <f>IF('SAM_2017_4HH_rich with capital'!CA50="","",'SAM_2017_4HH_rich with capital'!CA50)</f>
        <v/>
      </c>
      <c r="CA49" s="223" t="str">
        <f>IF('SAM_2017_4HH_rich with capital'!CB50="","",'SAM_2017_4HH_rich with capital'!CB50)</f>
        <v/>
      </c>
      <c r="CB49" s="223" t="str">
        <f>IF('SAM_2017_4HH_rich with capital'!CC50="","",'SAM_2017_4HH_rich with capital'!CC50)</f>
        <v/>
      </c>
      <c r="CC49" s="223" t="str">
        <f>IF('SAM_2017_4HH_rich with capital'!CD50="","",'SAM_2017_4HH_rich with capital'!CD50)</f>
        <v/>
      </c>
      <c r="CD49" s="223">
        <f>IF('SAM_2017_4HH_rich with capital'!CE50="","",'SAM_2017_4HH_rich with capital'!CE50)</f>
        <v>7798.6343248258754</v>
      </c>
      <c r="CE49" s="83" t="str">
        <f>IF('SAM_2017_4HH_rich with capital'!CF50="","",'SAM_2017_4HH_rich with capital'!CF50)</f>
        <v/>
      </c>
    </row>
    <row r="50" spans="1:83" x14ac:dyDescent="0.25">
      <c r="A50" s="225">
        <v>49</v>
      </c>
      <c r="B50" s="244">
        <f>IF('SAM_2017_4HH_rich with capital'!C51="","",'SAM_2017_4HH_rich with capital'!C51)</f>
        <v>218474.02477080803</v>
      </c>
      <c r="C50" s="223">
        <f>IF('SAM_2017_4HH_rich with capital'!D51="","",'SAM_2017_4HH_rich with capital'!D51)</f>
        <v>2330.2905501033888</v>
      </c>
      <c r="D50" s="223">
        <f>IF('SAM_2017_4HH_rich with capital'!E51="","",'SAM_2017_4HH_rich with capital'!E51)</f>
        <v>110463.28643075997</v>
      </c>
      <c r="E50" s="223">
        <f>IF('SAM_2017_4HH_rich with capital'!F51="","",'SAM_2017_4HH_rich with capital'!F51)</f>
        <v>0.26442482605491557</v>
      </c>
      <c r="F50" s="223">
        <f>IF('SAM_2017_4HH_rich with capital'!G51="","",'SAM_2017_4HH_rich with capital'!G51)</f>
        <v>2369.8048365865166</v>
      </c>
      <c r="G50" s="223">
        <f>IF('SAM_2017_4HH_rich with capital'!H51="","",'SAM_2017_4HH_rich with capital'!H51)</f>
        <v>249084.22755272753</v>
      </c>
      <c r="H50" s="223">
        <f>IF('SAM_2017_4HH_rich with capital'!I51="","",'SAM_2017_4HH_rich with capital'!I51)</f>
        <v>8227.0068425138488</v>
      </c>
      <c r="I50" s="223">
        <f>IF('SAM_2017_4HH_rich with capital'!J51="","",'SAM_2017_4HH_rich with capital'!J51)</f>
        <v>98408.141678649161</v>
      </c>
      <c r="J50" s="223">
        <f>IF('SAM_2017_4HH_rich with capital'!K51="","",'SAM_2017_4HH_rich with capital'!K51)</f>
        <v>14790.457148401782</v>
      </c>
      <c r="K50" s="223">
        <f>IF('SAM_2017_4HH_rich with capital'!L51="","",'SAM_2017_4HH_rich with capital'!L51)</f>
        <v>64525.328273329797</v>
      </c>
      <c r="L50" s="223">
        <f>IF('SAM_2017_4HH_rich with capital'!M51="","",'SAM_2017_4HH_rich with capital'!M51)</f>
        <v>180.75666275815601</v>
      </c>
      <c r="M50" s="223">
        <f>IF('SAM_2017_4HH_rich with capital'!N51="","",'SAM_2017_4HH_rich with capital'!N51)</f>
        <v>1686.6570997792019</v>
      </c>
      <c r="N50" s="223">
        <f>IF('SAM_2017_4HH_rich with capital'!O51="","",'SAM_2017_4HH_rich with capital'!O51)</f>
        <v>111.33705475557366</v>
      </c>
      <c r="O50" s="223">
        <f>IF('SAM_2017_4HH_rich with capital'!P51="","",'SAM_2017_4HH_rich with capital'!P51)</f>
        <v>2361.9818144679898</v>
      </c>
      <c r="P50" s="223">
        <f>IF('SAM_2017_4HH_rich with capital'!Q51="","",'SAM_2017_4HH_rich with capital'!Q51)</f>
        <v>33711.261083985322</v>
      </c>
      <c r="Q50" s="223">
        <f>IF('SAM_2017_4HH_rich with capital'!R51="","",'SAM_2017_4HH_rich with capital'!R51)</f>
        <v>7273.5915626143105</v>
      </c>
      <c r="R50" s="223">
        <f>IF('SAM_2017_4HH_rich with capital'!S51="","",'SAM_2017_4HH_rich with capital'!S51)</f>
        <v>2591.8140847518312</v>
      </c>
      <c r="S50" s="223">
        <f>IF('SAM_2017_4HH_rich with capital'!T51="","",'SAM_2017_4HH_rich with capital'!T51)</f>
        <v>2349.0212429534604</v>
      </c>
      <c r="T50" s="223">
        <f>IF('SAM_2017_4HH_rich with capital'!U51="","",'SAM_2017_4HH_rich with capital'!U51)</f>
        <v>11104.492321118134</v>
      </c>
      <c r="U50" s="223">
        <f>IF('SAM_2017_4HH_rich with capital'!V51="","",'SAM_2017_4HH_rich with capital'!V51)</f>
        <v>54.732236291323609</v>
      </c>
      <c r="V50" s="223">
        <f>IF('SAM_2017_4HH_rich with capital'!W51="","",'SAM_2017_4HH_rich with capital'!W51)</f>
        <v>1489.6749357489714</v>
      </c>
      <c r="W50" s="223">
        <f>IF('SAM_2017_4HH_rich with capital'!X51="","",'SAM_2017_4HH_rich with capital'!X51)</f>
        <v>454.15637478031613</v>
      </c>
      <c r="X50" s="223">
        <f>IF('SAM_2017_4HH_rich with capital'!Y51="","",'SAM_2017_4HH_rich with capital'!Y51)</f>
        <v>15514.214764687029</v>
      </c>
      <c r="Y50" s="223">
        <f>IF('SAM_2017_4HH_rich with capital'!Z51="","",'SAM_2017_4HH_rich with capital'!Z51)</f>
        <v>552.14476512857652</v>
      </c>
      <c r="Z50" s="223">
        <f>IF('SAM_2017_4HH_rich with capital'!AA51="","",'SAM_2017_4HH_rich with capital'!AA51)</f>
        <v>2751.8399743054142</v>
      </c>
      <c r="AA50" s="223">
        <f>IF('SAM_2017_4HH_rich with capital'!AB51="","",'SAM_2017_4HH_rich with capital'!AB51)</f>
        <v>7067.5604392022396</v>
      </c>
      <c r="AB50" s="223">
        <f>IF('SAM_2017_4HH_rich with capital'!AC51="","",'SAM_2017_4HH_rich with capital'!AC51)</f>
        <v>12465.394827002354</v>
      </c>
      <c r="AC50" s="223">
        <f>IF('SAM_2017_4HH_rich with capital'!AD51="","",'SAM_2017_4HH_rich with capital'!AD51)</f>
        <v>3517.3240418382829</v>
      </c>
      <c r="AD50" s="223">
        <f>IF('SAM_2017_4HH_rich with capital'!AE51="","",'SAM_2017_4HH_rich with capital'!AE51)</f>
        <v>339.13651790286661</v>
      </c>
      <c r="AE50" s="223">
        <f>IF('SAM_2017_4HH_rich with capital'!AF51="","",'SAM_2017_4HH_rich with capital'!AF51)</f>
        <v>16122.476450357968</v>
      </c>
      <c r="AF50" s="223">
        <f>IF('SAM_2017_4HH_rich with capital'!AG51="","",'SAM_2017_4HH_rich with capital'!AG51)</f>
        <v>58367.001595322305</v>
      </c>
      <c r="AG50" s="223">
        <f>IF('SAM_2017_4HH_rich with capital'!AH51="","",'SAM_2017_4HH_rich with capital'!AH51)</f>
        <v>30249.368118569324</v>
      </c>
      <c r="AH50" s="223">
        <f>IF('SAM_2017_4HH_rich with capital'!AI51="","",'SAM_2017_4HH_rich with capital'!AI51)</f>
        <v>150197.09614603544</v>
      </c>
      <c r="AI50" s="223">
        <f>IF('SAM_2017_4HH_rich with capital'!AJ51="","",'SAM_2017_4HH_rich with capital'!AJ51)</f>
        <v>56636.021967094275</v>
      </c>
      <c r="AJ50" s="223" t="str">
        <f>IF('SAM_2017_4HH_rich with capital'!AK51="","",'SAM_2017_4HH_rich with capital'!AK51)</f>
        <v/>
      </c>
      <c r="AK50" s="223" t="str">
        <f>IF('SAM_2017_4HH_rich with capital'!AL51="","",'SAM_2017_4HH_rich with capital'!AL51)</f>
        <v/>
      </c>
      <c r="AL50" s="223" t="str">
        <f>IF('SAM_2017_4HH_rich with capital'!AM51="","",'SAM_2017_4HH_rich with capital'!AM51)</f>
        <v/>
      </c>
      <c r="AM50" s="223" t="str">
        <f>IF('SAM_2017_4HH_rich with capital'!AN51="","",'SAM_2017_4HH_rich with capital'!AN51)</f>
        <v/>
      </c>
      <c r="AN50" s="223" t="str">
        <f>IF('SAM_2017_4HH_rich with capital'!AO51="","",'SAM_2017_4HH_rich with capital'!AO51)</f>
        <v/>
      </c>
      <c r="AO50" s="223" t="str">
        <f>IF('SAM_2017_4HH_rich with capital'!AP51="","",'SAM_2017_4HH_rich with capital'!AP51)</f>
        <v/>
      </c>
      <c r="AP50" s="223" t="str">
        <f>IF('SAM_2017_4HH_rich with capital'!AQ51="","",'SAM_2017_4HH_rich with capital'!AQ51)</f>
        <v/>
      </c>
      <c r="AQ50" s="223" t="str">
        <f>IF('SAM_2017_4HH_rich with capital'!AR51="","",'SAM_2017_4HH_rich with capital'!AR51)</f>
        <v/>
      </c>
      <c r="AR50" s="223" t="str">
        <f>IF('SAM_2017_4HH_rich with capital'!AS51="","",'SAM_2017_4HH_rich with capital'!AS51)</f>
        <v/>
      </c>
      <c r="AS50" s="223" t="str">
        <f>IF('SAM_2017_4HH_rich with capital'!AT51="","",'SAM_2017_4HH_rich with capital'!AT51)</f>
        <v/>
      </c>
      <c r="AT50" s="223" t="str">
        <f>IF('SAM_2017_4HH_rich with capital'!AU51="","",'SAM_2017_4HH_rich with capital'!AU51)</f>
        <v/>
      </c>
      <c r="AU50" s="223" t="str">
        <f>IF('SAM_2017_4HH_rich with capital'!AV51="","",'SAM_2017_4HH_rich with capital'!AV51)</f>
        <v/>
      </c>
      <c r="AV50" s="223" t="str">
        <f>IF('SAM_2017_4HH_rich with capital'!AW51="","",'SAM_2017_4HH_rich with capital'!AW51)</f>
        <v/>
      </c>
      <c r="AW50" s="223" t="str">
        <f>IF('SAM_2017_4HH_rich with capital'!AX51="","",'SAM_2017_4HH_rich with capital'!AX51)</f>
        <v/>
      </c>
      <c r="AX50" s="223" t="str">
        <f>IF('SAM_2017_4HH_rich with capital'!AY51="","",'SAM_2017_4HH_rich with capital'!AY51)</f>
        <v/>
      </c>
      <c r="AY50" s="223" t="str">
        <f>IF('SAM_2017_4HH_rich with capital'!AZ51="","",'SAM_2017_4HH_rich with capital'!AZ51)</f>
        <v/>
      </c>
      <c r="AZ50" s="223" t="str">
        <f>IF('SAM_2017_4HH_rich with capital'!BA51="","",'SAM_2017_4HH_rich with capital'!BA51)</f>
        <v/>
      </c>
      <c r="BA50" s="223" t="str">
        <f>IF('SAM_2017_4HH_rich with capital'!BB51="","",'SAM_2017_4HH_rich with capital'!BB51)</f>
        <v/>
      </c>
      <c r="BB50" s="223" t="str">
        <f>IF('SAM_2017_4HH_rich with capital'!BC51="","",'SAM_2017_4HH_rich with capital'!BC51)</f>
        <v/>
      </c>
      <c r="BC50" s="223" t="str">
        <f>IF('SAM_2017_4HH_rich with capital'!BD51="","",'SAM_2017_4HH_rich with capital'!BD51)</f>
        <v/>
      </c>
      <c r="BD50" s="223" t="str">
        <f>IF('SAM_2017_4HH_rich with capital'!BE51="","",'SAM_2017_4HH_rich with capital'!BE51)</f>
        <v/>
      </c>
      <c r="BE50" s="223" t="str">
        <f>IF('SAM_2017_4HH_rich with capital'!BF51="","",'SAM_2017_4HH_rich with capital'!BF51)</f>
        <v/>
      </c>
      <c r="BF50" s="223" t="str">
        <f>IF('SAM_2017_4HH_rich with capital'!BG51="","",'SAM_2017_4HH_rich with capital'!BG51)</f>
        <v/>
      </c>
      <c r="BG50" s="223" t="str">
        <f>IF('SAM_2017_4HH_rich with capital'!BH51="","",'SAM_2017_4HH_rich with capital'!BH51)</f>
        <v/>
      </c>
      <c r="BH50" s="223" t="str">
        <f>IF('SAM_2017_4HH_rich with capital'!BI51="","",'SAM_2017_4HH_rich with capital'!BI51)</f>
        <v/>
      </c>
      <c r="BI50" s="223" t="str">
        <f>IF('SAM_2017_4HH_rich with capital'!BJ51="","",'SAM_2017_4HH_rich with capital'!BJ51)</f>
        <v/>
      </c>
      <c r="BJ50" s="223" t="str">
        <f>IF('SAM_2017_4HH_rich with capital'!BK51="","",'SAM_2017_4HH_rich with capital'!BK51)</f>
        <v/>
      </c>
      <c r="BK50" s="223" t="str">
        <f>IF('SAM_2017_4HH_rich with capital'!BL51="","",'SAM_2017_4HH_rich with capital'!BL51)</f>
        <v/>
      </c>
      <c r="BL50" s="223" t="str">
        <f>IF('SAM_2017_4HH_rich with capital'!BM51="","",'SAM_2017_4HH_rich with capital'!BM51)</f>
        <v/>
      </c>
      <c r="BM50" s="223" t="str">
        <f>IF('SAM_2017_4HH_rich with capital'!BN51="","",'SAM_2017_4HH_rich with capital'!BN51)</f>
        <v/>
      </c>
      <c r="BN50" s="223" t="str">
        <f>IF('SAM_2017_4HH_rich with capital'!BO51="","",'SAM_2017_4HH_rich with capital'!BO51)</f>
        <v/>
      </c>
      <c r="BO50" s="223" t="str">
        <f>IF('SAM_2017_4HH_rich with capital'!BP51="","",'SAM_2017_4HH_rich with capital'!BP51)</f>
        <v/>
      </c>
      <c r="BP50" s="223" t="str">
        <f>IF('SAM_2017_4HH_rich with capital'!BQ51="","",'SAM_2017_4HH_rich with capital'!BQ51)</f>
        <v/>
      </c>
      <c r="BQ50" s="223" t="str">
        <f>IF('SAM_2017_4HH_rich with capital'!BR51="","",'SAM_2017_4HH_rich with capital'!BR51)</f>
        <v/>
      </c>
      <c r="BR50" s="223" t="str">
        <f>IF('SAM_2017_4HH_rich with capital'!BS51="","",'SAM_2017_4HH_rich with capital'!BS51)</f>
        <v/>
      </c>
      <c r="BS50" s="223" t="str">
        <f>IF('SAM_2017_4HH_rich with capital'!BT51="","",'SAM_2017_4HH_rich with capital'!BT51)</f>
        <v/>
      </c>
      <c r="BT50" s="279">
        <f>IF('SAM_2017_4HH_rich with capital'!BU51="","",'SAM_2017_4HH_rich with capital'!BU51)</f>
        <v>109928.16934187557</v>
      </c>
      <c r="BU50" s="223">
        <f>IF('SAM_2017_4HH_rich with capital'!BV51="","",'SAM_2017_4HH_rich with capital'!BV51)</f>
        <v>189161.39395065504</v>
      </c>
      <c r="BV50" s="223">
        <f>IF('SAM_2017_4HH_rich with capital'!BW51="","",'SAM_2017_4HH_rich with capital'!BW51)</f>
        <v>69823.24101352453</v>
      </c>
      <c r="BW50" s="280">
        <f>IF('SAM_2017_4HH_rich with capital'!BX51="","",'SAM_2017_4HH_rich with capital'!BX51)</f>
        <v>330978.60190605093</v>
      </c>
      <c r="BX50" s="223" t="str">
        <f>IF('SAM_2017_4HH_rich with capital'!BY51="","",'SAM_2017_4HH_rich with capital'!BY51)</f>
        <v/>
      </c>
      <c r="BY50" s="223" t="str">
        <f>IF('SAM_2017_4HH_rich with capital'!BZ51="","",'SAM_2017_4HH_rich with capital'!BZ51)</f>
        <v/>
      </c>
      <c r="BZ50" s="223" t="str">
        <f>IF('SAM_2017_4HH_rich with capital'!CA51="","",'SAM_2017_4HH_rich with capital'!CA51)</f>
        <v/>
      </c>
      <c r="CA50" s="223" t="str">
        <f>IF('SAM_2017_4HH_rich with capital'!CB51="","",'SAM_2017_4HH_rich with capital'!CB51)</f>
        <v/>
      </c>
      <c r="CB50" s="223" t="str">
        <f>IF('SAM_2017_4HH_rich with capital'!CC51="","",'SAM_2017_4HH_rich with capital'!CC51)</f>
        <v/>
      </c>
      <c r="CC50" s="223" t="str">
        <f>IF('SAM_2017_4HH_rich with capital'!CD51="","",'SAM_2017_4HH_rich with capital'!CD51)</f>
        <v/>
      </c>
      <c r="CD50" s="223">
        <f>IF('SAM_2017_4HH_rich with capital'!CE51="","",'SAM_2017_4HH_rich with capital'!CE51)</f>
        <v>21281.855841806744</v>
      </c>
      <c r="CE50" s="83" t="str">
        <f>IF('SAM_2017_4HH_rich with capital'!CF51="","",'SAM_2017_4HH_rich with capital'!CF51)</f>
        <v/>
      </c>
    </row>
    <row r="51" spans="1:83" x14ac:dyDescent="0.25">
      <c r="A51" s="225">
        <v>50</v>
      </c>
      <c r="B51" s="244">
        <f>IF('SAM_2017_4HH_rich with capital'!C52="","",'SAM_2017_4HH_rich with capital'!C52)</f>
        <v>18129.150233329336</v>
      </c>
      <c r="C51" s="223">
        <f>IF('SAM_2017_4HH_rich with capital'!D52="","",'SAM_2017_4HH_rich with capital'!D52)</f>
        <v>15.833971761582642</v>
      </c>
      <c r="D51" s="223">
        <f>IF('SAM_2017_4HH_rich with capital'!E52="","",'SAM_2017_4HH_rich with capital'!E52)</f>
        <v>30430.787087557452</v>
      </c>
      <c r="E51" s="223">
        <f>IF('SAM_2017_4HH_rich with capital'!F52="","",'SAM_2017_4HH_rich with capital'!F52)</f>
        <v>0.11640614100854949</v>
      </c>
      <c r="F51" s="223">
        <f>IF('SAM_2017_4HH_rich with capital'!G52="","",'SAM_2017_4HH_rich with capital'!G52)</f>
        <v>1064.4161277442086</v>
      </c>
      <c r="G51" s="223">
        <f>IF('SAM_2017_4HH_rich with capital'!H52="","",'SAM_2017_4HH_rich with capital'!H52)</f>
        <v>89821.377180319803</v>
      </c>
      <c r="H51" s="223">
        <f>IF('SAM_2017_4HH_rich with capital'!I52="","",'SAM_2017_4HH_rich with capital'!I52)</f>
        <v>45724.231785681113</v>
      </c>
      <c r="I51" s="223">
        <f>IF('SAM_2017_4HH_rich with capital'!J52="","",'SAM_2017_4HH_rich with capital'!J52)</f>
        <v>13379.416266015523</v>
      </c>
      <c r="J51" s="223">
        <f>IF('SAM_2017_4HH_rich with capital'!K52="","",'SAM_2017_4HH_rich with capital'!K52)</f>
        <v>0.32992171832016637</v>
      </c>
      <c r="K51" s="223">
        <f>IF('SAM_2017_4HH_rich with capital'!L52="","",'SAM_2017_4HH_rich with capital'!L52)</f>
        <v>2232.7761322946358</v>
      </c>
      <c r="L51" s="223">
        <f>IF('SAM_2017_4HH_rich with capital'!M52="","",'SAM_2017_4HH_rich with capital'!M52)</f>
        <v>5625.994994902082</v>
      </c>
      <c r="M51" s="223">
        <f>IF('SAM_2017_4HH_rich with capital'!N52="","",'SAM_2017_4HH_rich with capital'!N52)</f>
        <v>30.889383954262222</v>
      </c>
      <c r="N51" s="223">
        <f>IF('SAM_2017_4HH_rich with capital'!O52="","",'SAM_2017_4HH_rich with capital'!O52)</f>
        <v>126.1332187229235</v>
      </c>
      <c r="O51" s="223">
        <f>IF('SAM_2017_4HH_rich with capital'!P52="","",'SAM_2017_4HH_rich with capital'!P52)</f>
        <v>111.5344749438125</v>
      </c>
      <c r="P51" s="223">
        <f>IF('SAM_2017_4HH_rich with capital'!Q52="","",'SAM_2017_4HH_rich with capital'!Q52)</f>
        <v>2200.333015564735</v>
      </c>
      <c r="Q51" s="223">
        <f>IF('SAM_2017_4HH_rich with capital'!R52="","",'SAM_2017_4HH_rich with capital'!R52)</f>
        <v>45805.354078897173</v>
      </c>
      <c r="R51" s="223">
        <f>IF('SAM_2017_4HH_rich with capital'!S52="","",'SAM_2017_4HH_rich with capital'!S52)</f>
        <v>2052.6567176473663</v>
      </c>
      <c r="S51" s="223">
        <f>IF('SAM_2017_4HH_rich with capital'!T52="","",'SAM_2017_4HH_rich with capital'!T52)</f>
        <v>6.5053845706093696E-2</v>
      </c>
      <c r="T51" s="223">
        <f>IF('SAM_2017_4HH_rich with capital'!U52="","",'SAM_2017_4HH_rich with capital'!U52)</f>
        <v>20539.551862029643</v>
      </c>
      <c r="U51" s="223">
        <f>IF('SAM_2017_4HH_rich with capital'!V52="","",'SAM_2017_4HH_rich with capital'!V52)</f>
        <v>199.33893103592769</v>
      </c>
      <c r="V51" s="223">
        <f>IF('SAM_2017_4HH_rich with capital'!W52="","",'SAM_2017_4HH_rich with capital'!W52)</f>
        <v>4286.0240927631803</v>
      </c>
      <c r="W51" s="223">
        <f>IF('SAM_2017_4HH_rich with capital'!X52="","",'SAM_2017_4HH_rich with capital'!X52)</f>
        <v>1091.5771351214771</v>
      </c>
      <c r="X51" s="223">
        <f>IF('SAM_2017_4HH_rich with capital'!Y52="","",'SAM_2017_4HH_rich with capital'!Y52)</f>
        <v>16764.295880908961</v>
      </c>
      <c r="Y51" s="223">
        <f>IF('SAM_2017_4HH_rich with capital'!Z52="","",'SAM_2017_4HH_rich with capital'!Z52)</f>
        <v>642.90830202949394</v>
      </c>
      <c r="Z51" s="223">
        <f>IF('SAM_2017_4HH_rich with capital'!AA52="","",'SAM_2017_4HH_rich with capital'!AA52)</f>
        <v>517.8343676442762</v>
      </c>
      <c r="AA51" s="223">
        <f>IF('SAM_2017_4HH_rich with capital'!AB52="","",'SAM_2017_4HH_rich with capital'!AB52)</f>
        <v>355448.38575624104</v>
      </c>
      <c r="AB51" s="223">
        <f>IF('SAM_2017_4HH_rich with capital'!AC52="","",'SAM_2017_4HH_rich with capital'!AC52)</f>
        <v>10657.543340148572</v>
      </c>
      <c r="AC51" s="223">
        <f>IF('SAM_2017_4HH_rich with capital'!AD52="","",'SAM_2017_4HH_rich with capital'!AD52)</f>
        <v>1549.0939725314965</v>
      </c>
      <c r="AD51" s="223">
        <f>IF('SAM_2017_4HH_rich with capital'!AE52="","",'SAM_2017_4HH_rich with capital'!AE52)</f>
        <v>127.26772819327795</v>
      </c>
      <c r="AE51" s="223">
        <f>IF('SAM_2017_4HH_rich with capital'!AF52="","",'SAM_2017_4HH_rich with capital'!AF52)</f>
        <v>82444.312217255356</v>
      </c>
      <c r="AF51" s="223">
        <f>IF('SAM_2017_4HH_rich with capital'!AG52="","",'SAM_2017_4HH_rich with capital'!AG52)</f>
        <v>47131.666869561544</v>
      </c>
      <c r="AG51" s="223">
        <f>IF('SAM_2017_4HH_rich with capital'!AH52="","",'SAM_2017_4HH_rich with capital'!AH52)</f>
        <v>3467.0499974600216</v>
      </c>
      <c r="AH51" s="223">
        <f>IF('SAM_2017_4HH_rich with capital'!AI52="","",'SAM_2017_4HH_rich with capital'!AI52)</f>
        <v>6721.2003907720145</v>
      </c>
      <c r="AI51" s="223">
        <f>IF('SAM_2017_4HH_rich with capital'!AJ52="","",'SAM_2017_4HH_rich with capital'!AJ52)</f>
        <v>77726.108384351552</v>
      </c>
      <c r="AJ51" s="223" t="str">
        <f>IF('SAM_2017_4HH_rich with capital'!AK52="","",'SAM_2017_4HH_rich with capital'!AK52)</f>
        <v/>
      </c>
      <c r="AK51" s="223" t="str">
        <f>IF('SAM_2017_4HH_rich with capital'!AL52="","",'SAM_2017_4HH_rich with capital'!AL52)</f>
        <v/>
      </c>
      <c r="AL51" s="223" t="str">
        <f>IF('SAM_2017_4HH_rich with capital'!AM52="","",'SAM_2017_4HH_rich with capital'!AM52)</f>
        <v/>
      </c>
      <c r="AM51" s="223" t="str">
        <f>IF('SAM_2017_4HH_rich with capital'!AN52="","",'SAM_2017_4HH_rich with capital'!AN52)</f>
        <v/>
      </c>
      <c r="AN51" s="223" t="str">
        <f>IF('SAM_2017_4HH_rich with capital'!AO52="","",'SAM_2017_4HH_rich with capital'!AO52)</f>
        <v/>
      </c>
      <c r="AO51" s="223" t="str">
        <f>IF('SAM_2017_4HH_rich with capital'!AP52="","",'SAM_2017_4HH_rich with capital'!AP52)</f>
        <v/>
      </c>
      <c r="AP51" s="223" t="str">
        <f>IF('SAM_2017_4HH_rich with capital'!AQ52="","",'SAM_2017_4HH_rich with capital'!AQ52)</f>
        <v/>
      </c>
      <c r="AQ51" s="223" t="str">
        <f>IF('SAM_2017_4HH_rich with capital'!AR52="","",'SAM_2017_4HH_rich with capital'!AR52)</f>
        <v/>
      </c>
      <c r="AR51" s="223" t="str">
        <f>IF('SAM_2017_4HH_rich with capital'!AS52="","",'SAM_2017_4HH_rich with capital'!AS52)</f>
        <v/>
      </c>
      <c r="AS51" s="223" t="str">
        <f>IF('SAM_2017_4HH_rich with capital'!AT52="","",'SAM_2017_4HH_rich with capital'!AT52)</f>
        <v/>
      </c>
      <c r="AT51" s="223" t="str">
        <f>IF('SAM_2017_4HH_rich with capital'!AU52="","",'SAM_2017_4HH_rich with capital'!AU52)</f>
        <v/>
      </c>
      <c r="AU51" s="223" t="str">
        <f>IF('SAM_2017_4HH_rich with capital'!AV52="","",'SAM_2017_4HH_rich with capital'!AV52)</f>
        <v/>
      </c>
      <c r="AV51" s="223" t="str">
        <f>IF('SAM_2017_4HH_rich with capital'!AW52="","",'SAM_2017_4HH_rich with capital'!AW52)</f>
        <v/>
      </c>
      <c r="AW51" s="223" t="str">
        <f>IF('SAM_2017_4HH_rich with capital'!AX52="","",'SAM_2017_4HH_rich with capital'!AX52)</f>
        <v/>
      </c>
      <c r="AX51" s="223" t="str">
        <f>IF('SAM_2017_4HH_rich with capital'!AY52="","",'SAM_2017_4HH_rich with capital'!AY52)</f>
        <v/>
      </c>
      <c r="AY51" s="223" t="str">
        <f>IF('SAM_2017_4HH_rich with capital'!AZ52="","",'SAM_2017_4HH_rich with capital'!AZ52)</f>
        <v/>
      </c>
      <c r="AZ51" s="223" t="str">
        <f>IF('SAM_2017_4HH_rich with capital'!BA52="","",'SAM_2017_4HH_rich with capital'!BA52)</f>
        <v/>
      </c>
      <c r="BA51" s="223" t="str">
        <f>IF('SAM_2017_4HH_rich with capital'!BB52="","",'SAM_2017_4HH_rich with capital'!BB52)</f>
        <v/>
      </c>
      <c r="BB51" s="223" t="str">
        <f>IF('SAM_2017_4HH_rich with capital'!BC52="","",'SAM_2017_4HH_rich with capital'!BC52)</f>
        <v/>
      </c>
      <c r="BC51" s="223" t="str">
        <f>IF('SAM_2017_4HH_rich with capital'!BD52="","",'SAM_2017_4HH_rich with capital'!BD52)</f>
        <v/>
      </c>
      <c r="BD51" s="223" t="str">
        <f>IF('SAM_2017_4HH_rich with capital'!BE52="","",'SAM_2017_4HH_rich with capital'!BE52)</f>
        <v/>
      </c>
      <c r="BE51" s="223" t="str">
        <f>IF('SAM_2017_4HH_rich with capital'!BF52="","",'SAM_2017_4HH_rich with capital'!BF52)</f>
        <v/>
      </c>
      <c r="BF51" s="223" t="str">
        <f>IF('SAM_2017_4HH_rich with capital'!BG52="","",'SAM_2017_4HH_rich with capital'!BG52)</f>
        <v/>
      </c>
      <c r="BG51" s="223" t="str">
        <f>IF('SAM_2017_4HH_rich with capital'!BH52="","",'SAM_2017_4HH_rich with capital'!BH52)</f>
        <v/>
      </c>
      <c r="BH51" s="223" t="str">
        <f>IF('SAM_2017_4HH_rich with capital'!BI52="","",'SAM_2017_4HH_rich with capital'!BI52)</f>
        <v/>
      </c>
      <c r="BI51" s="223" t="str">
        <f>IF('SAM_2017_4HH_rich with capital'!BJ52="","",'SAM_2017_4HH_rich with capital'!BJ52)</f>
        <v/>
      </c>
      <c r="BJ51" s="223" t="str">
        <f>IF('SAM_2017_4HH_rich with capital'!BK52="","",'SAM_2017_4HH_rich with capital'!BK52)</f>
        <v/>
      </c>
      <c r="BK51" s="223" t="str">
        <f>IF('SAM_2017_4HH_rich with capital'!BL52="","",'SAM_2017_4HH_rich with capital'!BL52)</f>
        <v/>
      </c>
      <c r="BL51" s="223" t="str">
        <f>IF('SAM_2017_4HH_rich with capital'!BM52="","",'SAM_2017_4HH_rich with capital'!BM52)</f>
        <v/>
      </c>
      <c r="BM51" s="223" t="str">
        <f>IF('SAM_2017_4HH_rich with capital'!BN52="","",'SAM_2017_4HH_rich with capital'!BN52)</f>
        <v/>
      </c>
      <c r="BN51" s="223" t="str">
        <f>IF('SAM_2017_4HH_rich with capital'!BO52="","",'SAM_2017_4HH_rich with capital'!BO52)</f>
        <v/>
      </c>
      <c r="BO51" s="223" t="str">
        <f>IF('SAM_2017_4HH_rich with capital'!BP52="","",'SAM_2017_4HH_rich with capital'!BP52)</f>
        <v/>
      </c>
      <c r="BP51" s="223" t="str">
        <f>IF('SAM_2017_4HH_rich with capital'!BQ52="","",'SAM_2017_4HH_rich with capital'!BQ52)</f>
        <v/>
      </c>
      <c r="BQ51" s="223" t="str">
        <f>IF('SAM_2017_4HH_rich with capital'!BR52="","",'SAM_2017_4HH_rich with capital'!BR52)</f>
        <v/>
      </c>
      <c r="BR51" s="223" t="str">
        <f>IF('SAM_2017_4HH_rich with capital'!BS52="","",'SAM_2017_4HH_rich with capital'!BS52)</f>
        <v/>
      </c>
      <c r="BS51" s="223" t="str">
        <f>IF('SAM_2017_4HH_rich with capital'!BT52="","",'SAM_2017_4HH_rich with capital'!BT52)</f>
        <v/>
      </c>
      <c r="BT51" s="279">
        <f>IF('SAM_2017_4HH_rich with capital'!BU52="","",'SAM_2017_4HH_rich with capital'!BU52)</f>
        <v>15650.350950395488</v>
      </c>
      <c r="BU51" s="223">
        <f>IF('SAM_2017_4HH_rich with capital'!BV52="","",'SAM_2017_4HH_rich with capital'!BV52)</f>
        <v>41309.456698122856</v>
      </c>
      <c r="BV51" s="223">
        <f>IF('SAM_2017_4HH_rich with capital'!BW52="","",'SAM_2017_4HH_rich with capital'!BW52)</f>
        <v>6054.070300181219</v>
      </c>
      <c r="BW51" s="280">
        <f>IF('SAM_2017_4HH_rich with capital'!BX52="","",'SAM_2017_4HH_rich with capital'!BX52)</f>
        <v>40623.489088844253</v>
      </c>
      <c r="BX51" s="223" t="str">
        <f>IF('SAM_2017_4HH_rich with capital'!BY52="","",'SAM_2017_4HH_rich with capital'!BY52)</f>
        <v/>
      </c>
      <c r="BY51" s="223" t="str">
        <f>IF('SAM_2017_4HH_rich with capital'!BZ52="","",'SAM_2017_4HH_rich with capital'!BZ52)</f>
        <v/>
      </c>
      <c r="BZ51" s="223" t="str">
        <f>IF('SAM_2017_4HH_rich with capital'!CA52="","",'SAM_2017_4HH_rich with capital'!CA52)</f>
        <v/>
      </c>
      <c r="CA51" s="223" t="str">
        <f>IF('SAM_2017_4HH_rich with capital'!CB52="","",'SAM_2017_4HH_rich with capital'!CB52)</f>
        <v/>
      </c>
      <c r="CB51" s="223" t="str">
        <f>IF('SAM_2017_4HH_rich with capital'!CC52="","",'SAM_2017_4HH_rich with capital'!CC52)</f>
        <v/>
      </c>
      <c r="CC51" s="223" t="str">
        <f>IF('SAM_2017_4HH_rich with capital'!CD52="","",'SAM_2017_4HH_rich with capital'!CD52)</f>
        <v/>
      </c>
      <c r="CD51" s="223">
        <f>IF('SAM_2017_4HH_rich with capital'!CE52="","",'SAM_2017_4HH_rich with capital'!CE52)</f>
        <v>18073.899338027695</v>
      </c>
      <c r="CE51" s="83" t="str">
        <f>IF('SAM_2017_4HH_rich with capital'!CF52="","",'SAM_2017_4HH_rich with capital'!CF52)</f>
        <v/>
      </c>
    </row>
    <row r="52" spans="1:83" x14ac:dyDescent="0.25">
      <c r="A52" s="225">
        <v>51</v>
      </c>
      <c r="B52" s="244">
        <f>IF('SAM_2017_4HH_rich with capital'!C53="","",'SAM_2017_4HH_rich with capital'!C53)</f>
        <v>46936.071736125909</v>
      </c>
      <c r="C52" s="223">
        <f>IF('SAM_2017_4HH_rich with capital'!D53="","",'SAM_2017_4HH_rich with capital'!D53)</f>
        <v>15095.423074470076</v>
      </c>
      <c r="D52" s="223">
        <f>IF('SAM_2017_4HH_rich with capital'!E53="","",'SAM_2017_4HH_rich with capital'!E53)</f>
        <v>299023.70938850183</v>
      </c>
      <c r="E52" s="223">
        <f>IF('SAM_2017_4HH_rich with capital'!F53="","",'SAM_2017_4HH_rich with capital'!F53)</f>
        <v>1261.8073141824382</v>
      </c>
      <c r="F52" s="223">
        <f>IF('SAM_2017_4HH_rich with capital'!G53="","",'SAM_2017_4HH_rich with capital'!G53)</f>
        <v>10017.285739990359</v>
      </c>
      <c r="G52" s="223">
        <f>IF('SAM_2017_4HH_rich with capital'!H53="","",'SAM_2017_4HH_rich with capital'!H53)</f>
        <v>44288.80965917193</v>
      </c>
      <c r="H52" s="223">
        <f>IF('SAM_2017_4HH_rich with capital'!I53="","",'SAM_2017_4HH_rich with capital'!I53)</f>
        <v>22079.891978436634</v>
      </c>
      <c r="I52" s="223">
        <f>IF('SAM_2017_4HH_rich with capital'!J53="","",'SAM_2017_4HH_rich with capital'!J53)</f>
        <v>3916.0555147272826</v>
      </c>
      <c r="J52" s="223">
        <f>IF('SAM_2017_4HH_rich with capital'!K53="","",'SAM_2017_4HH_rich with capital'!K53)</f>
        <v>195.51771123970326</v>
      </c>
      <c r="K52" s="223">
        <f>IF('SAM_2017_4HH_rich with capital'!L53="","",'SAM_2017_4HH_rich with capital'!L53)</f>
        <v>2027.3195277437824</v>
      </c>
      <c r="L52" s="223">
        <f>IF('SAM_2017_4HH_rich with capital'!M53="","",'SAM_2017_4HH_rich with capital'!M53)</f>
        <v>4279.6342663070973</v>
      </c>
      <c r="M52" s="223">
        <f>IF('SAM_2017_4HH_rich with capital'!N53="","",'SAM_2017_4HH_rich with capital'!N53)</f>
        <v>139.51764955938566</v>
      </c>
      <c r="N52" s="223">
        <f>IF('SAM_2017_4HH_rich with capital'!O53="","",'SAM_2017_4HH_rich with capital'!O53)</f>
        <v>867.65211216865248</v>
      </c>
      <c r="O52" s="223">
        <f>IF('SAM_2017_4HH_rich with capital'!P53="","",'SAM_2017_4HH_rich with capital'!P53)</f>
        <v>1319.0687049671114</v>
      </c>
      <c r="P52" s="223">
        <f>IF('SAM_2017_4HH_rich with capital'!Q53="","",'SAM_2017_4HH_rich with capital'!Q53)</f>
        <v>46.35168611675536</v>
      </c>
      <c r="Q52" s="223">
        <f>IF('SAM_2017_4HH_rich with capital'!R53="","",'SAM_2017_4HH_rich with capital'!R53)</f>
        <v>1480.3337440215048</v>
      </c>
      <c r="R52" s="223">
        <f>IF('SAM_2017_4HH_rich with capital'!S53="","",'SAM_2017_4HH_rich with capital'!S53)</f>
        <v>31860.874324105855</v>
      </c>
      <c r="S52" s="223">
        <f>IF('SAM_2017_4HH_rich with capital'!T53="","",'SAM_2017_4HH_rich with capital'!T53)</f>
        <v>2013.2126004332324</v>
      </c>
      <c r="T52" s="223">
        <f>IF('SAM_2017_4HH_rich with capital'!U53="","",'SAM_2017_4HH_rich with capital'!U53)</f>
        <v>46555.60967249138</v>
      </c>
      <c r="U52" s="223">
        <f>IF('SAM_2017_4HH_rich with capital'!V53="","",'SAM_2017_4HH_rich with capital'!V53)</f>
        <v>1156.7025917611622</v>
      </c>
      <c r="V52" s="223">
        <f>IF('SAM_2017_4HH_rich with capital'!W53="","",'SAM_2017_4HH_rich with capital'!W53)</f>
        <v>3706.0189785458192</v>
      </c>
      <c r="W52" s="223">
        <f>IF('SAM_2017_4HH_rich with capital'!X53="","",'SAM_2017_4HH_rich with capital'!X53)</f>
        <v>1379.0930007894208</v>
      </c>
      <c r="X52" s="223">
        <f>IF('SAM_2017_4HH_rich with capital'!Y53="","",'SAM_2017_4HH_rich with capital'!Y53)</f>
        <v>171752.93494691121</v>
      </c>
      <c r="Y52" s="223">
        <f>IF('SAM_2017_4HH_rich with capital'!Z53="","",'SAM_2017_4HH_rich with capital'!Z53)</f>
        <v>7689.2494854402939</v>
      </c>
      <c r="Z52" s="223">
        <f>IF('SAM_2017_4HH_rich with capital'!AA53="","",'SAM_2017_4HH_rich with capital'!AA53)</f>
        <v>33201.244000076469</v>
      </c>
      <c r="AA52" s="223">
        <f>IF('SAM_2017_4HH_rich with capital'!AB53="","",'SAM_2017_4HH_rich with capital'!AB53)</f>
        <v>11248.953198703914</v>
      </c>
      <c r="AB52" s="223">
        <f>IF('SAM_2017_4HH_rich with capital'!AC53="","",'SAM_2017_4HH_rich with capital'!AC53)</f>
        <v>445478.76940745139</v>
      </c>
      <c r="AC52" s="223">
        <f>IF('SAM_2017_4HH_rich with capital'!AD53="","",'SAM_2017_4HH_rich with capital'!AD53)</f>
        <v>48451.999590280822</v>
      </c>
      <c r="AD52" s="223">
        <f>IF('SAM_2017_4HH_rich with capital'!AE53="","",'SAM_2017_4HH_rich with capital'!AE53)</f>
        <v>5391.9482505872802</v>
      </c>
      <c r="AE52" s="223">
        <f>IF('SAM_2017_4HH_rich with capital'!AF53="","",'SAM_2017_4HH_rich with capital'!AF53)</f>
        <v>5303.1947345371036</v>
      </c>
      <c r="AF52" s="223">
        <f>IF('SAM_2017_4HH_rich with capital'!AG53="","",'SAM_2017_4HH_rich with capital'!AG53)</f>
        <v>48150.99179673296</v>
      </c>
      <c r="AG52" s="223">
        <f>IF('SAM_2017_4HH_rich with capital'!AH53="","",'SAM_2017_4HH_rich with capital'!AH53)</f>
        <v>29092.276206345527</v>
      </c>
      <c r="AH52" s="223">
        <f>IF('SAM_2017_4HH_rich with capital'!AI53="","",'SAM_2017_4HH_rich with capital'!AI53)</f>
        <v>19569.060078404942</v>
      </c>
      <c r="AI52" s="223">
        <f>IF('SAM_2017_4HH_rich with capital'!AJ53="","",'SAM_2017_4HH_rich with capital'!AJ53)</f>
        <v>166136.44301373133</v>
      </c>
      <c r="AJ52" s="223" t="str">
        <f>IF('SAM_2017_4HH_rich with capital'!AK53="","",'SAM_2017_4HH_rich with capital'!AK53)</f>
        <v/>
      </c>
      <c r="AK52" s="223" t="str">
        <f>IF('SAM_2017_4HH_rich with capital'!AL53="","",'SAM_2017_4HH_rich with capital'!AL53)</f>
        <v/>
      </c>
      <c r="AL52" s="223" t="str">
        <f>IF('SAM_2017_4HH_rich with capital'!AM53="","",'SAM_2017_4HH_rich with capital'!AM53)</f>
        <v/>
      </c>
      <c r="AM52" s="223" t="str">
        <f>IF('SAM_2017_4HH_rich with capital'!AN53="","",'SAM_2017_4HH_rich with capital'!AN53)</f>
        <v/>
      </c>
      <c r="AN52" s="223" t="str">
        <f>IF('SAM_2017_4HH_rich with capital'!AO53="","",'SAM_2017_4HH_rich with capital'!AO53)</f>
        <v/>
      </c>
      <c r="AO52" s="223" t="str">
        <f>IF('SAM_2017_4HH_rich with capital'!AP53="","",'SAM_2017_4HH_rich with capital'!AP53)</f>
        <v/>
      </c>
      <c r="AP52" s="223" t="str">
        <f>IF('SAM_2017_4HH_rich with capital'!AQ53="","",'SAM_2017_4HH_rich with capital'!AQ53)</f>
        <v/>
      </c>
      <c r="AQ52" s="223" t="str">
        <f>IF('SAM_2017_4HH_rich with capital'!AR53="","",'SAM_2017_4HH_rich with capital'!AR53)</f>
        <v/>
      </c>
      <c r="AR52" s="223" t="str">
        <f>IF('SAM_2017_4HH_rich with capital'!AS53="","",'SAM_2017_4HH_rich with capital'!AS53)</f>
        <v/>
      </c>
      <c r="AS52" s="223" t="str">
        <f>IF('SAM_2017_4HH_rich with capital'!AT53="","",'SAM_2017_4HH_rich with capital'!AT53)</f>
        <v/>
      </c>
      <c r="AT52" s="223" t="str">
        <f>IF('SAM_2017_4HH_rich with capital'!AU53="","",'SAM_2017_4HH_rich with capital'!AU53)</f>
        <v/>
      </c>
      <c r="AU52" s="223" t="str">
        <f>IF('SAM_2017_4HH_rich with capital'!AV53="","",'SAM_2017_4HH_rich with capital'!AV53)</f>
        <v/>
      </c>
      <c r="AV52" s="223" t="str">
        <f>IF('SAM_2017_4HH_rich with capital'!AW53="","",'SAM_2017_4HH_rich with capital'!AW53)</f>
        <v/>
      </c>
      <c r="AW52" s="223" t="str">
        <f>IF('SAM_2017_4HH_rich with capital'!AX53="","",'SAM_2017_4HH_rich with capital'!AX53)</f>
        <v/>
      </c>
      <c r="AX52" s="223" t="str">
        <f>IF('SAM_2017_4HH_rich with capital'!AY53="","",'SAM_2017_4HH_rich with capital'!AY53)</f>
        <v/>
      </c>
      <c r="AY52" s="223" t="str">
        <f>IF('SAM_2017_4HH_rich with capital'!AZ53="","",'SAM_2017_4HH_rich with capital'!AZ53)</f>
        <v/>
      </c>
      <c r="AZ52" s="223" t="str">
        <f>IF('SAM_2017_4HH_rich with capital'!BA53="","",'SAM_2017_4HH_rich with capital'!BA53)</f>
        <v/>
      </c>
      <c r="BA52" s="223" t="str">
        <f>IF('SAM_2017_4HH_rich with capital'!BB53="","",'SAM_2017_4HH_rich with capital'!BB53)</f>
        <v/>
      </c>
      <c r="BB52" s="223" t="str">
        <f>IF('SAM_2017_4HH_rich with capital'!BC53="","",'SAM_2017_4HH_rich with capital'!BC53)</f>
        <v/>
      </c>
      <c r="BC52" s="223" t="str">
        <f>IF('SAM_2017_4HH_rich with capital'!BD53="","",'SAM_2017_4HH_rich with capital'!BD53)</f>
        <v/>
      </c>
      <c r="BD52" s="223" t="str">
        <f>IF('SAM_2017_4HH_rich with capital'!BE53="","",'SAM_2017_4HH_rich with capital'!BE53)</f>
        <v/>
      </c>
      <c r="BE52" s="223" t="str">
        <f>IF('SAM_2017_4HH_rich with capital'!BF53="","",'SAM_2017_4HH_rich with capital'!BF53)</f>
        <v/>
      </c>
      <c r="BF52" s="223" t="str">
        <f>IF('SAM_2017_4HH_rich with capital'!BG53="","",'SAM_2017_4HH_rich with capital'!BG53)</f>
        <v/>
      </c>
      <c r="BG52" s="223" t="str">
        <f>IF('SAM_2017_4HH_rich with capital'!BH53="","",'SAM_2017_4HH_rich with capital'!BH53)</f>
        <v/>
      </c>
      <c r="BH52" s="223" t="str">
        <f>IF('SAM_2017_4HH_rich with capital'!BI53="","",'SAM_2017_4HH_rich with capital'!BI53)</f>
        <v/>
      </c>
      <c r="BI52" s="223" t="str">
        <f>IF('SAM_2017_4HH_rich with capital'!BJ53="","",'SAM_2017_4HH_rich with capital'!BJ53)</f>
        <v/>
      </c>
      <c r="BJ52" s="223" t="str">
        <f>IF('SAM_2017_4HH_rich with capital'!BK53="","",'SAM_2017_4HH_rich with capital'!BK53)</f>
        <v/>
      </c>
      <c r="BK52" s="223" t="str">
        <f>IF('SAM_2017_4HH_rich with capital'!BL53="","",'SAM_2017_4HH_rich with capital'!BL53)</f>
        <v/>
      </c>
      <c r="BL52" s="223" t="str">
        <f>IF('SAM_2017_4HH_rich with capital'!BM53="","",'SAM_2017_4HH_rich with capital'!BM53)</f>
        <v/>
      </c>
      <c r="BM52" s="223" t="str">
        <f>IF('SAM_2017_4HH_rich with capital'!BN53="","",'SAM_2017_4HH_rich with capital'!BN53)</f>
        <v/>
      </c>
      <c r="BN52" s="223" t="str">
        <f>IF('SAM_2017_4HH_rich with capital'!BO53="","",'SAM_2017_4HH_rich with capital'!BO53)</f>
        <v/>
      </c>
      <c r="BO52" s="223" t="str">
        <f>IF('SAM_2017_4HH_rich with capital'!BP53="","",'SAM_2017_4HH_rich with capital'!BP53)</f>
        <v/>
      </c>
      <c r="BP52" s="223" t="str">
        <f>IF('SAM_2017_4HH_rich with capital'!BQ53="","",'SAM_2017_4HH_rich with capital'!BQ53)</f>
        <v/>
      </c>
      <c r="BQ52" s="223" t="str">
        <f>IF('SAM_2017_4HH_rich with capital'!BR53="","",'SAM_2017_4HH_rich with capital'!BR53)</f>
        <v/>
      </c>
      <c r="BR52" s="223" t="str">
        <f>IF('SAM_2017_4HH_rich with capital'!BS53="","",'SAM_2017_4HH_rich with capital'!BS53)</f>
        <v/>
      </c>
      <c r="BS52" s="223" t="str">
        <f>IF('SAM_2017_4HH_rich with capital'!BT53="","",'SAM_2017_4HH_rich with capital'!BT53)</f>
        <v/>
      </c>
      <c r="BT52" s="279">
        <f>IF('SAM_2017_4HH_rich with capital'!BU53="","",'SAM_2017_4HH_rich with capital'!BU53)</f>
        <v>84334.884259406026</v>
      </c>
      <c r="BU52" s="223">
        <f>IF('SAM_2017_4HH_rich with capital'!BV53="","",'SAM_2017_4HH_rich with capital'!BV53)</f>
        <v>309075.5349257043</v>
      </c>
      <c r="BV52" s="223">
        <f>IF('SAM_2017_4HH_rich with capital'!BW53="","",'SAM_2017_4HH_rich with capital'!BW53)</f>
        <v>48794.682891050696</v>
      </c>
      <c r="BW52" s="280">
        <f>IF('SAM_2017_4HH_rich with capital'!BX53="","",'SAM_2017_4HH_rich with capital'!BX53)</f>
        <v>407786.74087913864</v>
      </c>
      <c r="BX52" s="223" t="str">
        <f>IF('SAM_2017_4HH_rich with capital'!BY53="","",'SAM_2017_4HH_rich with capital'!BY53)</f>
        <v/>
      </c>
      <c r="BY52" s="223" t="str">
        <f>IF('SAM_2017_4HH_rich with capital'!BZ53="","",'SAM_2017_4HH_rich with capital'!BZ53)</f>
        <v/>
      </c>
      <c r="BZ52" s="223" t="str">
        <f>IF('SAM_2017_4HH_rich with capital'!CA53="","",'SAM_2017_4HH_rich with capital'!CA53)</f>
        <v/>
      </c>
      <c r="CA52" s="223" t="str">
        <f>IF('SAM_2017_4HH_rich with capital'!CB53="","",'SAM_2017_4HH_rich with capital'!CB53)</f>
        <v/>
      </c>
      <c r="CB52" s="223" t="str">
        <f>IF('SAM_2017_4HH_rich with capital'!CC53="","",'SAM_2017_4HH_rich with capital'!CC53)</f>
        <v/>
      </c>
      <c r="CC52" s="223" t="str">
        <f>IF('SAM_2017_4HH_rich with capital'!CD53="","",'SAM_2017_4HH_rich with capital'!CD53)</f>
        <v/>
      </c>
      <c r="CD52" s="223">
        <f>IF('SAM_2017_4HH_rich with capital'!CE53="","",'SAM_2017_4HH_rich with capital'!CE53)</f>
        <v>3222729.6454643533</v>
      </c>
      <c r="CE52" s="83" t="str">
        <f>IF('SAM_2017_4HH_rich with capital'!CF53="","",'SAM_2017_4HH_rich with capital'!CF53)</f>
        <v/>
      </c>
    </row>
    <row r="53" spans="1:83" x14ac:dyDescent="0.25">
      <c r="A53" s="225">
        <v>52</v>
      </c>
      <c r="B53" s="244">
        <f>IF('SAM_2017_4HH_rich with capital'!C54="","",'SAM_2017_4HH_rich with capital'!C54)</f>
        <v>65.287054872350666</v>
      </c>
      <c r="C53" s="223" t="str">
        <f>IF('SAM_2017_4HH_rich with capital'!D54="","",'SAM_2017_4HH_rich with capital'!D54)</f>
        <v/>
      </c>
      <c r="D53" s="223">
        <f>IF('SAM_2017_4HH_rich with capital'!E54="","",'SAM_2017_4HH_rich with capital'!E54)</f>
        <v>8741.2705752353049</v>
      </c>
      <c r="E53" s="223" t="str">
        <f>IF('SAM_2017_4HH_rich with capital'!F54="","",'SAM_2017_4HH_rich with capital'!F54)</f>
        <v/>
      </c>
      <c r="F53" s="223" t="str">
        <f>IF('SAM_2017_4HH_rich with capital'!G54="","",'SAM_2017_4HH_rich with capital'!G54)</f>
        <v/>
      </c>
      <c r="G53" s="223">
        <f>IF('SAM_2017_4HH_rich with capital'!H54="","",'SAM_2017_4HH_rich with capital'!H54)</f>
        <v>106.42841069666113</v>
      </c>
      <c r="H53" s="223">
        <f>IF('SAM_2017_4HH_rich with capital'!I54="","",'SAM_2017_4HH_rich with capital'!I54)</f>
        <v>720.04727953502288</v>
      </c>
      <c r="I53" s="223">
        <f>IF('SAM_2017_4HH_rich with capital'!J54="","",'SAM_2017_4HH_rich with capital'!J54)</f>
        <v>140.13895129356945</v>
      </c>
      <c r="J53" s="223">
        <f>IF('SAM_2017_4HH_rich with capital'!K54="","",'SAM_2017_4HH_rich with capital'!K54)</f>
        <v>10.329699284768342</v>
      </c>
      <c r="K53" s="223">
        <f>IF('SAM_2017_4HH_rich with capital'!L54="","",'SAM_2017_4HH_rich with capital'!L54)</f>
        <v>210.11390970082337</v>
      </c>
      <c r="L53" s="223">
        <f>IF('SAM_2017_4HH_rich with capital'!M54="","",'SAM_2017_4HH_rich with capital'!M54)</f>
        <v>218.8488954291154</v>
      </c>
      <c r="M53" s="223">
        <f>IF('SAM_2017_4HH_rich with capital'!N54="","",'SAM_2017_4HH_rich with capital'!N54)</f>
        <v>1.8474588332723232</v>
      </c>
      <c r="N53" s="223">
        <f>IF('SAM_2017_4HH_rich with capital'!O54="","",'SAM_2017_4HH_rich with capital'!O54)</f>
        <v>6.0399645313122212</v>
      </c>
      <c r="O53" s="223">
        <f>IF('SAM_2017_4HH_rich with capital'!P54="","",'SAM_2017_4HH_rich with capital'!P54)</f>
        <v>169.66698740494718</v>
      </c>
      <c r="P53" s="223">
        <f>IF('SAM_2017_4HH_rich with capital'!Q54="","",'SAM_2017_4HH_rich with capital'!Q54)</f>
        <v>0.45613310557531889</v>
      </c>
      <c r="Q53" s="223">
        <f>IF('SAM_2017_4HH_rich with capital'!R54="","",'SAM_2017_4HH_rich with capital'!R54)</f>
        <v>39.277500094618993</v>
      </c>
      <c r="R53" s="223">
        <f>IF('SAM_2017_4HH_rich with capital'!S54="","",'SAM_2017_4HH_rich with capital'!S54)</f>
        <v>47.058391919608376</v>
      </c>
      <c r="S53" s="223" t="str">
        <f>IF('SAM_2017_4HH_rich with capital'!T54="","",'SAM_2017_4HH_rich with capital'!T54)</f>
        <v/>
      </c>
      <c r="T53" s="223">
        <f>IF('SAM_2017_4HH_rich with capital'!U54="","",'SAM_2017_4HH_rich with capital'!U54)</f>
        <v>73.943275480139917</v>
      </c>
      <c r="U53" s="223">
        <f>IF('SAM_2017_4HH_rich with capital'!V54="","",'SAM_2017_4HH_rich with capital'!V54)</f>
        <v>3.6855585738572714E-3</v>
      </c>
      <c r="V53" s="223">
        <f>IF('SAM_2017_4HH_rich with capital'!W54="","",'SAM_2017_4HH_rich with capital'!W54)</f>
        <v>7.2439520547552299</v>
      </c>
      <c r="W53" s="223">
        <f>IF('SAM_2017_4HH_rich with capital'!X54="","",'SAM_2017_4HH_rich with capital'!X54)</f>
        <v>4.71672282051082</v>
      </c>
      <c r="X53" s="223">
        <f>IF('SAM_2017_4HH_rich with capital'!Y54="","",'SAM_2017_4HH_rich with capital'!Y54)</f>
        <v>1105.4135506938485</v>
      </c>
      <c r="Y53" s="223">
        <f>IF('SAM_2017_4HH_rich with capital'!Z54="","",'SAM_2017_4HH_rich with capital'!Z54)</f>
        <v>6.5572264646490252E-3</v>
      </c>
      <c r="Z53" s="223">
        <f>IF('SAM_2017_4HH_rich with capital'!AA54="","",'SAM_2017_4HH_rich with capital'!AA54)</f>
        <v>6083.9905167222923</v>
      </c>
      <c r="AA53" s="223">
        <f>IF('SAM_2017_4HH_rich with capital'!AB54="","",'SAM_2017_4HH_rich with capital'!AB54)</f>
        <v>343.39448238261008</v>
      </c>
      <c r="AB53" s="223">
        <f>IF('SAM_2017_4HH_rich with capital'!AC54="","",'SAM_2017_4HH_rich with capital'!AC54)</f>
        <v>198.81817347556893</v>
      </c>
      <c r="AC53" s="223">
        <f>IF('SAM_2017_4HH_rich with capital'!AD54="","",'SAM_2017_4HH_rich with capital'!AD54)</f>
        <v>580.30788215609948</v>
      </c>
      <c r="AD53" s="223">
        <f>IF('SAM_2017_4HH_rich with capital'!AE54="","",'SAM_2017_4HH_rich with capital'!AE54)</f>
        <v>512.87725064488211</v>
      </c>
      <c r="AE53" s="223">
        <f>IF('SAM_2017_4HH_rich with capital'!AF54="","",'SAM_2017_4HH_rich with capital'!AF54)</f>
        <v>1030.2482745539842</v>
      </c>
      <c r="AF53" s="223">
        <f>IF('SAM_2017_4HH_rich with capital'!AG54="","",'SAM_2017_4HH_rich with capital'!AG54)</f>
        <v>2401.1559972060095</v>
      </c>
      <c r="AG53" s="223">
        <f>IF('SAM_2017_4HH_rich with capital'!AH54="","",'SAM_2017_4HH_rich with capital'!AH54)</f>
        <v>216.26218170121092</v>
      </c>
      <c r="AH53" s="223">
        <f>IF('SAM_2017_4HH_rich with capital'!AI54="","",'SAM_2017_4HH_rich with capital'!AI54)</f>
        <v>1479.7118805719742</v>
      </c>
      <c r="AI53" s="223">
        <f>IF('SAM_2017_4HH_rich with capital'!AJ54="","",'SAM_2017_4HH_rich with capital'!AJ54)</f>
        <v>5912.5680508219439</v>
      </c>
      <c r="AJ53" s="223" t="str">
        <f>IF('SAM_2017_4HH_rich with capital'!AK54="","",'SAM_2017_4HH_rich with capital'!AK54)</f>
        <v/>
      </c>
      <c r="AK53" s="223" t="str">
        <f>IF('SAM_2017_4HH_rich with capital'!AL54="","",'SAM_2017_4HH_rich with capital'!AL54)</f>
        <v/>
      </c>
      <c r="AL53" s="223" t="str">
        <f>IF('SAM_2017_4HH_rich with capital'!AM54="","",'SAM_2017_4HH_rich with capital'!AM54)</f>
        <v/>
      </c>
      <c r="AM53" s="223" t="str">
        <f>IF('SAM_2017_4HH_rich with capital'!AN54="","",'SAM_2017_4HH_rich with capital'!AN54)</f>
        <v/>
      </c>
      <c r="AN53" s="223" t="str">
        <f>IF('SAM_2017_4HH_rich with capital'!AO54="","",'SAM_2017_4HH_rich with capital'!AO54)</f>
        <v/>
      </c>
      <c r="AO53" s="223" t="str">
        <f>IF('SAM_2017_4HH_rich with capital'!AP54="","",'SAM_2017_4HH_rich with capital'!AP54)</f>
        <v/>
      </c>
      <c r="AP53" s="223" t="str">
        <f>IF('SAM_2017_4HH_rich with capital'!AQ54="","",'SAM_2017_4HH_rich with capital'!AQ54)</f>
        <v/>
      </c>
      <c r="AQ53" s="223" t="str">
        <f>IF('SAM_2017_4HH_rich with capital'!AR54="","",'SAM_2017_4HH_rich with capital'!AR54)</f>
        <v/>
      </c>
      <c r="AR53" s="223" t="str">
        <f>IF('SAM_2017_4HH_rich with capital'!AS54="","",'SAM_2017_4HH_rich with capital'!AS54)</f>
        <v/>
      </c>
      <c r="AS53" s="223" t="str">
        <f>IF('SAM_2017_4HH_rich with capital'!AT54="","",'SAM_2017_4HH_rich with capital'!AT54)</f>
        <v/>
      </c>
      <c r="AT53" s="223" t="str">
        <f>IF('SAM_2017_4HH_rich with capital'!AU54="","",'SAM_2017_4HH_rich with capital'!AU54)</f>
        <v/>
      </c>
      <c r="AU53" s="223" t="str">
        <f>IF('SAM_2017_4HH_rich with capital'!AV54="","",'SAM_2017_4HH_rich with capital'!AV54)</f>
        <v/>
      </c>
      <c r="AV53" s="223" t="str">
        <f>IF('SAM_2017_4HH_rich with capital'!AW54="","",'SAM_2017_4HH_rich with capital'!AW54)</f>
        <v/>
      </c>
      <c r="AW53" s="223" t="str">
        <f>IF('SAM_2017_4HH_rich with capital'!AX54="","",'SAM_2017_4HH_rich with capital'!AX54)</f>
        <v/>
      </c>
      <c r="AX53" s="223" t="str">
        <f>IF('SAM_2017_4HH_rich with capital'!AY54="","",'SAM_2017_4HH_rich with capital'!AY54)</f>
        <v/>
      </c>
      <c r="AY53" s="223" t="str">
        <f>IF('SAM_2017_4HH_rich with capital'!AZ54="","",'SAM_2017_4HH_rich with capital'!AZ54)</f>
        <v/>
      </c>
      <c r="AZ53" s="223" t="str">
        <f>IF('SAM_2017_4HH_rich with capital'!BA54="","",'SAM_2017_4HH_rich with capital'!BA54)</f>
        <v/>
      </c>
      <c r="BA53" s="223" t="str">
        <f>IF('SAM_2017_4HH_rich with capital'!BB54="","",'SAM_2017_4HH_rich with capital'!BB54)</f>
        <v/>
      </c>
      <c r="BB53" s="223" t="str">
        <f>IF('SAM_2017_4HH_rich with capital'!BC54="","",'SAM_2017_4HH_rich with capital'!BC54)</f>
        <v/>
      </c>
      <c r="BC53" s="223" t="str">
        <f>IF('SAM_2017_4HH_rich with capital'!BD54="","",'SAM_2017_4HH_rich with capital'!BD54)</f>
        <v/>
      </c>
      <c r="BD53" s="223" t="str">
        <f>IF('SAM_2017_4HH_rich with capital'!BE54="","",'SAM_2017_4HH_rich with capital'!BE54)</f>
        <v/>
      </c>
      <c r="BE53" s="223" t="str">
        <f>IF('SAM_2017_4HH_rich with capital'!BF54="","",'SAM_2017_4HH_rich with capital'!BF54)</f>
        <v/>
      </c>
      <c r="BF53" s="223" t="str">
        <f>IF('SAM_2017_4HH_rich with capital'!BG54="","",'SAM_2017_4HH_rich with capital'!BG54)</f>
        <v/>
      </c>
      <c r="BG53" s="223" t="str">
        <f>IF('SAM_2017_4HH_rich with capital'!BH54="","",'SAM_2017_4HH_rich with capital'!BH54)</f>
        <v/>
      </c>
      <c r="BH53" s="223" t="str">
        <f>IF('SAM_2017_4HH_rich with capital'!BI54="","",'SAM_2017_4HH_rich with capital'!BI54)</f>
        <v/>
      </c>
      <c r="BI53" s="223" t="str">
        <f>IF('SAM_2017_4HH_rich with capital'!BJ54="","",'SAM_2017_4HH_rich with capital'!BJ54)</f>
        <v/>
      </c>
      <c r="BJ53" s="223" t="str">
        <f>IF('SAM_2017_4HH_rich with capital'!BK54="","",'SAM_2017_4HH_rich with capital'!BK54)</f>
        <v/>
      </c>
      <c r="BK53" s="223" t="str">
        <f>IF('SAM_2017_4HH_rich with capital'!BL54="","",'SAM_2017_4HH_rich with capital'!BL54)</f>
        <v/>
      </c>
      <c r="BL53" s="223" t="str">
        <f>IF('SAM_2017_4HH_rich with capital'!BM54="","",'SAM_2017_4HH_rich with capital'!BM54)</f>
        <v/>
      </c>
      <c r="BM53" s="223" t="str">
        <f>IF('SAM_2017_4HH_rich with capital'!BN54="","",'SAM_2017_4HH_rich with capital'!BN54)</f>
        <v/>
      </c>
      <c r="BN53" s="223" t="str">
        <f>IF('SAM_2017_4HH_rich with capital'!BO54="","",'SAM_2017_4HH_rich with capital'!BO54)</f>
        <v/>
      </c>
      <c r="BO53" s="223" t="str">
        <f>IF('SAM_2017_4HH_rich with capital'!BP54="","",'SAM_2017_4HH_rich with capital'!BP54)</f>
        <v/>
      </c>
      <c r="BP53" s="223" t="str">
        <f>IF('SAM_2017_4HH_rich with capital'!BQ54="","",'SAM_2017_4HH_rich with capital'!BQ54)</f>
        <v/>
      </c>
      <c r="BQ53" s="223" t="str">
        <f>IF('SAM_2017_4HH_rich with capital'!BR54="","",'SAM_2017_4HH_rich with capital'!BR54)</f>
        <v/>
      </c>
      <c r="BR53" s="223" t="str">
        <f>IF('SAM_2017_4HH_rich with capital'!BS54="","",'SAM_2017_4HH_rich with capital'!BS54)</f>
        <v/>
      </c>
      <c r="BS53" s="223" t="str">
        <f>IF('SAM_2017_4HH_rich with capital'!BT54="","",'SAM_2017_4HH_rich with capital'!BT54)</f>
        <v/>
      </c>
      <c r="BT53" s="279">
        <f>IF('SAM_2017_4HH_rich with capital'!BU54="","",'SAM_2017_4HH_rich with capital'!BU54)</f>
        <v>10561.267415998349</v>
      </c>
      <c r="BU53" s="223">
        <f>IF('SAM_2017_4HH_rich with capital'!BV54="","",'SAM_2017_4HH_rich with capital'!BV54)</f>
        <v>19953.567043899464</v>
      </c>
      <c r="BV53" s="223">
        <f>IF('SAM_2017_4HH_rich with capital'!BW54="","",'SAM_2017_4HH_rich with capital'!BW54)</f>
        <v>7407.9580855560189</v>
      </c>
      <c r="BW53" s="280">
        <f>IF('SAM_2017_4HH_rich with capital'!BX54="","",'SAM_2017_4HH_rich with capital'!BX54)</f>
        <v>42808.652014587096</v>
      </c>
      <c r="BX53" s="223" t="str">
        <f>IF('SAM_2017_4HH_rich with capital'!BY54="","",'SAM_2017_4HH_rich with capital'!BY54)</f>
        <v/>
      </c>
      <c r="BY53" s="223" t="str">
        <f>IF('SAM_2017_4HH_rich with capital'!BZ54="","",'SAM_2017_4HH_rich with capital'!BZ54)</f>
        <v/>
      </c>
      <c r="BZ53" s="223" t="str">
        <f>IF('SAM_2017_4HH_rich with capital'!CA54="","",'SAM_2017_4HH_rich with capital'!CA54)</f>
        <v/>
      </c>
      <c r="CA53" s="223" t="str">
        <f>IF('SAM_2017_4HH_rich with capital'!CB54="","",'SAM_2017_4HH_rich with capital'!CB54)</f>
        <v/>
      </c>
      <c r="CB53" s="223" t="str">
        <f>IF('SAM_2017_4HH_rich with capital'!CC54="","",'SAM_2017_4HH_rich with capital'!CC54)</f>
        <v/>
      </c>
      <c r="CC53" s="223" t="str">
        <f>IF('SAM_2017_4HH_rich with capital'!CD54="","",'SAM_2017_4HH_rich with capital'!CD54)</f>
        <v/>
      </c>
      <c r="CD53" s="223">
        <f>IF('SAM_2017_4HH_rich with capital'!CE54="","",'SAM_2017_4HH_rich with capital'!CE54)</f>
        <v>130024.23090990409</v>
      </c>
      <c r="CE53" s="83" t="str">
        <f>IF('SAM_2017_4HH_rich with capital'!CF54="","",'SAM_2017_4HH_rich with capital'!CF54)</f>
        <v/>
      </c>
    </row>
    <row r="54" spans="1:83" x14ac:dyDescent="0.25">
      <c r="A54" s="225">
        <v>53</v>
      </c>
      <c r="B54" s="244">
        <f>IF('SAM_2017_4HH_rich with capital'!C55="","",'SAM_2017_4HH_rich with capital'!C55)</f>
        <v>2513.3822383197812</v>
      </c>
      <c r="C54" s="223">
        <f>IF('SAM_2017_4HH_rich with capital'!D55="","",'SAM_2017_4HH_rich with capital'!D55)</f>
        <v>11300.195819673741</v>
      </c>
      <c r="D54" s="223">
        <f>IF('SAM_2017_4HH_rich with capital'!E55="","",'SAM_2017_4HH_rich with capital'!E55)</f>
        <v>68969.583688041253</v>
      </c>
      <c r="E54" s="223">
        <f>IF('SAM_2017_4HH_rich with capital'!F55="","",'SAM_2017_4HH_rich with capital'!F55)</f>
        <v>6997.9602750745316</v>
      </c>
      <c r="F54" s="223">
        <f>IF('SAM_2017_4HH_rich with capital'!G55="","",'SAM_2017_4HH_rich with capital'!G55)</f>
        <v>4530.9849727360061</v>
      </c>
      <c r="G54" s="223">
        <f>IF('SAM_2017_4HH_rich with capital'!H55="","",'SAM_2017_4HH_rich with capital'!H55)</f>
        <v>1785.9727200447815</v>
      </c>
      <c r="H54" s="223">
        <f>IF('SAM_2017_4HH_rich with capital'!I55="","",'SAM_2017_4HH_rich with capital'!I55)</f>
        <v>2866.9520450168507</v>
      </c>
      <c r="I54" s="223">
        <f>IF('SAM_2017_4HH_rich with capital'!J55="","",'SAM_2017_4HH_rich with capital'!J55)</f>
        <v>6898.21348536805</v>
      </c>
      <c r="J54" s="223">
        <f>IF('SAM_2017_4HH_rich with capital'!K55="","",'SAM_2017_4HH_rich with capital'!K55)</f>
        <v>32.405951993150929</v>
      </c>
      <c r="K54" s="223">
        <f>IF('SAM_2017_4HH_rich with capital'!L55="","",'SAM_2017_4HH_rich with capital'!L55)</f>
        <v>57.282845339947201</v>
      </c>
      <c r="L54" s="223">
        <f>IF('SAM_2017_4HH_rich with capital'!M55="","",'SAM_2017_4HH_rich with capital'!M55)</f>
        <v>1325.1882433360431</v>
      </c>
      <c r="M54" s="223">
        <f>IF('SAM_2017_4HH_rich with capital'!N55="","",'SAM_2017_4HH_rich with capital'!N55)</f>
        <v>48.298668899120933</v>
      </c>
      <c r="N54" s="223">
        <f>IF('SAM_2017_4HH_rich with capital'!O55="","",'SAM_2017_4HH_rich with capital'!O55)</f>
        <v>0.11885629742401567</v>
      </c>
      <c r="O54" s="223">
        <f>IF('SAM_2017_4HH_rich with capital'!P55="","",'SAM_2017_4HH_rich with capital'!P55)</f>
        <v>274.29398266640084</v>
      </c>
      <c r="P54" s="223">
        <f>IF('SAM_2017_4HH_rich with capital'!Q55="","",'SAM_2017_4HH_rich with capital'!Q55)</f>
        <v>34.333754099212406</v>
      </c>
      <c r="Q54" s="223">
        <f>IF('SAM_2017_4HH_rich with capital'!R55="","",'SAM_2017_4HH_rich with capital'!R55)</f>
        <v>567.47421912400432</v>
      </c>
      <c r="R54" s="223">
        <f>IF('SAM_2017_4HH_rich with capital'!S55="","",'SAM_2017_4HH_rich with capital'!S55)</f>
        <v>331.29878379505186</v>
      </c>
      <c r="S54" s="223">
        <f>IF('SAM_2017_4HH_rich with capital'!T55="","",'SAM_2017_4HH_rich with capital'!T55)</f>
        <v>4.0959090502257621E-2</v>
      </c>
      <c r="T54" s="223">
        <f>IF('SAM_2017_4HH_rich with capital'!U55="","",'SAM_2017_4HH_rich with capital'!U55)</f>
        <v>19094.338103030823</v>
      </c>
      <c r="U54" s="223">
        <f>IF('SAM_2017_4HH_rich with capital'!V55="","",'SAM_2017_4HH_rich with capital'!V55)</f>
        <v>653.32376274256171</v>
      </c>
      <c r="V54" s="223">
        <f>IF('SAM_2017_4HH_rich with capital'!W55="","",'SAM_2017_4HH_rich with capital'!W55)</f>
        <v>1813.6003556872777</v>
      </c>
      <c r="W54" s="223">
        <f>IF('SAM_2017_4HH_rich with capital'!X55="","",'SAM_2017_4HH_rich with capital'!X55)</f>
        <v>7450.7992351347466</v>
      </c>
      <c r="X54" s="223">
        <f>IF('SAM_2017_4HH_rich with capital'!Y55="","",'SAM_2017_4HH_rich with capital'!Y55)</f>
        <v>32140.534931477097</v>
      </c>
      <c r="Y54" s="223">
        <f>IF('SAM_2017_4HH_rich with capital'!Z55="","",'SAM_2017_4HH_rich with capital'!Z55)</f>
        <v>8.5597212900508151</v>
      </c>
      <c r="Z54" s="223">
        <f>IF('SAM_2017_4HH_rich with capital'!AA55="","",'SAM_2017_4HH_rich with capital'!AA55)</f>
        <v>668.9986891888733</v>
      </c>
      <c r="AA54" s="223">
        <f>IF('SAM_2017_4HH_rich with capital'!AB55="","",'SAM_2017_4HH_rich with capital'!AB55)</f>
        <v>19214.792011593712</v>
      </c>
      <c r="AB54" s="223">
        <f>IF('SAM_2017_4HH_rich with capital'!AC55="","",'SAM_2017_4HH_rich with capital'!AC55)</f>
        <v>166550.13936216253</v>
      </c>
      <c r="AC54" s="223">
        <f>IF('SAM_2017_4HH_rich with capital'!AD55="","",'SAM_2017_4HH_rich with capital'!AD55)</f>
        <v>24540.118077373914</v>
      </c>
      <c r="AD54" s="223">
        <f>IF('SAM_2017_4HH_rich with capital'!AE55="","",'SAM_2017_4HH_rich with capital'!AE55)</f>
        <v>6288.8790756796616</v>
      </c>
      <c r="AE54" s="223">
        <f>IF('SAM_2017_4HH_rich with capital'!AF55="","",'SAM_2017_4HH_rich with capital'!AF55)</f>
        <v>45105.860419277087</v>
      </c>
      <c r="AF54" s="223">
        <f>IF('SAM_2017_4HH_rich with capital'!AG55="","",'SAM_2017_4HH_rich with capital'!AG55)</f>
        <v>6766.9951944491704</v>
      </c>
      <c r="AG54" s="223">
        <f>IF('SAM_2017_4HH_rich with capital'!AH55="","",'SAM_2017_4HH_rich with capital'!AH55)</f>
        <v>19604.716233558105</v>
      </c>
      <c r="AH54" s="223">
        <f>IF('SAM_2017_4HH_rich with capital'!AI55="","",'SAM_2017_4HH_rich with capital'!AI55)</f>
        <v>40537.517515141677</v>
      </c>
      <c r="AI54" s="223">
        <f>IF('SAM_2017_4HH_rich with capital'!AJ55="","",'SAM_2017_4HH_rich with capital'!AJ55)</f>
        <v>136102.82117044023</v>
      </c>
      <c r="AJ54" s="223" t="str">
        <f>IF('SAM_2017_4HH_rich with capital'!AK55="","",'SAM_2017_4HH_rich with capital'!AK55)</f>
        <v/>
      </c>
      <c r="AK54" s="223" t="str">
        <f>IF('SAM_2017_4HH_rich with capital'!AL55="","",'SAM_2017_4HH_rich with capital'!AL55)</f>
        <v/>
      </c>
      <c r="AL54" s="223" t="str">
        <f>IF('SAM_2017_4HH_rich with capital'!AM55="","",'SAM_2017_4HH_rich with capital'!AM55)</f>
        <v/>
      </c>
      <c r="AM54" s="223" t="str">
        <f>IF('SAM_2017_4HH_rich with capital'!AN55="","",'SAM_2017_4HH_rich with capital'!AN55)</f>
        <v/>
      </c>
      <c r="AN54" s="223" t="str">
        <f>IF('SAM_2017_4HH_rich with capital'!AO55="","",'SAM_2017_4HH_rich with capital'!AO55)</f>
        <v/>
      </c>
      <c r="AO54" s="223" t="str">
        <f>IF('SAM_2017_4HH_rich with capital'!AP55="","",'SAM_2017_4HH_rich with capital'!AP55)</f>
        <v/>
      </c>
      <c r="AP54" s="223" t="str">
        <f>IF('SAM_2017_4HH_rich with capital'!AQ55="","",'SAM_2017_4HH_rich with capital'!AQ55)</f>
        <v/>
      </c>
      <c r="AQ54" s="223" t="str">
        <f>IF('SAM_2017_4HH_rich with capital'!AR55="","",'SAM_2017_4HH_rich with capital'!AR55)</f>
        <v/>
      </c>
      <c r="AR54" s="223" t="str">
        <f>IF('SAM_2017_4HH_rich with capital'!AS55="","",'SAM_2017_4HH_rich with capital'!AS55)</f>
        <v/>
      </c>
      <c r="AS54" s="223" t="str">
        <f>IF('SAM_2017_4HH_rich with capital'!AT55="","",'SAM_2017_4HH_rich with capital'!AT55)</f>
        <v/>
      </c>
      <c r="AT54" s="223" t="str">
        <f>IF('SAM_2017_4HH_rich with capital'!AU55="","",'SAM_2017_4HH_rich with capital'!AU55)</f>
        <v/>
      </c>
      <c r="AU54" s="223" t="str">
        <f>IF('SAM_2017_4HH_rich with capital'!AV55="","",'SAM_2017_4HH_rich with capital'!AV55)</f>
        <v/>
      </c>
      <c r="AV54" s="223" t="str">
        <f>IF('SAM_2017_4HH_rich with capital'!AW55="","",'SAM_2017_4HH_rich with capital'!AW55)</f>
        <v/>
      </c>
      <c r="AW54" s="223" t="str">
        <f>IF('SAM_2017_4HH_rich with capital'!AX55="","",'SAM_2017_4HH_rich with capital'!AX55)</f>
        <v/>
      </c>
      <c r="AX54" s="223" t="str">
        <f>IF('SAM_2017_4HH_rich with capital'!AY55="","",'SAM_2017_4HH_rich with capital'!AY55)</f>
        <v/>
      </c>
      <c r="AY54" s="223" t="str">
        <f>IF('SAM_2017_4HH_rich with capital'!AZ55="","",'SAM_2017_4HH_rich with capital'!AZ55)</f>
        <v/>
      </c>
      <c r="AZ54" s="223" t="str">
        <f>IF('SAM_2017_4HH_rich with capital'!BA55="","",'SAM_2017_4HH_rich with capital'!BA55)</f>
        <v/>
      </c>
      <c r="BA54" s="223" t="str">
        <f>IF('SAM_2017_4HH_rich with capital'!BB55="","",'SAM_2017_4HH_rich with capital'!BB55)</f>
        <v/>
      </c>
      <c r="BB54" s="223" t="str">
        <f>IF('SAM_2017_4HH_rich with capital'!BC55="","",'SAM_2017_4HH_rich with capital'!BC55)</f>
        <v/>
      </c>
      <c r="BC54" s="223" t="str">
        <f>IF('SAM_2017_4HH_rich with capital'!BD55="","",'SAM_2017_4HH_rich with capital'!BD55)</f>
        <v/>
      </c>
      <c r="BD54" s="223" t="str">
        <f>IF('SAM_2017_4HH_rich with capital'!BE55="","",'SAM_2017_4HH_rich with capital'!BE55)</f>
        <v/>
      </c>
      <c r="BE54" s="223" t="str">
        <f>IF('SAM_2017_4HH_rich with capital'!BF55="","",'SAM_2017_4HH_rich with capital'!BF55)</f>
        <v/>
      </c>
      <c r="BF54" s="223" t="str">
        <f>IF('SAM_2017_4HH_rich with capital'!BG55="","",'SAM_2017_4HH_rich with capital'!BG55)</f>
        <v/>
      </c>
      <c r="BG54" s="223" t="str">
        <f>IF('SAM_2017_4HH_rich with capital'!BH55="","",'SAM_2017_4HH_rich with capital'!BH55)</f>
        <v/>
      </c>
      <c r="BH54" s="223" t="str">
        <f>IF('SAM_2017_4HH_rich with capital'!BI55="","",'SAM_2017_4HH_rich with capital'!BI55)</f>
        <v/>
      </c>
      <c r="BI54" s="223" t="str">
        <f>IF('SAM_2017_4HH_rich with capital'!BJ55="","",'SAM_2017_4HH_rich with capital'!BJ55)</f>
        <v/>
      </c>
      <c r="BJ54" s="223" t="str">
        <f>IF('SAM_2017_4HH_rich with capital'!BK55="","",'SAM_2017_4HH_rich with capital'!BK55)</f>
        <v/>
      </c>
      <c r="BK54" s="223" t="str">
        <f>IF('SAM_2017_4HH_rich with capital'!BL55="","",'SAM_2017_4HH_rich with capital'!BL55)</f>
        <v/>
      </c>
      <c r="BL54" s="223" t="str">
        <f>IF('SAM_2017_4HH_rich with capital'!BM55="","",'SAM_2017_4HH_rich with capital'!BM55)</f>
        <v/>
      </c>
      <c r="BM54" s="223" t="str">
        <f>IF('SAM_2017_4HH_rich with capital'!BN55="","",'SAM_2017_4HH_rich with capital'!BN55)</f>
        <v/>
      </c>
      <c r="BN54" s="223" t="str">
        <f>IF('SAM_2017_4HH_rich with capital'!BO55="","",'SAM_2017_4HH_rich with capital'!BO55)</f>
        <v/>
      </c>
      <c r="BO54" s="223" t="str">
        <f>IF('SAM_2017_4HH_rich with capital'!BP55="","",'SAM_2017_4HH_rich with capital'!BP55)</f>
        <v/>
      </c>
      <c r="BP54" s="223" t="str">
        <f>IF('SAM_2017_4HH_rich with capital'!BQ55="","",'SAM_2017_4HH_rich with capital'!BQ55)</f>
        <v/>
      </c>
      <c r="BQ54" s="223" t="str">
        <f>IF('SAM_2017_4HH_rich with capital'!BR55="","",'SAM_2017_4HH_rich with capital'!BR55)</f>
        <v/>
      </c>
      <c r="BR54" s="223" t="str">
        <f>IF('SAM_2017_4HH_rich with capital'!BS55="","",'SAM_2017_4HH_rich with capital'!BS55)</f>
        <v/>
      </c>
      <c r="BS54" s="223" t="str">
        <f>IF('SAM_2017_4HH_rich with capital'!BT55="","",'SAM_2017_4HH_rich with capital'!BT55)</f>
        <v/>
      </c>
      <c r="BT54" s="279">
        <f>IF('SAM_2017_4HH_rich with capital'!BU55="","",'SAM_2017_4HH_rich with capital'!BU55)</f>
        <v>96321.54700309872</v>
      </c>
      <c r="BU54" s="223">
        <f>IF('SAM_2017_4HH_rich with capital'!BV55="","",'SAM_2017_4HH_rich with capital'!BV55)</f>
        <v>119435.14870987102</v>
      </c>
      <c r="BV54" s="223">
        <f>IF('SAM_2017_4HH_rich with capital'!BW55="","",'SAM_2017_4HH_rich with capital'!BW55)</f>
        <v>62991.110167683393</v>
      </c>
      <c r="BW54" s="280">
        <f>IF('SAM_2017_4HH_rich with capital'!BX55="","",'SAM_2017_4HH_rich with capital'!BX55)</f>
        <v>154172.40328125894</v>
      </c>
      <c r="BX54" s="223">
        <f>IF('SAM_2017_4HH_rich with capital'!BY55="","",'SAM_2017_4HH_rich with capital'!BY55)</f>
        <v>23462</v>
      </c>
      <c r="BY54" s="223" t="str">
        <f>IF('SAM_2017_4HH_rich with capital'!BZ55="","",'SAM_2017_4HH_rich with capital'!BZ55)</f>
        <v/>
      </c>
      <c r="BZ54" s="223" t="str">
        <f>IF('SAM_2017_4HH_rich with capital'!CA55="","",'SAM_2017_4HH_rich with capital'!CA55)</f>
        <v/>
      </c>
      <c r="CA54" s="223" t="str">
        <f>IF('SAM_2017_4HH_rich with capital'!CB55="","",'SAM_2017_4HH_rich with capital'!CB55)</f>
        <v/>
      </c>
      <c r="CB54" s="223" t="str">
        <f>IF('SAM_2017_4HH_rich with capital'!CC55="","",'SAM_2017_4HH_rich with capital'!CC55)</f>
        <v/>
      </c>
      <c r="CC54" s="223" t="str">
        <f>IF('SAM_2017_4HH_rich with capital'!CD55="","",'SAM_2017_4HH_rich with capital'!CD55)</f>
        <v/>
      </c>
      <c r="CD54" s="223" t="str">
        <f>IF('SAM_2017_4HH_rich with capital'!CE55="","",'SAM_2017_4HH_rich with capital'!CE55)</f>
        <v/>
      </c>
      <c r="CE54" s="83" t="str">
        <f>IF('SAM_2017_4HH_rich with capital'!CF55="","",'SAM_2017_4HH_rich with capital'!CF55)</f>
        <v/>
      </c>
    </row>
    <row r="55" spans="1:83" x14ac:dyDescent="0.25">
      <c r="A55" s="225">
        <v>54</v>
      </c>
      <c r="B55" s="244">
        <f>IF('SAM_2017_4HH_rich with capital'!C56="","",'SAM_2017_4HH_rich with capital'!C56)</f>
        <v>791.12993903624158</v>
      </c>
      <c r="C55" s="223" t="str">
        <f>IF('SAM_2017_4HH_rich with capital'!D56="","",'SAM_2017_4HH_rich with capital'!D56)</f>
        <v/>
      </c>
      <c r="D55" s="223">
        <f>IF('SAM_2017_4HH_rich with capital'!E56="","",'SAM_2017_4HH_rich with capital'!E56)</f>
        <v>6556.4884584085503</v>
      </c>
      <c r="E55" s="223" t="str">
        <f>IF('SAM_2017_4HH_rich with capital'!F56="","",'SAM_2017_4HH_rich with capital'!F56)</f>
        <v/>
      </c>
      <c r="F55" s="223" t="str">
        <f>IF('SAM_2017_4HH_rich with capital'!G56="","",'SAM_2017_4HH_rich with capital'!G56)</f>
        <v/>
      </c>
      <c r="G55" s="223">
        <f>IF('SAM_2017_4HH_rich with capital'!H56="","",'SAM_2017_4HH_rich with capital'!H56)</f>
        <v>0.25843389746631307</v>
      </c>
      <c r="H55" s="223">
        <f>IF('SAM_2017_4HH_rich with capital'!I56="","",'SAM_2017_4HH_rich with capital'!I56)</f>
        <v>1.8763952799554058</v>
      </c>
      <c r="I55" s="223">
        <f>IF('SAM_2017_4HH_rich with capital'!J56="","",'SAM_2017_4HH_rich with capital'!J56)</f>
        <v>662.41831554413238</v>
      </c>
      <c r="J55" s="223">
        <f>IF('SAM_2017_4HH_rich with capital'!K56="","",'SAM_2017_4HH_rich with capital'!K56)</f>
        <v>0.56512527195627427</v>
      </c>
      <c r="K55" s="223">
        <f>IF('SAM_2017_4HH_rich with capital'!L56="","",'SAM_2017_4HH_rich with capital'!L56)</f>
        <v>8.7053690337557015</v>
      </c>
      <c r="L55" s="223">
        <f>IF('SAM_2017_4HH_rich with capital'!M56="","",'SAM_2017_4HH_rich with capital'!M56)</f>
        <v>6.2437918983524847E-2</v>
      </c>
      <c r="M55" s="223" t="str">
        <f>IF('SAM_2017_4HH_rich with capital'!N56="","",'SAM_2017_4HH_rich with capital'!N56)</f>
        <v/>
      </c>
      <c r="N55" s="223" t="str">
        <f>IF('SAM_2017_4HH_rich with capital'!O56="","",'SAM_2017_4HH_rich with capital'!O56)</f>
        <v/>
      </c>
      <c r="O55" s="223">
        <f>IF('SAM_2017_4HH_rich with capital'!P56="","",'SAM_2017_4HH_rich with capital'!P56)</f>
        <v>0.19948384582504378</v>
      </c>
      <c r="P55" s="223">
        <f>IF('SAM_2017_4HH_rich with capital'!Q56="","",'SAM_2017_4HH_rich with capital'!Q56)</f>
        <v>56.319298133661988</v>
      </c>
      <c r="Q55" s="223">
        <f>IF('SAM_2017_4HH_rich with capital'!R56="","",'SAM_2017_4HH_rich with capital'!R56)</f>
        <v>84.202396386034181</v>
      </c>
      <c r="R55" s="223">
        <f>IF('SAM_2017_4HH_rich with capital'!S56="","",'SAM_2017_4HH_rich with capital'!S56)</f>
        <v>23.466325990407988</v>
      </c>
      <c r="S55" s="223">
        <f>IF('SAM_2017_4HH_rich with capital'!T56="","",'SAM_2017_4HH_rich with capital'!T56)</f>
        <v>2.5375577561856315E-2</v>
      </c>
      <c r="T55" s="223">
        <f>IF('SAM_2017_4HH_rich with capital'!U56="","",'SAM_2017_4HH_rich with capital'!U56)</f>
        <v>4705.9628601847862</v>
      </c>
      <c r="U55" s="223">
        <f>IF('SAM_2017_4HH_rich with capital'!V56="","",'SAM_2017_4HH_rich with capital'!V56)</f>
        <v>0.37458899698098963</v>
      </c>
      <c r="V55" s="223">
        <f>IF('SAM_2017_4HH_rich with capital'!W56="","",'SAM_2017_4HH_rich with capital'!W56)</f>
        <v>178.70252839339551</v>
      </c>
      <c r="W55" s="223">
        <f>IF('SAM_2017_4HH_rich with capital'!X56="","",'SAM_2017_4HH_rich with capital'!X56)</f>
        <v>34.922842668868178</v>
      </c>
      <c r="X55" s="223">
        <f>IF('SAM_2017_4HH_rich with capital'!Y56="","",'SAM_2017_4HH_rich with capital'!Y56)</f>
        <v>369.71232957292517</v>
      </c>
      <c r="Y55" s="223" t="str">
        <f>IF('SAM_2017_4HH_rich with capital'!Z56="","",'SAM_2017_4HH_rich with capital'!Z56)</f>
        <v/>
      </c>
      <c r="Z55" s="223">
        <f>IF('SAM_2017_4HH_rich with capital'!AA56="","",'SAM_2017_4HH_rich with capital'!AA56)</f>
        <v>4.7175739923091102</v>
      </c>
      <c r="AA55" s="223">
        <f>IF('SAM_2017_4HH_rich with capital'!AB56="","",'SAM_2017_4HH_rich with capital'!AB56)</f>
        <v>82.100329982046972</v>
      </c>
      <c r="AB55" s="223">
        <f>IF('SAM_2017_4HH_rich with capital'!AC56="","",'SAM_2017_4HH_rich with capital'!AC56)</f>
        <v>110676.82139641129</v>
      </c>
      <c r="AC55" s="223">
        <f>IF('SAM_2017_4HH_rich with capital'!AD56="","",'SAM_2017_4HH_rich with capital'!AD56)</f>
        <v>848.70788835752001</v>
      </c>
      <c r="AD55" s="223">
        <f>IF('SAM_2017_4HH_rich with capital'!AE56="","",'SAM_2017_4HH_rich with capital'!AE56)</f>
        <v>197.93219030234999</v>
      </c>
      <c r="AE55" s="223">
        <f>IF('SAM_2017_4HH_rich with capital'!AF56="","",'SAM_2017_4HH_rich with capital'!AF56)</f>
        <v>1632.2461971154266</v>
      </c>
      <c r="AF55" s="223">
        <f>IF('SAM_2017_4HH_rich with capital'!AG56="","",'SAM_2017_4HH_rich with capital'!AG56)</f>
        <v>530.64860763649096</v>
      </c>
      <c r="AG55" s="223">
        <f>IF('SAM_2017_4HH_rich with capital'!AH56="","",'SAM_2017_4HH_rich with capital'!AH56)</f>
        <v>422.52813120510439</v>
      </c>
      <c r="AH55" s="223">
        <f>IF('SAM_2017_4HH_rich with capital'!AI56="","",'SAM_2017_4HH_rich with capital'!AI56)</f>
        <v>4439.0750278872392</v>
      </c>
      <c r="AI55" s="223">
        <f>IF('SAM_2017_4HH_rich with capital'!AJ56="","",'SAM_2017_4HH_rich with capital'!AJ56)</f>
        <v>14918.637768920473</v>
      </c>
      <c r="AJ55" s="223" t="str">
        <f>IF('SAM_2017_4HH_rich with capital'!AK56="","",'SAM_2017_4HH_rich with capital'!AK56)</f>
        <v/>
      </c>
      <c r="AK55" s="223" t="str">
        <f>IF('SAM_2017_4HH_rich with capital'!AL56="","",'SAM_2017_4HH_rich with capital'!AL56)</f>
        <v/>
      </c>
      <c r="AL55" s="223" t="str">
        <f>IF('SAM_2017_4HH_rich with capital'!AM56="","",'SAM_2017_4HH_rich with capital'!AM56)</f>
        <v/>
      </c>
      <c r="AM55" s="223" t="str">
        <f>IF('SAM_2017_4HH_rich with capital'!AN56="","",'SAM_2017_4HH_rich with capital'!AN56)</f>
        <v/>
      </c>
      <c r="AN55" s="223" t="str">
        <f>IF('SAM_2017_4HH_rich with capital'!AO56="","",'SAM_2017_4HH_rich with capital'!AO56)</f>
        <v/>
      </c>
      <c r="AO55" s="223" t="str">
        <f>IF('SAM_2017_4HH_rich with capital'!AP56="","",'SAM_2017_4HH_rich with capital'!AP56)</f>
        <v/>
      </c>
      <c r="AP55" s="223" t="str">
        <f>IF('SAM_2017_4HH_rich with capital'!AQ56="","",'SAM_2017_4HH_rich with capital'!AQ56)</f>
        <v/>
      </c>
      <c r="AQ55" s="223" t="str">
        <f>IF('SAM_2017_4HH_rich with capital'!AR56="","",'SAM_2017_4HH_rich with capital'!AR56)</f>
        <v/>
      </c>
      <c r="AR55" s="223" t="str">
        <f>IF('SAM_2017_4HH_rich with capital'!AS56="","",'SAM_2017_4HH_rich with capital'!AS56)</f>
        <v/>
      </c>
      <c r="AS55" s="223" t="str">
        <f>IF('SAM_2017_4HH_rich with capital'!AT56="","",'SAM_2017_4HH_rich with capital'!AT56)</f>
        <v/>
      </c>
      <c r="AT55" s="223" t="str">
        <f>IF('SAM_2017_4HH_rich with capital'!AU56="","",'SAM_2017_4HH_rich with capital'!AU56)</f>
        <v/>
      </c>
      <c r="AU55" s="223" t="str">
        <f>IF('SAM_2017_4HH_rich with capital'!AV56="","",'SAM_2017_4HH_rich with capital'!AV56)</f>
        <v/>
      </c>
      <c r="AV55" s="223" t="str">
        <f>IF('SAM_2017_4HH_rich with capital'!AW56="","",'SAM_2017_4HH_rich with capital'!AW56)</f>
        <v/>
      </c>
      <c r="AW55" s="223" t="str">
        <f>IF('SAM_2017_4HH_rich with capital'!AX56="","",'SAM_2017_4HH_rich with capital'!AX56)</f>
        <v/>
      </c>
      <c r="AX55" s="223" t="str">
        <f>IF('SAM_2017_4HH_rich with capital'!AY56="","",'SAM_2017_4HH_rich with capital'!AY56)</f>
        <v/>
      </c>
      <c r="AY55" s="223" t="str">
        <f>IF('SAM_2017_4HH_rich with capital'!AZ56="","",'SAM_2017_4HH_rich with capital'!AZ56)</f>
        <v/>
      </c>
      <c r="AZ55" s="223" t="str">
        <f>IF('SAM_2017_4HH_rich with capital'!BA56="","",'SAM_2017_4HH_rich with capital'!BA56)</f>
        <v/>
      </c>
      <c r="BA55" s="223" t="str">
        <f>IF('SAM_2017_4HH_rich with capital'!BB56="","",'SAM_2017_4HH_rich with capital'!BB56)</f>
        <v/>
      </c>
      <c r="BB55" s="223" t="str">
        <f>IF('SAM_2017_4HH_rich with capital'!BC56="","",'SAM_2017_4HH_rich with capital'!BC56)</f>
        <v/>
      </c>
      <c r="BC55" s="223" t="str">
        <f>IF('SAM_2017_4HH_rich with capital'!BD56="","",'SAM_2017_4HH_rich with capital'!BD56)</f>
        <v/>
      </c>
      <c r="BD55" s="223" t="str">
        <f>IF('SAM_2017_4HH_rich with capital'!BE56="","",'SAM_2017_4HH_rich with capital'!BE56)</f>
        <v/>
      </c>
      <c r="BE55" s="223" t="str">
        <f>IF('SAM_2017_4HH_rich with capital'!BF56="","",'SAM_2017_4HH_rich with capital'!BF56)</f>
        <v/>
      </c>
      <c r="BF55" s="223" t="str">
        <f>IF('SAM_2017_4HH_rich with capital'!BG56="","",'SAM_2017_4HH_rich with capital'!BG56)</f>
        <v/>
      </c>
      <c r="BG55" s="223" t="str">
        <f>IF('SAM_2017_4HH_rich with capital'!BH56="","",'SAM_2017_4HH_rich with capital'!BH56)</f>
        <v/>
      </c>
      <c r="BH55" s="223" t="str">
        <f>IF('SAM_2017_4HH_rich with capital'!BI56="","",'SAM_2017_4HH_rich with capital'!BI56)</f>
        <v/>
      </c>
      <c r="BI55" s="223" t="str">
        <f>IF('SAM_2017_4HH_rich with capital'!BJ56="","",'SAM_2017_4HH_rich with capital'!BJ56)</f>
        <v/>
      </c>
      <c r="BJ55" s="223" t="str">
        <f>IF('SAM_2017_4HH_rich with capital'!BK56="","",'SAM_2017_4HH_rich with capital'!BK56)</f>
        <v/>
      </c>
      <c r="BK55" s="223" t="str">
        <f>IF('SAM_2017_4HH_rich with capital'!BL56="","",'SAM_2017_4HH_rich with capital'!BL56)</f>
        <v/>
      </c>
      <c r="BL55" s="223" t="str">
        <f>IF('SAM_2017_4HH_rich with capital'!BM56="","",'SAM_2017_4HH_rich with capital'!BM56)</f>
        <v/>
      </c>
      <c r="BM55" s="223" t="str">
        <f>IF('SAM_2017_4HH_rich with capital'!BN56="","",'SAM_2017_4HH_rich with capital'!BN56)</f>
        <v/>
      </c>
      <c r="BN55" s="223" t="str">
        <f>IF('SAM_2017_4HH_rich with capital'!BO56="","",'SAM_2017_4HH_rich with capital'!BO56)</f>
        <v/>
      </c>
      <c r="BO55" s="223" t="str">
        <f>IF('SAM_2017_4HH_rich with capital'!BP56="","",'SAM_2017_4HH_rich with capital'!BP56)</f>
        <v/>
      </c>
      <c r="BP55" s="223" t="str">
        <f>IF('SAM_2017_4HH_rich with capital'!BQ56="","",'SAM_2017_4HH_rich with capital'!BQ56)</f>
        <v/>
      </c>
      <c r="BQ55" s="223" t="str">
        <f>IF('SAM_2017_4HH_rich with capital'!BR56="","",'SAM_2017_4HH_rich with capital'!BR56)</f>
        <v/>
      </c>
      <c r="BR55" s="223" t="str">
        <f>IF('SAM_2017_4HH_rich with capital'!BS56="","",'SAM_2017_4HH_rich with capital'!BS56)</f>
        <v/>
      </c>
      <c r="BS55" s="223" t="str">
        <f>IF('SAM_2017_4HH_rich with capital'!BT56="","",'SAM_2017_4HH_rich with capital'!BT56)</f>
        <v/>
      </c>
      <c r="BT55" s="279">
        <f>IF('SAM_2017_4HH_rich with capital'!BU56="","",'SAM_2017_4HH_rich with capital'!BU56)</f>
        <v>36358.239107915557</v>
      </c>
      <c r="BU55" s="223">
        <f>IF('SAM_2017_4HH_rich with capital'!BV56="","",'SAM_2017_4HH_rich with capital'!BV56)</f>
        <v>33065.944819679215</v>
      </c>
      <c r="BV55" s="223">
        <f>IF('SAM_2017_4HH_rich with capital'!BW56="","",'SAM_2017_4HH_rich with capital'!BW56)</f>
        <v>13134.504154232496</v>
      </c>
      <c r="BW55" s="280">
        <f>IF('SAM_2017_4HH_rich with capital'!BX56="","",'SAM_2017_4HH_rich with capital'!BX56)</f>
        <v>28119.539404640647</v>
      </c>
      <c r="BX55" s="223">
        <f>IF('SAM_2017_4HH_rich with capital'!BY56="","",'SAM_2017_4HH_rich with capital'!BY56)</f>
        <v>569.34636345647959</v>
      </c>
      <c r="BY55" s="223" t="str">
        <f>IF('SAM_2017_4HH_rich with capital'!BZ56="","",'SAM_2017_4HH_rich with capital'!BZ56)</f>
        <v/>
      </c>
      <c r="BZ55" s="223" t="str">
        <f>IF('SAM_2017_4HH_rich with capital'!CA56="","",'SAM_2017_4HH_rich with capital'!CA56)</f>
        <v/>
      </c>
      <c r="CA55" s="223" t="str">
        <f>IF('SAM_2017_4HH_rich with capital'!CB56="","",'SAM_2017_4HH_rich with capital'!CB56)</f>
        <v/>
      </c>
      <c r="CB55" s="223" t="str">
        <f>IF('SAM_2017_4HH_rich with capital'!CC56="","",'SAM_2017_4HH_rich with capital'!CC56)</f>
        <v/>
      </c>
      <c r="CC55" s="223" t="str">
        <f>IF('SAM_2017_4HH_rich with capital'!CD56="","",'SAM_2017_4HH_rich with capital'!CD56)</f>
        <v/>
      </c>
      <c r="CD55" s="223" t="str">
        <f>IF('SAM_2017_4HH_rich with capital'!CE56="","",'SAM_2017_4HH_rich with capital'!CE56)</f>
        <v/>
      </c>
      <c r="CE55" s="83" t="str">
        <f>IF('SAM_2017_4HH_rich with capital'!CF56="","",'SAM_2017_4HH_rich with capital'!CF56)</f>
        <v/>
      </c>
    </row>
    <row r="56" spans="1:83" x14ac:dyDescent="0.25">
      <c r="A56" s="225">
        <v>55</v>
      </c>
      <c r="B56" s="244">
        <f>IF('SAM_2017_4HH_rich with capital'!C57="","",'SAM_2017_4HH_rich with capital'!C57)</f>
        <v>3289.8123056153681</v>
      </c>
      <c r="C56" s="223">
        <f>IF('SAM_2017_4HH_rich with capital'!D57="","",'SAM_2017_4HH_rich with capital'!D57)</f>
        <v>2571.4336436750209</v>
      </c>
      <c r="D56" s="223">
        <f>IF('SAM_2017_4HH_rich with capital'!E57="","",'SAM_2017_4HH_rich with capital'!E57)</f>
        <v>62379.069300921066</v>
      </c>
      <c r="E56" s="223" t="str">
        <f>IF('SAM_2017_4HH_rich with capital'!F57="","",'SAM_2017_4HH_rich with capital'!F57)</f>
        <v/>
      </c>
      <c r="F56" s="223" t="str">
        <f>IF('SAM_2017_4HH_rich with capital'!G57="","",'SAM_2017_4HH_rich with capital'!G57)</f>
        <v/>
      </c>
      <c r="G56" s="223">
        <f>IF('SAM_2017_4HH_rich with capital'!H57="","",'SAM_2017_4HH_rich with capital'!H57)</f>
        <v>596.42589826041581</v>
      </c>
      <c r="H56" s="223">
        <f>IF('SAM_2017_4HH_rich with capital'!I57="","",'SAM_2017_4HH_rich with capital'!I57)</f>
        <v>266.77342772030789</v>
      </c>
      <c r="I56" s="223">
        <f>IF('SAM_2017_4HH_rich with capital'!J57="","",'SAM_2017_4HH_rich with capital'!J57)</f>
        <v>175.21826862799969</v>
      </c>
      <c r="J56" s="223">
        <f>IF('SAM_2017_4HH_rich with capital'!K57="","",'SAM_2017_4HH_rich with capital'!K57)</f>
        <v>143.95647930642687</v>
      </c>
      <c r="K56" s="223">
        <f>IF('SAM_2017_4HH_rich with capital'!L57="","",'SAM_2017_4HH_rich with capital'!L57)</f>
        <v>8.6752619763810959</v>
      </c>
      <c r="L56" s="223">
        <f>IF('SAM_2017_4HH_rich with capital'!M57="","",'SAM_2017_4HH_rich with capital'!M57)</f>
        <v>0.79844602881708937</v>
      </c>
      <c r="M56" s="223">
        <f>IF('SAM_2017_4HH_rich with capital'!N57="","",'SAM_2017_4HH_rich with capital'!N57)</f>
        <v>28.916074907132288</v>
      </c>
      <c r="N56" s="223">
        <f>IF('SAM_2017_4HH_rich with capital'!O57="","",'SAM_2017_4HH_rich with capital'!O57)</f>
        <v>9.1305625666185927E-2</v>
      </c>
      <c r="O56" s="223">
        <f>IF('SAM_2017_4HH_rich with capital'!P57="","",'SAM_2017_4HH_rich with capital'!P57)</f>
        <v>246.28372459891318</v>
      </c>
      <c r="P56" s="223">
        <f>IF('SAM_2017_4HH_rich with capital'!Q57="","",'SAM_2017_4HH_rich with capital'!Q57)</f>
        <v>95.286750119120327</v>
      </c>
      <c r="Q56" s="223">
        <f>IF('SAM_2017_4HH_rich with capital'!R57="","",'SAM_2017_4HH_rich with capital'!R57)</f>
        <v>65.789886512148286</v>
      </c>
      <c r="R56" s="223">
        <f>IF('SAM_2017_4HH_rich with capital'!S57="","",'SAM_2017_4HH_rich with capital'!S57)</f>
        <v>67.648466235803099</v>
      </c>
      <c r="S56" s="223">
        <f>IF('SAM_2017_4HH_rich with capital'!T57="","",'SAM_2017_4HH_rich with capital'!T57)</f>
        <v>3.2997544748026346E-2</v>
      </c>
      <c r="T56" s="223">
        <f>IF('SAM_2017_4HH_rich with capital'!U57="","",'SAM_2017_4HH_rich with capital'!U57)</f>
        <v>4798.3938256654246</v>
      </c>
      <c r="U56" s="223">
        <f>IF('SAM_2017_4HH_rich with capital'!V57="","",'SAM_2017_4HH_rich with capital'!V57)</f>
        <v>1.9342586304353839</v>
      </c>
      <c r="V56" s="223">
        <f>IF('SAM_2017_4HH_rich with capital'!W57="","",'SAM_2017_4HH_rich with capital'!W57)</f>
        <v>199.60223142164253</v>
      </c>
      <c r="W56" s="223">
        <f>IF('SAM_2017_4HH_rich with capital'!X57="","",'SAM_2017_4HH_rich with capital'!X57)</f>
        <v>267.83896317351656</v>
      </c>
      <c r="X56" s="223">
        <f>IF('SAM_2017_4HH_rich with capital'!Y57="","",'SAM_2017_4HH_rich with capital'!Y57)</f>
        <v>14010.675200794562</v>
      </c>
      <c r="Y56" s="223" t="str">
        <f>IF('SAM_2017_4HH_rich with capital'!Z57="","",'SAM_2017_4HH_rich with capital'!Z57)</f>
        <v/>
      </c>
      <c r="Z56" s="223">
        <f>IF('SAM_2017_4HH_rich with capital'!AA57="","",'SAM_2017_4HH_rich with capital'!AA57)</f>
        <v>32.044028883258399</v>
      </c>
      <c r="AA56" s="223">
        <f>IF('SAM_2017_4HH_rich with capital'!AB57="","",'SAM_2017_4HH_rich with capital'!AB57)</f>
        <v>147.84241776091068</v>
      </c>
      <c r="AB56" s="223">
        <f>IF('SAM_2017_4HH_rich with capital'!AC57="","",'SAM_2017_4HH_rich with capital'!AC57)</f>
        <v>27220.287708048745</v>
      </c>
      <c r="AC56" s="223">
        <f>IF('SAM_2017_4HH_rich with capital'!AD57="","",'SAM_2017_4HH_rich with capital'!AD57)</f>
        <v>3738.3966331698166</v>
      </c>
      <c r="AD56" s="223">
        <f>IF('SAM_2017_4HH_rich with capital'!AE57="","",'SAM_2017_4HH_rich with capital'!AE57)</f>
        <v>1.0481686556261285</v>
      </c>
      <c r="AE56" s="223">
        <f>IF('SAM_2017_4HH_rich with capital'!AF57="","",'SAM_2017_4HH_rich with capital'!AF57)</f>
        <v>21797.325178464442</v>
      </c>
      <c r="AF56" s="223">
        <f>IF('SAM_2017_4HH_rich with capital'!AG57="","",'SAM_2017_4HH_rich with capital'!AG57)</f>
        <v>8716.6503201799696</v>
      </c>
      <c r="AG56" s="223">
        <f>IF('SAM_2017_4HH_rich with capital'!AH57="","",'SAM_2017_4HH_rich with capital'!AH57)</f>
        <v>35586.638213089915</v>
      </c>
      <c r="AH56" s="223">
        <f>IF('SAM_2017_4HH_rich with capital'!AI57="","",'SAM_2017_4HH_rich with capital'!AI57)</f>
        <v>8807.5255140102545</v>
      </c>
      <c r="AI56" s="223">
        <f>IF('SAM_2017_4HH_rich with capital'!AJ57="","",'SAM_2017_4HH_rich with capital'!AJ57)</f>
        <v>87916.578125015207</v>
      </c>
      <c r="AJ56" s="223" t="str">
        <f>IF('SAM_2017_4HH_rich with capital'!AK57="","",'SAM_2017_4HH_rich with capital'!AK57)</f>
        <v/>
      </c>
      <c r="AK56" s="223" t="str">
        <f>IF('SAM_2017_4HH_rich with capital'!AL57="","",'SAM_2017_4HH_rich with capital'!AL57)</f>
        <v/>
      </c>
      <c r="AL56" s="223" t="str">
        <f>IF('SAM_2017_4HH_rich with capital'!AM57="","",'SAM_2017_4HH_rich with capital'!AM57)</f>
        <v/>
      </c>
      <c r="AM56" s="223" t="str">
        <f>IF('SAM_2017_4HH_rich with capital'!AN57="","",'SAM_2017_4HH_rich with capital'!AN57)</f>
        <v/>
      </c>
      <c r="AN56" s="223" t="str">
        <f>IF('SAM_2017_4HH_rich with capital'!AO57="","",'SAM_2017_4HH_rich with capital'!AO57)</f>
        <v/>
      </c>
      <c r="AO56" s="223" t="str">
        <f>IF('SAM_2017_4HH_rich with capital'!AP57="","",'SAM_2017_4HH_rich with capital'!AP57)</f>
        <v/>
      </c>
      <c r="AP56" s="223" t="str">
        <f>IF('SAM_2017_4HH_rich with capital'!AQ57="","",'SAM_2017_4HH_rich with capital'!AQ57)</f>
        <v/>
      </c>
      <c r="AQ56" s="223" t="str">
        <f>IF('SAM_2017_4HH_rich with capital'!AR57="","",'SAM_2017_4HH_rich with capital'!AR57)</f>
        <v/>
      </c>
      <c r="AR56" s="223" t="str">
        <f>IF('SAM_2017_4HH_rich with capital'!AS57="","",'SAM_2017_4HH_rich with capital'!AS57)</f>
        <v/>
      </c>
      <c r="AS56" s="223" t="str">
        <f>IF('SAM_2017_4HH_rich with capital'!AT57="","",'SAM_2017_4HH_rich with capital'!AT57)</f>
        <v/>
      </c>
      <c r="AT56" s="223" t="str">
        <f>IF('SAM_2017_4HH_rich with capital'!AU57="","",'SAM_2017_4HH_rich with capital'!AU57)</f>
        <v/>
      </c>
      <c r="AU56" s="223" t="str">
        <f>IF('SAM_2017_4HH_rich with capital'!AV57="","",'SAM_2017_4HH_rich with capital'!AV57)</f>
        <v/>
      </c>
      <c r="AV56" s="223" t="str">
        <f>IF('SAM_2017_4HH_rich with capital'!AW57="","",'SAM_2017_4HH_rich with capital'!AW57)</f>
        <v/>
      </c>
      <c r="AW56" s="223" t="str">
        <f>IF('SAM_2017_4HH_rich with capital'!AX57="","",'SAM_2017_4HH_rich with capital'!AX57)</f>
        <v/>
      </c>
      <c r="AX56" s="223" t="str">
        <f>IF('SAM_2017_4HH_rich with capital'!AY57="","",'SAM_2017_4HH_rich with capital'!AY57)</f>
        <v/>
      </c>
      <c r="AY56" s="223" t="str">
        <f>IF('SAM_2017_4HH_rich with capital'!AZ57="","",'SAM_2017_4HH_rich with capital'!AZ57)</f>
        <v/>
      </c>
      <c r="AZ56" s="223" t="str">
        <f>IF('SAM_2017_4HH_rich with capital'!BA57="","",'SAM_2017_4HH_rich with capital'!BA57)</f>
        <v/>
      </c>
      <c r="BA56" s="223" t="str">
        <f>IF('SAM_2017_4HH_rich with capital'!BB57="","",'SAM_2017_4HH_rich with capital'!BB57)</f>
        <v/>
      </c>
      <c r="BB56" s="223" t="str">
        <f>IF('SAM_2017_4HH_rich with capital'!BC57="","",'SAM_2017_4HH_rich with capital'!BC57)</f>
        <v/>
      </c>
      <c r="BC56" s="223" t="str">
        <f>IF('SAM_2017_4HH_rich with capital'!BD57="","",'SAM_2017_4HH_rich with capital'!BD57)</f>
        <v/>
      </c>
      <c r="BD56" s="223" t="str">
        <f>IF('SAM_2017_4HH_rich with capital'!BE57="","",'SAM_2017_4HH_rich with capital'!BE57)</f>
        <v/>
      </c>
      <c r="BE56" s="223" t="str">
        <f>IF('SAM_2017_4HH_rich with capital'!BF57="","",'SAM_2017_4HH_rich with capital'!BF57)</f>
        <v/>
      </c>
      <c r="BF56" s="223" t="str">
        <f>IF('SAM_2017_4HH_rich with capital'!BG57="","",'SAM_2017_4HH_rich with capital'!BG57)</f>
        <v/>
      </c>
      <c r="BG56" s="223" t="str">
        <f>IF('SAM_2017_4HH_rich with capital'!BH57="","",'SAM_2017_4HH_rich with capital'!BH57)</f>
        <v/>
      </c>
      <c r="BH56" s="223" t="str">
        <f>IF('SAM_2017_4HH_rich with capital'!BI57="","",'SAM_2017_4HH_rich with capital'!BI57)</f>
        <v/>
      </c>
      <c r="BI56" s="223" t="str">
        <f>IF('SAM_2017_4HH_rich with capital'!BJ57="","",'SAM_2017_4HH_rich with capital'!BJ57)</f>
        <v/>
      </c>
      <c r="BJ56" s="223" t="str">
        <f>IF('SAM_2017_4HH_rich with capital'!BK57="","",'SAM_2017_4HH_rich with capital'!BK57)</f>
        <v/>
      </c>
      <c r="BK56" s="223" t="str">
        <f>IF('SAM_2017_4HH_rich with capital'!BL57="","",'SAM_2017_4HH_rich with capital'!BL57)</f>
        <v/>
      </c>
      <c r="BL56" s="223" t="str">
        <f>IF('SAM_2017_4HH_rich with capital'!BM57="","",'SAM_2017_4HH_rich with capital'!BM57)</f>
        <v/>
      </c>
      <c r="BM56" s="223" t="str">
        <f>IF('SAM_2017_4HH_rich with capital'!BN57="","",'SAM_2017_4HH_rich with capital'!BN57)</f>
        <v/>
      </c>
      <c r="BN56" s="223" t="str">
        <f>IF('SAM_2017_4HH_rich with capital'!BO57="","",'SAM_2017_4HH_rich with capital'!BO57)</f>
        <v/>
      </c>
      <c r="BO56" s="223" t="str">
        <f>IF('SAM_2017_4HH_rich with capital'!BP57="","",'SAM_2017_4HH_rich with capital'!BP57)</f>
        <v/>
      </c>
      <c r="BP56" s="223" t="str">
        <f>IF('SAM_2017_4HH_rich with capital'!BQ57="","",'SAM_2017_4HH_rich with capital'!BQ57)</f>
        <v/>
      </c>
      <c r="BQ56" s="223" t="str">
        <f>IF('SAM_2017_4HH_rich with capital'!BR57="","",'SAM_2017_4HH_rich with capital'!BR57)</f>
        <v/>
      </c>
      <c r="BR56" s="223" t="str">
        <f>IF('SAM_2017_4HH_rich with capital'!BS57="","",'SAM_2017_4HH_rich with capital'!BS57)</f>
        <v/>
      </c>
      <c r="BS56" s="223" t="str">
        <f>IF('SAM_2017_4HH_rich with capital'!BT57="","",'SAM_2017_4HH_rich with capital'!BT57)</f>
        <v/>
      </c>
      <c r="BT56" s="279">
        <f>IF('SAM_2017_4HH_rich with capital'!BU57="","",'SAM_2017_4HH_rich with capital'!BU57)</f>
        <v>3954.125577889974</v>
      </c>
      <c r="BU56" s="223">
        <f>IF('SAM_2017_4HH_rich with capital'!BV57="","",'SAM_2017_4HH_rich with capital'!BV57)</f>
        <v>6198.5013579401821</v>
      </c>
      <c r="BV56" s="223">
        <f>IF('SAM_2017_4HH_rich with capital'!BW57="","",'SAM_2017_4HH_rich with capital'!BW57)</f>
        <v>76237.662018858799</v>
      </c>
      <c r="BW56" s="280">
        <f>IF('SAM_2017_4HH_rich with capital'!BX57="","",'SAM_2017_4HH_rich with capital'!BX57)</f>
        <v>232883.51471514945</v>
      </c>
      <c r="BX56" s="223" t="str">
        <f>IF('SAM_2017_4HH_rich with capital'!BY57="","",'SAM_2017_4HH_rich with capital'!BY57)</f>
        <v/>
      </c>
      <c r="BY56" s="223" t="str">
        <f>IF('SAM_2017_4HH_rich with capital'!BZ57="","",'SAM_2017_4HH_rich with capital'!BZ57)</f>
        <v/>
      </c>
      <c r="BZ56" s="223" t="str">
        <f>IF('SAM_2017_4HH_rich with capital'!CA57="","",'SAM_2017_4HH_rich with capital'!CA57)</f>
        <v/>
      </c>
      <c r="CA56" s="223" t="str">
        <f>IF('SAM_2017_4HH_rich with capital'!CB57="","",'SAM_2017_4HH_rich with capital'!CB57)</f>
        <v/>
      </c>
      <c r="CB56" s="223" t="str">
        <f>IF('SAM_2017_4HH_rich with capital'!CC57="","",'SAM_2017_4HH_rich with capital'!CC57)</f>
        <v/>
      </c>
      <c r="CC56" s="223" t="str">
        <f>IF('SAM_2017_4HH_rich with capital'!CD57="","",'SAM_2017_4HH_rich with capital'!CD57)</f>
        <v/>
      </c>
      <c r="CD56" s="223" t="str">
        <f>IF('SAM_2017_4HH_rich with capital'!CE57="","",'SAM_2017_4HH_rich with capital'!CE57)</f>
        <v/>
      </c>
      <c r="CE56" s="83" t="str">
        <f>IF('SAM_2017_4HH_rich with capital'!CF57="","",'SAM_2017_4HH_rich with capital'!CF57)</f>
        <v/>
      </c>
    </row>
    <row r="57" spans="1:83" x14ac:dyDescent="0.25">
      <c r="A57" s="225">
        <v>56</v>
      </c>
      <c r="B57" s="244">
        <f>IF('SAM_2017_4HH_rich with capital'!C58="","",'SAM_2017_4HH_rich with capital'!C58)</f>
        <v>6287.544203831143</v>
      </c>
      <c r="C57" s="223">
        <f>IF('SAM_2017_4HH_rich with capital'!D58="","",'SAM_2017_4HH_rich with capital'!D58)</f>
        <v>4524.2514971424571</v>
      </c>
      <c r="D57" s="223">
        <f>IF('SAM_2017_4HH_rich with capital'!E58="","",'SAM_2017_4HH_rich with capital'!E58)</f>
        <v>25670.965027308255</v>
      </c>
      <c r="E57" s="223">
        <f>IF('SAM_2017_4HH_rich with capital'!F58="","",'SAM_2017_4HH_rich with capital'!F58)</f>
        <v>1117.9043666574219</v>
      </c>
      <c r="F57" s="223">
        <f>IF('SAM_2017_4HH_rich with capital'!G58="","",'SAM_2017_4HH_rich with capital'!G58)</f>
        <v>0.38983359773797921</v>
      </c>
      <c r="G57" s="223">
        <f>IF('SAM_2017_4HH_rich with capital'!H58="","",'SAM_2017_4HH_rich with capital'!H58)</f>
        <v>251.40054797792044</v>
      </c>
      <c r="H57" s="223">
        <f>IF('SAM_2017_4HH_rich with capital'!I58="","",'SAM_2017_4HH_rich with capital'!I58)</f>
        <v>4450.6157904067431</v>
      </c>
      <c r="I57" s="223">
        <f>IF('SAM_2017_4HH_rich with capital'!J58="","",'SAM_2017_4HH_rich with capital'!J58)</f>
        <v>42429.980290929147</v>
      </c>
      <c r="J57" s="223">
        <f>IF('SAM_2017_4HH_rich with capital'!K58="","",'SAM_2017_4HH_rich with capital'!K58)</f>
        <v>29296.81757361949</v>
      </c>
      <c r="K57" s="223">
        <f>IF('SAM_2017_4HH_rich with capital'!L58="","",'SAM_2017_4HH_rich with capital'!L58)</f>
        <v>10465.819714326173</v>
      </c>
      <c r="L57" s="223">
        <f>IF('SAM_2017_4HH_rich with capital'!M58="","",'SAM_2017_4HH_rich with capital'!M58)</f>
        <v>2768.2678613611861</v>
      </c>
      <c r="M57" s="223">
        <f>IF('SAM_2017_4HH_rich with capital'!N58="","",'SAM_2017_4HH_rich with capital'!N58)</f>
        <v>112.82331154764917</v>
      </c>
      <c r="N57" s="223">
        <f>IF('SAM_2017_4HH_rich with capital'!O58="","",'SAM_2017_4HH_rich with capital'!O58)</f>
        <v>20.22788872417356</v>
      </c>
      <c r="O57" s="223">
        <f>IF('SAM_2017_4HH_rich with capital'!P58="","",'SAM_2017_4HH_rich with capital'!P58)</f>
        <v>19.372091680316156</v>
      </c>
      <c r="P57" s="223">
        <f>IF('SAM_2017_4HH_rich with capital'!Q58="","",'SAM_2017_4HH_rich with capital'!Q58)</f>
        <v>460.78738048996348</v>
      </c>
      <c r="Q57" s="223">
        <f>IF('SAM_2017_4HH_rich with capital'!R58="","",'SAM_2017_4HH_rich with capital'!R58)</f>
        <v>3327.9960672793472</v>
      </c>
      <c r="R57" s="223">
        <f>IF('SAM_2017_4HH_rich with capital'!S58="","",'SAM_2017_4HH_rich with capital'!S58)</f>
        <v>298.50403617202267</v>
      </c>
      <c r="S57" s="223">
        <f>IF('SAM_2017_4HH_rich with capital'!T58="","",'SAM_2017_4HH_rich with capital'!T58)</f>
        <v>1.920188383745957</v>
      </c>
      <c r="T57" s="223">
        <f>IF('SAM_2017_4HH_rich with capital'!U58="","",'SAM_2017_4HH_rich with capital'!U58)</f>
        <v>6540.3591781020177</v>
      </c>
      <c r="U57" s="223">
        <f>IF('SAM_2017_4HH_rich with capital'!V58="","",'SAM_2017_4HH_rich with capital'!V58)</f>
        <v>10.833796629609681</v>
      </c>
      <c r="V57" s="223">
        <f>IF('SAM_2017_4HH_rich with capital'!W58="","",'SAM_2017_4HH_rich with capital'!W58)</f>
        <v>1953.5722718576287</v>
      </c>
      <c r="W57" s="223">
        <f>IF('SAM_2017_4HH_rich with capital'!X58="","",'SAM_2017_4HH_rich with capital'!X58)</f>
        <v>1582.225563421337</v>
      </c>
      <c r="X57" s="223">
        <f>IF('SAM_2017_4HH_rich with capital'!Y58="","",'SAM_2017_4HH_rich with capital'!Y58)</f>
        <v>7094.1063432152978</v>
      </c>
      <c r="Y57" s="223">
        <f>IF('SAM_2017_4HH_rich with capital'!Z58="","",'SAM_2017_4HH_rich with capital'!Z58)</f>
        <v>150.31785432378595</v>
      </c>
      <c r="Z57" s="223">
        <f>IF('SAM_2017_4HH_rich with capital'!AA58="","",'SAM_2017_4HH_rich with capital'!AA58)</f>
        <v>16.960361953890882</v>
      </c>
      <c r="AA57" s="223">
        <f>IF('SAM_2017_4HH_rich with capital'!AB58="","",'SAM_2017_4HH_rich with capital'!AB58)</f>
        <v>2847.0444705533923</v>
      </c>
      <c r="AB57" s="223">
        <f>IF('SAM_2017_4HH_rich with capital'!AC58="","",'SAM_2017_4HH_rich with capital'!AC58)</f>
        <v>8593.5166621523022</v>
      </c>
      <c r="AC57" s="223">
        <f>IF('SAM_2017_4HH_rich with capital'!AD58="","",'SAM_2017_4HH_rich with capital'!AD58)</f>
        <v>2167.4483410253579</v>
      </c>
      <c r="AD57" s="223">
        <f>IF('SAM_2017_4HH_rich with capital'!AE58="","",'SAM_2017_4HH_rich with capital'!AE58)</f>
        <v>431.16242581061618</v>
      </c>
      <c r="AE57" s="223">
        <f>IF('SAM_2017_4HH_rich with capital'!AF58="","",'SAM_2017_4HH_rich with capital'!AF58)</f>
        <v>7494.4330299538269</v>
      </c>
      <c r="AF57" s="223">
        <f>IF('SAM_2017_4HH_rich with capital'!AG58="","",'SAM_2017_4HH_rich with capital'!AG58)</f>
        <v>17528.279865484226</v>
      </c>
      <c r="AG57" s="223">
        <f>IF('SAM_2017_4HH_rich with capital'!AH58="","",'SAM_2017_4HH_rich with capital'!AH58)</f>
        <v>34453.04583408645</v>
      </c>
      <c r="AH57" s="223">
        <f>IF('SAM_2017_4HH_rich with capital'!AI58="","",'SAM_2017_4HH_rich with capital'!AI58)</f>
        <v>2404.6698657612719</v>
      </c>
      <c r="AI57" s="223">
        <f>IF('SAM_2017_4HH_rich with capital'!AJ58="","",'SAM_2017_4HH_rich with capital'!AJ58)</f>
        <v>29718.71885288749</v>
      </c>
      <c r="AJ57" s="223" t="str">
        <f>IF('SAM_2017_4HH_rich with capital'!AK58="","",'SAM_2017_4HH_rich with capital'!AK58)</f>
        <v/>
      </c>
      <c r="AK57" s="223" t="str">
        <f>IF('SAM_2017_4HH_rich with capital'!AL58="","",'SAM_2017_4HH_rich with capital'!AL58)</f>
        <v/>
      </c>
      <c r="AL57" s="223" t="str">
        <f>IF('SAM_2017_4HH_rich with capital'!AM58="","",'SAM_2017_4HH_rich with capital'!AM58)</f>
        <v/>
      </c>
      <c r="AM57" s="223" t="str">
        <f>IF('SAM_2017_4HH_rich with capital'!AN58="","",'SAM_2017_4HH_rich with capital'!AN58)</f>
        <v/>
      </c>
      <c r="AN57" s="223" t="str">
        <f>IF('SAM_2017_4HH_rich with capital'!AO58="","",'SAM_2017_4HH_rich with capital'!AO58)</f>
        <v/>
      </c>
      <c r="AO57" s="223" t="str">
        <f>IF('SAM_2017_4HH_rich with capital'!AP58="","",'SAM_2017_4HH_rich with capital'!AP58)</f>
        <v/>
      </c>
      <c r="AP57" s="223" t="str">
        <f>IF('SAM_2017_4HH_rich with capital'!AQ58="","",'SAM_2017_4HH_rich with capital'!AQ58)</f>
        <v/>
      </c>
      <c r="AQ57" s="223" t="str">
        <f>IF('SAM_2017_4HH_rich with capital'!AR58="","",'SAM_2017_4HH_rich with capital'!AR58)</f>
        <v/>
      </c>
      <c r="AR57" s="223" t="str">
        <f>IF('SAM_2017_4HH_rich with capital'!AS58="","",'SAM_2017_4HH_rich with capital'!AS58)</f>
        <v/>
      </c>
      <c r="AS57" s="223" t="str">
        <f>IF('SAM_2017_4HH_rich with capital'!AT58="","",'SAM_2017_4HH_rich with capital'!AT58)</f>
        <v/>
      </c>
      <c r="AT57" s="223" t="str">
        <f>IF('SAM_2017_4HH_rich with capital'!AU58="","",'SAM_2017_4HH_rich with capital'!AU58)</f>
        <v/>
      </c>
      <c r="AU57" s="223" t="str">
        <f>IF('SAM_2017_4HH_rich with capital'!AV58="","",'SAM_2017_4HH_rich with capital'!AV58)</f>
        <v/>
      </c>
      <c r="AV57" s="223" t="str">
        <f>IF('SAM_2017_4HH_rich with capital'!AW58="","",'SAM_2017_4HH_rich with capital'!AW58)</f>
        <v/>
      </c>
      <c r="AW57" s="223" t="str">
        <f>IF('SAM_2017_4HH_rich with capital'!AX58="","",'SAM_2017_4HH_rich with capital'!AX58)</f>
        <v/>
      </c>
      <c r="AX57" s="223" t="str">
        <f>IF('SAM_2017_4HH_rich with capital'!AY58="","",'SAM_2017_4HH_rich with capital'!AY58)</f>
        <v/>
      </c>
      <c r="AY57" s="223" t="str">
        <f>IF('SAM_2017_4HH_rich with capital'!AZ58="","",'SAM_2017_4HH_rich with capital'!AZ58)</f>
        <v/>
      </c>
      <c r="AZ57" s="223" t="str">
        <f>IF('SAM_2017_4HH_rich with capital'!BA58="","",'SAM_2017_4HH_rich with capital'!BA58)</f>
        <v/>
      </c>
      <c r="BA57" s="223" t="str">
        <f>IF('SAM_2017_4HH_rich with capital'!BB58="","",'SAM_2017_4HH_rich with capital'!BB58)</f>
        <v/>
      </c>
      <c r="BB57" s="223" t="str">
        <f>IF('SAM_2017_4HH_rich with capital'!BC58="","",'SAM_2017_4HH_rich with capital'!BC58)</f>
        <v/>
      </c>
      <c r="BC57" s="223" t="str">
        <f>IF('SAM_2017_4HH_rich with capital'!BD58="","",'SAM_2017_4HH_rich with capital'!BD58)</f>
        <v/>
      </c>
      <c r="BD57" s="223" t="str">
        <f>IF('SAM_2017_4HH_rich with capital'!BE58="","",'SAM_2017_4HH_rich with capital'!BE58)</f>
        <v/>
      </c>
      <c r="BE57" s="223" t="str">
        <f>IF('SAM_2017_4HH_rich with capital'!BF58="","",'SAM_2017_4HH_rich with capital'!BF58)</f>
        <v/>
      </c>
      <c r="BF57" s="223" t="str">
        <f>IF('SAM_2017_4HH_rich with capital'!BG58="","",'SAM_2017_4HH_rich with capital'!BG58)</f>
        <v/>
      </c>
      <c r="BG57" s="223" t="str">
        <f>IF('SAM_2017_4HH_rich with capital'!BH58="","",'SAM_2017_4HH_rich with capital'!BH58)</f>
        <v/>
      </c>
      <c r="BH57" s="223" t="str">
        <f>IF('SAM_2017_4HH_rich with capital'!BI58="","",'SAM_2017_4HH_rich with capital'!BI58)</f>
        <v/>
      </c>
      <c r="BI57" s="223" t="str">
        <f>IF('SAM_2017_4HH_rich with capital'!BJ58="","",'SAM_2017_4HH_rich with capital'!BJ58)</f>
        <v/>
      </c>
      <c r="BJ57" s="223" t="str">
        <f>IF('SAM_2017_4HH_rich with capital'!BK58="","",'SAM_2017_4HH_rich with capital'!BK58)</f>
        <v/>
      </c>
      <c r="BK57" s="223" t="str">
        <f>IF('SAM_2017_4HH_rich with capital'!BL58="","",'SAM_2017_4HH_rich with capital'!BL58)</f>
        <v/>
      </c>
      <c r="BL57" s="223" t="str">
        <f>IF('SAM_2017_4HH_rich with capital'!BM58="","",'SAM_2017_4HH_rich with capital'!BM58)</f>
        <v/>
      </c>
      <c r="BM57" s="223" t="str">
        <f>IF('SAM_2017_4HH_rich with capital'!BN58="","",'SAM_2017_4HH_rich with capital'!BN58)</f>
        <v/>
      </c>
      <c r="BN57" s="223" t="str">
        <f>IF('SAM_2017_4HH_rich with capital'!BO58="","",'SAM_2017_4HH_rich with capital'!BO58)</f>
        <v/>
      </c>
      <c r="BO57" s="223" t="str">
        <f>IF('SAM_2017_4HH_rich with capital'!BP58="","",'SAM_2017_4HH_rich with capital'!BP58)</f>
        <v/>
      </c>
      <c r="BP57" s="223" t="str">
        <f>IF('SAM_2017_4HH_rich with capital'!BQ58="","",'SAM_2017_4HH_rich with capital'!BQ58)</f>
        <v/>
      </c>
      <c r="BQ57" s="223" t="str">
        <f>IF('SAM_2017_4HH_rich with capital'!BR58="","",'SAM_2017_4HH_rich with capital'!BR58)</f>
        <v/>
      </c>
      <c r="BR57" s="223" t="str">
        <f>IF('SAM_2017_4HH_rich with capital'!BS58="","",'SAM_2017_4HH_rich with capital'!BS58)</f>
        <v/>
      </c>
      <c r="BS57" s="223" t="str">
        <f>IF('SAM_2017_4HH_rich with capital'!BT58="","",'SAM_2017_4HH_rich with capital'!BT58)</f>
        <v/>
      </c>
      <c r="BT57" s="279">
        <f>IF('SAM_2017_4HH_rich with capital'!BU58="","",'SAM_2017_4HH_rich with capital'!BU58)</f>
        <v>12969.746416733347</v>
      </c>
      <c r="BU57" s="223">
        <f>IF('SAM_2017_4HH_rich with capital'!BV58="","",'SAM_2017_4HH_rich with capital'!BV58)</f>
        <v>13930.153500350259</v>
      </c>
      <c r="BV57" s="223">
        <f>IF('SAM_2017_4HH_rich with capital'!BW58="","",'SAM_2017_4HH_rich with capital'!BW58)</f>
        <v>19390.558852832648</v>
      </c>
      <c r="BW57" s="280">
        <f>IF('SAM_2017_4HH_rich with capital'!BX58="","",'SAM_2017_4HH_rich with capital'!BX58)</f>
        <v>53903.658656310203</v>
      </c>
      <c r="BX57" s="223">
        <f>IF('SAM_2017_4HH_rich with capital'!BY58="","",'SAM_2017_4HH_rich with capital'!BY58)</f>
        <v>1740.4000204269598</v>
      </c>
      <c r="BY57" s="223" t="str">
        <f>IF('SAM_2017_4HH_rich with capital'!BZ58="","",'SAM_2017_4HH_rich with capital'!BZ58)</f>
        <v/>
      </c>
      <c r="BZ57" s="223" t="str">
        <f>IF('SAM_2017_4HH_rich with capital'!CA58="","",'SAM_2017_4HH_rich with capital'!CA58)</f>
        <v/>
      </c>
      <c r="CA57" s="223" t="str">
        <f>IF('SAM_2017_4HH_rich with capital'!CB58="","",'SAM_2017_4HH_rich with capital'!CB58)</f>
        <v/>
      </c>
      <c r="CB57" s="223" t="str">
        <f>IF('SAM_2017_4HH_rich with capital'!CC58="","",'SAM_2017_4HH_rich with capital'!CC58)</f>
        <v/>
      </c>
      <c r="CC57" s="223" t="str">
        <f>IF('SAM_2017_4HH_rich with capital'!CD58="","",'SAM_2017_4HH_rich with capital'!CD58)</f>
        <v/>
      </c>
      <c r="CD57" s="223">
        <f>IF('SAM_2017_4HH_rich with capital'!CE58="","",'SAM_2017_4HH_rich with capital'!CE58)</f>
        <v>-69.022817696287134</v>
      </c>
      <c r="CE57" s="83" t="str">
        <f>IF('SAM_2017_4HH_rich with capital'!CF58="","",'SAM_2017_4HH_rich with capital'!CF58)</f>
        <v/>
      </c>
    </row>
    <row r="58" spans="1:83" x14ac:dyDescent="0.25">
      <c r="A58" s="225">
        <v>57</v>
      </c>
      <c r="B58" s="244">
        <f>IF('SAM_2017_4HH_rich with capital'!C59="","",'SAM_2017_4HH_rich with capital'!C59)</f>
        <v>105864.35890312769</v>
      </c>
      <c r="C58" s="223">
        <f>IF('SAM_2017_4HH_rich with capital'!D59="","",'SAM_2017_4HH_rich with capital'!D59)</f>
        <v>28851.350358100161</v>
      </c>
      <c r="D58" s="223">
        <f>IF('SAM_2017_4HH_rich with capital'!E59="","",'SAM_2017_4HH_rich with capital'!E59)</f>
        <v>764917.13381404232</v>
      </c>
      <c r="E58" s="223">
        <f>IF('SAM_2017_4HH_rich with capital'!F59="","",'SAM_2017_4HH_rich with capital'!F59)</f>
        <v>337.60500991637565</v>
      </c>
      <c r="F58" s="223">
        <f>IF('SAM_2017_4HH_rich with capital'!G59="","",'SAM_2017_4HH_rich with capital'!G59)</f>
        <v>9517.8440545427948</v>
      </c>
      <c r="G58" s="223">
        <f>IF('SAM_2017_4HH_rich with capital'!H59="","",'SAM_2017_4HH_rich with capital'!H59)</f>
        <v>47892.748622503364</v>
      </c>
      <c r="H58" s="223">
        <f>IF('SAM_2017_4HH_rich with capital'!I59="","",'SAM_2017_4HH_rich with capital'!I59)</f>
        <v>18912.368130895717</v>
      </c>
      <c r="I58" s="223">
        <f>IF('SAM_2017_4HH_rich with capital'!J59="","",'SAM_2017_4HH_rich with capital'!J59)</f>
        <v>35559.073807341963</v>
      </c>
      <c r="J58" s="223">
        <f>IF('SAM_2017_4HH_rich with capital'!K59="","",'SAM_2017_4HH_rich with capital'!K59)</f>
        <v>1206.0362745106506</v>
      </c>
      <c r="K58" s="223">
        <f>IF('SAM_2017_4HH_rich with capital'!L59="","",'SAM_2017_4HH_rich with capital'!L59)</f>
        <v>7370.112233510984</v>
      </c>
      <c r="L58" s="223">
        <f>IF('SAM_2017_4HH_rich with capital'!M59="","",'SAM_2017_4HH_rich with capital'!M59)</f>
        <v>60544.524263335166</v>
      </c>
      <c r="M58" s="223">
        <f>IF('SAM_2017_4HH_rich with capital'!N59="","",'SAM_2017_4HH_rich with capital'!N59)</f>
        <v>81945.794963765642</v>
      </c>
      <c r="N58" s="223">
        <f>IF('SAM_2017_4HH_rich with capital'!O59="","",'SAM_2017_4HH_rich with capital'!O59)</f>
        <v>5171.6989905980754</v>
      </c>
      <c r="O58" s="223">
        <f>IF('SAM_2017_4HH_rich with capital'!P59="","",'SAM_2017_4HH_rich with capital'!P59)</f>
        <v>30417.395660264574</v>
      </c>
      <c r="P58" s="223">
        <f>IF('SAM_2017_4HH_rich with capital'!Q59="","",'SAM_2017_4HH_rich with capital'!Q59)</f>
        <v>10545.465994846674</v>
      </c>
      <c r="Q58" s="223">
        <f>IF('SAM_2017_4HH_rich with capital'!R59="","",'SAM_2017_4HH_rich with capital'!R59)</f>
        <v>12215.931714763263</v>
      </c>
      <c r="R58" s="223">
        <f>IF('SAM_2017_4HH_rich with capital'!S59="","",'SAM_2017_4HH_rich with capital'!S59)</f>
        <v>19168.507807926861</v>
      </c>
      <c r="S58" s="223">
        <f>IF('SAM_2017_4HH_rich with capital'!T59="","",'SAM_2017_4HH_rich with capital'!T59)</f>
        <v>198.29589659594791</v>
      </c>
      <c r="T58" s="223">
        <f>IF('SAM_2017_4HH_rich with capital'!U59="","",'SAM_2017_4HH_rich with capital'!U59)</f>
        <v>21680.524960564711</v>
      </c>
      <c r="U58" s="223">
        <f>IF('SAM_2017_4HH_rich with capital'!V59="","",'SAM_2017_4HH_rich with capital'!V59)</f>
        <v>4421.9739234754315</v>
      </c>
      <c r="V58" s="223">
        <f>IF('SAM_2017_4HH_rich with capital'!W59="","",'SAM_2017_4HH_rich with capital'!W59)</f>
        <v>3216.1592620265233</v>
      </c>
      <c r="W58" s="223">
        <f>IF('SAM_2017_4HH_rich with capital'!X59="","",'SAM_2017_4HH_rich with capital'!X59)</f>
        <v>7140.6824397575665</v>
      </c>
      <c r="X58" s="223">
        <f>IF('SAM_2017_4HH_rich with capital'!Y59="","",'SAM_2017_4HH_rich with capital'!Y59)</f>
        <v>81688.793079514493</v>
      </c>
      <c r="Y58" s="223">
        <f>IF('SAM_2017_4HH_rich with capital'!Z59="","",'SAM_2017_4HH_rich with capital'!Z59)</f>
        <v>999.19629860562929</v>
      </c>
      <c r="Z58" s="223">
        <f>IF('SAM_2017_4HH_rich with capital'!AA59="","",'SAM_2017_4HH_rich with capital'!AA59)</f>
        <v>3078.9737625523817</v>
      </c>
      <c r="AA58" s="223">
        <f>IF('SAM_2017_4HH_rich with capital'!AB59="","",'SAM_2017_4HH_rich with capital'!AB59)</f>
        <v>101354.00991240096</v>
      </c>
      <c r="AB58" s="223">
        <f>IF('SAM_2017_4HH_rich with capital'!AC59="","",'SAM_2017_4HH_rich with capital'!AC59)</f>
        <v>1198385.2187156931</v>
      </c>
      <c r="AC58" s="223">
        <f>IF('SAM_2017_4HH_rich with capital'!AD59="","",'SAM_2017_4HH_rich with capital'!AD59)</f>
        <v>27544.095976912184</v>
      </c>
      <c r="AD58" s="223">
        <f>IF('SAM_2017_4HH_rich with capital'!AE59="","",'SAM_2017_4HH_rich with capital'!AE59)</f>
        <v>129856.73373317972</v>
      </c>
      <c r="AE58" s="223">
        <f>IF('SAM_2017_4HH_rich with capital'!AF59="","",'SAM_2017_4HH_rich with capital'!AF59)</f>
        <v>277401.97261307307</v>
      </c>
      <c r="AF58" s="223">
        <f>IF('SAM_2017_4HH_rich with capital'!AG59="","",'SAM_2017_4HH_rich with capital'!AG59)</f>
        <v>40913.300117223858</v>
      </c>
      <c r="AG58" s="223">
        <f>IF('SAM_2017_4HH_rich with capital'!AH59="","",'SAM_2017_4HH_rich with capital'!AH59)</f>
        <v>40913.217338308743</v>
      </c>
      <c r="AH58" s="223">
        <f>IF('SAM_2017_4HH_rich with capital'!AI59="","",'SAM_2017_4HH_rich with capital'!AI59)</f>
        <v>27468.543184660666</v>
      </c>
      <c r="AI58" s="223">
        <f>IF('SAM_2017_4HH_rich with capital'!AJ59="","",'SAM_2017_4HH_rich with capital'!AJ59)</f>
        <v>284302.5239036007</v>
      </c>
      <c r="AJ58" s="223" t="str">
        <f>IF('SAM_2017_4HH_rich with capital'!AK59="","",'SAM_2017_4HH_rich with capital'!AK59)</f>
        <v/>
      </c>
      <c r="AK58" s="223" t="str">
        <f>IF('SAM_2017_4HH_rich with capital'!AL59="","",'SAM_2017_4HH_rich with capital'!AL59)</f>
        <v/>
      </c>
      <c r="AL58" s="223" t="str">
        <f>IF('SAM_2017_4HH_rich with capital'!AM59="","",'SAM_2017_4HH_rich with capital'!AM59)</f>
        <v/>
      </c>
      <c r="AM58" s="223" t="str">
        <f>IF('SAM_2017_4HH_rich with capital'!AN59="","",'SAM_2017_4HH_rich with capital'!AN59)</f>
        <v/>
      </c>
      <c r="AN58" s="223" t="str">
        <f>IF('SAM_2017_4HH_rich with capital'!AO59="","",'SAM_2017_4HH_rich with capital'!AO59)</f>
        <v/>
      </c>
      <c r="AO58" s="223" t="str">
        <f>IF('SAM_2017_4HH_rich with capital'!AP59="","",'SAM_2017_4HH_rich with capital'!AP59)</f>
        <v/>
      </c>
      <c r="AP58" s="223" t="str">
        <f>IF('SAM_2017_4HH_rich with capital'!AQ59="","",'SAM_2017_4HH_rich with capital'!AQ59)</f>
        <v/>
      </c>
      <c r="AQ58" s="223" t="str">
        <f>IF('SAM_2017_4HH_rich with capital'!AR59="","",'SAM_2017_4HH_rich with capital'!AR59)</f>
        <v/>
      </c>
      <c r="AR58" s="223" t="str">
        <f>IF('SAM_2017_4HH_rich with capital'!AS59="","",'SAM_2017_4HH_rich with capital'!AS59)</f>
        <v/>
      </c>
      <c r="AS58" s="223" t="str">
        <f>IF('SAM_2017_4HH_rich with capital'!AT59="","",'SAM_2017_4HH_rich with capital'!AT59)</f>
        <v/>
      </c>
      <c r="AT58" s="223" t="str">
        <f>IF('SAM_2017_4HH_rich with capital'!AU59="","",'SAM_2017_4HH_rich with capital'!AU59)</f>
        <v/>
      </c>
      <c r="AU58" s="223" t="str">
        <f>IF('SAM_2017_4HH_rich with capital'!AV59="","",'SAM_2017_4HH_rich with capital'!AV59)</f>
        <v/>
      </c>
      <c r="AV58" s="223" t="str">
        <f>IF('SAM_2017_4HH_rich with capital'!AW59="","",'SAM_2017_4HH_rich with capital'!AW59)</f>
        <v/>
      </c>
      <c r="AW58" s="223" t="str">
        <f>IF('SAM_2017_4HH_rich with capital'!AX59="","",'SAM_2017_4HH_rich with capital'!AX59)</f>
        <v/>
      </c>
      <c r="AX58" s="223" t="str">
        <f>IF('SAM_2017_4HH_rich with capital'!AY59="","",'SAM_2017_4HH_rich with capital'!AY59)</f>
        <v/>
      </c>
      <c r="AY58" s="223" t="str">
        <f>IF('SAM_2017_4HH_rich with capital'!AZ59="","",'SAM_2017_4HH_rich with capital'!AZ59)</f>
        <v/>
      </c>
      <c r="AZ58" s="223" t="str">
        <f>IF('SAM_2017_4HH_rich with capital'!BA59="","",'SAM_2017_4HH_rich with capital'!BA59)</f>
        <v/>
      </c>
      <c r="BA58" s="223" t="str">
        <f>IF('SAM_2017_4HH_rich with capital'!BB59="","",'SAM_2017_4HH_rich with capital'!BB59)</f>
        <v/>
      </c>
      <c r="BB58" s="223" t="str">
        <f>IF('SAM_2017_4HH_rich with capital'!BC59="","",'SAM_2017_4HH_rich with capital'!BC59)</f>
        <v/>
      </c>
      <c r="BC58" s="223" t="str">
        <f>IF('SAM_2017_4HH_rich with capital'!BD59="","",'SAM_2017_4HH_rich with capital'!BD59)</f>
        <v/>
      </c>
      <c r="BD58" s="223" t="str">
        <f>IF('SAM_2017_4HH_rich with capital'!BE59="","",'SAM_2017_4HH_rich with capital'!BE59)</f>
        <v/>
      </c>
      <c r="BE58" s="223" t="str">
        <f>IF('SAM_2017_4HH_rich with capital'!BF59="","",'SAM_2017_4HH_rich with capital'!BF59)</f>
        <v/>
      </c>
      <c r="BF58" s="223" t="str">
        <f>IF('SAM_2017_4HH_rich with capital'!BG59="","",'SAM_2017_4HH_rich with capital'!BG59)</f>
        <v/>
      </c>
      <c r="BG58" s="223" t="str">
        <f>IF('SAM_2017_4HH_rich with capital'!BH59="","",'SAM_2017_4HH_rich with capital'!BH59)</f>
        <v/>
      </c>
      <c r="BH58" s="223" t="str">
        <f>IF('SAM_2017_4HH_rich with capital'!BI59="","",'SAM_2017_4HH_rich with capital'!BI59)</f>
        <v/>
      </c>
      <c r="BI58" s="223" t="str">
        <f>IF('SAM_2017_4HH_rich with capital'!BJ59="","",'SAM_2017_4HH_rich with capital'!BJ59)</f>
        <v/>
      </c>
      <c r="BJ58" s="223" t="str">
        <f>IF('SAM_2017_4HH_rich with capital'!BK59="","",'SAM_2017_4HH_rich with capital'!BK59)</f>
        <v/>
      </c>
      <c r="BK58" s="223" t="str">
        <f>IF('SAM_2017_4HH_rich with capital'!BL59="","",'SAM_2017_4HH_rich with capital'!BL59)</f>
        <v/>
      </c>
      <c r="BL58" s="223" t="str">
        <f>IF('SAM_2017_4HH_rich with capital'!BM59="","",'SAM_2017_4HH_rich with capital'!BM59)</f>
        <v/>
      </c>
      <c r="BM58" s="223" t="str">
        <f>IF('SAM_2017_4HH_rich with capital'!BN59="","",'SAM_2017_4HH_rich with capital'!BN59)</f>
        <v/>
      </c>
      <c r="BN58" s="223" t="str">
        <f>IF('SAM_2017_4HH_rich with capital'!BO59="","",'SAM_2017_4HH_rich with capital'!BO59)</f>
        <v/>
      </c>
      <c r="BO58" s="223" t="str">
        <f>IF('SAM_2017_4HH_rich with capital'!BP59="","",'SAM_2017_4HH_rich with capital'!BP59)</f>
        <v/>
      </c>
      <c r="BP58" s="223" t="str">
        <f>IF('SAM_2017_4HH_rich with capital'!BQ59="","",'SAM_2017_4HH_rich with capital'!BQ59)</f>
        <v/>
      </c>
      <c r="BQ58" s="223" t="str">
        <f>IF('SAM_2017_4HH_rich with capital'!BR59="","",'SAM_2017_4HH_rich with capital'!BR59)</f>
        <v/>
      </c>
      <c r="BR58" s="223" t="str">
        <f>IF('SAM_2017_4HH_rich with capital'!BS59="","",'SAM_2017_4HH_rich with capital'!BS59)</f>
        <v/>
      </c>
      <c r="BS58" s="223" t="str">
        <f>IF('SAM_2017_4HH_rich with capital'!BT59="","",'SAM_2017_4HH_rich with capital'!BT59)</f>
        <v/>
      </c>
      <c r="BT58" s="279">
        <f>IF('SAM_2017_4HH_rich with capital'!BU59="","",'SAM_2017_4HH_rich with capital'!BU59)</f>
        <v>290060.50513222959</v>
      </c>
      <c r="BU58" s="223">
        <f>IF('SAM_2017_4HH_rich with capital'!BV59="","",'SAM_2017_4HH_rich with capital'!BV59)</f>
        <v>383356.8234789868</v>
      </c>
      <c r="BV58" s="223">
        <f>IF('SAM_2017_4HH_rich with capital'!BW59="","",'SAM_2017_4HH_rich with capital'!BW59)</f>
        <v>240037.11202700506</v>
      </c>
      <c r="BW58" s="280">
        <f>IF('SAM_2017_4HH_rich with capital'!BX59="","",'SAM_2017_4HH_rich with capital'!BX59)</f>
        <v>837208.88823775842</v>
      </c>
      <c r="BX58" s="223">
        <f>IF('SAM_2017_4HH_rich with capital'!BY59="","",'SAM_2017_4HH_rich with capital'!BY59)</f>
        <v>467157.58182727813</v>
      </c>
      <c r="BY58" s="223" t="str">
        <f>IF('SAM_2017_4HH_rich with capital'!BZ59="","",'SAM_2017_4HH_rich with capital'!BZ59)</f>
        <v/>
      </c>
      <c r="BZ58" s="223" t="str">
        <f>IF('SAM_2017_4HH_rich with capital'!CA59="","",'SAM_2017_4HH_rich with capital'!CA59)</f>
        <v/>
      </c>
      <c r="CA58" s="223" t="str">
        <f>IF('SAM_2017_4HH_rich with capital'!CB59="","",'SAM_2017_4HH_rich with capital'!CB59)</f>
        <v/>
      </c>
      <c r="CB58" s="223" t="str">
        <f>IF('SAM_2017_4HH_rich with capital'!CC59="","",'SAM_2017_4HH_rich with capital'!CC59)</f>
        <v/>
      </c>
      <c r="CC58" s="223" t="str">
        <f>IF('SAM_2017_4HH_rich with capital'!CD59="","",'SAM_2017_4HH_rich with capital'!CD59)</f>
        <v/>
      </c>
      <c r="CD58" s="223">
        <f>IF('SAM_2017_4HH_rich with capital'!CE59="","",'SAM_2017_4HH_rich with capital'!CE59)</f>
        <v>84373.179251282985</v>
      </c>
      <c r="CE58" s="83" t="str">
        <f>IF('SAM_2017_4HH_rich with capital'!CF59="","",'SAM_2017_4HH_rich with capital'!CF59)</f>
        <v/>
      </c>
    </row>
    <row r="59" spans="1:83" x14ac:dyDescent="0.25">
      <c r="A59" s="225">
        <v>58</v>
      </c>
      <c r="B59" s="244">
        <f>IF('SAM_2017_4HH_rich with capital'!C60="","",'SAM_2017_4HH_rich with capital'!C60)</f>
        <v>459.50310344902448</v>
      </c>
      <c r="C59" s="223">
        <f>IF('SAM_2017_4HH_rich with capital'!D60="","",'SAM_2017_4HH_rich with capital'!D60)</f>
        <v>66.474134597507899</v>
      </c>
      <c r="D59" s="223">
        <f>IF('SAM_2017_4HH_rich with capital'!E60="","",'SAM_2017_4HH_rich with capital'!E60)</f>
        <v>968.08924003884545</v>
      </c>
      <c r="E59" s="223">
        <f>IF('SAM_2017_4HH_rich with capital'!F60="","",'SAM_2017_4HH_rich with capital'!F60)</f>
        <v>2.6901462737816231</v>
      </c>
      <c r="F59" s="223">
        <f>IF('SAM_2017_4HH_rich with capital'!G60="","",'SAM_2017_4HH_rich with capital'!G60)</f>
        <v>85.806153249932194</v>
      </c>
      <c r="G59" s="223">
        <f>IF('SAM_2017_4HH_rich with capital'!H60="","",'SAM_2017_4HH_rich with capital'!H60)</f>
        <v>459.35844812840861</v>
      </c>
      <c r="H59" s="223">
        <f>IF('SAM_2017_4HH_rich with capital'!I60="","",'SAM_2017_4HH_rich with capital'!I60)</f>
        <v>126.92081149031699</v>
      </c>
      <c r="I59" s="223">
        <f>IF('SAM_2017_4HH_rich with capital'!J60="","",'SAM_2017_4HH_rich with capital'!J60)</f>
        <v>461.65430028539345</v>
      </c>
      <c r="J59" s="223">
        <f>IF('SAM_2017_4HH_rich with capital'!K60="","",'SAM_2017_4HH_rich with capital'!K60)</f>
        <v>11.183748579084526</v>
      </c>
      <c r="K59" s="223">
        <f>IF('SAM_2017_4HH_rich with capital'!L60="","",'SAM_2017_4HH_rich with capital'!L60)</f>
        <v>71.978564732345461</v>
      </c>
      <c r="L59" s="223">
        <f>IF('SAM_2017_4HH_rich with capital'!M60="","",'SAM_2017_4HH_rich with capital'!M60)</f>
        <v>590.45908587472911</v>
      </c>
      <c r="M59" s="223">
        <f>IF('SAM_2017_4HH_rich with capital'!N60="","",'SAM_2017_4HH_rich with capital'!N60)</f>
        <v>800.04679073125806</v>
      </c>
      <c r="N59" s="223">
        <f>IF('SAM_2017_4HH_rich with capital'!O60="","",'SAM_2017_4HH_rich with capital'!O60)</f>
        <v>50.457831884889643</v>
      </c>
      <c r="O59" s="223">
        <f>IF('SAM_2017_4HH_rich with capital'!P60="","",'SAM_2017_4HH_rich with capital'!P60)</f>
        <v>294.0424798257277</v>
      </c>
      <c r="P59" s="223">
        <f>IF('SAM_2017_4HH_rich with capital'!Q60="","",'SAM_2017_4HH_rich with capital'!Q60)</f>
        <v>103.0981158802047</v>
      </c>
      <c r="Q59" s="223">
        <f>IF('SAM_2017_4HH_rich with capital'!R60="","",'SAM_2017_4HH_rich with capital'!R60)</f>
        <v>112.75007345242767</v>
      </c>
      <c r="R59" s="223">
        <f>IF('SAM_2017_4HH_rich with capital'!S60="","",'SAM_2017_4HH_rich with capital'!S60)</f>
        <v>188.02055595621948</v>
      </c>
      <c r="S59" s="223">
        <f>IF('SAM_2017_4HH_rich with capital'!T60="","",'SAM_2017_4HH_rich with capital'!T60)</f>
        <v>1.9308154285329204</v>
      </c>
      <c r="T59" s="223">
        <f>IF('SAM_2017_4HH_rich with capital'!U60="","",'SAM_2017_4HH_rich with capital'!U60)</f>
        <v>210.2942407711615</v>
      </c>
      <c r="U59" s="223">
        <f>IF('SAM_2017_4HH_rich with capital'!V60="","",'SAM_2017_4HH_rich with capital'!V60)</f>
        <v>40.730438266746333</v>
      </c>
      <c r="V59" s="223">
        <f>IF('SAM_2017_4HH_rich with capital'!W60="","",'SAM_2017_4HH_rich with capital'!W60)</f>
        <v>27.253789653037497</v>
      </c>
      <c r="W59" s="223">
        <f>IF('SAM_2017_4HH_rich with capital'!X60="","",'SAM_2017_4HH_rich with capital'!X60)</f>
        <v>68.507524481817356</v>
      </c>
      <c r="X59" s="223">
        <f>IF('SAM_2017_4HH_rich with capital'!Y60="","",'SAM_2017_4HH_rich with capital'!Y60)</f>
        <v>1832.0894179246295</v>
      </c>
      <c r="Y59" s="223">
        <f>IF('SAM_2017_4HH_rich with capital'!Z60="","",'SAM_2017_4HH_rich with capital'!Z60)</f>
        <v>46.716075949077407</v>
      </c>
      <c r="Z59" s="223">
        <f>IF('SAM_2017_4HH_rich with capital'!AA60="","",'SAM_2017_4HH_rich with capital'!AA60)</f>
        <v>14.415076823475982</v>
      </c>
      <c r="AA59" s="223">
        <f>IF('SAM_2017_4HH_rich with capital'!AB60="","",'SAM_2017_4HH_rich with capital'!AB60)</f>
        <v>768.7555664832214</v>
      </c>
      <c r="AB59" s="223">
        <f>IF('SAM_2017_4HH_rich with capital'!AC60="","",'SAM_2017_4HH_rich with capital'!AC60)</f>
        <v>47462.815621455535</v>
      </c>
      <c r="AC59" s="223">
        <f>IF('SAM_2017_4HH_rich with capital'!AD60="","",'SAM_2017_4HH_rich with capital'!AD60)</f>
        <v>105.45016721655067</v>
      </c>
      <c r="AD59" s="223">
        <f>IF('SAM_2017_4HH_rich with capital'!AE60="","",'SAM_2017_4HH_rich with capital'!AE60)</f>
        <v>130.2961297251808</v>
      </c>
      <c r="AE59" s="223">
        <f>IF('SAM_2017_4HH_rich with capital'!AF60="","",'SAM_2017_4HH_rich with capital'!AF60)</f>
        <v>351.16966205139687</v>
      </c>
      <c r="AF59" s="223">
        <f>IF('SAM_2017_4HH_rich with capital'!AG60="","",'SAM_2017_4HH_rich with capital'!AG60)</f>
        <v>14475.242773251823</v>
      </c>
      <c r="AG59" s="223">
        <f>IF('SAM_2017_4HH_rich with capital'!AH60="","",'SAM_2017_4HH_rich with capital'!AH60)</f>
        <v>72.739112671380582</v>
      </c>
      <c r="AH59" s="223">
        <f>IF('SAM_2017_4HH_rich with capital'!AI60="","",'SAM_2017_4HH_rich with capital'!AI60)</f>
        <v>103.29185038994774</v>
      </c>
      <c r="AI59" s="223">
        <f>IF('SAM_2017_4HH_rich with capital'!AJ60="","",'SAM_2017_4HH_rich with capital'!AJ60)</f>
        <v>378.2763906277396</v>
      </c>
      <c r="AJ59" s="223" t="str">
        <f>IF('SAM_2017_4HH_rich with capital'!AK60="","",'SAM_2017_4HH_rich with capital'!AK60)</f>
        <v/>
      </c>
      <c r="AK59" s="223" t="str">
        <f>IF('SAM_2017_4HH_rich with capital'!AL60="","",'SAM_2017_4HH_rich with capital'!AL60)</f>
        <v/>
      </c>
      <c r="AL59" s="223" t="str">
        <f>IF('SAM_2017_4HH_rich with capital'!AM60="","",'SAM_2017_4HH_rich with capital'!AM60)</f>
        <v/>
      </c>
      <c r="AM59" s="223" t="str">
        <f>IF('SAM_2017_4HH_rich with capital'!AN60="","",'SAM_2017_4HH_rich with capital'!AN60)</f>
        <v/>
      </c>
      <c r="AN59" s="223" t="str">
        <f>IF('SAM_2017_4HH_rich with capital'!AO60="","",'SAM_2017_4HH_rich with capital'!AO60)</f>
        <v/>
      </c>
      <c r="AO59" s="223" t="str">
        <f>IF('SAM_2017_4HH_rich with capital'!AP60="","",'SAM_2017_4HH_rich with capital'!AP60)</f>
        <v/>
      </c>
      <c r="AP59" s="223" t="str">
        <f>IF('SAM_2017_4HH_rich with capital'!AQ60="","",'SAM_2017_4HH_rich with capital'!AQ60)</f>
        <v/>
      </c>
      <c r="AQ59" s="223" t="str">
        <f>IF('SAM_2017_4HH_rich with capital'!AR60="","",'SAM_2017_4HH_rich with capital'!AR60)</f>
        <v/>
      </c>
      <c r="AR59" s="223" t="str">
        <f>IF('SAM_2017_4HH_rich with capital'!AS60="","",'SAM_2017_4HH_rich with capital'!AS60)</f>
        <v/>
      </c>
      <c r="AS59" s="223" t="str">
        <f>IF('SAM_2017_4HH_rich with capital'!AT60="","",'SAM_2017_4HH_rich with capital'!AT60)</f>
        <v/>
      </c>
      <c r="AT59" s="223" t="str">
        <f>IF('SAM_2017_4HH_rich with capital'!AU60="","",'SAM_2017_4HH_rich with capital'!AU60)</f>
        <v/>
      </c>
      <c r="AU59" s="223" t="str">
        <f>IF('SAM_2017_4HH_rich with capital'!AV60="","",'SAM_2017_4HH_rich with capital'!AV60)</f>
        <v/>
      </c>
      <c r="AV59" s="223" t="str">
        <f>IF('SAM_2017_4HH_rich with capital'!AW60="","",'SAM_2017_4HH_rich with capital'!AW60)</f>
        <v/>
      </c>
      <c r="AW59" s="223" t="str">
        <f>IF('SAM_2017_4HH_rich with capital'!AX60="","",'SAM_2017_4HH_rich with capital'!AX60)</f>
        <v/>
      </c>
      <c r="AX59" s="223" t="str">
        <f>IF('SAM_2017_4HH_rich with capital'!AY60="","",'SAM_2017_4HH_rich with capital'!AY60)</f>
        <v/>
      </c>
      <c r="AY59" s="223" t="str">
        <f>IF('SAM_2017_4HH_rich with capital'!AZ60="","",'SAM_2017_4HH_rich with capital'!AZ60)</f>
        <v/>
      </c>
      <c r="AZ59" s="223" t="str">
        <f>IF('SAM_2017_4HH_rich with capital'!BA60="","",'SAM_2017_4HH_rich with capital'!BA60)</f>
        <v/>
      </c>
      <c r="BA59" s="223" t="str">
        <f>IF('SAM_2017_4HH_rich with capital'!BB60="","",'SAM_2017_4HH_rich with capital'!BB60)</f>
        <v/>
      </c>
      <c r="BB59" s="223" t="str">
        <f>IF('SAM_2017_4HH_rich with capital'!BC60="","",'SAM_2017_4HH_rich with capital'!BC60)</f>
        <v/>
      </c>
      <c r="BC59" s="223" t="str">
        <f>IF('SAM_2017_4HH_rich with capital'!BD60="","",'SAM_2017_4HH_rich with capital'!BD60)</f>
        <v/>
      </c>
      <c r="BD59" s="223" t="str">
        <f>IF('SAM_2017_4HH_rich with capital'!BE60="","",'SAM_2017_4HH_rich with capital'!BE60)</f>
        <v/>
      </c>
      <c r="BE59" s="223" t="str">
        <f>IF('SAM_2017_4HH_rich with capital'!BF60="","",'SAM_2017_4HH_rich with capital'!BF60)</f>
        <v/>
      </c>
      <c r="BF59" s="223" t="str">
        <f>IF('SAM_2017_4HH_rich with capital'!BG60="","",'SAM_2017_4HH_rich with capital'!BG60)</f>
        <v/>
      </c>
      <c r="BG59" s="223" t="str">
        <f>IF('SAM_2017_4HH_rich with capital'!BH60="","",'SAM_2017_4HH_rich with capital'!BH60)</f>
        <v/>
      </c>
      <c r="BH59" s="223" t="str">
        <f>IF('SAM_2017_4HH_rich with capital'!BI60="","",'SAM_2017_4HH_rich with capital'!BI60)</f>
        <v/>
      </c>
      <c r="BI59" s="223" t="str">
        <f>IF('SAM_2017_4HH_rich with capital'!BJ60="","",'SAM_2017_4HH_rich with capital'!BJ60)</f>
        <v/>
      </c>
      <c r="BJ59" s="223" t="str">
        <f>IF('SAM_2017_4HH_rich with capital'!BK60="","",'SAM_2017_4HH_rich with capital'!BK60)</f>
        <v/>
      </c>
      <c r="BK59" s="223" t="str">
        <f>IF('SAM_2017_4HH_rich with capital'!BL60="","",'SAM_2017_4HH_rich with capital'!BL60)</f>
        <v/>
      </c>
      <c r="BL59" s="223" t="str">
        <f>IF('SAM_2017_4HH_rich with capital'!BM60="","",'SAM_2017_4HH_rich with capital'!BM60)</f>
        <v/>
      </c>
      <c r="BM59" s="223" t="str">
        <f>IF('SAM_2017_4HH_rich with capital'!BN60="","",'SAM_2017_4HH_rich with capital'!BN60)</f>
        <v/>
      </c>
      <c r="BN59" s="223" t="str">
        <f>IF('SAM_2017_4HH_rich with capital'!BO60="","",'SAM_2017_4HH_rich with capital'!BO60)</f>
        <v/>
      </c>
      <c r="BO59" s="223" t="str">
        <f>IF('SAM_2017_4HH_rich with capital'!BP60="","",'SAM_2017_4HH_rich with capital'!BP60)</f>
        <v/>
      </c>
      <c r="BP59" s="223" t="str">
        <f>IF('SAM_2017_4HH_rich with capital'!BQ60="","",'SAM_2017_4HH_rich with capital'!BQ60)</f>
        <v/>
      </c>
      <c r="BQ59" s="223" t="str">
        <f>IF('SAM_2017_4HH_rich with capital'!BR60="","",'SAM_2017_4HH_rich with capital'!BR60)</f>
        <v/>
      </c>
      <c r="BR59" s="223" t="str">
        <f>IF('SAM_2017_4HH_rich with capital'!BS60="","",'SAM_2017_4HH_rich with capital'!BS60)</f>
        <v/>
      </c>
      <c r="BS59" s="223" t="str">
        <f>IF('SAM_2017_4HH_rich with capital'!BT60="","",'SAM_2017_4HH_rich with capital'!BT60)</f>
        <v/>
      </c>
      <c r="BT59" s="279">
        <f>IF('SAM_2017_4HH_rich with capital'!BU60="","",'SAM_2017_4HH_rich with capital'!BU60)</f>
        <v>0</v>
      </c>
      <c r="BU59" s="223">
        <f>IF('SAM_2017_4HH_rich with capital'!BV60="","",'SAM_2017_4HH_rich with capital'!BV60)</f>
        <v>0</v>
      </c>
      <c r="BV59" s="223">
        <f>IF('SAM_2017_4HH_rich with capital'!BW60="","",'SAM_2017_4HH_rich with capital'!BW60)</f>
        <v>0</v>
      </c>
      <c r="BW59" s="280">
        <f>IF('SAM_2017_4HH_rich with capital'!BX60="","",'SAM_2017_4HH_rich with capital'!BX60)</f>
        <v>2583.9060989913269</v>
      </c>
      <c r="BX59" s="223">
        <f>IF('SAM_2017_4HH_rich with capital'!BY60="","",'SAM_2017_4HH_rich with capital'!BY60)</f>
        <v>5492.9247244957241</v>
      </c>
      <c r="BY59" s="223" t="str">
        <f>IF('SAM_2017_4HH_rich with capital'!BZ60="","",'SAM_2017_4HH_rich with capital'!BZ60)</f>
        <v/>
      </c>
      <c r="BZ59" s="223" t="str">
        <f>IF('SAM_2017_4HH_rich with capital'!CA60="","",'SAM_2017_4HH_rich with capital'!CA60)</f>
        <v/>
      </c>
      <c r="CA59" s="223" t="str">
        <f>IF('SAM_2017_4HH_rich with capital'!CB60="","",'SAM_2017_4HH_rich with capital'!CB60)</f>
        <v/>
      </c>
      <c r="CB59" s="223" t="str">
        <f>IF('SAM_2017_4HH_rich with capital'!CC60="","",'SAM_2017_4HH_rich with capital'!CC60)</f>
        <v/>
      </c>
      <c r="CC59" s="223" t="str">
        <f>IF('SAM_2017_4HH_rich with capital'!CD60="","",'SAM_2017_4HH_rich with capital'!CD60)</f>
        <v/>
      </c>
      <c r="CD59" s="223">
        <f>IF('SAM_2017_4HH_rich with capital'!CE60="","",'SAM_2017_4HH_rich with capital'!CE60)</f>
        <v>815.21091632603475</v>
      </c>
      <c r="CE59" s="83" t="str">
        <f>IF('SAM_2017_4HH_rich with capital'!CF60="","",'SAM_2017_4HH_rich with capital'!CF60)</f>
        <v/>
      </c>
    </row>
    <row r="60" spans="1:83" x14ac:dyDescent="0.25">
      <c r="A60" s="225">
        <v>59</v>
      </c>
      <c r="B60" s="244">
        <f>IF('SAM_2017_4HH_rich with capital'!C61="","",'SAM_2017_4HH_rich with capital'!C61)</f>
        <v>121.11895181654587</v>
      </c>
      <c r="C60" s="223">
        <f>IF('SAM_2017_4HH_rich with capital'!D61="","",'SAM_2017_4HH_rich with capital'!D61)</f>
        <v>0.50972085950660273</v>
      </c>
      <c r="D60" s="223">
        <f>IF('SAM_2017_4HH_rich with capital'!E61="","",'SAM_2017_4HH_rich with capital'!E61)</f>
        <v>1231.7590812367155</v>
      </c>
      <c r="E60" s="223">
        <f>IF('SAM_2017_4HH_rich with capital'!F61="","",'SAM_2017_4HH_rich with capital'!F61)</f>
        <v>665.66477356338066</v>
      </c>
      <c r="F60" s="223">
        <f>IF('SAM_2017_4HH_rich with capital'!G61="","",'SAM_2017_4HH_rich with capital'!G61)</f>
        <v>0.65911316424483235</v>
      </c>
      <c r="G60" s="223">
        <f>IF('SAM_2017_4HH_rich with capital'!H61="","",'SAM_2017_4HH_rich with capital'!H61)</f>
        <v>3.8320763962077673</v>
      </c>
      <c r="H60" s="223">
        <f>IF('SAM_2017_4HH_rich with capital'!I61="","",'SAM_2017_4HH_rich with capital'!I61)</f>
        <v>58.384704568345875</v>
      </c>
      <c r="I60" s="223">
        <f>IF('SAM_2017_4HH_rich with capital'!J61="","",'SAM_2017_4HH_rich with capital'!J61)</f>
        <v>15.70461241869306</v>
      </c>
      <c r="J60" s="223">
        <f>IF('SAM_2017_4HH_rich with capital'!K61="","",'SAM_2017_4HH_rich with capital'!K61)</f>
        <v>8.5008264500013558E-2</v>
      </c>
      <c r="K60" s="223">
        <f>IF('SAM_2017_4HH_rich with capital'!L61="","",'SAM_2017_4HH_rich with capital'!L61)</f>
        <v>0.55758249784825298</v>
      </c>
      <c r="L60" s="223">
        <f>IF('SAM_2017_4HH_rich with capital'!M61="","",'SAM_2017_4HH_rich with capital'!M61)</f>
        <v>4.5212053961232295</v>
      </c>
      <c r="M60" s="223">
        <f>IF('SAM_2017_4HH_rich with capital'!N61="","",'SAM_2017_4HH_rich with capital'!N61)</f>
        <v>6.1342108828621349</v>
      </c>
      <c r="N60" s="223">
        <f>IF('SAM_2017_4HH_rich with capital'!O61="","",'SAM_2017_4HH_rich with capital'!O61)</f>
        <v>0.38395770712424077</v>
      </c>
      <c r="O60" s="223">
        <f>IF('SAM_2017_4HH_rich with capital'!P61="","",'SAM_2017_4HH_rich with capital'!P61)</f>
        <v>2.2718610421808028</v>
      </c>
      <c r="P60" s="223">
        <f>IF('SAM_2017_4HH_rich with capital'!Q61="","",'SAM_2017_4HH_rich with capital'!Q61)</f>
        <v>0.789159281832014</v>
      </c>
      <c r="Q60" s="223">
        <f>IF('SAM_2017_4HH_rich with capital'!R61="","",'SAM_2017_4HH_rich with capital'!R61)</f>
        <v>0.85491583921146919</v>
      </c>
      <c r="R60" s="223">
        <f>IF('SAM_2017_4HH_rich with capital'!S61="","",'SAM_2017_4HH_rich with capital'!S61)</f>
        <v>1.8594170867677278</v>
      </c>
      <c r="S60" s="223">
        <f>IF('SAM_2017_4HH_rich with capital'!T61="","",'SAM_2017_4HH_rich with capital'!T61)</f>
        <v>1.4521448253043329E-2</v>
      </c>
      <c r="T60" s="223">
        <f>IF('SAM_2017_4HH_rich with capital'!U61="","",'SAM_2017_4HH_rich with capital'!U61)</f>
        <v>4.3506122443591693</v>
      </c>
      <c r="U60" s="223">
        <f>IF('SAM_2017_4HH_rich with capital'!V61="","",'SAM_2017_4HH_rich with capital'!V61)</f>
        <v>0.30705724006719171</v>
      </c>
      <c r="V60" s="223">
        <f>IF('SAM_2017_4HH_rich with capital'!W61="","",'SAM_2017_4HH_rich with capital'!W61)</f>
        <v>0.22770378680638523</v>
      </c>
      <c r="W60" s="223">
        <f>IF('SAM_2017_4HH_rich with capital'!X61="","",'SAM_2017_4HH_rich with capital'!X61)</f>
        <v>1.4502584163270338</v>
      </c>
      <c r="X60" s="223">
        <f>IF('SAM_2017_4HH_rich with capital'!Y61="","",'SAM_2017_4HH_rich with capital'!Y61)</f>
        <v>4455.8417879203453</v>
      </c>
      <c r="Y60" s="223">
        <f>IF('SAM_2017_4HH_rich with capital'!Z61="","",'SAM_2017_4HH_rich with capital'!Z61)</f>
        <v>1.5113840415051618</v>
      </c>
      <c r="Z60" s="223">
        <f>IF('SAM_2017_4HH_rich with capital'!AA61="","",'SAM_2017_4HH_rich with capital'!AA61)</f>
        <v>568.40690249881789</v>
      </c>
      <c r="AA60" s="223">
        <f>IF('SAM_2017_4HH_rich with capital'!AB61="","",'SAM_2017_4HH_rich with capital'!AB61)</f>
        <v>19.744640727380478</v>
      </c>
      <c r="AB60" s="223">
        <f>IF('SAM_2017_4HH_rich with capital'!AC61="","",'SAM_2017_4HH_rich with capital'!AC61)</f>
        <v>142741.35919661075</v>
      </c>
      <c r="AC60" s="223">
        <f>IF('SAM_2017_4HH_rich with capital'!AD61="","",'SAM_2017_4HH_rich with capital'!AD61)</f>
        <v>2098.2958803195893</v>
      </c>
      <c r="AD60" s="223">
        <f>IF('SAM_2017_4HH_rich with capital'!AE61="","",'SAM_2017_4HH_rich with capital'!AE61)</f>
        <v>841.47845444415543</v>
      </c>
      <c r="AE60" s="223">
        <f>IF('SAM_2017_4HH_rich with capital'!AF61="","",'SAM_2017_4HH_rich with capital'!AF61)</f>
        <v>2357.3499918966777</v>
      </c>
      <c r="AF60" s="223">
        <f>IF('SAM_2017_4HH_rich with capital'!AG61="","",'SAM_2017_4HH_rich with capital'!AG61)</f>
        <v>44012.885205816376</v>
      </c>
      <c r="AG60" s="223">
        <f>IF('SAM_2017_4HH_rich with capital'!AH61="","",'SAM_2017_4HH_rich with capital'!AH61)</f>
        <v>7871.6608309979183</v>
      </c>
      <c r="AH60" s="223">
        <f>IF('SAM_2017_4HH_rich with capital'!AI61="","",'SAM_2017_4HH_rich with capital'!AI61)</f>
        <v>8060.0642474927381</v>
      </c>
      <c r="AI60" s="223">
        <f>IF('SAM_2017_4HH_rich with capital'!AJ61="","",'SAM_2017_4HH_rich with capital'!AJ61)</f>
        <v>42684.365004389649</v>
      </c>
      <c r="AJ60" s="223" t="str">
        <f>IF('SAM_2017_4HH_rich with capital'!AK61="","",'SAM_2017_4HH_rich with capital'!AK61)</f>
        <v/>
      </c>
      <c r="AK60" s="223" t="str">
        <f>IF('SAM_2017_4HH_rich with capital'!AL61="","",'SAM_2017_4HH_rich with capital'!AL61)</f>
        <v/>
      </c>
      <c r="AL60" s="223" t="str">
        <f>IF('SAM_2017_4HH_rich with capital'!AM61="","",'SAM_2017_4HH_rich with capital'!AM61)</f>
        <v/>
      </c>
      <c r="AM60" s="223" t="str">
        <f>IF('SAM_2017_4HH_rich with capital'!AN61="","",'SAM_2017_4HH_rich with capital'!AN61)</f>
        <v/>
      </c>
      <c r="AN60" s="223" t="str">
        <f>IF('SAM_2017_4HH_rich with capital'!AO61="","",'SAM_2017_4HH_rich with capital'!AO61)</f>
        <v/>
      </c>
      <c r="AO60" s="223" t="str">
        <f>IF('SAM_2017_4HH_rich with capital'!AP61="","",'SAM_2017_4HH_rich with capital'!AP61)</f>
        <v/>
      </c>
      <c r="AP60" s="223" t="str">
        <f>IF('SAM_2017_4HH_rich with capital'!AQ61="","",'SAM_2017_4HH_rich with capital'!AQ61)</f>
        <v/>
      </c>
      <c r="AQ60" s="223" t="str">
        <f>IF('SAM_2017_4HH_rich with capital'!AR61="","",'SAM_2017_4HH_rich with capital'!AR61)</f>
        <v/>
      </c>
      <c r="AR60" s="223" t="str">
        <f>IF('SAM_2017_4HH_rich with capital'!AS61="","",'SAM_2017_4HH_rich with capital'!AS61)</f>
        <v/>
      </c>
      <c r="AS60" s="223" t="str">
        <f>IF('SAM_2017_4HH_rich with capital'!AT61="","",'SAM_2017_4HH_rich with capital'!AT61)</f>
        <v/>
      </c>
      <c r="AT60" s="223" t="str">
        <f>IF('SAM_2017_4HH_rich with capital'!AU61="","",'SAM_2017_4HH_rich with capital'!AU61)</f>
        <v/>
      </c>
      <c r="AU60" s="223" t="str">
        <f>IF('SAM_2017_4HH_rich with capital'!AV61="","",'SAM_2017_4HH_rich with capital'!AV61)</f>
        <v/>
      </c>
      <c r="AV60" s="223" t="str">
        <f>IF('SAM_2017_4HH_rich with capital'!AW61="","",'SAM_2017_4HH_rich with capital'!AW61)</f>
        <v/>
      </c>
      <c r="AW60" s="223" t="str">
        <f>IF('SAM_2017_4HH_rich with capital'!AX61="","",'SAM_2017_4HH_rich with capital'!AX61)</f>
        <v/>
      </c>
      <c r="AX60" s="223" t="str">
        <f>IF('SAM_2017_4HH_rich with capital'!AY61="","",'SAM_2017_4HH_rich with capital'!AY61)</f>
        <v/>
      </c>
      <c r="AY60" s="223" t="str">
        <f>IF('SAM_2017_4HH_rich with capital'!AZ61="","",'SAM_2017_4HH_rich with capital'!AZ61)</f>
        <v/>
      </c>
      <c r="AZ60" s="223" t="str">
        <f>IF('SAM_2017_4HH_rich with capital'!BA61="","",'SAM_2017_4HH_rich with capital'!BA61)</f>
        <v/>
      </c>
      <c r="BA60" s="223" t="str">
        <f>IF('SAM_2017_4HH_rich with capital'!BB61="","",'SAM_2017_4HH_rich with capital'!BB61)</f>
        <v/>
      </c>
      <c r="BB60" s="223" t="str">
        <f>IF('SAM_2017_4HH_rich with capital'!BC61="","",'SAM_2017_4HH_rich with capital'!BC61)</f>
        <v/>
      </c>
      <c r="BC60" s="223" t="str">
        <f>IF('SAM_2017_4HH_rich with capital'!BD61="","",'SAM_2017_4HH_rich with capital'!BD61)</f>
        <v/>
      </c>
      <c r="BD60" s="223" t="str">
        <f>IF('SAM_2017_4HH_rich with capital'!BE61="","",'SAM_2017_4HH_rich with capital'!BE61)</f>
        <v/>
      </c>
      <c r="BE60" s="223" t="str">
        <f>IF('SAM_2017_4HH_rich with capital'!BF61="","",'SAM_2017_4HH_rich with capital'!BF61)</f>
        <v/>
      </c>
      <c r="BF60" s="223" t="str">
        <f>IF('SAM_2017_4HH_rich with capital'!BG61="","",'SAM_2017_4HH_rich with capital'!BG61)</f>
        <v/>
      </c>
      <c r="BG60" s="223" t="str">
        <f>IF('SAM_2017_4HH_rich with capital'!BH61="","",'SAM_2017_4HH_rich with capital'!BH61)</f>
        <v/>
      </c>
      <c r="BH60" s="223" t="str">
        <f>IF('SAM_2017_4HH_rich with capital'!BI61="","",'SAM_2017_4HH_rich with capital'!BI61)</f>
        <v/>
      </c>
      <c r="BI60" s="223" t="str">
        <f>IF('SAM_2017_4HH_rich with capital'!BJ61="","",'SAM_2017_4HH_rich with capital'!BJ61)</f>
        <v/>
      </c>
      <c r="BJ60" s="223" t="str">
        <f>IF('SAM_2017_4HH_rich with capital'!BK61="","",'SAM_2017_4HH_rich with capital'!BK61)</f>
        <v/>
      </c>
      <c r="BK60" s="223" t="str">
        <f>IF('SAM_2017_4HH_rich with capital'!BL61="","",'SAM_2017_4HH_rich with capital'!BL61)</f>
        <v/>
      </c>
      <c r="BL60" s="223" t="str">
        <f>IF('SAM_2017_4HH_rich with capital'!BM61="","",'SAM_2017_4HH_rich with capital'!BM61)</f>
        <v/>
      </c>
      <c r="BM60" s="223" t="str">
        <f>IF('SAM_2017_4HH_rich with capital'!BN61="","",'SAM_2017_4HH_rich with capital'!BN61)</f>
        <v/>
      </c>
      <c r="BN60" s="223" t="str">
        <f>IF('SAM_2017_4HH_rich with capital'!BO61="","",'SAM_2017_4HH_rich with capital'!BO61)</f>
        <v/>
      </c>
      <c r="BO60" s="223" t="str">
        <f>IF('SAM_2017_4HH_rich with capital'!BP61="","",'SAM_2017_4HH_rich with capital'!BP61)</f>
        <v/>
      </c>
      <c r="BP60" s="223" t="str">
        <f>IF('SAM_2017_4HH_rich with capital'!BQ61="","",'SAM_2017_4HH_rich with capital'!BQ61)</f>
        <v/>
      </c>
      <c r="BQ60" s="223" t="str">
        <f>IF('SAM_2017_4HH_rich with capital'!BR61="","",'SAM_2017_4HH_rich with capital'!BR61)</f>
        <v/>
      </c>
      <c r="BR60" s="223" t="str">
        <f>IF('SAM_2017_4HH_rich with capital'!BS61="","",'SAM_2017_4HH_rich with capital'!BS61)</f>
        <v/>
      </c>
      <c r="BS60" s="223" t="str">
        <f>IF('SAM_2017_4HH_rich with capital'!BT61="","",'SAM_2017_4HH_rich with capital'!BT61)</f>
        <v/>
      </c>
      <c r="BT60" s="279">
        <f>IF('SAM_2017_4HH_rich with capital'!BU61="","",'SAM_2017_4HH_rich with capital'!BU61)</f>
        <v>2000.5750243546265</v>
      </c>
      <c r="BU60" s="223">
        <f>IF('SAM_2017_4HH_rich with capital'!BV61="","",'SAM_2017_4HH_rich with capital'!BV61)</f>
        <v>24273.903106790007</v>
      </c>
      <c r="BV60" s="223">
        <f>IF('SAM_2017_4HH_rich with capital'!BW61="","",'SAM_2017_4HH_rich with capital'!BW61)</f>
        <v>2963.4977111743433</v>
      </c>
      <c r="BW60" s="280">
        <f>IF('SAM_2017_4HH_rich with capital'!BX61="","",'SAM_2017_4HH_rich with capital'!BX61)</f>
        <v>147161.77334866975</v>
      </c>
      <c r="BX60" s="223">
        <f>IF('SAM_2017_4HH_rich with capital'!BY61="","",'SAM_2017_4HH_rich with capital'!BY61)</f>
        <v>44.976911146708936</v>
      </c>
      <c r="BY60" s="223" t="str">
        <f>IF('SAM_2017_4HH_rich with capital'!BZ61="","",'SAM_2017_4HH_rich with capital'!BZ61)</f>
        <v/>
      </c>
      <c r="BZ60" s="223" t="str">
        <f>IF('SAM_2017_4HH_rich with capital'!CA61="","",'SAM_2017_4HH_rich with capital'!CA61)</f>
        <v/>
      </c>
      <c r="CA60" s="223" t="str">
        <f>IF('SAM_2017_4HH_rich with capital'!CB61="","",'SAM_2017_4HH_rich with capital'!CB61)</f>
        <v/>
      </c>
      <c r="CB60" s="223" t="str">
        <f>IF('SAM_2017_4HH_rich with capital'!CC61="","",'SAM_2017_4HH_rich with capital'!CC61)</f>
        <v/>
      </c>
      <c r="CC60" s="223" t="str">
        <f>IF('SAM_2017_4HH_rich with capital'!CD61="","",'SAM_2017_4HH_rich with capital'!CD61)</f>
        <v/>
      </c>
      <c r="CD60" s="223">
        <f>IF('SAM_2017_4HH_rich with capital'!CE61="","",'SAM_2017_4HH_rich with capital'!CE61)</f>
        <v>6.3215955924454494</v>
      </c>
      <c r="CE60" s="83" t="str">
        <f>IF('SAM_2017_4HH_rich with capital'!CF61="","",'SAM_2017_4HH_rich with capital'!CF61)</f>
        <v/>
      </c>
    </row>
    <row r="61" spans="1:83" x14ac:dyDescent="0.25">
      <c r="A61" s="225">
        <v>60</v>
      </c>
      <c r="B61" s="244">
        <f>IF('SAM_2017_4HH_rich with capital'!C62="","",'SAM_2017_4HH_rich with capital'!C62)</f>
        <v>16629.662053240536</v>
      </c>
      <c r="C61" s="223">
        <f>IF('SAM_2017_4HH_rich with capital'!D62="","",'SAM_2017_4HH_rich with capital'!D62)</f>
        <v>103.46387113273697</v>
      </c>
      <c r="D61" s="223">
        <f>IF('SAM_2017_4HH_rich with capital'!E62="","",'SAM_2017_4HH_rich with capital'!E62)</f>
        <v>21865.560182663747</v>
      </c>
      <c r="E61" s="223">
        <f>IF('SAM_2017_4HH_rich with capital'!F62="","",'SAM_2017_4HH_rich with capital'!F62)</f>
        <v>5.8575760315753171E-2</v>
      </c>
      <c r="F61" s="223">
        <f>IF('SAM_2017_4HH_rich with capital'!G62="","",'SAM_2017_4HH_rich with capital'!G62)</f>
        <v>2893.056549017726</v>
      </c>
      <c r="G61" s="223">
        <f>IF('SAM_2017_4HH_rich with capital'!H62="","",'SAM_2017_4HH_rich with capital'!H62)</f>
        <v>273.55410877995013</v>
      </c>
      <c r="H61" s="223">
        <f>IF('SAM_2017_4HH_rich with capital'!I62="","",'SAM_2017_4HH_rich with capital'!I62)</f>
        <v>27701.890692422941</v>
      </c>
      <c r="I61" s="223">
        <f>IF('SAM_2017_4HH_rich with capital'!J62="","",'SAM_2017_4HH_rich with capital'!J62)</f>
        <v>5.9878045191289591</v>
      </c>
      <c r="J61" s="223">
        <f>IF('SAM_2017_4HH_rich with capital'!K62="","",'SAM_2017_4HH_rich with capital'!K62)</f>
        <v>4.2236630299778255E-2</v>
      </c>
      <c r="K61" s="223">
        <f>IF('SAM_2017_4HH_rich with capital'!L62="","",'SAM_2017_4HH_rich with capital'!L62)</f>
        <v>171.62587863154837</v>
      </c>
      <c r="L61" s="223">
        <f>IF('SAM_2017_4HH_rich with capital'!M62="","",'SAM_2017_4HH_rich with capital'!M62)</f>
        <v>0.64402938021529166</v>
      </c>
      <c r="M61" s="223" t="str">
        <f>IF('SAM_2017_4HH_rich with capital'!N62="","",'SAM_2017_4HH_rich with capital'!N62)</f>
        <v/>
      </c>
      <c r="N61" s="223">
        <f>IF('SAM_2017_4HH_rich with capital'!O62="","",'SAM_2017_4HH_rich with capital'!O62)</f>
        <v>159.94514735457241</v>
      </c>
      <c r="O61" s="223">
        <f>IF('SAM_2017_4HH_rich with capital'!P62="","",'SAM_2017_4HH_rich with capital'!P62)</f>
        <v>453.2314505026597</v>
      </c>
      <c r="P61" s="223" t="str">
        <f>IF('SAM_2017_4HH_rich with capital'!Q62="","",'SAM_2017_4HH_rich with capital'!Q62)</f>
        <v/>
      </c>
      <c r="Q61" s="223">
        <f>IF('SAM_2017_4HH_rich with capital'!R62="","",'SAM_2017_4HH_rich with capital'!R62)</f>
        <v>1431.0686968222601</v>
      </c>
      <c r="R61" s="223">
        <f>IF('SAM_2017_4HH_rich with capital'!S62="","",'SAM_2017_4HH_rich with capital'!S62)</f>
        <v>1117.2474674177417</v>
      </c>
      <c r="S61" s="223">
        <f>IF('SAM_2017_4HH_rich with capital'!T62="","",'SAM_2017_4HH_rich with capital'!T62)</f>
        <v>3.6479992177816056E-2</v>
      </c>
      <c r="T61" s="223">
        <f>IF('SAM_2017_4HH_rich with capital'!U62="","",'SAM_2017_4HH_rich with capital'!U62)</f>
        <v>5415.9546487845773</v>
      </c>
      <c r="U61" s="223">
        <f>IF('SAM_2017_4HH_rich with capital'!V62="","",'SAM_2017_4HH_rich with capital'!V62)</f>
        <v>67.614080329993655</v>
      </c>
      <c r="V61" s="223">
        <f>IF('SAM_2017_4HH_rich with capital'!W62="","",'SAM_2017_4HH_rich with capital'!W62)</f>
        <v>10620.294155957972</v>
      </c>
      <c r="W61" s="223">
        <f>IF('SAM_2017_4HH_rich with capital'!X62="","",'SAM_2017_4HH_rich with capital'!X62)</f>
        <v>2647.8262168950914</v>
      </c>
      <c r="X61" s="223">
        <f>IF('SAM_2017_4HH_rich with capital'!Y62="","",'SAM_2017_4HH_rich with capital'!Y62)</f>
        <v>31262.915330782867</v>
      </c>
      <c r="Y61" s="223">
        <f>IF('SAM_2017_4HH_rich with capital'!Z62="","",'SAM_2017_4HH_rich with capital'!Z62)</f>
        <v>94.897885214551849</v>
      </c>
      <c r="Z61" s="223">
        <f>IF('SAM_2017_4HH_rich with capital'!AA62="","",'SAM_2017_4HH_rich with capital'!AA62)</f>
        <v>12.059924367448533</v>
      </c>
      <c r="AA61" s="223">
        <f>IF('SAM_2017_4HH_rich with capital'!AB62="","",'SAM_2017_4HH_rich with capital'!AB62)</f>
        <v>190865.60928608821</v>
      </c>
      <c r="AB61" s="223">
        <f>IF('SAM_2017_4HH_rich with capital'!AC62="","",'SAM_2017_4HH_rich with capital'!AC62)</f>
        <v>269327.53556257696</v>
      </c>
      <c r="AC61" s="223">
        <f>IF('SAM_2017_4HH_rich with capital'!AD62="","",'SAM_2017_4HH_rich with capital'!AD62)</f>
        <v>7913.2847059518781</v>
      </c>
      <c r="AD61" s="223">
        <f>IF('SAM_2017_4HH_rich with capital'!AE62="","",'SAM_2017_4HH_rich with capital'!AE62)</f>
        <v>13777.378479868295</v>
      </c>
      <c r="AE61" s="223">
        <f>IF('SAM_2017_4HH_rich with capital'!AF62="","",'SAM_2017_4HH_rich with capital'!AF62)</f>
        <v>483266.40023740748</v>
      </c>
      <c r="AF61" s="223">
        <f>IF('SAM_2017_4HH_rich with capital'!AG62="","",'SAM_2017_4HH_rich with capital'!AG62)</f>
        <v>140511.57570027665</v>
      </c>
      <c r="AG61" s="223">
        <f>IF('SAM_2017_4HH_rich with capital'!AH62="","",'SAM_2017_4HH_rich with capital'!AH62)</f>
        <v>312522.25490772276</v>
      </c>
      <c r="AH61" s="223">
        <f>IF('SAM_2017_4HH_rich with capital'!AI62="","",'SAM_2017_4HH_rich with capital'!AI62)</f>
        <v>43951.982470313436</v>
      </c>
      <c r="AI61" s="223">
        <f>IF('SAM_2017_4HH_rich with capital'!AJ62="","",'SAM_2017_4HH_rich with capital'!AJ62)</f>
        <v>109386.71712051038</v>
      </c>
      <c r="AJ61" s="223" t="str">
        <f>IF('SAM_2017_4HH_rich with capital'!AK62="","",'SAM_2017_4HH_rich with capital'!AK62)</f>
        <v/>
      </c>
      <c r="AK61" s="223" t="str">
        <f>IF('SAM_2017_4HH_rich with capital'!AL62="","",'SAM_2017_4HH_rich with capital'!AL62)</f>
        <v/>
      </c>
      <c r="AL61" s="223" t="str">
        <f>IF('SAM_2017_4HH_rich with capital'!AM62="","",'SAM_2017_4HH_rich with capital'!AM62)</f>
        <v/>
      </c>
      <c r="AM61" s="223" t="str">
        <f>IF('SAM_2017_4HH_rich with capital'!AN62="","",'SAM_2017_4HH_rich with capital'!AN62)</f>
        <v/>
      </c>
      <c r="AN61" s="223" t="str">
        <f>IF('SAM_2017_4HH_rich with capital'!AO62="","",'SAM_2017_4HH_rich with capital'!AO62)</f>
        <v/>
      </c>
      <c r="AO61" s="223" t="str">
        <f>IF('SAM_2017_4HH_rich with capital'!AP62="","",'SAM_2017_4HH_rich with capital'!AP62)</f>
        <v/>
      </c>
      <c r="AP61" s="223" t="str">
        <f>IF('SAM_2017_4HH_rich with capital'!AQ62="","",'SAM_2017_4HH_rich with capital'!AQ62)</f>
        <v/>
      </c>
      <c r="AQ61" s="223" t="str">
        <f>IF('SAM_2017_4HH_rich with capital'!AR62="","",'SAM_2017_4HH_rich with capital'!AR62)</f>
        <v/>
      </c>
      <c r="AR61" s="223" t="str">
        <f>IF('SAM_2017_4HH_rich with capital'!AS62="","",'SAM_2017_4HH_rich with capital'!AS62)</f>
        <v/>
      </c>
      <c r="AS61" s="223" t="str">
        <f>IF('SAM_2017_4HH_rich with capital'!AT62="","",'SAM_2017_4HH_rich with capital'!AT62)</f>
        <v/>
      </c>
      <c r="AT61" s="223" t="str">
        <f>IF('SAM_2017_4HH_rich with capital'!AU62="","",'SAM_2017_4HH_rich with capital'!AU62)</f>
        <v/>
      </c>
      <c r="AU61" s="223" t="str">
        <f>IF('SAM_2017_4HH_rich with capital'!AV62="","",'SAM_2017_4HH_rich with capital'!AV62)</f>
        <v/>
      </c>
      <c r="AV61" s="223" t="str">
        <f>IF('SAM_2017_4HH_rich with capital'!AW62="","",'SAM_2017_4HH_rich with capital'!AW62)</f>
        <v/>
      </c>
      <c r="AW61" s="223" t="str">
        <f>IF('SAM_2017_4HH_rich with capital'!AX62="","",'SAM_2017_4HH_rich with capital'!AX62)</f>
        <v/>
      </c>
      <c r="AX61" s="223" t="str">
        <f>IF('SAM_2017_4HH_rich with capital'!AY62="","",'SAM_2017_4HH_rich with capital'!AY62)</f>
        <v/>
      </c>
      <c r="AY61" s="223" t="str">
        <f>IF('SAM_2017_4HH_rich with capital'!AZ62="","",'SAM_2017_4HH_rich with capital'!AZ62)</f>
        <v/>
      </c>
      <c r="AZ61" s="223" t="str">
        <f>IF('SAM_2017_4HH_rich with capital'!BA62="","",'SAM_2017_4HH_rich with capital'!BA62)</f>
        <v/>
      </c>
      <c r="BA61" s="223" t="str">
        <f>IF('SAM_2017_4HH_rich with capital'!BB62="","",'SAM_2017_4HH_rich with capital'!BB62)</f>
        <v/>
      </c>
      <c r="BB61" s="223" t="str">
        <f>IF('SAM_2017_4HH_rich with capital'!BC62="","",'SAM_2017_4HH_rich with capital'!BC62)</f>
        <v/>
      </c>
      <c r="BC61" s="223" t="str">
        <f>IF('SAM_2017_4HH_rich with capital'!BD62="","",'SAM_2017_4HH_rich with capital'!BD62)</f>
        <v/>
      </c>
      <c r="BD61" s="223" t="str">
        <f>IF('SAM_2017_4HH_rich with capital'!BE62="","",'SAM_2017_4HH_rich with capital'!BE62)</f>
        <v/>
      </c>
      <c r="BE61" s="223" t="str">
        <f>IF('SAM_2017_4HH_rich with capital'!BF62="","",'SAM_2017_4HH_rich with capital'!BF62)</f>
        <v/>
      </c>
      <c r="BF61" s="223" t="str">
        <f>IF('SAM_2017_4HH_rich with capital'!BG62="","",'SAM_2017_4HH_rich with capital'!BG62)</f>
        <v/>
      </c>
      <c r="BG61" s="223" t="str">
        <f>IF('SAM_2017_4HH_rich with capital'!BH62="","",'SAM_2017_4HH_rich with capital'!BH62)</f>
        <v/>
      </c>
      <c r="BH61" s="223" t="str">
        <f>IF('SAM_2017_4HH_rich with capital'!BI62="","",'SAM_2017_4HH_rich with capital'!BI62)</f>
        <v/>
      </c>
      <c r="BI61" s="223" t="str">
        <f>IF('SAM_2017_4HH_rich with capital'!BJ62="","",'SAM_2017_4HH_rich with capital'!BJ62)</f>
        <v/>
      </c>
      <c r="BJ61" s="223" t="str">
        <f>IF('SAM_2017_4HH_rich with capital'!BK62="","",'SAM_2017_4HH_rich with capital'!BK62)</f>
        <v/>
      </c>
      <c r="BK61" s="223" t="str">
        <f>IF('SAM_2017_4HH_rich with capital'!BL62="","",'SAM_2017_4HH_rich with capital'!BL62)</f>
        <v/>
      </c>
      <c r="BL61" s="223" t="str">
        <f>IF('SAM_2017_4HH_rich with capital'!BM62="","",'SAM_2017_4HH_rich with capital'!BM62)</f>
        <v/>
      </c>
      <c r="BM61" s="223" t="str">
        <f>IF('SAM_2017_4HH_rich with capital'!BN62="","",'SAM_2017_4HH_rich with capital'!BN62)</f>
        <v/>
      </c>
      <c r="BN61" s="223" t="str">
        <f>IF('SAM_2017_4HH_rich with capital'!BO62="","",'SAM_2017_4HH_rich with capital'!BO62)</f>
        <v/>
      </c>
      <c r="BO61" s="223" t="str">
        <f>IF('SAM_2017_4HH_rich with capital'!BP62="","",'SAM_2017_4HH_rich with capital'!BP62)</f>
        <v/>
      </c>
      <c r="BP61" s="223" t="str">
        <f>IF('SAM_2017_4HH_rich with capital'!BQ62="","",'SAM_2017_4HH_rich with capital'!BQ62)</f>
        <v/>
      </c>
      <c r="BQ61" s="223" t="str">
        <f>IF('SAM_2017_4HH_rich with capital'!BR62="","",'SAM_2017_4HH_rich with capital'!BR62)</f>
        <v/>
      </c>
      <c r="BR61" s="223" t="str">
        <f>IF('SAM_2017_4HH_rich with capital'!BS62="","",'SAM_2017_4HH_rich with capital'!BS62)</f>
        <v/>
      </c>
      <c r="BS61" s="223" t="str">
        <f>IF('SAM_2017_4HH_rich with capital'!BT62="","",'SAM_2017_4HH_rich with capital'!BT62)</f>
        <v/>
      </c>
      <c r="BT61" s="279">
        <f>IF('SAM_2017_4HH_rich with capital'!BU62="","",'SAM_2017_4HH_rich with capital'!BU62)</f>
        <v>16925.711759599722</v>
      </c>
      <c r="BU61" s="223">
        <f>IF('SAM_2017_4HH_rich with capital'!BV62="","",'SAM_2017_4HH_rich with capital'!BV62)</f>
        <v>64439.974892842663</v>
      </c>
      <c r="BV61" s="223">
        <f>IF('SAM_2017_4HH_rich with capital'!BW62="","",'SAM_2017_4HH_rich with capital'!BW62)</f>
        <v>6643.6782880223782</v>
      </c>
      <c r="BW61" s="280">
        <f>IF('SAM_2017_4HH_rich with capital'!BX62="","",'SAM_2017_4HH_rich with capital'!BX62)</f>
        <v>60116.381722165679</v>
      </c>
      <c r="BX61" s="223">
        <f>IF('SAM_2017_4HH_rich with capital'!BY62="","",'SAM_2017_4HH_rich with capital'!BY62)</f>
        <v>126054.77283649307</v>
      </c>
      <c r="BY61" s="223" t="str">
        <f>IF('SAM_2017_4HH_rich with capital'!BZ62="","",'SAM_2017_4HH_rich with capital'!BZ62)</f>
        <v/>
      </c>
      <c r="BZ61" s="223" t="str">
        <f>IF('SAM_2017_4HH_rich with capital'!CA62="","",'SAM_2017_4HH_rich with capital'!CA62)</f>
        <v/>
      </c>
      <c r="CA61" s="223" t="str">
        <f>IF('SAM_2017_4HH_rich with capital'!CB62="","",'SAM_2017_4HH_rich with capital'!CB62)</f>
        <v/>
      </c>
      <c r="CB61" s="223" t="str">
        <f>IF('SAM_2017_4HH_rich with capital'!CC62="","",'SAM_2017_4HH_rich with capital'!CC62)</f>
        <v/>
      </c>
      <c r="CC61" s="223" t="str">
        <f>IF('SAM_2017_4HH_rich with capital'!CD62="","",'SAM_2017_4HH_rich with capital'!CD62)</f>
        <v/>
      </c>
      <c r="CD61" s="223">
        <f>IF('SAM_2017_4HH_rich with capital'!CE62="","",'SAM_2017_4HH_rich with capital'!CE62)</f>
        <v>4873515.2526590172</v>
      </c>
      <c r="CE61" s="83" t="str">
        <f>IF('SAM_2017_4HH_rich with capital'!CF62="","",'SAM_2017_4HH_rich with capital'!CF62)</f>
        <v/>
      </c>
    </row>
    <row r="62" spans="1:83" x14ac:dyDescent="0.25">
      <c r="A62" s="225">
        <v>61</v>
      </c>
      <c r="B62" s="244">
        <f>IF('SAM_2017_4HH_rich with capital'!C63="","",'SAM_2017_4HH_rich with capital'!C63)</f>
        <v>636610.68937398668</v>
      </c>
      <c r="C62" s="223">
        <f>IF('SAM_2017_4HH_rich with capital'!D63="","",'SAM_2017_4HH_rich with capital'!D63)</f>
        <v>88290.44402669424</v>
      </c>
      <c r="D62" s="223">
        <f>IF('SAM_2017_4HH_rich with capital'!E63="","",'SAM_2017_4HH_rich with capital'!E63)</f>
        <v>972407.40548707172</v>
      </c>
      <c r="E62" s="223">
        <f>IF('SAM_2017_4HH_rich with capital'!F63="","",'SAM_2017_4HH_rich with capital'!F63)</f>
        <v>15894.527172740545</v>
      </c>
      <c r="F62" s="223">
        <f>IF('SAM_2017_4HH_rich with capital'!G63="","",'SAM_2017_4HH_rich with capital'!G63)</f>
        <v>116285.75170678154</v>
      </c>
      <c r="G62" s="223">
        <f>IF('SAM_2017_4HH_rich with capital'!H63="","",'SAM_2017_4HH_rich with capital'!H63)</f>
        <v>438314.39017621632</v>
      </c>
      <c r="H62" s="223">
        <f>IF('SAM_2017_4HH_rich with capital'!I63="","",'SAM_2017_4HH_rich with capital'!I63)</f>
        <v>171886.29450422648</v>
      </c>
      <c r="I62" s="223">
        <f>IF('SAM_2017_4HH_rich with capital'!J63="","",'SAM_2017_4HH_rich with capital'!J63)</f>
        <v>321136.87050507095</v>
      </c>
      <c r="J62" s="223">
        <f>IF('SAM_2017_4HH_rich with capital'!K63="","",'SAM_2017_4HH_rich with capital'!K63)</f>
        <v>14649.091575078093</v>
      </c>
      <c r="K62" s="223">
        <f>IF('SAM_2017_4HH_rich with capital'!L63="","",'SAM_2017_4HH_rich with capital'!L63)</f>
        <v>91612.865541741092</v>
      </c>
      <c r="L62" s="223">
        <f>IF('SAM_2017_4HH_rich with capital'!M63="","",'SAM_2017_4HH_rich with capital'!M63)</f>
        <v>369456.28726142121</v>
      </c>
      <c r="M62" s="223">
        <f>IF('SAM_2017_4HH_rich with capital'!N63="","",'SAM_2017_4HH_rich with capital'!N63)</f>
        <v>424652.52099536086</v>
      </c>
      <c r="N62" s="223">
        <f>IF('SAM_2017_4HH_rich with capital'!O63="","",'SAM_2017_4HH_rich with capital'!O63)</f>
        <v>70814.757341998135</v>
      </c>
      <c r="O62" s="223">
        <f>IF('SAM_2017_4HH_rich with capital'!P63="","",'SAM_2017_4HH_rich with capital'!P63)</f>
        <v>246995.37024275531</v>
      </c>
      <c r="P62" s="223">
        <f>IF('SAM_2017_4HH_rich with capital'!Q63="","",'SAM_2017_4HH_rich with capital'!Q63)</f>
        <v>110895.48338141011</v>
      </c>
      <c r="Q62" s="223">
        <f>IF('SAM_2017_4HH_rich with capital'!R63="","",'SAM_2017_4HH_rich with capital'!R63)</f>
        <v>130981.57305605331</v>
      </c>
      <c r="R62" s="223">
        <f>IF('SAM_2017_4HH_rich with capital'!S63="","",'SAM_2017_4HH_rich with capital'!S63)</f>
        <v>244960.39577793324</v>
      </c>
      <c r="S62" s="223">
        <f>IF('SAM_2017_4HH_rich with capital'!T63="","",'SAM_2017_4HH_rich with capital'!T63)</f>
        <v>3075.1783245639349</v>
      </c>
      <c r="T62" s="223">
        <f>IF('SAM_2017_4HH_rich with capital'!U63="","",'SAM_2017_4HH_rich with capital'!U63)</f>
        <v>256736.58419022209</v>
      </c>
      <c r="U62" s="223">
        <f>IF('SAM_2017_4HH_rich with capital'!V63="","",'SAM_2017_4HH_rich with capital'!V63)</f>
        <v>58340.766674392667</v>
      </c>
      <c r="V62" s="223">
        <f>IF('SAM_2017_4HH_rich with capital'!W63="","",'SAM_2017_4HH_rich with capital'!W63)</f>
        <v>41687.372215563104</v>
      </c>
      <c r="W62" s="223">
        <f>IF('SAM_2017_4HH_rich with capital'!X63="","",'SAM_2017_4HH_rich with capital'!X63)</f>
        <v>105790.66024045942</v>
      </c>
      <c r="X62" s="223">
        <f>IF('SAM_2017_4HH_rich with capital'!Y63="","",'SAM_2017_4HH_rich with capital'!Y63)</f>
        <v>1110466.8274250582</v>
      </c>
      <c r="Y62" s="223">
        <f>IF('SAM_2017_4HH_rich with capital'!Z63="","",'SAM_2017_4HH_rich with capital'!Z63)</f>
        <v>14444.983659468431</v>
      </c>
      <c r="Z62" s="223">
        <f>IF('SAM_2017_4HH_rich with capital'!AA63="","",'SAM_2017_4HH_rich with capital'!AA63)</f>
        <v>31892.159120876298</v>
      </c>
      <c r="AA62" s="223">
        <f>IF('SAM_2017_4HH_rich with capital'!AB63="","",'SAM_2017_4HH_rich with capital'!AB63)</f>
        <v>1163217.859629038</v>
      </c>
      <c r="AB62" s="223">
        <f>IF('SAM_2017_4HH_rich with capital'!AC63="","",'SAM_2017_4HH_rich with capital'!AC63)</f>
        <v>539728.87216126884</v>
      </c>
      <c r="AC62" s="223">
        <f>IF('SAM_2017_4HH_rich with capital'!AD63="","",'SAM_2017_4HH_rich with capital'!AD63)</f>
        <v>135203.92982971182</v>
      </c>
      <c r="AD62" s="223">
        <f>IF('SAM_2017_4HH_rich with capital'!AE63="","",'SAM_2017_4HH_rich with capital'!AE63)</f>
        <v>103515.012020614</v>
      </c>
      <c r="AE62" s="223">
        <f>IF('SAM_2017_4HH_rich with capital'!AF63="","",'SAM_2017_4HH_rich with capital'!AF63)</f>
        <v>329720.42413451831</v>
      </c>
      <c r="AF62" s="223">
        <f>IF('SAM_2017_4HH_rich with capital'!AG63="","",'SAM_2017_4HH_rich with capital'!AG63)</f>
        <v>282528.79933900113</v>
      </c>
      <c r="AG62" s="223">
        <f>IF('SAM_2017_4HH_rich with capital'!AH63="","",'SAM_2017_4HH_rich with capital'!AH63)</f>
        <v>95362.233010311189</v>
      </c>
      <c r="AH62" s="223">
        <f>IF('SAM_2017_4HH_rich with capital'!AI63="","",'SAM_2017_4HH_rich with capital'!AI63)</f>
        <v>211768.61610991549</v>
      </c>
      <c r="AI62" s="223">
        <f>IF('SAM_2017_4HH_rich with capital'!AJ63="","",'SAM_2017_4HH_rich with capital'!AJ63)</f>
        <v>462945.0031983683</v>
      </c>
      <c r="AJ62" s="223" t="str">
        <f>IF('SAM_2017_4HH_rich with capital'!AK63="","",'SAM_2017_4HH_rich with capital'!AK63)</f>
        <v/>
      </c>
      <c r="AK62" s="223" t="str">
        <f>IF('SAM_2017_4HH_rich with capital'!AL63="","",'SAM_2017_4HH_rich with capital'!AL63)</f>
        <v/>
      </c>
      <c r="AL62" s="223" t="str">
        <f>IF('SAM_2017_4HH_rich with capital'!AM63="","",'SAM_2017_4HH_rich with capital'!AM63)</f>
        <v/>
      </c>
      <c r="AM62" s="223" t="str">
        <f>IF('SAM_2017_4HH_rich with capital'!AN63="","",'SAM_2017_4HH_rich with capital'!AN63)</f>
        <v/>
      </c>
      <c r="AN62" s="223" t="str">
        <f>IF('SAM_2017_4HH_rich with capital'!AO63="","",'SAM_2017_4HH_rich with capital'!AO63)</f>
        <v/>
      </c>
      <c r="AO62" s="223" t="str">
        <f>IF('SAM_2017_4HH_rich with capital'!AP63="","",'SAM_2017_4HH_rich with capital'!AP63)</f>
        <v/>
      </c>
      <c r="AP62" s="223" t="str">
        <f>IF('SAM_2017_4HH_rich with capital'!AQ63="","",'SAM_2017_4HH_rich with capital'!AQ63)</f>
        <v/>
      </c>
      <c r="AQ62" s="223" t="str">
        <f>IF('SAM_2017_4HH_rich with capital'!AR63="","",'SAM_2017_4HH_rich with capital'!AR63)</f>
        <v/>
      </c>
      <c r="AR62" s="223" t="str">
        <f>IF('SAM_2017_4HH_rich with capital'!AS63="","",'SAM_2017_4HH_rich with capital'!AS63)</f>
        <v/>
      </c>
      <c r="AS62" s="223" t="str">
        <f>IF('SAM_2017_4HH_rich with capital'!AT63="","",'SAM_2017_4HH_rich with capital'!AT63)</f>
        <v/>
      </c>
      <c r="AT62" s="223" t="str">
        <f>IF('SAM_2017_4HH_rich with capital'!AU63="","",'SAM_2017_4HH_rich with capital'!AU63)</f>
        <v/>
      </c>
      <c r="AU62" s="223" t="str">
        <f>IF('SAM_2017_4HH_rich with capital'!AV63="","",'SAM_2017_4HH_rich with capital'!AV63)</f>
        <v/>
      </c>
      <c r="AV62" s="223" t="str">
        <f>IF('SAM_2017_4HH_rich with capital'!AW63="","",'SAM_2017_4HH_rich with capital'!AW63)</f>
        <v/>
      </c>
      <c r="AW62" s="223" t="str">
        <f>IF('SAM_2017_4HH_rich with capital'!AX63="","",'SAM_2017_4HH_rich with capital'!AX63)</f>
        <v/>
      </c>
      <c r="AX62" s="223" t="str">
        <f>IF('SAM_2017_4HH_rich with capital'!AY63="","",'SAM_2017_4HH_rich with capital'!AY63)</f>
        <v/>
      </c>
      <c r="AY62" s="223" t="str">
        <f>IF('SAM_2017_4HH_rich with capital'!AZ63="","",'SAM_2017_4HH_rich with capital'!AZ63)</f>
        <v/>
      </c>
      <c r="AZ62" s="223" t="str">
        <f>IF('SAM_2017_4HH_rich with capital'!BA63="","",'SAM_2017_4HH_rich with capital'!BA63)</f>
        <v/>
      </c>
      <c r="BA62" s="223" t="str">
        <f>IF('SAM_2017_4HH_rich with capital'!BB63="","",'SAM_2017_4HH_rich with capital'!BB63)</f>
        <v/>
      </c>
      <c r="BB62" s="223" t="str">
        <f>IF('SAM_2017_4HH_rich with capital'!BC63="","",'SAM_2017_4HH_rich with capital'!BC63)</f>
        <v/>
      </c>
      <c r="BC62" s="223" t="str">
        <f>IF('SAM_2017_4HH_rich with capital'!BD63="","",'SAM_2017_4HH_rich with capital'!BD63)</f>
        <v/>
      </c>
      <c r="BD62" s="223" t="str">
        <f>IF('SAM_2017_4HH_rich with capital'!BE63="","",'SAM_2017_4HH_rich with capital'!BE63)</f>
        <v/>
      </c>
      <c r="BE62" s="223" t="str">
        <f>IF('SAM_2017_4HH_rich with capital'!BF63="","",'SAM_2017_4HH_rich with capital'!BF63)</f>
        <v/>
      </c>
      <c r="BF62" s="223" t="str">
        <f>IF('SAM_2017_4HH_rich with capital'!BG63="","",'SAM_2017_4HH_rich with capital'!BG63)</f>
        <v/>
      </c>
      <c r="BG62" s="223" t="str">
        <f>IF('SAM_2017_4HH_rich with capital'!BH63="","",'SAM_2017_4HH_rich with capital'!BH63)</f>
        <v/>
      </c>
      <c r="BH62" s="223" t="str">
        <f>IF('SAM_2017_4HH_rich with capital'!BI63="","",'SAM_2017_4HH_rich with capital'!BI63)</f>
        <v/>
      </c>
      <c r="BI62" s="223" t="str">
        <f>IF('SAM_2017_4HH_rich with capital'!BJ63="","",'SAM_2017_4HH_rich with capital'!BJ63)</f>
        <v/>
      </c>
      <c r="BJ62" s="223" t="str">
        <f>IF('SAM_2017_4HH_rich with capital'!BK63="","",'SAM_2017_4HH_rich with capital'!BK63)</f>
        <v/>
      </c>
      <c r="BK62" s="223" t="str">
        <f>IF('SAM_2017_4HH_rich with capital'!BL63="","",'SAM_2017_4HH_rich with capital'!BL63)</f>
        <v/>
      </c>
      <c r="BL62" s="223" t="str">
        <f>IF('SAM_2017_4HH_rich with capital'!BM63="","",'SAM_2017_4HH_rich with capital'!BM63)</f>
        <v/>
      </c>
      <c r="BM62" s="223" t="str">
        <f>IF('SAM_2017_4HH_rich with capital'!BN63="","",'SAM_2017_4HH_rich with capital'!BN63)</f>
        <v/>
      </c>
      <c r="BN62" s="223" t="str">
        <f>IF('SAM_2017_4HH_rich with capital'!BO63="","",'SAM_2017_4HH_rich with capital'!BO63)</f>
        <v/>
      </c>
      <c r="BO62" s="223" t="str">
        <f>IF('SAM_2017_4HH_rich with capital'!BP63="","",'SAM_2017_4HH_rich with capital'!BP63)</f>
        <v/>
      </c>
      <c r="BP62" s="223" t="str">
        <f>IF('SAM_2017_4HH_rich with capital'!BQ63="","",'SAM_2017_4HH_rich with capital'!BQ63)</f>
        <v/>
      </c>
      <c r="BQ62" s="223" t="str">
        <f>IF('SAM_2017_4HH_rich with capital'!BR63="","",'SAM_2017_4HH_rich with capital'!BR63)</f>
        <v/>
      </c>
      <c r="BR62" s="223" t="str">
        <f>IF('SAM_2017_4HH_rich with capital'!BS63="","",'SAM_2017_4HH_rich with capital'!BS63)</f>
        <v/>
      </c>
      <c r="BS62" s="223" t="str">
        <f>IF('SAM_2017_4HH_rich with capital'!BT63="","",'SAM_2017_4HH_rich with capital'!BT63)</f>
        <v/>
      </c>
      <c r="BT62" s="279">
        <f>IF('SAM_2017_4HH_rich with capital'!BU63="","",'SAM_2017_4HH_rich with capital'!BU63)</f>
        <v>368294.49493729131</v>
      </c>
      <c r="BU62" s="223">
        <f>IF('SAM_2017_4HH_rich with capital'!BV63="","",'SAM_2017_4HH_rich with capital'!BV63)</f>
        <v>1178040.5216314432</v>
      </c>
      <c r="BV62" s="223">
        <f>IF('SAM_2017_4HH_rich with capital'!BW63="","",'SAM_2017_4HH_rich with capital'!BW63)</f>
        <v>162756.23597888314</v>
      </c>
      <c r="BW62" s="280">
        <f>IF('SAM_2017_4HH_rich with capital'!BX63="","",'SAM_2017_4HH_rich with capital'!BX63)</f>
        <v>2008718.9426312</v>
      </c>
      <c r="BX62" s="223" t="str">
        <f>IF('SAM_2017_4HH_rich with capital'!BY63="","",'SAM_2017_4HH_rich with capital'!BY63)</f>
        <v/>
      </c>
      <c r="BY62" s="223" t="str">
        <f>IF('SAM_2017_4HH_rich with capital'!BZ63="","",'SAM_2017_4HH_rich with capital'!BZ63)</f>
        <v/>
      </c>
      <c r="BZ62" s="223" t="str">
        <f>IF('SAM_2017_4HH_rich with capital'!CA63="","",'SAM_2017_4HH_rich with capital'!CA63)</f>
        <v/>
      </c>
      <c r="CA62" s="223" t="str">
        <f>IF('SAM_2017_4HH_rich with capital'!CB63="","",'SAM_2017_4HH_rich with capital'!CB63)</f>
        <v/>
      </c>
      <c r="CB62" s="223" t="str">
        <f>IF('SAM_2017_4HH_rich with capital'!CC63="","",'SAM_2017_4HH_rich with capital'!CC63)</f>
        <v/>
      </c>
      <c r="CC62" s="223" t="str">
        <f>IF('SAM_2017_4HH_rich with capital'!CD63="","",'SAM_2017_4HH_rich with capital'!CD63)</f>
        <v/>
      </c>
      <c r="CD62" s="223">
        <f>IF('SAM_2017_4HH_rich with capital'!CE63="","",'SAM_2017_4HH_rich with capital'!CE63)</f>
        <v>2472830.2779351282</v>
      </c>
      <c r="CE62" s="83" t="str">
        <f>IF('SAM_2017_4HH_rich with capital'!CF63="","",'SAM_2017_4HH_rich with capital'!CF63)</f>
        <v/>
      </c>
    </row>
    <row r="63" spans="1:83" x14ac:dyDescent="0.25">
      <c r="A63" s="225">
        <v>62</v>
      </c>
      <c r="B63" s="244">
        <f>IF('SAM_2017_4HH_rich with capital'!C64="","",'SAM_2017_4HH_rich with capital'!C64)</f>
        <v>1240.1264562668048</v>
      </c>
      <c r="C63" s="223">
        <f>IF('SAM_2017_4HH_rich with capital'!D64="","",'SAM_2017_4HH_rich with capital'!D64)</f>
        <v>79.10317598617489</v>
      </c>
      <c r="D63" s="223">
        <f>IF('SAM_2017_4HH_rich with capital'!E64="","",'SAM_2017_4HH_rich with capital'!E64)</f>
        <v>20405.028782389731</v>
      </c>
      <c r="E63" s="223">
        <f>IF('SAM_2017_4HH_rich with capital'!F64="","",'SAM_2017_4HH_rich with capital'!F64)</f>
        <v>39.792179544835292</v>
      </c>
      <c r="F63" s="223">
        <f>IF('SAM_2017_4HH_rich with capital'!G64="","",'SAM_2017_4HH_rich with capital'!G64)</f>
        <v>684.71604822113386</v>
      </c>
      <c r="G63" s="223">
        <f>IF('SAM_2017_4HH_rich with capital'!H64="","",'SAM_2017_4HH_rich with capital'!H64)</f>
        <v>3071.5829906232939</v>
      </c>
      <c r="H63" s="223">
        <f>IF('SAM_2017_4HH_rich with capital'!I64="","",'SAM_2017_4HH_rich with capital'!I64)</f>
        <v>102.81429672657588</v>
      </c>
      <c r="I63" s="223">
        <f>IF('SAM_2017_4HH_rich with capital'!J64="","",'SAM_2017_4HH_rich with capital'!J64)</f>
        <v>119.9055486651345</v>
      </c>
      <c r="J63" s="223">
        <f>IF('SAM_2017_4HH_rich with capital'!K64="","",'SAM_2017_4HH_rich with capital'!K64)</f>
        <v>85.407131395940254</v>
      </c>
      <c r="K63" s="223">
        <f>IF('SAM_2017_4HH_rich with capital'!L64="","",'SAM_2017_4HH_rich with capital'!L64)</f>
        <v>11.779577281413181</v>
      </c>
      <c r="L63" s="223">
        <f>IF('SAM_2017_4HH_rich with capital'!M64="","",'SAM_2017_4HH_rich with capital'!M64)</f>
        <v>0.12562201450158789</v>
      </c>
      <c r="M63" s="223">
        <f>IF('SAM_2017_4HH_rich with capital'!N64="","",'SAM_2017_4HH_rich with capital'!N64)</f>
        <v>0.12498523389835182</v>
      </c>
      <c r="N63" s="223">
        <f>IF('SAM_2017_4HH_rich with capital'!O64="","",'SAM_2017_4HH_rich with capital'!O64)</f>
        <v>0.27448242672400747</v>
      </c>
      <c r="O63" s="223">
        <f>IF('SAM_2017_4HH_rich with capital'!P64="","",'SAM_2017_4HH_rich with capital'!P64)</f>
        <v>105.38295500508525</v>
      </c>
      <c r="P63" s="223">
        <f>IF('SAM_2017_4HH_rich with capital'!Q64="","",'SAM_2017_4HH_rich with capital'!Q64)</f>
        <v>7.6032870010442748</v>
      </c>
      <c r="Q63" s="223">
        <f>IF('SAM_2017_4HH_rich with capital'!R64="","",'SAM_2017_4HH_rich with capital'!R64)</f>
        <v>37.805320877333656</v>
      </c>
      <c r="R63" s="223">
        <f>IF('SAM_2017_4HH_rich with capital'!S64="","",'SAM_2017_4HH_rich with capital'!S64)</f>
        <v>61.331442967400299</v>
      </c>
      <c r="S63" s="223" t="str">
        <f>IF('SAM_2017_4HH_rich with capital'!T64="","",'SAM_2017_4HH_rich with capital'!T64)</f>
        <v/>
      </c>
      <c r="T63" s="223">
        <f>IF('SAM_2017_4HH_rich with capital'!U64="","",'SAM_2017_4HH_rich with capital'!U64)</f>
        <v>11926.781134109002</v>
      </c>
      <c r="U63" s="223">
        <f>IF('SAM_2017_4HH_rich with capital'!V64="","",'SAM_2017_4HH_rich with capital'!V64)</f>
        <v>20.253703110869072</v>
      </c>
      <c r="V63" s="223">
        <f>IF('SAM_2017_4HH_rich with capital'!W64="","",'SAM_2017_4HH_rich with capital'!W64)</f>
        <v>3.0904003506831081</v>
      </c>
      <c r="W63" s="223">
        <f>IF('SAM_2017_4HH_rich with capital'!X64="","",'SAM_2017_4HH_rich with capital'!X64)</f>
        <v>455.43499224479041</v>
      </c>
      <c r="X63" s="223">
        <f>IF('SAM_2017_4HH_rich with capital'!Y64="","",'SAM_2017_4HH_rich with capital'!Y64)</f>
        <v>72130.367677303133</v>
      </c>
      <c r="Y63" s="223">
        <f>IF('SAM_2017_4HH_rich with capital'!Z64="","",'SAM_2017_4HH_rich with capital'!Z64)</f>
        <v>0.95950041776919326</v>
      </c>
      <c r="Z63" s="223">
        <f>IF('SAM_2017_4HH_rich with capital'!AA64="","",'SAM_2017_4HH_rich with capital'!AA64)</f>
        <v>2023.9053677858099</v>
      </c>
      <c r="AA63" s="223">
        <f>IF('SAM_2017_4HH_rich with capital'!AB64="","",'SAM_2017_4HH_rich with capital'!AB64)</f>
        <v>204.96030533808332</v>
      </c>
      <c r="AB63" s="223">
        <f>IF('SAM_2017_4HH_rich with capital'!AC64="","",'SAM_2017_4HH_rich with capital'!AC64)</f>
        <v>299421.0592526063</v>
      </c>
      <c r="AC63" s="223">
        <f>IF('SAM_2017_4HH_rich with capital'!AD64="","",'SAM_2017_4HH_rich with capital'!AD64)</f>
        <v>110768.5690648297</v>
      </c>
      <c r="AD63" s="223">
        <f>IF('SAM_2017_4HH_rich with capital'!AE64="","",'SAM_2017_4HH_rich with capital'!AE64)</f>
        <v>27679.295310377576</v>
      </c>
      <c r="AE63" s="223">
        <f>IF('SAM_2017_4HH_rich with capital'!AF64="","",'SAM_2017_4HH_rich with capital'!AF64)</f>
        <v>3952.2815761061297</v>
      </c>
      <c r="AF63" s="223">
        <f>IF('SAM_2017_4HH_rich with capital'!AG64="","",'SAM_2017_4HH_rich with capital'!AG64)</f>
        <v>19834.813240966516</v>
      </c>
      <c r="AG63" s="223">
        <f>IF('SAM_2017_4HH_rich with capital'!AH64="","",'SAM_2017_4HH_rich with capital'!AH64)</f>
        <v>45702.136444132469</v>
      </c>
      <c r="AH63" s="223">
        <f>IF('SAM_2017_4HH_rich with capital'!AI64="","",'SAM_2017_4HH_rich with capital'!AI64)</f>
        <v>4317.4628962968045</v>
      </c>
      <c r="AI63" s="223">
        <f>IF('SAM_2017_4HH_rich with capital'!AJ64="","",'SAM_2017_4HH_rich with capital'!AJ64)</f>
        <v>110340.66190611424</v>
      </c>
      <c r="AJ63" s="223" t="str">
        <f>IF('SAM_2017_4HH_rich with capital'!AK64="","",'SAM_2017_4HH_rich with capital'!AK64)</f>
        <v/>
      </c>
      <c r="AK63" s="223" t="str">
        <f>IF('SAM_2017_4HH_rich with capital'!AL64="","",'SAM_2017_4HH_rich with capital'!AL64)</f>
        <v/>
      </c>
      <c r="AL63" s="223" t="str">
        <f>IF('SAM_2017_4HH_rich with capital'!AM64="","",'SAM_2017_4HH_rich with capital'!AM64)</f>
        <v/>
      </c>
      <c r="AM63" s="223" t="str">
        <f>IF('SAM_2017_4HH_rich with capital'!AN64="","",'SAM_2017_4HH_rich with capital'!AN64)</f>
        <v/>
      </c>
      <c r="AN63" s="223" t="str">
        <f>IF('SAM_2017_4HH_rich with capital'!AO64="","",'SAM_2017_4HH_rich with capital'!AO64)</f>
        <v/>
      </c>
      <c r="AO63" s="223" t="str">
        <f>IF('SAM_2017_4HH_rich with capital'!AP64="","",'SAM_2017_4HH_rich with capital'!AP64)</f>
        <v/>
      </c>
      <c r="AP63" s="223" t="str">
        <f>IF('SAM_2017_4HH_rich with capital'!AQ64="","",'SAM_2017_4HH_rich with capital'!AQ64)</f>
        <v/>
      </c>
      <c r="AQ63" s="223" t="str">
        <f>IF('SAM_2017_4HH_rich with capital'!AR64="","",'SAM_2017_4HH_rich with capital'!AR64)</f>
        <v/>
      </c>
      <c r="AR63" s="223" t="str">
        <f>IF('SAM_2017_4HH_rich with capital'!AS64="","",'SAM_2017_4HH_rich with capital'!AS64)</f>
        <v/>
      </c>
      <c r="AS63" s="223" t="str">
        <f>IF('SAM_2017_4HH_rich with capital'!AT64="","",'SAM_2017_4HH_rich with capital'!AT64)</f>
        <v/>
      </c>
      <c r="AT63" s="223" t="str">
        <f>IF('SAM_2017_4HH_rich with capital'!AU64="","",'SAM_2017_4HH_rich with capital'!AU64)</f>
        <v/>
      </c>
      <c r="AU63" s="223" t="str">
        <f>IF('SAM_2017_4HH_rich with capital'!AV64="","",'SAM_2017_4HH_rich with capital'!AV64)</f>
        <v/>
      </c>
      <c r="AV63" s="223" t="str">
        <f>IF('SAM_2017_4HH_rich with capital'!AW64="","",'SAM_2017_4HH_rich with capital'!AW64)</f>
        <v/>
      </c>
      <c r="AW63" s="223" t="str">
        <f>IF('SAM_2017_4HH_rich with capital'!AX64="","",'SAM_2017_4HH_rich with capital'!AX64)</f>
        <v/>
      </c>
      <c r="AX63" s="223" t="str">
        <f>IF('SAM_2017_4HH_rich with capital'!AY64="","",'SAM_2017_4HH_rich with capital'!AY64)</f>
        <v/>
      </c>
      <c r="AY63" s="223" t="str">
        <f>IF('SAM_2017_4HH_rich with capital'!AZ64="","",'SAM_2017_4HH_rich with capital'!AZ64)</f>
        <v/>
      </c>
      <c r="AZ63" s="223" t="str">
        <f>IF('SAM_2017_4HH_rich with capital'!BA64="","",'SAM_2017_4HH_rich with capital'!BA64)</f>
        <v/>
      </c>
      <c r="BA63" s="223" t="str">
        <f>IF('SAM_2017_4HH_rich with capital'!BB64="","",'SAM_2017_4HH_rich with capital'!BB64)</f>
        <v/>
      </c>
      <c r="BB63" s="223" t="str">
        <f>IF('SAM_2017_4HH_rich with capital'!BC64="","",'SAM_2017_4HH_rich with capital'!BC64)</f>
        <v/>
      </c>
      <c r="BC63" s="223" t="str">
        <f>IF('SAM_2017_4HH_rich with capital'!BD64="","",'SAM_2017_4HH_rich with capital'!BD64)</f>
        <v/>
      </c>
      <c r="BD63" s="223" t="str">
        <f>IF('SAM_2017_4HH_rich with capital'!BE64="","",'SAM_2017_4HH_rich with capital'!BE64)</f>
        <v/>
      </c>
      <c r="BE63" s="223" t="str">
        <f>IF('SAM_2017_4HH_rich with capital'!BF64="","",'SAM_2017_4HH_rich with capital'!BF64)</f>
        <v/>
      </c>
      <c r="BF63" s="223" t="str">
        <f>IF('SAM_2017_4HH_rich with capital'!BG64="","",'SAM_2017_4HH_rich with capital'!BG64)</f>
        <v/>
      </c>
      <c r="BG63" s="223" t="str">
        <f>IF('SAM_2017_4HH_rich with capital'!BH64="","",'SAM_2017_4HH_rich with capital'!BH64)</f>
        <v/>
      </c>
      <c r="BH63" s="223" t="str">
        <f>IF('SAM_2017_4HH_rich with capital'!BI64="","",'SAM_2017_4HH_rich with capital'!BI64)</f>
        <v/>
      </c>
      <c r="BI63" s="223" t="str">
        <f>IF('SAM_2017_4HH_rich with capital'!BJ64="","",'SAM_2017_4HH_rich with capital'!BJ64)</f>
        <v/>
      </c>
      <c r="BJ63" s="223" t="str">
        <f>IF('SAM_2017_4HH_rich with capital'!BK64="","",'SAM_2017_4HH_rich with capital'!BK64)</f>
        <v/>
      </c>
      <c r="BK63" s="223" t="str">
        <f>IF('SAM_2017_4HH_rich with capital'!BL64="","",'SAM_2017_4HH_rich with capital'!BL64)</f>
        <v/>
      </c>
      <c r="BL63" s="223" t="str">
        <f>IF('SAM_2017_4HH_rich with capital'!BM64="","",'SAM_2017_4HH_rich with capital'!BM64)</f>
        <v/>
      </c>
      <c r="BM63" s="223" t="str">
        <f>IF('SAM_2017_4HH_rich with capital'!BN64="","",'SAM_2017_4HH_rich with capital'!BN64)</f>
        <v/>
      </c>
      <c r="BN63" s="223" t="str">
        <f>IF('SAM_2017_4HH_rich with capital'!BO64="","",'SAM_2017_4HH_rich with capital'!BO64)</f>
        <v/>
      </c>
      <c r="BO63" s="223" t="str">
        <f>IF('SAM_2017_4HH_rich with capital'!BP64="","",'SAM_2017_4HH_rich with capital'!BP64)</f>
        <v/>
      </c>
      <c r="BP63" s="223" t="str">
        <f>IF('SAM_2017_4HH_rich with capital'!BQ64="","",'SAM_2017_4HH_rich with capital'!BQ64)</f>
        <v/>
      </c>
      <c r="BQ63" s="223" t="str">
        <f>IF('SAM_2017_4HH_rich with capital'!BR64="","",'SAM_2017_4HH_rich with capital'!BR64)</f>
        <v/>
      </c>
      <c r="BR63" s="223" t="str">
        <f>IF('SAM_2017_4HH_rich with capital'!BS64="","",'SAM_2017_4HH_rich with capital'!BS64)</f>
        <v/>
      </c>
      <c r="BS63" s="223" t="str">
        <f>IF('SAM_2017_4HH_rich with capital'!BT64="","",'SAM_2017_4HH_rich with capital'!BT64)</f>
        <v/>
      </c>
      <c r="BT63" s="279">
        <f>IF('SAM_2017_4HH_rich with capital'!BU64="","",'SAM_2017_4HH_rich with capital'!BU64)</f>
        <v>122947.42150522509</v>
      </c>
      <c r="BU63" s="223">
        <f>IF('SAM_2017_4HH_rich with capital'!BV64="","",'SAM_2017_4HH_rich with capital'!BV64)</f>
        <v>188293.15119638172</v>
      </c>
      <c r="BV63" s="223">
        <f>IF('SAM_2017_4HH_rich with capital'!BW64="","",'SAM_2017_4HH_rich with capital'!BW64)</f>
        <v>115259.84446444843</v>
      </c>
      <c r="BW63" s="280">
        <f>IF('SAM_2017_4HH_rich with capital'!BX64="","",'SAM_2017_4HH_rich with capital'!BX64)</f>
        <v>377660.39035629173</v>
      </c>
      <c r="BX63" s="223" t="str">
        <f>IF('SAM_2017_4HH_rich with capital'!BY64="","",'SAM_2017_4HH_rich with capital'!BY64)</f>
        <v/>
      </c>
      <c r="BY63" s="223" t="str">
        <f>IF('SAM_2017_4HH_rich with capital'!BZ64="","",'SAM_2017_4HH_rich with capital'!BZ64)</f>
        <v/>
      </c>
      <c r="BZ63" s="223" t="str">
        <f>IF('SAM_2017_4HH_rich with capital'!CA64="","",'SAM_2017_4HH_rich with capital'!CA64)</f>
        <v/>
      </c>
      <c r="CA63" s="223" t="str">
        <f>IF('SAM_2017_4HH_rich with capital'!CB64="","",'SAM_2017_4HH_rich with capital'!CB64)</f>
        <v/>
      </c>
      <c r="CB63" s="223" t="str">
        <f>IF('SAM_2017_4HH_rich with capital'!CC64="","",'SAM_2017_4HH_rich with capital'!CC64)</f>
        <v/>
      </c>
      <c r="CC63" s="223" t="str">
        <f>IF('SAM_2017_4HH_rich with capital'!CD64="","",'SAM_2017_4HH_rich with capital'!CD64)</f>
        <v/>
      </c>
      <c r="CD63" s="223">
        <f>IF('SAM_2017_4HH_rich with capital'!CE64="","",'SAM_2017_4HH_rich with capital'!CE64)</f>
        <v>322089.92222807824</v>
      </c>
      <c r="CE63" s="83" t="str">
        <f>IF('SAM_2017_4HH_rich with capital'!CF64="","",'SAM_2017_4HH_rich with capital'!CF64)</f>
        <v/>
      </c>
    </row>
    <row r="64" spans="1:83" x14ac:dyDescent="0.25">
      <c r="A64" s="225">
        <v>63</v>
      </c>
      <c r="B64" s="244">
        <f>IF('SAM_2017_4HH_rich with capital'!C65="","",'SAM_2017_4HH_rich with capital'!C65)</f>
        <v>230911.60487094877</v>
      </c>
      <c r="C64" s="223">
        <f>IF('SAM_2017_4HH_rich with capital'!D65="","",'SAM_2017_4HH_rich with capital'!D65)</f>
        <v>1667.2390465183423</v>
      </c>
      <c r="D64" s="223">
        <f>IF('SAM_2017_4HH_rich with capital'!E65="","",'SAM_2017_4HH_rich with capital'!E65)</f>
        <v>54938.813685822184</v>
      </c>
      <c r="E64" s="223">
        <f>IF('SAM_2017_4HH_rich with capital'!F65="","",'SAM_2017_4HH_rich with capital'!F65)</f>
        <v>585.9809029096192</v>
      </c>
      <c r="F64" s="223">
        <f>IF('SAM_2017_4HH_rich with capital'!G65="","",'SAM_2017_4HH_rich with capital'!G65)</f>
        <v>1773.1474322431511</v>
      </c>
      <c r="G64" s="223">
        <f>IF('SAM_2017_4HH_rich with capital'!H65="","",'SAM_2017_4HH_rich with capital'!H65)</f>
        <v>5884.1982058212498</v>
      </c>
      <c r="H64" s="223">
        <f>IF('SAM_2017_4HH_rich with capital'!I65="","",'SAM_2017_4HH_rich with capital'!I65)</f>
        <v>1560.4408441381345</v>
      </c>
      <c r="I64" s="223">
        <f>IF('SAM_2017_4HH_rich with capital'!J65="","",'SAM_2017_4HH_rich with capital'!J65)</f>
        <v>26550.772718490472</v>
      </c>
      <c r="J64" s="223">
        <f>IF('SAM_2017_4HH_rich with capital'!K65="","",'SAM_2017_4HH_rich with capital'!K65)</f>
        <v>1894.7127564258194</v>
      </c>
      <c r="K64" s="223">
        <f>IF('SAM_2017_4HH_rich with capital'!L65="","",'SAM_2017_4HH_rich with capital'!L65)</f>
        <v>3825.6399629477946</v>
      </c>
      <c r="L64" s="223">
        <f>IF('SAM_2017_4HH_rich with capital'!M65="","",'SAM_2017_4HH_rich with capital'!M65)</f>
        <v>6134.4683798398682</v>
      </c>
      <c r="M64" s="223">
        <f>IF('SAM_2017_4HH_rich with capital'!N65="","",'SAM_2017_4HH_rich with capital'!N65)</f>
        <v>6128.2989680115834</v>
      </c>
      <c r="N64" s="223">
        <f>IF('SAM_2017_4HH_rich with capital'!O65="","",'SAM_2017_4HH_rich with capital'!O65)</f>
        <v>240.36825449793017</v>
      </c>
      <c r="O64" s="223">
        <f>IF('SAM_2017_4HH_rich with capital'!P65="","",'SAM_2017_4HH_rich with capital'!P65)</f>
        <v>1561.0324255880819</v>
      </c>
      <c r="P64" s="223">
        <f>IF('SAM_2017_4HH_rich with capital'!Q65="","",'SAM_2017_4HH_rich with capital'!Q65)</f>
        <v>3004.7400602775219</v>
      </c>
      <c r="Q64" s="223">
        <f>IF('SAM_2017_4HH_rich with capital'!R65="","",'SAM_2017_4HH_rich with capital'!R65)</f>
        <v>9930.0999671312256</v>
      </c>
      <c r="R64" s="223">
        <f>IF('SAM_2017_4HH_rich with capital'!S65="","",'SAM_2017_4HH_rich with capital'!S65)</f>
        <v>12389.401621789422</v>
      </c>
      <c r="S64" s="223">
        <f>IF('SAM_2017_4HH_rich with capital'!T65="","",'SAM_2017_4HH_rich with capital'!T65)</f>
        <v>197.27139494810891</v>
      </c>
      <c r="T64" s="223">
        <f>IF('SAM_2017_4HH_rich with capital'!U65="","",'SAM_2017_4HH_rich with capital'!U65)</f>
        <v>11272.37139335567</v>
      </c>
      <c r="U64" s="223">
        <f>IF('SAM_2017_4HH_rich with capital'!V65="","",'SAM_2017_4HH_rich with capital'!V65)</f>
        <v>1550.4960912529205</v>
      </c>
      <c r="V64" s="223">
        <f>IF('SAM_2017_4HH_rich with capital'!W65="","",'SAM_2017_4HH_rich with capital'!W65)</f>
        <v>1761.1629357284046</v>
      </c>
      <c r="W64" s="223">
        <f>IF('SAM_2017_4HH_rich with capital'!X65="","",'SAM_2017_4HH_rich with capital'!X65)</f>
        <v>4120.3838842591686</v>
      </c>
      <c r="X64" s="223">
        <f>IF('SAM_2017_4HH_rich with capital'!Y65="","",'SAM_2017_4HH_rich with capital'!Y65)</f>
        <v>161543.62827931403</v>
      </c>
      <c r="Y64" s="223">
        <f>IF('SAM_2017_4HH_rich with capital'!Z65="","",'SAM_2017_4HH_rich with capital'!Z65)</f>
        <v>3209.1089707667697</v>
      </c>
      <c r="Z64" s="223">
        <f>IF('SAM_2017_4HH_rich with capital'!AA65="","",'SAM_2017_4HH_rich with capital'!AA65)</f>
        <v>3792.650142503443</v>
      </c>
      <c r="AA64" s="223">
        <f>IF('SAM_2017_4HH_rich with capital'!AB65="","",'SAM_2017_4HH_rich with capital'!AB65)</f>
        <v>55701.849745593005</v>
      </c>
      <c r="AB64" s="223">
        <f>IF('SAM_2017_4HH_rich with capital'!AC65="","",'SAM_2017_4HH_rich with capital'!AC65)</f>
        <v>838246.83095679071</v>
      </c>
      <c r="AC64" s="223">
        <f>IF('SAM_2017_4HH_rich with capital'!AD65="","",'SAM_2017_4HH_rich with capital'!AD65)</f>
        <v>11223.001520606591</v>
      </c>
      <c r="AD64" s="223">
        <f>IF('SAM_2017_4HH_rich with capital'!AE65="","",'SAM_2017_4HH_rich with capital'!AE65)</f>
        <v>383780.52996816626</v>
      </c>
      <c r="AE64" s="223">
        <f>IF('SAM_2017_4HH_rich with capital'!AF65="","",'SAM_2017_4HH_rich with capital'!AF65)</f>
        <v>172058.36528836022</v>
      </c>
      <c r="AF64" s="223">
        <f>IF('SAM_2017_4HH_rich with capital'!AG65="","",'SAM_2017_4HH_rich with capital'!AG65)</f>
        <v>27014.925635395615</v>
      </c>
      <c r="AG64" s="223">
        <f>IF('SAM_2017_4HH_rich with capital'!AH65="","",'SAM_2017_4HH_rich with capital'!AH65)</f>
        <v>137903.75549299279</v>
      </c>
      <c r="AH64" s="223">
        <f>IF('SAM_2017_4HH_rich with capital'!AI65="","",'SAM_2017_4HH_rich with capital'!AI65)</f>
        <v>154197.56362650206</v>
      </c>
      <c r="AI64" s="223">
        <f>IF('SAM_2017_4HH_rich with capital'!AJ65="","",'SAM_2017_4HH_rich with capital'!AJ65)</f>
        <v>275656.7884680258</v>
      </c>
      <c r="AJ64" s="223" t="str">
        <f>IF('SAM_2017_4HH_rich with capital'!AK65="","",'SAM_2017_4HH_rich with capital'!AK65)</f>
        <v/>
      </c>
      <c r="AK64" s="223" t="str">
        <f>IF('SAM_2017_4HH_rich with capital'!AL65="","",'SAM_2017_4HH_rich with capital'!AL65)</f>
        <v/>
      </c>
      <c r="AL64" s="223" t="str">
        <f>IF('SAM_2017_4HH_rich with capital'!AM65="","",'SAM_2017_4HH_rich with capital'!AM65)</f>
        <v/>
      </c>
      <c r="AM64" s="223" t="str">
        <f>IF('SAM_2017_4HH_rich with capital'!AN65="","",'SAM_2017_4HH_rich with capital'!AN65)</f>
        <v/>
      </c>
      <c r="AN64" s="223" t="str">
        <f>IF('SAM_2017_4HH_rich with capital'!AO65="","",'SAM_2017_4HH_rich with capital'!AO65)</f>
        <v/>
      </c>
      <c r="AO64" s="223" t="str">
        <f>IF('SAM_2017_4HH_rich with capital'!AP65="","",'SAM_2017_4HH_rich with capital'!AP65)</f>
        <v/>
      </c>
      <c r="AP64" s="223" t="str">
        <f>IF('SAM_2017_4HH_rich with capital'!AQ65="","",'SAM_2017_4HH_rich with capital'!AQ65)</f>
        <v/>
      </c>
      <c r="AQ64" s="223" t="str">
        <f>IF('SAM_2017_4HH_rich with capital'!AR65="","",'SAM_2017_4HH_rich with capital'!AR65)</f>
        <v/>
      </c>
      <c r="AR64" s="223" t="str">
        <f>IF('SAM_2017_4HH_rich with capital'!AS65="","",'SAM_2017_4HH_rich with capital'!AS65)</f>
        <v/>
      </c>
      <c r="AS64" s="223" t="str">
        <f>IF('SAM_2017_4HH_rich with capital'!AT65="","",'SAM_2017_4HH_rich with capital'!AT65)</f>
        <v/>
      </c>
      <c r="AT64" s="223" t="str">
        <f>IF('SAM_2017_4HH_rich with capital'!AU65="","",'SAM_2017_4HH_rich with capital'!AU65)</f>
        <v/>
      </c>
      <c r="AU64" s="223" t="str">
        <f>IF('SAM_2017_4HH_rich with capital'!AV65="","",'SAM_2017_4HH_rich with capital'!AV65)</f>
        <v/>
      </c>
      <c r="AV64" s="223" t="str">
        <f>IF('SAM_2017_4HH_rich with capital'!AW65="","",'SAM_2017_4HH_rich with capital'!AW65)</f>
        <v/>
      </c>
      <c r="AW64" s="223" t="str">
        <f>IF('SAM_2017_4HH_rich with capital'!AX65="","",'SAM_2017_4HH_rich with capital'!AX65)</f>
        <v/>
      </c>
      <c r="AX64" s="223" t="str">
        <f>IF('SAM_2017_4HH_rich with capital'!AY65="","",'SAM_2017_4HH_rich with capital'!AY65)</f>
        <v/>
      </c>
      <c r="AY64" s="223" t="str">
        <f>IF('SAM_2017_4HH_rich with capital'!AZ65="","",'SAM_2017_4HH_rich with capital'!AZ65)</f>
        <v/>
      </c>
      <c r="AZ64" s="223" t="str">
        <f>IF('SAM_2017_4HH_rich with capital'!BA65="","",'SAM_2017_4HH_rich with capital'!BA65)</f>
        <v/>
      </c>
      <c r="BA64" s="223" t="str">
        <f>IF('SAM_2017_4HH_rich with capital'!BB65="","",'SAM_2017_4HH_rich with capital'!BB65)</f>
        <v/>
      </c>
      <c r="BB64" s="223" t="str">
        <f>IF('SAM_2017_4HH_rich with capital'!BC65="","",'SAM_2017_4HH_rich with capital'!BC65)</f>
        <v/>
      </c>
      <c r="BC64" s="223" t="str">
        <f>IF('SAM_2017_4HH_rich with capital'!BD65="","",'SAM_2017_4HH_rich with capital'!BD65)</f>
        <v/>
      </c>
      <c r="BD64" s="223" t="str">
        <f>IF('SAM_2017_4HH_rich with capital'!BE65="","",'SAM_2017_4HH_rich with capital'!BE65)</f>
        <v/>
      </c>
      <c r="BE64" s="223" t="str">
        <f>IF('SAM_2017_4HH_rich with capital'!BF65="","",'SAM_2017_4HH_rich with capital'!BF65)</f>
        <v/>
      </c>
      <c r="BF64" s="223" t="str">
        <f>IF('SAM_2017_4HH_rich with capital'!BG65="","",'SAM_2017_4HH_rich with capital'!BG65)</f>
        <v/>
      </c>
      <c r="BG64" s="223" t="str">
        <f>IF('SAM_2017_4HH_rich with capital'!BH65="","",'SAM_2017_4HH_rich with capital'!BH65)</f>
        <v/>
      </c>
      <c r="BH64" s="223" t="str">
        <f>IF('SAM_2017_4HH_rich with capital'!BI65="","",'SAM_2017_4HH_rich with capital'!BI65)</f>
        <v/>
      </c>
      <c r="BI64" s="223" t="str">
        <f>IF('SAM_2017_4HH_rich with capital'!BJ65="","",'SAM_2017_4HH_rich with capital'!BJ65)</f>
        <v/>
      </c>
      <c r="BJ64" s="223" t="str">
        <f>IF('SAM_2017_4HH_rich with capital'!BK65="","",'SAM_2017_4HH_rich with capital'!BK65)</f>
        <v/>
      </c>
      <c r="BK64" s="223" t="str">
        <f>IF('SAM_2017_4HH_rich with capital'!BL65="","",'SAM_2017_4HH_rich with capital'!BL65)</f>
        <v/>
      </c>
      <c r="BL64" s="223" t="str">
        <f>IF('SAM_2017_4HH_rich with capital'!BM65="","",'SAM_2017_4HH_rich with capital'!BM65)</f>
        <v/>
      </c>
      <c r="BM64" s="223" t="str">
        <f>IF('SAM_2017_4HH_rich with capital'!BN65="","",'SAM_2017_4HH_rich with capital'!BN65)</f>
        <v/>
      </c>
      <c r="BN64" s="223" t="str">
        <f>IF('SAM_2017_4HH_rich with capital'!BO65="","",'SAM_2017_4HH_rich with capital'!BO65)</f>
        <v/>
      </c>
      <c r="BO64" s="223" t="str">
        <f>IF('SAM_2017_4HH_rich with capital'!BP65="","",'SAM_2017_4HH_rich with capital'!BP65)</f>
        <v/>
      </c>
      <c r="BP64" s="223" t="str">
        <f>IF('SAM_2017_4HH_rich with capital'!BQ65="","",'SAM_2017_4HH_rich with capital'!BQ65)</f>
        <v/>
      </c>
      <c r="BQ64" s="223" t="str">
        <f>IF('SAM_2017_4HH_rich with capital'!BR65="","",'SAM_2017_4HH_rich with capital'!BR65)</f>
        <v/>
      </c>
      <c r="BR64" s="223" t="str">
        <f>IF('SAM_2017_4HH_rich with capital'!BS65="","",'SAM_2017_4HH_rich with capital'!BS65)</f>
        <v/>
      </c>
      <c r="BS64" s="223" t="str">
        <f>IF('SAM_2017_4HH_rich with capital'!BT65="","",'SAM_2017_4HH_rich with capital'!BT65)</f>
        <v/>
      </c>
      <c r="BT64" s="279">
        <f>IF('SAM_2017_4HH_rich with capital'!BU65="","",'SAM_2017_4HH_rich with capital'!BU65)</f>
        <v>44298.105816004791</v>
      </c>
      <c r="BU64" s="223">
        <f>IF('SAM_2017_4HH_rich with capital'!BV65="","",'SAM_2017_4HH_rich with capital'!BV65)</f>
        <v>172380.52416704534</v>
      </c>
      <c r="BV64" s="223">
        <f>IF('SAM_2017_4HH_rich with capital'!BW65="","",'SAM_2017_4HH_rich with capital'!BW65)</f>
        <v>47820.345864627016</v>
      </c>
      <c r="BW64" s="280">
        <f>IF('SAM_2017_4HH_rich with capital'!BX65="","",'SAM_2017_4HH_rich with capital'!BX65)</f>
        <v>395751.76902975276</v>
      </c>
      <c r="BX64" s="223">
        <f>IF('SAM_2017_4HH_rich with capital'!BY65="","",'SAM_2017_4HH_rich with capital'!BY65)</f>
        <v>17767.509461842328</v>
      </c>
      <c r="BY64" s="223" t="str">
        <f>IF('SAM_2017_4HH_rich with capital'!BZ65="","",'SAM_2017_4HH_rich with capital'!BZ65)</f>
        <v/>
      </c>
      <c r="BZ64" s="223" t="str">
        <f>IF('SAM_2017_4HH_rich with capital'!CA65="","",'SAM_2017_4HH_rich with capital'!CA65)</f>
        <v/>
      </c>
      <c r="CA64" s="223" t="str">
        <f>IF('SAM_2017_4HH_rich with capital'!CB65="","",'SAM_2017_4HH_rich with capital'!CB65)</f>
        <v/>
      </c>
      <c r="CB64" s="223" t="str">
        <f>IF('SAM_2017_4HH_rich with capital'!CC65="","",'SAM_2017_4HH_rich with capital'!CC65)</f>
        <v/>
      </c>
      <c r="CC64" s="223" t="str">
        <f>IF('SAM_2017_4HH_rich with capital'!CD65="","",'SAM_2017_4HH_rich with capital'!CD65)</f>
        <v/>
      </c>
      <c r="CD64" s="223" t="str">
        <f>IF('SAM_2017_4HH_rich with capital'!CE65="","",'SAM_2017_4HH_rich with capital'!CE65)</f>
        <v/>
      </c>
      <c r="CE64" s="83" t="str">
        <f>IF('SAM_2017_4HH_rich with capital'!CF65="","",'SAM_2017_4HH_rich with capital'!CF65)</f>
        <v/>
      </c>
    </row>
    <row r="65" spans="1:83" x14ac:dyDescent="0.25">
      <c r="A65" s="225">
        <v>64</v>
      </c>
      <c r="B65" s="244">
        <f>IF('SAM_2017_4HH_rich with capital'!C66="","",'SAM_2017_4HH_rich with capital'!C66)</f>
        <v>1187.6700208828966</v>
      </c>
      <c r="C65" s="223">
        <f>IF('SAM_2017_4HH_rich with capital'!D66="","",'SAM_2017_4HH_rich with capital'!D66)</f>
        <v>4.7780897104236664E-2</v>
      </c>
      <c r="D65" s="223">
        <f>IF('SAM_2017_4HH_rich with capital'!E66="","",'SAM_2017_4HH_rich with capital'!E66)</f>
        <v>10121.010466609097</v>
      </c>
      <c r="E65" s="223">
        <f>IF('SAM_2017_4HH_rich with capital'!F66="","",'SAM_2017_4HH_rich with capital'!F66)</f>
        <v>5.8440729790495292</v>
      </c>
      <c r="F65" s="223">
        <f>IF('SAM_2017_4HH_rich with capital'!G66="","",'SAM_2017_4HH_rich with capital'!G66)</f>
        <v>13.062620229197522</v>
      </c>
      <c r="G65" s="223">
        <f>IF('SAM_2017_4HH_rich with capital'!H66="","",'SAM_2017_4HH_rich with capital'!H66)</f>
        <v>83.060274918080523</v>
      </c>
      <c r="H65" s="223">
        <f>IF('SAM_2017_4HH_rich with capital'!I66="","",'SAM_2017_4HH_rich with capital'!I66)</f>
        <v>94.804669054486197</v>
      </c>
      <c r="I65" s="223">
        <f>IF('SAM_2017_4HH_rich with capital'!J66="","",'SAM_2017_4HH_rich with capital'!J66)</f>
        <v>721.74553180147029</v>
      </c>
      <c r="J65" s="223">
        <f>IF('SAM_2017_4HH_rich with capital'!K66="","",'SAM_2017_4HH_rich with capital'!K66)</f>
        <v>1.0909960156314329</v>
      </c>
      <c r="K65" s="223">
        <f>IF('SAM_2017_4HH_rich with capital'!L66="","",'SAM_2017_4HH_rich with capital'!L66)</f>
        <v>7.5264451339750931</v>
      </c>
      <c r="L65" s="223">
        <f>IF('SAM_2017_4HH_rich with capital'!M66="","",'SAM_2017_4HH_rich with capital'!M66)</f>
        <v>27.204095306542818</v>
      </c>
      <c r="M65" s="223">
        <f>IF('SAM_2017_4HH_rich with capital'!N66="","",'SAM_2017_4HH_rich with capital'!N66)</f>
        <v>0.2085916196858823</v>
      </c>
      <c r="N65" s="223">
        <f>IF('SAM_2017_4HH_rich with capital'!O66="","",'SAM_2017_4HH_rich with capital'!O66)</f>
        <v>6.6789988191569083E-3</v>
      </c>
      <c r="O65" s="223">
        <f>IF('SAM_2017_4HH_rich with capital'!P66="","",'SAM_2017_4HH_rich with capital'!P66)</f>
        <v>3.1016072507597517E-3</v>
      </c>
      <c r="P65" s="223">
        <f>IF('SAM_2017_4HH_rich with capital'!Q66="","",'SAM_2017_4HH_rich with capital'!Q66)</f>
        <v>11.005842737501522</v>
      </c>
      <c r="Q65" s="223">
        <f>IF('SAM_2017_4HH_rich with capital'!R66="","",'SAM_2017_4HH_rich with capital'!R66)</f>
        <v>13.752016296893361</v>
      </c>
      <c r="R65" s="223">
        <f>IF('SAM_2017_4HH_rich with capital'!S66="","",'SAM_2017_4HH_rich with capital'!S66)</f>
        <v>10.524403035006999</v>
      </c>
      <c r="S65" s="223" t="str">
        <f>IF('SAM_2017_4HH_rich with capital'!T66="","",'SAM_2017_4HH_rich with capital'!T66)</f>
        <v/>
      </c>
      <c r="T65" s="223">
        <f>IF('SAM_2017_4HH_rich with capital'!U66="","",'SAM_2017_4HH_rich with capital'!U66)</f>
        <v>85.447514037485732</v>
      </c>
      <c r="U65" s="223">
        <f>IF('SAM_2017_4HH_rich with capital'!V66="","",'SAM_2017_4HH_rich with capital'!V66)</f>
        <v>7.5991339351603431</v>
      </c>
      <c r="V65" s="223">
        <f>IF('SAM_2017_4HH_rich with capital'!W66="","",'SAM_2017_4HH_rich with capital'!W66)</f>
        <v>5.2038808258029192</v>
      </c>
      <c r="W65" s="223">
        <f>IF('SAM_2017_4HH_rich with capital'!X66="","",'SAM_2017_4HH_rich with capital'!X66)</f>
        <v>2.0898447713185742</v>
      </c>
      <c r="X65" s="223">
        <f>IF('SAM_2017_4HH_rich with capital'!Y66="","",'SAM_2017_4HH_rich with capital'!Y66)</f>
        <v>15658.669931691415</v>
      </c>
      <c r="Y65" s="223">
        <f>IF('SAM_2017_4HH_rich with capital'!Z66="","",'SAM_2017_4HH_rich with capital'!Z66)</f>
        <v>60.09256852076485</v>
      </c>
      <c r="Z65" s="223">
        <f>IF('SAM_2017_4HH_rich with capital'!AA66="","",'SAM_2017_4HH_rich with capital'!AA66)</f>
        <v>19810.793971876112</v>
      </c>
      <c r="AA65" s="223">
        <f>IF('SAM_2017_4HH_rich with capital'!AB66="","",'SAM_2017_4HH_rich with capital'!AB66)</f>
        <v>876.23655639998549</v>
      </c>
      <c r="AB65" s="223">
        <f>IF('SAM_2017_4HH_rich with capital'!AC66="","",'SAM_2017_4HH_rich with capital'!AC66)</f>
        <v>260048.12063179267</v>
      </c>
      <c r="AC65" s="223">
        <f>IF('SAM_2017_4HH_rich with capital'!AD66="","",'SAM_2017_4HH_rich with capital'!AD66)</f>
        <v>26967.31312779471</v>
      </c>
      <c r="AD65" s="223">
        <f>IF('SAM_2017_4HH_rich with capital'!AE66="","",'SAM_2017_4HH_rich with capital'!AE66)</f>
        <v>152272.58592467511</v>
      </c>
      <c r="AE65" s="223">
        <f>IF('SAM_2017_4HH_rich with capital'!AF66="","",'SAM_2017_4HH_rich with capital'!AF66)</f>
        <v>16218.180660308919</v>
      </c>
      <c r="AF65" s="223">
        <f>IF('SAM_2017_4HH_rich with capital'!AG66="","",'SAM_2017_4HH_rich with capital'!AG66)</f>
        <v>46250.354281455599</v>
      </c>
      <c r="AG65" s="223">
        <f>IF('SAM_2017_4HH_rich with capital'!AH66="","",'SAM_2017_4HH_rich with capital'!AH66)</f>
        <v>14047.103642120863</v>
      </c>
      <c r="AH65" s="223">
        <f>IF('SAM_2017_4HH_rich with capital'!AI66="","",'SAM_2017_4HH_rich with capital'!AI66)</f>
        <v>4259.4887466304972</v>
      </c>
      <c r="AI65" s="223">
        <f>IF('SAM_2017_4HH_rich with capital'!AJ66="","",'SAM_2017_4HH_rich with capital'!AJ66)</f>
        <v>191621.20412799186</v>
      </c>
      <c r="AJ65" s="223" t="str">
        <f>IF('SAM_2017_4HH_rich with capital'!AK66="","",'SAM_2017_4HH_rich with capital'!AK66)</f>
        <v/>
      </c>
      <c r="AK65" s="223" t="str">
        <f>IF('SAM_2017_4HH_rich with capital'!AL66="","",'SAM_2017_4HH_rich with capital'!AL66)</f>
        <v/>
      </c>
      <c r="AL65" s="223" t="str">
        <f>IF('SAM_2017_4HH_rich with capital'!AM66="","",'SAM_2017_4HH_rich with capital'!AM66)</f>
        <v/>
      </c>
      <c r="AM65" s="223" t="str">
        <f>IF('SAM_2017_4HH_rich with capital'!AN66="","",'SAM_2017_4HH_rich with capital'!AN66)</f>
        <v/>
      </c>
      <c r="AN65" s="223" t="str">
        <f>IF('SAM_2017_4HH_rich with capital'!AO66="","",'SAM_2017_4HH_rich with capital'!AO66)</f>
        <v/>
      </c>
      <c r="AO65" s="223" t="str">
        <f>IF('SAM_2017_4HH_rich with capital'!AP66="","",'SAM_2017_4HH_rich with capital'!AP66)</f>
        <v/>
      </c>
      <c r="AP65" s="223" t="str">
        <f>IF('SAM_2017_4HH_rich with capital'!AQ66="","",'SAM_2017_4HH_rich with capital'!AQ66)</f>
        <v/>
      </c>
      <c r="AQ65" s="223" t="str">
        <f>IF('SAM_2017_4HH_rich with capital'!AR66="","",'SAM_2017_4HH_rich with capital'!AR66)</f>
        <v/>
      </c>
      <c r="AR65" s="223" t="str">
        <f>IF('SAM_2017_4HH_rich with capital'!AS66="","",'SAM_2017_4HH_rich with capital'!AS66)</f>
        <v/>
      </c>
      <c r="AS65" s="223" t="str">
        <f>IF('SAM_2017_4HH_rich with capital'!AT66="","",'SAM_2017_4HH_rich with capital'!AT66)</f>
        <v/>
      </c>
      <c r="AT65" s="223" t="str">
        <f>IF('SAM_2017_4HH_rich with capital'!AU66="","",'SAM_2017_4HH_rich with capital'!AU66)</f>
        <v/>
      </c>
      <c r="AU65" s="223" t="str">
        <f>IF('SAM_2017_4HH_rich with capital'!AV66="","",'SAM_2017_4HH_rich with capital'!AV66)</f>
        <v/>
      </c>
      <c r="AV65" s="223" t="str">
        <f>IF('SAM_2017_4HH_rich with capital'!AW66="","",'SAM_2017_4HH_rich with capital'!AW66)</f>
        <v/>
      </c>
      <c r="AW65" s="223" t="str">
        <f>IF('SAM_2017_4HH_rich with capital'!AX66="","",'SAM_2017_4HH_rich with capital'!AX66)</f>
        <v/>
      </c>
      <c r="AX65" s="223" t="str">
        <f>IF('SAM_2017_4HH_rich with capital'!AY66="","",'SAM_2017_4HH_rich with capital'!AY66)</f>
        <v/>
      </c>
      <c r="AY65" s="223" t="str">
        <f>IF('SAM_2017_4HH_rich with capital'!AZ66="","",'SAM_2017_4HH_rich with capital'!AZ66)</f>
        <v/>
      </c>
      <c r="AZ65" s="223" t="str">
        <f>IF('SAM_2017_4HH_rich with capital'!BA66="","",'SAM_2017_4HH_rich with capital'!BA66)</f>
        <v/>
      </c>
      <c r="BA65" s="223" t="str">
        <f>IF('SAM_2017_4HH_rich with capital'!BB66="","",'SAM_2017_4HH_rich with capital'!BB66)</f>
        <v/>
      </c>
      <c r="BB65" s="223" t="str">
        <f>IF('SAM_2017_4HH_rich with capital'!BC66="","",'SAM_2017_4HH_rich with capital'!BC66)</f>
        <v/>
      </c>
      <c r="BC65" s="223" t="str">
        <f>IF('SAM_2017_4HH_rich with capital'!BD66="","",'SAM_2017_4HH_rich with capital'!BD66)</f>
        <v/>
      </c>
      <c r="BD65" s="223" t="str">
        <f>IF('SAM_2017_4HH_rich with capital'!BE66="","",'SAM_2017_4HH_rich with capital'!BE66)</f>
        <v/>
      </c>
      <c r="BE65" s="223" t="str">
        <f>IF('SAM_2017_4HH_rich with capital'!BF66="","",'SAM_2017_4HH_rich with capital'!BF66)</f>
        <v/>
      </c>
      <c r="BF65" s="223" t="str">
        <f>IF('SAM_2017_4HH_rich with capital'!BG66="","",'SAM_2017_4HH_rich with capital'!BG66)</f>
        <v/>
      </c>
      <c r="BG65" s="223" t="str">
        <f>IF('SAM_2017_4HH_rich with capital'!BH66="","",'SAM_2017_4HH_rich with capital'!BH66)</f>
        <v/>
      </c>
      <c r="BH65" s="223" t="str">
        <f>IF('SAM_2017_4HH_rich with capital'!BI66="","",'SAM_2017_4HH_rich with capital'!BI66)</f>
        <v/>
      </c>
      <c r="BI65" s="223" t="str">
        <f>IF('SAM_2017_4HH_rich with capital'!BJ66="","",'SAM_2017_4HH_rich with capital'!BJ66)</f>
        <v/>
      </c>
      <c r="BJ65" s="223" t="str">
        <f>IF('SAM_2017_4HH_rich with capital'!BK66="","",'SAM_2017_4HH_rich with capital'!BK66)</f>
        <v/>
      </c>
      <c r="BK65" s="223" t="str">
        <f>IF('SAM_2017_4HH_rich with capital'!BL66="","",'SAM_2017_4HH_rich with capital'!BL66)</f>
        <v/>
      </c>
      <c r="BL65" s="223" t="str">
        <f>IF('SAM_2017_4HH_rich with capital'!BM66="","",'SAM_2017_4HH_rich with capital'!BM66)</f>
        <v/>
      </c>
      <c r="BM65" s="223" t="str">
        <f>IF('SAM_2017_4HH_rich with capital'!BN66="","",'SAM_2017_4HH_rich with capital'!BN66)</f>
        <v/>
      </c>
      <c r="BN65" s="223" t="str">
        <f>IF('SAM_2017_4HH_rich with capital'!BO66="","",'SAM_2017_4HH_rich with capital'!BO66)</f>
        <v/>
      </c>
      <c r="BO65" s="223" t="str">
        <f>IF('SAM_2017_4HH_rich with capital'!BP66="","",'SAM_2017_4HH_rich with capital'!BP66)</f>
        <v/>
      </c>
      <c r="BP65" s="223" t="str">
        <f>IF('SAM_2017_4HH_rich with capital'!BQ66="","",'SAM_2017_4HH_rich with capital'!BQ66)</f>
        <v/>
      </c>
      <c r="BQ65" s="223" t="str">
        <f>IF('SAM_2017_4HH_rich with capital'!BR66="","",'SAM_2017_4HH_rich with capital'!BR66)</f>
        <v/>
      </c>
      <c r="BR65" s="223" t="str">
        <f>IF('SAM_2017_4HH_rich with capital'!BS66="","",'SAM_2017_4HH_rich with capital'!BS66)</f>
        <v/>
      </c>
      <c r="BS65" s="223" t="str">
        <f>IF('SAM_2017_4HH_rich with capital'!BT66="","",'SAM_2017_4HH_rich with capital'!BT66)</f>
        <v/>
      </c>
      <c r="BT65" s="279">
        <f>IF('SAM_2017_4HH_rich with capital'!BU66="","",'SAM_2017_4HH_rich with capital'!BU66)</f>
        <v>431827.79780383001</v>
      </c>
      <c r="BU65" s="223">
        <f>IF('SAM_2017_4HH_rich with capital'!BV66="","",'SAM_2017_4HH_rich with capital'!BV66)</f>
        <v>966258.41173787392</v>
      </c>
      <c r="BV65" s="223">
        <f>IF('SAM_2017_4HH_rich with capital'!BW66="","",'SAM_2017_4HH_rich with capital'!BW66)</f>
        <v>483725.10074179166</v>
      </c>
      <c r="BW65" s="280">
        <f>IF('SAM_2017_4HH_rich with capital'!BX66="","",'SAM_2017_4HH_rich with capital'!BX66)</f>
        <v>3909535.8970279465</v>
      </c>
      <c r="BX65" s="223" t="str">
        <f>IF('SAM_2017_4HH_rich with capital'!BY66="","",'SAM_2017_4HH_rich with capital'!BY66)</f>
        <v/>
      </c>
      <c r="BY65" s="223" t="str">
        <f>IF('SAM_2017_4HH_rich with capital'!BZ66="","",'SAM_2017_4HH_rich with capital'!BZ66)</f>
        <v/>
      </c>
      <c r="BZ65" s="223" t="str">
        <f>IF('SAM_2017_4HH_rich with capital'!CA66="","",'SAM_2017_4HH_rich with capital'!CA66)</f>
        <v/>
      </c>
      <c r="CA65" s="223" t="str">
        <f>IF('SAM_2017_4HH_rich with capital'!CB66="","",'SAM_2017_4HH_rich with capital'!CB66)</f>
        <v/>
      </c>
      <c r="CB65" s="223" t="str">
        <f>IF('SAM_2017_4HH_rich with capital'!CC66="","",'SAM_2017_4HH_rich with capital'!CC66)</f>
        <v/>
      </c>
      <c r="CC65" s="223" t="str">
        <f>IF('SAM_2017_4HH_rich with capital'!CD66="","",'SAM_2017_4HH_rich with capital'!CD66)</f>
        <v/>
      </c>
      <c r="CD65" s="223" t="str">
        <f>IF('SAM_2017_4HH_rich with capital'!CE66="","",'SAM_2017_4HH_rich with capital'!CE66)</f>
        <v/>
      </c>
      <c r="CE65" s="83" t="str">
        <f>IF('SAM_2017_4HH_rich with capital'!CF66="","",'SAM_2017_4HH_rich with capital'!CF66)</f>
        <v/>
      </c>
    </row>
    <row r="66" spans="1:83" x14ac:dyDescent="0.25">
      <c r="A66" s="225">
        <v>65</v>
      </c>
      <c r="B66" s="244">
        <f>IF('SAM_2017_4HH_rich with capital'!C67="","",'SAM_2017_4HH_rich with capital'!C67)</f>
        <v>81588.287227829191</v>
      </c>
      <c r="C66" s="223">
        <f>IF('SAM_2017_4HH_rich with capital'!D67="","",'SAM_2017_4HH_rich with capital'!D67)</f>
        <v>741.90380795794624</v>
      </c>
      <c r="D66" s="223">
        <f>IF('SAM_2017_4HH_rich with capital'!E67="","",'SAM_2017_4HH_rich with capital'!E67)</f>
        <v>447302.26101502363</v>
      </c>
      <c r="E66" s="223">
        <f>IF('SAM_2017_4HH_rich with capital'!F67="","",'SAM_2017_4HH_rich with capital'!F67)</f>
        <v>97629.151115108965</v>
      </c>
      <c r="F66" s="223">
        <f>IF('SAM_2017_4HH_rich with capital'!G67="","",'SAM_2017_4HH_rich with capital'!G67)</f>
        <v>383.17939028592531</v>
      </c>
      <c r="G66" s="223">
        <f>IF('SAM_2017_4HH_rich with capital'!H67="","",'SAM_2017_4HH_rich with capital'!H67)</f>
        <v>5232.1767503191886</v>
      </c>
      <c r="H66" s="223">
        <f>IF('SAM_2017_4HH_rich with capital'!I67="","",'SAM_2017_4HH_rich with capital'!I67)</f>
        <v>24641.881132758997</v>
      </c>
      <c r="I66" s="223">
        <f>IF('SAM_2017_4HH_rich with capital'!J67="","",'SAM_2017_4HH_rich with capital'!J67)</f>
        <v>4184.3800264977535</v>
      </c>
      <c r="J66" s="223">
        <f>IF('SAM_2017_4HH_rich with capital'!K67="","",'SAM_2017_4HH_rich with capital'!K67)</f>
        <v>308.94783971714776</v>
      </c>
      <c r="K66" s="223">
        <f>IF('SAM_2017_4HH_rich with capital'!L67="","",'SAM_2017_4HH_rich with capital'!L67)</f>
        <v>80.225064703655477</v>
      </c>
      <c r="L66" s="223">
        <f>IF('SAM_2017_4HH_rich with capital'!M67="","",'SAM_2017_4HH_rich with capital'!M67)</f>
        <v>1.5465461972230194</v>
      </c>
      <c r="M66" s="223">
        <f>IF('SAM_2017_4HH_rich with capital'!N67="","",'SAM_2017_4HH_rich with capital'!N67)</f>
        <v>36.037264990383008</v>
      </c>
      <c r="N66" s="223">
        <f>IF('SAM_2017_4HH_rich with capital'!O67="","",'SAM_2017_4HH_rich with capital'!O67)</f>
        <v>3.5123786443497056</v>
      </c>
      <c r="O66" s="223">
        <f>IF('SAM_2017_4HH_rich with capital'!P67="","",'SAM_2017_4HH_rich with capital'!P67)</f>
        <v>5472.4862927988261</v>
      </c>
      <c r="P66" s="223">
        <f>IF('SAM_2017_4HH_rich with capital'!Q67="","",'SAM_2017_4HH_rich with capital'!Q67)</f>
        <v>242.88160331018054</v>
      </c>
      <c r="Q66" s="223">
        <f>IF('SAM_2017_4HH_rich with capital'!R67="","",'SAM_2017_4HH_rich with capital'!R67)</f>
        <v>327.42433046529931</v>
      </c>
      <c r="R66" s="223">
        <f>IF('SAM_2017_4HH_rich with capital'!S67="","",'SAM_2017_4HH_rich with capital'!S67)</f>
        <v>268.94348496522099</v>
      </c>
      <c r="S66" s="223">
        <f>IF('SAM_2017_4HH_rich with capital'!T67="","",'SAM_2017_4HH_rich with capital'!T67)</f>
        <v>3.213851094454389E-3</v>
      </c>
      <c r="T66" s="223">
        <f>IF('SAM_2017_4HH_rich with capital'!U67="","",'SAM_2017_4HH_rich with capital'!U67)</f>
        <v>4255.7224896330135</v>
      </c>
      <c r="U66" s="223">
        <f>IF('SAM_2017_4HH_rich with capital'!V67="","",'SAM_2017_4HH_rich with capital'!V67)</f>
        <v>357.49484623639529</v>
      </c>
      <c r="V66" s="223">
        <f>IF('SAM_2017_4HH_rich with capital'!W67="","",'SAM_2017_4HH_rich with capital'!W67)</f>
        <v>11728.611845731653</v>
      </c>
      <c r="W66" s="223">
        <f>IF('SAM_2017_4HH_rich with capital'!X67="","",'SAM_2017_4HH_rich with capital'!X67)</f>
        <v>285.79030902494725</v>
      </c>
      <c r="X66" s="223">
        <f>IF('SAM_2017_4HH_rich with capital'!Y67="","",'SAM_2017_4HH_rich with capital'!Y67)</f>
        <v>26401.281458549398</v>
      </c>
      <c r="Y66" s="223">
        <f>IF('SAM_2017_4HH_rich with capital'!Z67="","",'SAM_2017_4HH_rich with capital'!Z67)</f>
        <v>20.622056918079288</v>
      </c>
      <c r="Z66" s="223">
        <f>IF('SAM_2017_4HH_rich with capital'!AA67="","",'SAM_2017_4HH_rich with capital'!AA67)</f>
        <v>7020.5901067219065</v>
      </c>
      <c r="AA66" s="223">
        <f>IF('SAM_2017_4HH_rich with capital'!AB67="","",'SAM_2017_4HH_rich with capital'!AB67)</f>
        <v>197770.98429732208</v>
      </c>
      <c r="AB66" s="223">
        <f>IF('SAM_2017_4HH_rich with capital'!AC67="","",'SAM_2017_4HH_rich with capital'!AC67)</f>
        <v>1483668.1047391507</v>
      </c>
      <c r="AC66" s="223">
        <f>IF('SAM_2017_4HH_rich with capital'!AD67="","",'SAM_2017_4HH_rich with capital'!AD67)</f>
        <v>26626.364470755136</v>
      </c>
      <c r="AD66" s="223">
        <f>IF('SAM_2017_4HH_rich with capital'!AE67="","",'SAM_2017_4HH_rich with capital'!AE67)</f>
        <v>23105.780269257717</v>
      </c>
      <c r="AE66" s="223">
        <f>IF('SAM_2017_4HH_rich with capital'!AF67="","",'SAM_2017_4HH_rich with capital'!AF67)</f>
        <v>125452.96687274608</v>
      </c>
      <c r="AF66" s="223">
        <f>IF('SAM_2017_4HH_rich with capital'!AG67="","",'SAM_2017_4HH_rich with capital'!AG67)</f>
        <v>334492.75343962654</v>
      </c>
      <c r="AG66" s="223">
        <f>IF('SAM_2017_4HH_rich with capital'!AH67="","",'SAM_2017_4HH_rich with capital'!AH67)</f>
        <v>24177.123790401823</v>
      </c>
      <c r="AH66" s="223">
        <f>IF('SAM_2017_4HH_rich with capital'!AI67="","",'SAM_2017_4HH_rich with capital'!AI67)</f>
        <v>14081.480841465991</v>
      </c>
      <c r="AI66" s="223">
        <f>IF('SAM_2017_4HH_rich with capital'!AJ67="","",'SAM_2017_4HH_rich with capital'!AJ67)</f>
        <v>627242.02422221994</v>
      </c>
      <c r="AJ66" s="223" t="str">
        <f>IF('SAM_2017_4HH_rich with capital'!AK67="","",'SAM_2017_4HH_rich with capital'!AK67)</f>
        <v/>
      </c>
      <c r="AK66" s="223" t="str">
        <f>IF('SAM_2017_4HH_rich with capital'!AL67="","",'SAM_2017_4HH_rich with capital'!AL67)</f>
        <v/>
      </c>
      <c r="AL66" s="223" t="str">
        <f>IF('SAM_2017_4HH_rich with capital'!AM67="","",'SAM_2017_4HH_rich with capital'!AM67)</f>
        <v/>
      </c>
      <c r="AM66" s="223" t="str">
        <f>IF('SAM_2017_4HH_rich with capital'!AN67="","",'SAM_2017_4HH_rich with capital'!AN67)</f>
        <v/>
      </c>
      <c r="AN66" s="223" t="str">
        <f>IF('SAM_2017_4HH_rich with capital'!AO67="","",'SAM_2017_4HH_rich with capital'!AO67)</f>
        <v/>
      </c>
      <c r="AO66" s="223" t="str">
        <f>IF('SAM_2017_4HH_rich with capital'!AP67="","",'SAM_2017_4HH_rich with capital'!AP67)</f>
        <v/>
      </c>
      <c r="AP66" s="223" t="str">
        <f>IF('SAM_2017_4HH_rich with capital'!AQ67="","",'SAM_2017_4HH_rich with capital'!AQ67)</f>
        <v/>
      </c>
      <c r="AQ66" s="223" t="str">
        <f>IF('SAM_2017_4HH_rich with capital'!AR67="","",'SAM_2017_4HH_rich with capital'!AR67)</f>
        <v/>
      </c>
      <c r="AR66" s="223" t="str">
        <f>IF('SAM_2017_4HH_rich with capital'!AS67="","",'SAM_2017_4HH_rich with capital'!AS67)</f>
        <v/>
      </c>
      <c r="AS66" s="223" t="str">
        <f>IF('SAM_2017_4HH_rich with capital'!AT67="","",'SAM_2017_4HH_rich with capital'!AT67)</f>
        <v/>
      </c>
      <c r="AT66" s="223" t="str">
        <f>IF('SAM_2017_4HH_rich with capital'!AU67="","",'SAM_2017_4HH_rich with capital'!AU67)</f>
        <v/>
      </c>
      <c r="AU66" s="223" t="str">
        <f>IF('SAM_2017_4HH_rich with capital'!AV67="","",'SAM_2017_4HH_rich with capital'!AV67)</f>
        <v/>
      </c>
      <c r="AV66" s="223" t="str">
        <f>IF('SAM_2017_4HH_rich with capital'!AW67="","",'SAM_2017_4HH_rich with capital'!AW67)</f>
        <v/>
      </c>
      <c r="AW66" s="223" t="str">
        <f>IF('SAM_2017_4HH_rich with capital'!AX67="","",'SAM_2017_4HH_rich with capital'!AX67)</f>
        <v/>
      </c>
      <c r="AX66" s="223" t="str">
        <f>IF('SAM_2017_4HH_rich with capital'!AY67="","",'SAM_2017_4HH_rich with capital'!AY67)</f>
        <v/>
      </c>
      <c r="AY66" s="223" t="str">
        <f>IF('SAM_2017_4HH_rich with capital'!AZ67="","",'SAM_2017_4HH_rich with capital'!AZ67)</f>
        <v/>
      </c>
      <c r="AZ66" s="223" t="str">
        <f>IF('SAM_2017_4HH_rich with capital'!BA67="","",'SAM_2017_4HH_rich with capital'!BA67)</f>
        <v/>
      </c>
      <c r="BA66" s="223" t="str">
        <f>IF('SAM_2017_4HH_rich with capital'!BB67="","",'SAM_2017_4HH_rich with capital'!BB67)</f>
        <v/>
      </c>
      <c r="BB66" s="223" t="str">
        <f>IF('SAM_2017_4HH_rich with capital'!BC67="","",'SAM_2017_4HH_rich with capital'!BC67)</f>
        <v/>
      </c>
      <c r="BC66" s="223" t="str">
        <f>IF('SAM_2017_4HH_rich with capital'!BD67="","",'SAM_2017_4HH_rich with capital'!BD67)</f>
        <v/>
      </c>
      <c r="BD66" s="223" t="str">
        <f>IF('SAM_2017_4HH_rich with capital'!BE67="","",'SAM_2017_4HH_rich with capital'!BE67)</f>
        <v/>
      </c>
      <c r="BE66" s="223" t="str">
        <f>IF('SAM_2017_4HH_rich with capital'!BF67="","",'SAM_2017_4HH_rich with capital'!BF67)</f>
        <v/>
      </c>
      <c r="BF66" s="223" t="str">
        <f>IF('SAM_2017_4HH_rich with capital'!BG67="","",'SAM_2017_4HH_rich with capital'!BG67)</f>
        <v/>
      </c>
      <c r="BG66" s="223" t="str">
        <f>IF('SAM_2017_4HH_rich with capital'!BH67="","",'SAM_2017_4HH_rich with capital'!BH67)</f>
        <v/>
      </c>
      <c r="BH66" s="223" t="str">
        <f>IF('SAM_2017_4HH_rich with capital'!BI67="","",'SAM_2017_4HH_rich with capital'!BI67)</f>
        <v/>
      </c>
      <c r="BI66" s="223" t="str">
        <f>IF('SAM_2017_4HH_rich with capital'!BJ67="","",'SAM_2017_4HH_rich with capital'!BJ67)</f>
        <v/>
      </c>
      <c r="BJ66" s="223" t="str">
        <f>IF('SAM_2017_4HH_rich with capital'!BK67="","",'SAM_2017_4HH_rich with capital'!BK67)</f>
        <v/>
      </c>
      <c r="BK66" s="223" t="str">
        <f>IF('SAM_2017_4HH_rich with capital'!BL67="","",'SAM_2017_4HH_rich with capital'!BL67)</f>
        <v/>
      </c>
      <c r="BL66" s="223" t="str">
        <f>IF('SAM_2017_4HH_rich with capital'!BM67="","",'SAM_2017_4HH_rich with capital'!BM67)</f>
        <v/>
      </c>
      <c r="BM66" s="223" t="str">
        <f>IF('SAM_2017_4HH_rich with capital'!BN67="","",'SAM_2017_4HH_rich with capital'!BN67)</f>
        <v/>
      </c>
      <c r="BN66" s="223" t="str">
        <f>IF('SAM_2017_4HH_rich with capital'!BO67="","",'SAM_2017_4HH_rich with capital'!BO67)</f>
        <v/>
      </c>
      <c r="BO66" s="223" t="str">
        <f>IF('SAM_2017_4HH_rich with capital'!BP67="","",'SAM_2017_4HH_rich with capital'!BP67)</f>
        <v/>
      </c>
      <c r="BP66" s="223" t="str">
        <f>IF('SAM_2017_4HH_rich with capital'!BQ67="","",'SAM_2017_4HH_rich with capital'!BQ67)</f>
        <v/>
      </c>
      <c r="BQ66" s="223" t="str">
        <f>IF('SAM_2017_4HH_rich with capital'!BR67="","",'SAM_2017_4HH_rich with capital'!BR67)</f>
        <v/>
      </c>
      <c r="BR66" s="223" t="str">
        <f>IF('SAM_2017_4HH_rich with capital'!BS67="","",'SAM_2017_4HH_rich with capital'!BS67)</f>
        <v/>
      </c>
      <c r="BS66" s="223" t="str">
        <f>IF('SAM_2017_4HH_rich with capital'!BT67="","",'SAM_2017_4HH_rich with capital'!BT67)</f>
        <v/>
      </c>
      <c r="BT66" s="279">
        <f>IF('SAM_2017_4HH_rich with capital'!BU67="","",'SAM_2017_4HH_rich with capital'!BU67)</f>
        <v>74808.615509495416</v>
      </c>
      <c r="BU66" s="223">
        <f>IF('SAM_2017_4HH_rich with capital'!BV67="","",'SAM_2017_4HH_rich with capital'!BV67)</f>
        <v>98536.725663614794</v>
      </c>
      <c r="BV66" s="223">
        <f>IF('SAM_2017_4HH_rich with capital'!BW67="","",'SAM_2017_4HH_rich with capital'!BW67)</f>
        <v>50.78518947855823</v>
      </c>
      <c r="BW66" s="280">
        <f>IF('SAM_2017_4HH_rich with capital'!BX67="","",'SAM_2017_4HH_rich with capital'!BX67)</f>
        <v>10563.319411540113</v>
      </c>
      <c r="BX66" s="223">
        <f>IF('SAM_2017_4HH_rich with capital'!BY67="","",'SAM_2017_4HH_rich with capital'!BY67)</f>
        <v>35603.030919081153</v>
      </c>
      <c r="BY66" s="223" t="str">
        <f>IF('SAM_2017_4HH_rich with capital'!BZ67="","",'SAM_2017_4HH_rich with capital'!BZ67)</f>
        <v/>
      </c>
      <c r="BZ66" s="223" t="str">
        <f>IF('SAM_2017_4HH_rich with capital'!CA67="","",'SAM_2017_4HH_rich with capital'!CA67)</f>
        <v/>
      </c>
      <c r="CA66" s="223" t="str">
        <f>IF('SAM_2017_4HH_rich with capital'!CB67="","",'SAM_2017_4HH_rich with capital'!CB67)</f>
        <v/>
      </c>
      <c r="CB66" s="223" t="str">
        <f>IF('SAM_2017_4HH_rich with capital'!CC67="","",'SAM_2017_4HH_rich with capital'!CC67)</f>
        <v/>
      </c>
      <c r="CC66" s="223" t="str">
        <f>IF('SAM_2017_4HH_rich with capital'!CD67="","",'SAM_2017_4HH_rich with capital'!CD67)</f>
        <v/>
      </c>
      <c r="CD66" s="223">
        <f>IF('SAM_2017_4HH_rich with capital'!CE67="","",'SAM_2017_4HH_rich with capital'!CE67)</f>
        <v>1426492.2899236782</v>
      </c>
      <c r="CE66" s="83" t="str">
        <f>IF('SAM_2017_4HH_rich with capital'!CF67="","",'SAM_2017_4HH_rich with capital'!CF67)</f>
        <v/>
      </c>
    </row>
    <row r="67" spans="1:83" x14ac:dyDescent="0.25">
      <c r="A67" s="225">
        <v>66</v>
      </c>
      <c r="B67" s="244">
        <f>IF('SAM_2017_4HH_rich with capital'!C68="","",'SAM_2017_4HH_rich with capital'!C68)</f>
        <v>1.2460283041034266</v>
      </c>
      <c r="C67" s="223">
        <f>IF('SAM_2017_4HH_rich with capital'!D68="","",'SAM_2017_4HH_rich with capital'!D68)</f>
        <v>5.7906238878103249</v>
      </c>
      <c r="D67" s="223">
        <f>IF('SAM_2017_4HH_rich with capital'!E68="","",'SAM_2017_4HH_rich with capital'!E68)</f>
        <v>1887.7182301375708</v>
      </c>
      <c r="E67" s="223">
        <f>IF('SAM_2017_4HH_rich with capital'!F68="","",'SAM_2017_4HH_rich with capital'!F68)</f>
        <v>4.4581022759248849</v>
      </c>
      <c r="F67" s="223">
        <f>IF('SAM_2017_4HH_rich with capital'!G68="","",'SAM_2017_4HH_rich with capital'!G68)</f>
        <v>83.990743503673329</v>
      </c>
      <c r="G67" s="223">
        <f>IF('SAM_2017_4HH_rich with capital'!H68="","",'SAM_2017_4HH_rich with capital'!H68)</f>
        <v>4.3884213184102858</v>
      </c>
      <c r="H67" s="223">
        <f>IF('SAM_2017_4HH_rich with capital'!I68="","",'SAM_2017_4HH_rich with capital'!I68)</f>
        <v>7.7763722487557656</v>
      </c>
      <c r="I67" s="223">
        <f>IF('SAM_2017_4HH_rich with capital'!J68="","",'SAM_2017_4HH_rich with capital'!J68)</f>
        <v>0.6474256390137233</v>
      </c>
      <c r="J67" s="223">
        <f>IF('SAM_2017_4HH_rich with capital'!K68="","",'SAM_2017_4HH_rich with capital'!K68)</f>
        <v>5.59471874573702E-2</v>
      </c>
      <c r="K67" s="223">
        <f>IF('SAM_2017_4HH_rich with capital'!L68="","",'SAM_2017_4HH_rich with capital'!L68)</f>
        <v>4.751374670838469E-3</v>
      </c>
      <c r="L67" s="223" t="str">
        <f>IF('SAM_2017_4HH_rich with capital'!M68="","",'SAM_2017_4HH_rich with capital'!M68)</f>
        <v/>
      </c>
      <c r="M67" s="223" t="str">
        <f>IF('SAM_2017_4HH_rich with capital'!N68="","",'SAM_2017_4HH_rich with capital'!N68)</f>
        <v/>
      </c>
      <c r="N67" s="223">
        <f>IF('SAM_2017_4HH_rich with capital'!O68="","",'SAM_2017_4HH_rich with capital'!O68)</f>
        <v>0.12311777286075477</v>
      </c>
      <c r="O67" s="223">
        <f>IF('SAM_2017_4HH_rich with capital'!P68="","",'SAM_2017_4HH_rich with capital'!P68)</f>
        <v>2.2320415936824458E-3</v>
      </c>
      <c r="P67" s="223">
        <f>IF('SAM_2017_4HH_rich with capital'!Q68="","",'SAM_2017_4HH_rich with capital'!Q68)</f>
        <v>8.1362455399911979E-3</v>
      </c>
      <c r="Q67" s="223">
        <f>IF('SAM_2017_4HH_rich with capital'!R68="","",'SAM_2017_4HH_rich with capital'!R68)</f>
        <v>2.0647590081124607E-2</v>
      </c>
      <c r="R67" s="223">
        <f>IF('SAM_2017_4HH_rich with capital'!S68="","",'SAM_2017_4HH_rich with capital'!S68)</f>
        <v>0.41273528063072007</v>
      </c>
      <c r="S67" s="223" t="str">
        <f>IF('SAM_2017_4HH_rich with capital'!T68="","",'SAM_2017_4HH_rich with capital'!T68)</f>
        <v/>
      </c>
      <c r="T67" s="223">
        <f>IF('SAM_2017_4HH_rich with capital'!U68="","",'SAM_2017_4HH_rich with capital'!U68)</f>
        <v>16.387406982556527</v>
      </c>
      <c r="U67" s="223">
        <f>IF('SAM_2017_4HH_rich with capital'!V68="","",'SAM_2017_4HH_rich with capital'!V68)</f>
        <v>1.6772593315924369</v>
      </c>
      <c r="V67" s="223">
        <f>IF('SAM_2017_4HH_rich with capital'!W68="","",'SAM_2017_4HH_rich with capital'!W68)</f>
        <v>7.5649993300826598E-2</v>
      </c>
      <c r="W67" s="223">
        <f>IF('SAM_2017_4HH_rich with capital'!X68="","",'SAM_2017_4HH_rich with capital'!X68)</f>
        <v>0.25182407308315485</v>
      </c>
      <c r="X67" s="223">
        <f>IF('SAM_2017_4HH_rich with capital'!Y68="","",'SAM_2017_4HH_rich with capital'!Y68)</f>
        <v>315.50707378242214</v>
      </c>
      <c r="Y67" s="223">
        <f>IF('SAM_2017_4HH_rich with capital'!Z68="","",'SAM_2017_4HH_rich with capital'!Z68)</f>
        <v>0.32065534548106017</v>
      </c>
      <c r="Z67" s="223">
        <f>IF('SAM_2017_4HH_rich with capital'!AA68="","",'SAM_2017_4HH_rich with capital'!AA68)</f>
        <v>0.11978056620496046</v>
      </c>
      <c r="AA67" s="223">
        <f>IF('SAM_2017_4HH_rich with capital'!AB68="","",'SAM_2017_4HH_rich with capital'!AB68)</f>
        <v>2.5638886662623257</v>
      </c>
      <c r="AB67" s="223">
        <f>IF('SAM_2017_4HH_rich with capital'!AC68="","",'SAM_2017_4HH_rich with capital'!AC68)</f>
        <v>22.483331959143545</v>
      </c>
      <c r="AC67" s="223">
        <f>IF('SAM_2017_4HH_rich with capital'!AD68="","",'SAM_2017_4HH_rich with capital'!AD68)</f>
        <v>179.78624420733468</v>
      </c>
      <c r="AD67" s="223">
        <f>IF('SAM_2017_4HH_rich with capital'!AE68="","",'SAM_2017_4HH_rich with capital'!AE68)</f>
        <v>1668.0783862886537</v>
      </c>
      <c r="AE67" s="223">
        <f>IF('SAM_2017_4HH_rich with capital'!AF68="","",'SAM_2017_4HH_rich with capital'!AF68)</f>
        <v>20.676565061720918</v>
      </c>
      <c r="AF67" s="223">
        <f>IF('SAM_2017_4HH_rich with capital'!AG68="","",'SAM_2017_4HH_rich with capital'!AG68)</f>
        <v>125.53727306769908</v>
      </c>
      <c r="AG67" s="223">
        <f>IF('SAM_2017_4HH_rich with capital'!AH68="","",'SAM_2017_4HH_rich with capital'!AH68)</f>
        <v>0.29337947895244237</v>
      </c>
      <c r="AH67" s="223">
        <f>IF('SAM_2017_4HH_rich with capital'!AI68="","",'SAM_2017_4HH_rich with capital'!AI68)</f>
        <v>5.6299233931563784</v>
      </c>
      <c r="AI67" s="223">
        <f>IF('SAM_2017_4HH_rich with capital'!AJ68="","",'SAM_2017_4HH_rich with capital'!AJ68)</f>
        <v>2406.3108030399576</v>
      </c>
      <c r="AJ67" s="223" t="str">
        <f>IF('SAM_2017_4HH_rich with capital'!AK68="","",'SAM_2017_4HH_rich with capital'!AK68)</f>
        <v/>
      </c>
      <c r="AK67" s="223" t="str">
        <f>IF('SAM_2017_4HH_rich with capital'!AL68="","",'SAM_2017_4HH_rich with capital'!AL68)</f>
        <v/>
      </c>
      <c r="AL67" s="223" t="str">
        <f>IF('SAM_2017_4HH_rich with capital'!AM68="","",'SAM_2017_4HH_rich with capital'!AM68)</f>
        <v/>
      </c>
      <c r="AM67" s="223" t="str">
        <f>IF('SAM_2017_4HH_rich with capital'!AN68="","",'SAM_2017_4HH_rich with capital'!AN68)</f>
        <v/>
      </c>
      <c r="AN67" s="223" t="str">
        <f>IF('SAM_2017_4HH_rich with capital'!AO68="","",'SAM_2017_4HH_rich with capital'!AO68)</f>
        <v/>
      </c>
      <c r="AO67" s="223" t="str">
        <f>IF('SAM_2017_4HH_rich with capital'!AP68="","",'SAM_2017_4HH_rich with capital'!AP68)</f>
        <v/>
      </c>
      <c r="AP67" s="223" t="str">
        <f>IF('SAM_2017_4HH_rich with capital'!AQ68="","",'SAM_2017_4HH_rich with capital'!AQ68)</f>
        <v/>
      </c>
      <c r="AQ67" s="223" t="str">
        <f>IF('SAM_2017_4HH_rich with capital'!AR68="","",'SAM_2017_4HH_rich with capital'!AR68)</f>
        <v/>
      </c>
      <c r="AR67" s="223" t="str">
        <f>IF('SAM_2017_4HH_rich with capital'!AS68="","",'SAM_2017_4HH_rich with capital'!AS68)</f>
        <v/>
      </c>
      <c r="AS67" s="223" t="str">
        <f>IF('SAM_2017_4HH_rich with capital'!AT68="","",'SAM_2017_4HH_rich with capital'!AT68)</f>
        <v/>
      </c>
      <c r="AT67" s="223" t="str">
        <f>IF('SAM_2017_4HH_rich with capital'!AU68="","",'SAM_2017_4HH_rich with capital'!AU68)</f>
        <v/>
      </c>
      <c r="AU67" s="223" t="str">
        <f>IF('SAM_2017_4HH_rich with capital'!AV68="","",'SAM_2017_4HH_rich with capital'!AV68)</f>
        <v/>
      </c>
      <c r="AV67" s="223" t="str">
        <f>IF('SAM_2017_4HH_rich with capital'!AW68="","",'SAM_2017_4HH_rich with capital'!AW68)</f>
        <v/>
      </c>
      <c r="AW67" s="223" t="str">
        <f>IF('SAM_2017_4HH_rich with capital'!AX68="","",'SAM_2017_4HH_rich with capital'!AX68)</f>
        <v/>
      </c>
      <c r="AX67" s="223" t="str">
        <f>IF('SAM_2017_4HH_rich with capital'!AY68="","",'SAM_2017_4HH_rich with capital'!AY68)</f>
        <v/>
      </c>
      <c r="AY67" s="223" t="str">
        <f>IF('SAM_2017_4HH_rich with capital'!AZ68="","",'SAM_2017_4HH_rich with capital'!AZ68)</f>
        <v/>
      </c>
      <c r="AZ67" s="223" t="str">
        <f>IF('SAM_2017_4HH_rich with capital'!BA68="","",'SAM_2017_4HH_rich with capital'!BA68)</f>
        <v/>
      </c>
      <c r="BA67" s="223" t="str">
        <f>IF('SAM_2017_4HH_rich with capital'!BB68="","",'SAM_2017_4HH_rich with capital'!BB68)</f>
        <v/>
      </c>
      <c r="BB67" s="223" t="str">
        <f>IF('SAM_2017_4HH_rich with capital'!BC68="","",'SAM_2017_4HH_rich with capital'!BC68)</f>
        <v/>
      </c>
      <c r="BC67" s="223" t="str">
        <f>IF('SAM_2017_4HH_rich with capital'!BD68="","",'SAM_2017_4HH_rich with capital'!BD68)</f>
        <v/>
      </c>
      <c r="BD67" s="223" t="str">
        <f>IF('SAM_2017_4HH_rich with capital'!BE68="","",'SAM_2017_4HH_rich with capital'!BE68)</f>
        <v/>
      </c>
      <c r="BE67" s="223" t="str">
        <f>IF('SAM_2017_4HH_rich with capital'!BF68="","",'SAM_2017_4HH_rich with capital'!BF68)</f>
        <v/>
      </c>
      <c r="BF67" s="223" t="str">
        <f>IF('SAM_2017_4HH_rich with capital'!BG68="","",'SAM_2017_4HH_rich with capital'!BG68)</f>
        <v/>
      </c>
      <c r="BG67" s="223" t="str">
        <f>IF('SAM_2017_4HH_rich with capital'!BH68="","",'SAM_2017_4HH_rich with capital'!BH68)</f>
        <v/>
      </c>
      <c r="BH67" s="223" t="str">
        <f>IF('SAM_2017_4HH_rich with capital'!BI68="","",'SAM_2017_4HH_rich with capital'!BI68)</f>
        <v/>
      </c>
      <c r="BI67" s="223" t="str">
        <f>IF('SAM_2017_4HH_rich with capital'!BJ68="","",'SAM_2017_4HH_rich with capital'!BJ68)</f>
        <v/>
      </c>
      <c r="BJ67" s="223" t="str">
        <f>IF('SAM_2017_4HH_rich with capital'!BK68="","",'SAM_2017_4HH_rich with capital'!BK68)</f>
        <v/>
      </c>
      <c r="BK67" s="223" t="str">
        <f>IF('SAM_2017_4HH_rich with capital'!BL68="","",'SAM_2017_4HH_rich with capital'!BL68)</f>
        <v/>
      </c>
      <c r="BL67" s="223" t="str">
        <f>IF('SAM_2017_4HH_rich with capital'!BM68="","",'SAM_2017_4HH_rich with capital'!BM68)</f>
        <v/>
      </c>
      <c r="BM67" s="223" t="str">
        <f>IF('SAM_2017_4HH_rich with capital'!BN68="","",'SAM_2017_4HH_rich with capital'!BN68)</f>
        <v/>
      </c>
      <c r="BN67" s="223" t="str">
        <f>IF('SAM_2017_4HH_rich with capital'!BO68="","",'SAM_2017_4HH_rich with capital'!BO68)</f>
        <v/>
      </c>
      <c r="BO67" s="223" t="str">
        <f>IF('SAM_2017_4HH_rich with capital'!BP68="","",'SAM_2017_4HH_rich with capital'!BP68)</f>
        <v/>
      </c>
      <c r="BP67" s="223" t="str">
        <f>IF('SAM_2017_4HH_rich with capital'!BQ68="","",'SAM_2017_4HH_rich with capital'!BQ68)</f>
        <v/>
      </c>
      <c r="BQ67" s="223" t="str">
        <f>IF('SAM_2017_4HH_rich with capital'!BR68="","",'SAM_2017_4HH_rich with capital'!BR68)</f>
        <v/>
      </c>
      <c r="BR67" s="223" t="str">
        <f>IF('SAM_2017_4HH_rich with capital'!BS68="","",'SAM_2017_4HH_rich with capital'!BS68)</f>
        <v/>
      </c>
      <c r="BS67" s="223" t="str">
        <f>IF('SAM_2017_4HH_rich with capital'!BT68="","",'SAM_2017_4HH_rich with capital'!BT68)</f>
        <v/>
      </c>
      <c r="BT67" s="279">
        <f>IF('SAM_2017_4HH_rich with capital'!BU68="","",'SAM_2017_4HH_rich with capital'!BU68)</f>
        <v>109368.46733820175</v>
      </c>
      <c r="BU67" s="223">
        <f>IF('SAM_2017_4HH_rich with capital'!BV68="","",'SAM_2017_4HH_rich with capital'!BV68)</f>
        <v>247146.77044185894</v>
      </c>
      <c r="BV67" s="223">
        <f>IF('SAM_2017_4HH_rich with capital'!BW68="","",'SAM_2017_4HH_rich with capital'!BW68)</f>
        <v>90762.434735454415</v>
      </c>
      <c r="BW67" s="280">
        <f>IF('SAM_2017_4HH_rich with capital'!BX68="","",'SAM_2017_4HH_rich with capital'!BX68)</f>
        <v>545890.4587385921</v>
      </c>
      <c r="BX67" s="223">
        <f>IF('SAM_2017_4HH_rich with capital'!BY68="","",'SAM_2017_4HH_rich with capital'!BY68)</f>
        <v>1534170.5412941247</v>
      </c>
      <c r="BY67" s="223" t="str">
        <f>IF('SAM_2017_4HH_rich with capital'!BZ68="","",'SAM_2017_4HH_rich with capital'!BZ68)</f>
        <v/>
      </c>
      <c r="BZ67" s="223" t="str">
        <f>IF('SAM_2017_4HH_rich with capital'!CA68="","",'SAM_2017_4HH_rich with capital'!CA68)</f>
        <v/>
      </c>
      <c r="CA67" s="223" t="str">
        <f>IF('SAM_2017_4HH_rich with capital'!CB68="","",'SAM_2017_4HH_rich with capital'!CB68)</f>
        <v/>
      </c>
      <c r="CB67" s="223" t="str">
        <f>IF('SAM_2017_4HH_rich with capital'!CC68="","",'SAM_2017_4HH_rich with capital'!CC68)</f>
        <v/>
      </c>
      <c r="CC67" s="223" t="str">
        <f>IF('SAM_2017_4HH_rich with capital'!CD68="","",'SAM_2017_4HH_rich with capital'!CD68)</f>
        <v/>
      </c>
      <c r="CD67" s="223" t="str">
        <f>IF('SAM_2017_4HH_rich with capital'!CE68="","",'SAM_2017_4HH_rich with capital'!CE68)</f>
        <v/>
      </c>
      <c r="CE67" s="83" t="str">
        <f>IF('SAM_2017_4HH_rich with capital'!CF68="","",'SAM_2017_4HH_rich with capital'!CF68)</f>
        <v/>
      </c>
    </row>
    <row r="68" spans="1:83" x14ac:dyDescent="0.25">
      <c r="A68" s="225">
        <v>67</v>
      </c>
      <c r="B68" s="244">
        <f>IF('SAM_2017_4HH_rich with capital'!C69="","",'SAM_2017_4HH_rich with capital'!C69)</f>
        <v>5.7250406143817756</v>
      </c>
      <c r="C68" s="223">
        <f>IF('SAM_2017_4HH_rich with capital'!D69="","",'SAM_2017_4HH_rich with capital'!D69)</f>
        <v>9.1040420005265279</v>
      </c>
      <c r="D68" s="223">
        <f>IF('SAM_2017_4HH_rich with capital'!E69="","",'SAM_2017_4HH_rich with capital'!E69)</f>
        <v>3773.0081322051565</v>
      </c>
      <c r="E68" s="223">
        <f>IF('SAM_2017_4HH_rich with capital'!F69="","",'SAM_2017_4HH_rich with capital'!F69)</f>
        <v>19.12814723100124</v>
      </c>
      <c r="F68" s="223" t="str">
        <f>IF('SAM_2017_4HH_rich with capital'!G69="","",'SAM_2017_4HH_rich with capital'!G69)</f>
        <v/>
      </c>
      <c r="G68" s="223">
        <f>IF('SAM_2017_4HH_rich with capital'!H69="","",'SAM_2017_4HH_rich with capital'!H69)</f>
        <v>1.9105290911289063</v>
      </c>
      <c r="H68" s="223">
        <f>IF('SAM_2017_4HH_rich with capital'!I69="","",'SAM_2017_4HH_rich with capital'!I69)</f>
        <v>20.277019018914537</v>
      </c>
      <c r="I68" s="223">
        <f>IF('SAM_2017_4HH_rich with capital'!J69="","",'SAM_2017_4HH_rich with capital'!J69)</f>
        <v>16.445221060646176</v>
      </c>
      <c r="J68" s="223">
        <f>IF('SAM_2017_4HH_rich with capital'!K69="","",'SAM_2017_4HH_rich with capital'!K69)</f>
        <v>0.96299985312871816</v>
      </c>
      <c r="K68" s="223">
        <f>IF('SAM_2017_4HH_rich with capital'!L69="","",'SAM_2017_4HH_rich with capital'!L69)</f>
        <v>7.8586376547526468E-2</v>
      </c>
      <c r="L68" s="223">
        <f>IF('SAM_2017_4HH_rich with capital'!M69="","",'SAM_2017_4HH_rich with capital'!M69)</f>
        <v>5.8408271480445375</v>
      </c>
      <c r="M68" s="223">
        <f>IF('SAM_2017_4HH_rich with capital'!N69="","",'SAM_2017_4HH_rich with capital'!N69)</f>
        <v>1.2542498098636171E-2</v>
      </c>
      <c r="N68" s="223">
        <f>IF('SAM_2017_4HH_rich with capital'!O69="","",'SAM_2017_4HH_rich with capital'!O69)</f>
        <v>1.6112781184152503E-3</v>
      </c>
      <c r="O68" s="223">
        <f>IF('SAM_2017_4HH_rich with capital'!P69="","",'SAM_2017_4HH_rich with capital'!P69)</f>
        <v>0.73228678996404317</v>
      </c>
      <c r="P68" s="223">
        <f>IF('SAM_2017_4HH_rich with capital'!Q69="","",'SAM_2017_4HH_rich with capital'!Q69)</f>
        <v>156.1629865061596</v>
      </c>
      <c r="Q68" s="223">
        <f>IF('SAM_2017_4HH_rich with capital'!R69="","",'SAM_2017_4HH_rich with capital'!R69)</f>
        <v>5.7068342020207739E-2</v>
      </c>
      <c r="R68" s="223">
        <f>IF('SAM_2017_4HH_rich with capital'!S69="","",'SAM_2017_4HH_rich with capital'!S69)</f>
        <v>0.12442588035119116</v>
      </c>
      <c r="S68" s="223" t="str">
        <f>IF('SAM_2017_4HH_rich with capital'!T69="","",'SAM_2017_4HH_rich with capital'!T69)</f>
        <v/>
      </c>
      <c r="T68" s="223">
        <f>IF('SAM_2017_4HH_rich with capital'!U69="","",'SAM_2017_4HH_rich with capital'!U69)</f>
        <v>46.612162214744487</v>
      </c>
      <c r="U68" s="223">
        <f>IF('SAM_2017_4HH_rich with capital'!V69="","",'SAM_2017_4HH_rich with capital'!V69)</f>
        <v>3.0365890921586702</v>
      </c>
      <c r="V68" s="223">
        <f>IF('SAM_2017_4HH_rich with capital'!W69="","",'SAM_2017_4HH_rich with capital'!W69)</f>
        <v>3.2779314384172658</v>
      </c>
      <c r="W68" s="223">
        <f>IF('SAM_2017_4HH_rich with capital'!X69="","",'SAM_2017_4HH_rich with capital'!X69)</f>
        <v>3.2476729018413288</v>
      </c>
      <c r="X68" s="223">
        <f>IF('SAM_2017_4HH_rich with capital'!Y69="","",'SAM_2017_4HH_rich with capital'!Y69)</f>
        <v>8326.6939551606083</v>
      </c>
      <c r="Y68" s="223">
        <f>IF('SAM_2017_4HH_rich with capital'!Z69="","",'SAM_2017_4HH_rich with capital'!Z69)</f>
        <v>0.26149206611384179</v>
      </c>
      <c r="Z68" s="223">
        <f>IF('SAM_2017_4HH_rich with capital'!AA69="","",'SAM_2017_4HH_rich with capital'!AA69)</f>
        <v>27.879352648151478</v>
      </c>
      <c r="AA68" s="223">
        <f>IF('SAM_2017_4HH_rich with capital'!AB69="","",'SAM_2017_4HH_rich with capital'!AB69)</f>
        <v>7.8620122168108653</v>
      </c>
      <c r="AB68" s="223">
        <f>IF('SAM_2017_4HH_rich with capital'!AC69="","",'SAM_2017_4HH_rich with capital'!AC69)</f>
        <v>179.68177510769027</v>
      </c>
      <c r="AC68" s="223">
        <f>IF('SAM_2017_4HH_rich with capital'!AD69="","",'SAM_2017_4HH_rich with capital'!AD69)</f>
        <v>20.345924430534541</v>
      </c>
      <c r="AD68" s="223">
        <f>IF('SAM_2017_4HH_rich with capital'!AE69="","",'SAM_2017_4HH_rich with capital'!AE69)</f>
        <v>2.5607975068509016E-2</v>
      </c>
      <c r="AE68" s="223" t="str">
        <f>IF('SAM_2017_4HH_rich with capital'!AF69="","",'SAM_2017_4HH_rich with capital'!AF69)</f>
        <v/>
      </c>
      <c r="AF68" s="223">
        <f>IF('SAM_2017_4HH_rich with capital'!AG69="","",'SAM_2017_4HH_rich with capital'!AG69)</f>
        <v>344.11932002560843</v>
      </c>
      <c r="AG68" s="223">
        <f>IF('SAM_2017_4HH_rich with capital'!AH69="","",'SAM_2017_4HH_rich with capital'!AH69)</f>
        <v>467.62744565563207</v>
      </c>
      <c r="AH68" s="223">
        <f>IF('SAM_2017_4HH_rich with capital'!AI69="","",'SAM_2017_4HH_rich with capital'!AI69)</f>
        <v>8724.7929888355902</v>
      </c>
      <c r="AI68" s="223">
        <f>IF('SAM_2017_4HH_rich with capital'!AJ69="","",'SAM_2017_4HH_rich with capital'!AJ69)</f>
        <v>6971.0342229265852</v>
      </c>
      <c r="AJ68" s="223" t="str">
        <f>IF('SAM_2017_4HH_rich with capital'!AK69="","",'SAM_2017_4HH_rich with capital'!AK69)</f>
        <v/>
      </c>
      <c r="AK68" s="223" t="str">
        <f>IF('SAM_2017_4HH_rich with capital'!AL69="","",'SAM_2017_4HH_rich with capital'!AL69)</f>
        <v/>
      </c>
      <c r="AL68" s="223" t="str">
        <f>IF('SAM_2017_4HH_rich with capital'!AM69="","",'SAM_2017_4HH_rich with capital'!AM69)</f>
        <v/>
      </c>
      <c r="AM68" s="223" t="str">
        <f>IF('SAM_2017_4HH_rich with capital'!AN69="","",'SAM_2017_4HH_rich with capital'!AN69)</f>
        <v/>
      </c>
      <c r="AN68" s="223" t="str">
        <f>IF('SAM_2017_4HH_rich with capital'!AO69="","",'SAM_2017_4HH_rich with capital'!AO69)</f>
        <v/>
      </c>
      <c r="AO68" s="223" t="str">
        <f>IF('SAM_2017_4HH_rich with capital'!AP69="","",'SAM_2017_4HH_rich with capital'!AP69)</f>
        <v/>
      </c>
      <c r="AP68" s="223" t="str">
        <f>IF('SAM_2017_4HH_rich with capital'!AQ69="","",'SAM_2017_4HH_rich with capital'!AQ69)</f>
        <v/>
      </c>
      <c r="AQ68" s="223" t="str">
        <f>IF('SAM_2017_4HH_rich with capital'!AR69="","",'SAM_2017_4HH_rich with capital'!AR69)</f>
        <v/>
      </c>
      <c r="AR68" s="223" t="str">
        <f>IF('SAM_2017_4HH_rich with capital'!AS69="","",'SAM_2017_4HH_rich with capital'!AS69)</f>
        <v/>
      </c>
      <c r="AS68" s="223" t="str">
        <f>IF('SAM_2017_4HH_rich with capital'!AT69="","",'SAM_2017_4HH_rich with capital'!AT69)</f>
        <v/>
      </c>
      <c r="AT68" s="223" t="str">
        <f>IF('SAM_2017_4HH_rich with capital'!AU69="","",'SAM_2017_4HH_rich with capital'!AU69)</f>
        <v/>
      </c>
      <c r="AU68" s="223" t="str">
        <f>IF('SAM_2017_4HH_rich with capital'!AV69="","",'SAM_2017_4HH_rich with capital'!AV69)</f>
        <v/>
      </c>
      <c r="AV68" s="223" t="str">
        <f>IF('SAM_2017_4HH_rich with capital'!AW69="","",'SAM_2017_4HH_rich with capital'!AW69)</f>
        <v/>
      </c>
      <c r="AW68" s="223" t="str">
        <f>IF('SAM_2017_4HH_rich with capital'!AX69="","",'SAM_2017_4HH_rich with capital'!AX69)</f>
        <v/>
      </c>
      <c r="AX68" s="223" t="str">
        <f>IF('SAM_2017_4HH_rich with capital'!AY69="","",'SAM_2017_4HH_rich with capital'!AY69)</f>
        <v/>
      </c>
      <c r="AY68" s="223" t="str">
        <f>IF('SAM_2017_4HH_rich with capital'!AZ69="","",'SAM_2017_4HH_rich with capital'!AZ69)</f>
        <v/>
      </c>
      <c r="AZ68" s="223" t="str">
        <f>IF('SAM_2017_4HH_rich with capital'!BA69="","",'SAM_2017_4HH_rich with capital'!BA69)</f>
        <v/>
      </c>
      <c r="BA68" s="223" t="str">
        <f>IF('SAM_2017_4HH_rich with capital'!BB69="","",'SAM_2017_4HH_rich with capital'!BB69)</f>
        <v/>
      </c>
      <c r="BB68" s="223" t="str">
        <f>IF('SAM_2017_4HH_rich with capital'!BC69="","",'SAM_2017_4HH_rich with capital'!BC69)</f>
        <v/>
      </c>
      <c r="BC68" s="223" t="str">
        <f>IF('SAM_2017_4HH_rich with capital'!BD69="","",'SAM_2017_4HH_rich with capital'!BD69)</f>
        <v/>
      </c>
      <c r="BD68" s="223" t="str">
        <f>IF('SAM_2017_4HH_rich with capital'!BE69="","",'SAM_2017_4HH_rich with capital'!BE69)</f>
        <v/>
      </c>
      <c r="BE68" s="223" t="str">
        <f>IF('SAM_2017_4HH_rich with capital'!BF69="","",'SAM_2017_4HH_rich with capital'!BF69)</f>
        <v/>
      </c>
      <c r="BF68" s="223" t="str">
        <f>IF('SAM_2017_4HH_rich with capital'!BG69="","",'SAM_2017_4HH_rich with capital'!BG69)</f>
        <v/>
      </c>
      <c r="BG68" s="223" t="str">
        <f>IF('SAM_2017_4HH_rich with capital'!BH69="","",'SAM_2017_4HH_rich with capital'!BH69)</f>
        <v/>
      </c>
      <c r="BH68" s="223" t="str">
        <f>IF('SAM_2017_4HH_rich with capital'!BI69="","",'SAM_2017_4HH_rich with capital'!BI69)</f>
        <v/>
      </c>
      <c r="BI68" s="223" t="str">
        <f>IF('SAM_2017_4HH_rich with capital'!BJ69="","",'SAM_2017_4HH_rich with capital'!BJ69)</f>
        <v/>
      </c>
      <c r="BJ68" s="223" t="str">
        <f>IF('SAM_2017_4HH_rich with capital'!BK69="","",'SAM_2017_4HH_rich with capital'!BK69)</f>
        <v/>
      </c>
      <c r="BK68" s="223" t="str">
        <f>IF('SAM_2017_4HH_rich with capital'!BL69="","",'SAM_2017_4HH_rich with capital'!BL69)</f>
        <v/>
      </c>
      <c r="BL68" s="223" t="str">
        <f>IF('SAM_2017_4HH_rich with capital'!BM69="","",'SAM_2017_4HH_rich with capital'!BM69)</f>
        <v/>
      </c>
      <c r="BM68" s="223" t="str">
        <f>IF('SAM_2017_4HH_rich with capital'!BN69="","",'SAM_2017_4HH_rich with capital'!BN69)</f>
        <v/>
      </c>
      <c r="BN68" s="223" t="str">
        <f>IF('SAM_2017_4HH_rich with capital'!BO69="","",'SAM_2017_4HH_rich with capital'!BO69)</f>
        <v/>
      </c>
      <c r="BO68" s="223" t="str">
        <f>IF('SAM_2017_4HH_rich with capital'!BP69="","",'SAM_2017_4HH_rich with capital'!BP69)</f>
        <v/>
      </c>
      <c r="BP68" s="223" t="str">
        <f>IF('SAM_2017_4HH_rich with capital'!BQ69="","",'SAM_2017_4HH_rich with capital'!BQ69)</f>
        <v/>
      </c>
      <c r="BQ68" s="223" t="str">
        <f>IF('SAM_2017_4HH_rich with capital'!BR69="","",'SAM_2017_4HH_rich with capital'!BR69)</f>
        <v/>
      </c>
      <c r="BR68" s="223" t="str">
        <f>IF('SAM_2017_4HH_rich with capital'!BS69="","",'SAM_2017_4HH_rich with capital'!BS69)</f>
        <v/>
      </c>
      <c r="BS68" s="223" t="str">
        <f>IF('SAM_2017_4HH_rich with capital'!BT69="","",'SAM_2017_4HH_rich with capital'!BT69)</f>
        <v/>
      </c>
      <c r="BT68" s="279">
        <f>IF('SAM_2017_4HH_rich with capital'!BU69="","",'SAM_2017_4HH_rich with capital'!BU69)</f>
        <v>37430.515559240623</v>
      </c>
      <c r="BU68" s="223">
        <f>IF('SAM_2017_4HH_rich with capital'!BV69="","",'SAM_2017_4HH_rich with capital'!BV69)</f>
        <v>77950.31718729873</v>
      </c>
      <c r="BV68" s="223">
        <f>IF('SAM_2017_4HH_rich with capital'!BW69="","",'SAM_2017_4HH_rich with capital'!BW69)</f>
        <v>29988.014002416141</v>
      </c>
      <c r="BW68" s="280">
        <f>IF('SAM_2017_4HH_rich with capital'!BX69="","",'SAM_2017_4HH_rich with capital'!BX69)</f>
        <v>220156.94180711411</v>
      </c>
      <c r="BX68" s="223">
        <f>IF('SAM_2017_4HH_rich with capital'!BY69="","",'SAM_2017_4HH_rich with capital'!BY69)</f>
        <v>1575029.5712109932</v>
      </c>
      <c r="BY68" s="223" t="str">
        <f>IF('SAM_2017_4HH_rich with capital'!BZ69="","",'SAM_2017_4HH_rich with capital'!BZ69)</f>
        <v/>
      </c>
      <c r="BZ68" s="223" t="str">
        <f>IF('SAM_2017_4HH_rich with capital'!CA69="","",'SAM_2017_4HH_rich with capital'!CA69)</f>
        <v/>
      </c>
      <c r="CA68" s="223" t="str">
        <f>IF('SAM_2017_4HH_rich with capital'!CB69="","",'SAM_2017_4HH_rich with capital'!CB69)</f>
        <v/>
      </c>
      <c r="CB68" s="223" t="str">
        <f>IF('SAM_2017_4HH_rich with capital'!CC69="","",'SAM_2017_4HH_rich with capital'!CC69)</f>
        <v/>
      </c>
      <c r="CC68" s="223" t="str">
        <f>IF('SAM_2017_4HH_rich with capital'!CD69="","",'SAM_2017_4HH_rich with capital'!CD69)</f>
        <v/>
      </c>
      <c r="CD68" s="223" t="str">
        <f>IF('SAM_2017_4HH_rich with capital'!CE69="","",'SAM_2017_4HH_rich with capital'!CE69)</f>
        <v/>
      </c>
      <c r="CE68" s="83" t="str">
        <f>IF('SAM_2017_4HH_rich with capital'!CF69="","",'SAM_2017_4HH_rich with capital'!CF69)</f>
        <v/>
      </c>
    </row>
    <row r="69" spans="1:83" x14ac:dyDescent="0.25">
      <c r="A69" s="103">
        <v>68</v>
      </c>
      <c r="B69" s="244">
        <f>IF('SAM_2017_4HH_rich with capital'!C70="","",'SAM_2017_4HH_rich with capital'!C70)</f>
        <v>99493.504253433217</v>
      </c>
      <c r="C69" s="223">
        <f>IF('SAM_2017_4HH_rich with capital'!D70="","",'SAM_2017_4HH_rich with capital'!D70)</f>
        <v>20282.454425218399</v>
      </c>
      <c r="D69" s="223">
        <f>IF('SAM_2017_4HH_rich with capital'!E70="","",'SAM_2017_4HH_rich with capital'!E70)</f>
        <v>228928.48566125528</v>
      </c>
      <c r="E69" s="223">
        <f>IF('SAM_2017_4HH_rich with capital'!F70="","",'SAM_2017_4HH_rich with capital'!F70)</f>
        <v>8507.1647699079876</v>
      </c>
      <c r="F69" s="223">
        <f>IF('SAM_2017_4HH_rich with capital'!G70="","",'SAM_2017_4HH_rich with capital'!G70)</f>
        <v>638.0325637358003</v>
      </c>
      <c r="G69" s="223">
        <f>IF('SAM_2017_4HH_rich with capital'!H70="","",'SAM_2017_4HH_rich with capital'!H70)</f>
        <v>9713.6606597584305</v>
      </c>
      <c r="H69" s="223">
        <f>IF('SAM_2017_4HH_rich with capital'!I70="","",'SAM_2017_4HH_rich with capital'!I70)</f>
        <v>46387.665868553289</v>
      </c>
      <c r="I69" s="223">
        <f>IF('SAM_2017_4HH_rich with capital'!J70="","",'SAM_2017_4HH_rich with capital'!J70)</f>
        <v>5654.9729904518408</v>
      </c>
      <c r="J69" s="223">
        <f>IF('SAM_2017_4HH_rich with capital'!K70="","",'SAM_2017_4HH_rich with capital'!K70)</f>
        <v>350.41112199689439</v>
      </c>
      <c r="K69" s="223">
        <f>IF('SAM_2017_4HH_rich with capital'!L70="","",'SAM_2017_4HH_rich with capital'!L70)</f>
        <v>359.52493468912553</v>
      </c>
      <c r="L69" s="223">
        <f>IF('SAM_2017_4HH_rich with capital'!M70="","",'SAM_2017_4HH_rich with capital'!M70)</f>
        <v>4622.0161377864033</v>
      </c>
      <c r="M69" s="223">
        <f>IF('SAM_2017_4HH_rich with capital'!N70="","",'SAM_2017_4HH_rich with capital'!N70)</f>
        <v>39.315182621568638</v>
      </c>
      <c r="N69" s="223">
        <f>IF('SAM_2017_4HH_rich with capital'!O70="","",'SAM_2017_4HH_rich with capital'!O70)</f>
        <v>232.41089037367101</v>
      </c>
      <c r="O69" s="223">
        <f>IF('SAM_2017_4HH_rich with capital'!P70="","",'SAM_2017_4HH_rich with capital'!P70)</f>
        <v>327.14044752078166</v>
      </c>
      <c r="P69" s="223">
        <f>IF('SAM_2017_4HH_rich with capital'!Q70="","",'SAM_2017_4HH_rich with capital'!Q70)</f>
        <v>1064.2426668463347</v>
      </c>
      <c r="Q69" s="223">
        <f>IF('SAM_2017_4HH_rich with capital'!R70="","",'SAM_2017_4HH_rich with capital'!R70)</f>
        <v>1373.6556991461439</v>
      </c>
      <c r="R69" s="223">
        <f>IF('SAM_2017_4HH_rich with capital'!S70="","",'SAM_2017_4HH_rich with capital'!S70)</f>
        <v>918.74094114520187</v>
      </c>
      <c r="S69" s="223">
        <f>IF('SAM_2017_4HH_rich with capital'!T70="","",'SAM_2017_4HH_rich with capital'!T70)</f>
        <v>1.1567740681318422E-2</v>
      </c>
      <c r="T69" s="223">
        <f>IF('SAM_2017_4HH_rich with capital'!U70="","",'SAM_2017_4HH_rich with capital'!U70)</f>
        <v>9531.8489353798577</v>
      </c>
      <c r="U69" s="223">
        <f>IF('SAM_2017_4HH_rich with capital'!V70="","",'SAM_2017_4HH_rich with capital'!V70)</f>
        <v>337.51849064190111</v>
      </c>
      <c r="V69" s="223">
        <f>IF('SAM_2017_4HH_rich with capital'!W70="","",'SAM_2017_4HH_rich with capital'!W70)</f>
        <v>274.28884330287019</v>
      </c>
      <c r="W69" s="223">
        <f>IF('SAM_2017_4HH_rich with capital'!X70="","",'SAM_2017_4HH_rich with capital'!X70)</f>
        <v>3449.0164224842765</v>
      </c>
      <c r="X69" s="223">
        <f>IF('SAM_2017_4HH_rich with capital'!Y70="","",'SAM_2017_4HH_rich with capital'!Y70)</f>
        <v>172702.39850181839</v>
      </c>
      <c r="Y69" s="223">
        <f>IF('SAM_2017_4HH_rich with capital'!Z70="","",'SAM_2017_4HH_rich with capital'!Z70)</f>
        <v>8899.485165635786</v>
      </c>
      <c r="Z69" s="223">
        <f>IF('SAM_2017_4HH_rich with capital'!AA70="","",'SAM_2017_4HH_rich with capital'!AA70)</f>
        <v>129116.64071612424</v>
      </c>
      <c r="AA69" s="223">
        <f>IF('SAM_2017_4HH_rich with capital'!AB70="","",'SAM_2017_4HH_rich with capital'!AB70)</f>
        <v>48779.489103007087</v>
      </c>
      <c r="AB69" s="223">
        <f>IF('SAM_2017_4HH_rich with capital'!AC70="","",'SAM_2017_4HH_rich with capital'!AC70)</f>
        <v>1633618.7422641879</v>
      </c>
      <c r="AC69" s="223">
        <f>IF('SAM_2017_4HH_rich with capital'!AD70="","",'SAM_2017_4HH_rich with capital'!AD70)</f>
        <v>42544.208719517694</v>
      </c>
      <c r="AD69" s="223">
        <f>IF('SAM_2017_4HH_rich with capital'!AE70="","",'SAM_2017_4HH_rich with capital'!AE70)</f>
        <v>94750.660522575126</v>
      </c>
      <c r="AE69" s="223">
        <f>IF('SAM_2017_4HH_rich with capital'!AF70="","",'SAM_2017_4HH_rich with capital'!AF70)</f>
        <v>206123.48291879296</v>
      </c>
      <c r="AF69" s="223">
        <f>IF('SAM_2017_4HH_rich with capital'!AG70="","",'SAM_2017_4HH_rich with capital'!AG70)</f>
        <v>294352.70552307804</v>
      </c>
      <c r="AG69" s="223">
        <f>IF('SAM_2017_4HH_rich with capital'!AH70="","",'SAM_2017_4HH_rich with capital'!AH70)</f>
        <v>104900.72340714662</v>
      </c>
      <c r="AH69" s="223">
        <f>IF('SAM_2017_4HH_rich with capital'!AI70="","",'SAM_2017_4HH_rich with capital'!AI70)</f>
        <v>113927.10046864758</v>
      </c>
      <c r="AI69" s="223">
        <f>IF('SAM_2017_4HH_rich with capital'!AJ70="","",'SAM_2017_4HH_rich with capital'!AJ70)</f>
        <v>559271.37596205482</v>
      </c>
      <c r="AJ69" s="223" t="str">
        <f>IF('SAM_2017_4HH_rich with capital'!AK70="","",'SAM_2017_4HH_rich with capital'!AK70)</f>
        <v/>
      </c>
      <c r="AK69" s="223" t="str">
        <f>IF('SAM_2017_4HH_rich with capital'!AL70="","",'SAM_2017_4HH_rich with capital'!AL70)</f>
        <v/>
      </c>
      <c r="AL69" s="223" t="str">
        <f>IF('SAM_2017_4HH_rich with capital'!AM70="","",'SAM_2017_4HH_rich with capital'!AM70)</f>
        <v/>
      </c>
      <c r="AM69" s="223" t="str">
        <f>IF('SAM_2017_4HH_rich with capital'!AN70="","",'SAM_2017_4HH_rich with capital'!AN70)</f>
        <v/>
      </c>
      <c r="AN69" s="223" t="str">
        <f>IF('SAM_2017_4HH_rich with capital'!AO70="","",'SAM_2017_4HH_rich with capital'!AO70)</f>
        <v/>
      </c>
      <c r="AO69" s="223" t="str">
        <f>IF('SAM_2017_4HH_rich with capital'!AP70="","",'SAM_2017_4HH_rich with capital'!AP70)</f>
        <v/>
      </c>
      <c r="AP69" s="223" t="str">
        <f>IF('SAM_2017_4HH_rich with capital'!AQ70="","",'SAM_2017_4HH_rich with capital'!AQ70)</f>
        <v/>
      </c>
      <c r="AQ69" s="223" t="str">
        <f>IF('SAM_2017_4HH_rich with capital'!AR70="","",'SAM_2017_4HH_rich with capital'!AR70)</f>
        <v/>
      </c>
      <c r="AR69" s="223" t="str">
        <f>IF('SAM_2017_4HH_rich with capital'!AS70="","",'SAM_2017_4HH_rich with capital'!AS70)</f>
        <v/>
      </c>
      <c r="AS69" s="223" t="str">
        <f>IF('SAM_2017_4HH_rich with capital'!AT70="","",'SAM_2017_4HH_rich with capital'!AT70)</f>
        <v/>
      </c>
      <c r="AT69" s="223" t="str">
        <f>IF('SAM_2017_4HH_rich with capital'!AU70="","",'SAM_2017_4HH_rich with capital'!AU70)</f>
        <v/>
      </c>
      <c r="AU69" s="223" t="str">
        <f>IF('SAM_2017_4HH_rich with capital'!AV70="","",'SAM_2017_4HH_rich with capital'!AV70)</f>
        <v/>
      </c>
      <c r="AV69" s="223" t="str">
        <f>IF('SAM_2017_4HH_rich with capital'!AW70="","",'SAM_2017_4HH_rich with capital'!AW70)</f>
        <v/>
      </c>
      <c r="AW69" s="223" t="str">
        <f>IF('SAM_2017_4HH_rich with capital'!AX70="","",'SAM_2017_4HH_rich with capital'!AX70)</f>
        <v/>
      </c>
      <c r="AX69" s="223" t="str">
        <f>IF('SAM_2017_4HH_rich with capital'!AY70="","",'SAM_2017_4HH_rich with capital'!AY70)</f>
        <v/>
      </c>
      <c r="AY69" s="223" t="str">
        <f>IF('SAM_2017_4HH_rich with capital'!AZ70="","",'SAM_2017_4HH_rich with capital'!AZ70)</f>
        <v/>
      </c>
      <c r="AZ69" s="223" t="str">
        <f>IF('SAM_2017_4HH_rich with capital'!BA70="","",'SAM_2017_4HH_rich with capital'!BA70)</f>
        <v/>
      </c>
      <c r="BA69" s="223" t="str">
        <f>IF('SAM_2017_4HH_rich with capital'!BB70="","",'SAM_2017_4HH_rich with capital'!BB70)</f>
        <v/>
      </c>
      <c r="BB69" s="223" t="str">
        <f>IF('SAM_2017_4HH_rich with capital'!BC70="","",'SAM_2017_4HH_rich with capital'!BC70)</f>
        <v/>
      </c>
      <c r="BC69" s="223" t="str">
        <f>IF('SAM_2017_4HH_rich with capital'!BD70="","",'SAM_2017_4HH_rich with capital'!BD70)</f>
        <v/>
      </c>
      <c r="BD69" s="223" t="str">
        <f>IF('SAM_2017_4HH_rich with capital'!BE70="","",'SAM_2017_4HH_rich with capital'!BE70)</f>
        <v/>
      </c>
      <c r="BE69" s="223" t="str">
        <f>IF('SAM_2017_4HH_rich with capital'!BF70="","",'SAM_2017_4HH_rich with capital'!BF70)</f>
        <v/>
      </c>
      <c r="BF69" s="223" t="str">
        <f>IF('SAM_2017_4HH_rich with capital'!BG70="","",'SAM_2017_4HH_rich with capital'!BG70)</f>
        <v/>
      </c>
      <c r="BG69" s="223" t="str">
        <f>IF('SAM_2017_4HH_rich with capital'!BH70="","",'SAM_2017_4HH_rich with capital'!BH70)</f>
        <v/>
      </c>
      <c r="BH69" s="223" t="str">
        <f>IF('SAM_2017_4HH_rich with capital'!BI70="","",'SAM_2017_4HH_rich with capital'!BI70)</f>
        <v/>
      </c>
      <c r="BI69" s="223" t="str">
        <f>IF('SAM_2017_4HH_rich with capital'!BJ70="","",'SAM_2017_4HH_rich with capital'!BJ70)</f>
        <v/>
      </c>
      <c r="BJ69" s="223" t="str">
        <f>IF('SAM_2017_4HH_rich with capital'!BK70="","",'SAM_2017_4HH_rich with capital'!BK70)</f>
        <v/>
      </c>
      <c r="BK69" s="223" t="str">
        <f>IF('SAM_2017_4HH_rich with capital'!BL70="","",'SAM_2017_4HH_rich with capital'!BL70)</f>
        <v/>
      </c>
      <c r="BL69" s="223" t="str">
        <f>IF('SAM_2017_4HH_rich with capital'!BM70="","",'SAM_2017_4HH_rich with capital'!BM70)</f>
        <v/>
      </c>
      <c r="BM69" s="223" t="str">
        <f>IF('SAM_2017_4HH_rich with capital'!BN70="","",'SAM_2017_4HH_rich with capital'!BN70)</f>
        <v/>
      </c>
      <c r="BN69" s="223" t="str">
        <f>IF('SAM_2017_4HH_rich with capital'!BO70="","",'SAM_2017_4HH_rich with capital'!BO70)</f>
        <v/>
      </c>
      <c r="BO69" s="223" t="str">
        <f>IF('SAM_2017_4HH_rich with capital'!BP70="","",'SAM_2017_4HH_rich with capital'!BP70)</f>
        <v/>
      </c>
      <c r="BP69" s="223" t="str">
        <f>IF('SAM_2017_4HH_rich with capital'!BQ70="","",'SAM_2017_4HH_rich with capital'!BQ70)</f>
        <v/>
      </c>
      <c r="BQ69" s="223" t="str">
        <f>IF('SAM_2017_4HH_rich with capital'!BR70="","",'SAM_2017_4HH_rich with capital'!BR70)</f>
        <v/>
      </c>
      <c r="BR69" s="223" t="str">
        <f>IF('SAM_2017_4HH_rich with capital'!BS70="","",'SAM_2017_4HH_rich with capital'!BS70)</f>
        <v/>
      </c>
      <c r="BS69" s="223" t="str">
        <f>IF('SAM_2017_4HH_rich with capital'!BT70="","",'SAM_2017_4HH_rich with capital'!BT70)</f>
        <v/>
      </c>
      <c r="BT69" s="279">
        <f>IF('SAM_2017_4HH_rich with capital'!BU70="","",'SAM_2017_4HH_rich with capital'!BU70)</f>
        <v>440683.46148668422</v>
      </c>
      <c r="BU69" s="223">
        <f>IF('SAM_2017_4HH_rich with capital'!BV70="","",'SAM_2017_4HH_rich with capital'!BV70)</f>
        <v>657030.61196389212</v>
      </c>
      <c r="BV69" s="223">
        <f>IF('SAM_2017_4HH_rich with capital'!BW70="","",'SAM_2017_4HH_rich with capital'!BW70)</f>
        <v>368804.73294205294</v>
      </c>
      <c r="BW69" s="280">
        <f>IF('SAM_2017_4HH_rich with capital'!BX70="","",'SAM_2017_4HH_rich with capital'!BX70)</f>
        <v>1665932.1986015623</v>
      </c>
      <c r="BX69" s="223">
        <f>IF('SAM_2017_4HH_rich with capital'!BY70="","",'SAM_2017_4HH_rich with capital'!BY70)</f>
        <v>2572441.6394333281</v>
      </c>
      <c r="BY69" s="223" t="str">
        <f>IF('SAM_2017_4HH_rich with capital'!BZ70="","",'SAM_2017_4HH_rich with capital'!BZ70)</f>
        <v/>
      </c>
      <c r="BZ69" s="223" t="str">
        <f>IF('SAM_2017_4HH_rich with capital'!CA70="","",'SAM_2017_4HH_rich with capital'!CA70)</f>
        <v/>
      </c>
      <c r="CA69" s="223" t="str">
        <f>IF('SAM_2017_4HH_rich with capital'!CB70="","",'SAM_2017_4HH_rich with capital'!CB70)</f>
        <v/>
      </c>
      <c r="CB69" s="223" t="str">
        <f>IF('SAM_2017_4HH_rich with capital'!CC70="","",'SAM_2017_4HH_rich with capital'!CC70)</f>
        <v/>
      </c>
      <c r="CC69" s="223" t="str">
        <f>IF('SAM_2017_4HH_rich with capital'!CD70="","",'SAM_2017_4HH_rich with capital'!CD70)</f>
        <v/>
      </c>
      <c r="CD69" s="223">
        <f>IF('SAM_2017_4HH_rich with capital'!CE70="","",'SAM_2017_4HH_rich with capital'!CE70)</f>
        <v>38457.6323054815</v>
      </c>
      <c r="CE69" s="83" t="str">
        <f>IF('SAM_2017_4HH_rich with capital'!CF70="","",'SAM_2017_4HH_rich with capital'!CF70)</f>
        <v/>
      </c>
    </row>
    <row r="70" spans="1:83" x14ac:dyDescent="0.25">
      <c r="A70" s="225">
        <v>69</v>
      </c>
      <c r="B70" s="244">
        <f>IF('SAM_2017_4HH_rich with capital'!C71="","",'SAM_2017_4HH_rich with capital'!C71)</f>
        <v>1849202.5999999999</v>
      </c>
      <c r="C70" s="223">
        <f>IF('SAM_2017_4HH_rich with capital'!D71="","",'SAM_2017_4HH_rich with capital'!D71)</f>
        <v>123462.76215141091</v>
      </c>
      <c r="D70" s="223">
        <f>IF('SAM_2017_4HH_rich with capital'!E71="","",'SAM_2017_4HH_rich with capital'!E71)</f>
        <v>4320025.9580597421</v>
      </c>
      <c r="E70" s="223">
        <f>IF('SAM_2017_4HH_rich with capital'!F71="","",'SAM_2017_4HH_rich with capital'!F71)</f>
        <v>126544.48321226559</v>
      </c>
      <c r="F70" s="223">
        <f>IF('SAM_2017_4HH_rich with capital'!G71="","",'SAM_2017_4HH_rich with capital'!G71)</f>
        <v>111719.90046035385</v>
      </c>
      <c r="G70" s="223">
        <f>IF('SAM_2017_4HH_rich with capital'!H71="","",'SAM_2017_4HH_rich with capital'!H71)</f>
        <v>568898.66070519283</v>
      </c>
      <c r="H70" s="223">
        <f>IF('SAM_2017_4HH_rich with capital'!I71="","",'SAM_2017_4HH_rich with capital'!I71)</f>
        <v>221630.83541103435</v>
      </c>
      <c r="I70" s="223">
        <f>IF('SAM_2017_4HH_rich with capital'!J71="","",'SAM_2017_4HH_rich with capital'!J71)</f>
        <v>1170975.6142917487</v>
      </c>
      <c r="J70" s="223">
        <f>IF('SAM_2017_4HH_rich with capital'!K71="","",'SAM_2017_4HH_rich with capital'!K71)</f>
        <v>38923.095048074741</v>
      </c>
      <c r="K70" s="223">
        <f>IF('SAM_2017_4HH_rich with capital'!L71="","",'SAM_2017_4HH_rich with capital'!L71)</f>
        <v>110076.31922744958</v>
      </c>
      <c r="L70" s="223">
        <f>IF('SAM_2017_4HH_rich with capital'!M71="","",'SAM_2017_4HH_rich with capital'!M71)</f>
        <v>839846.43594899192</v>
      </c>
      <c r="M70" s="223">
        <f>IF('SAM_2017_4HH_rich with capital'!N71="","",'SAM_2017_4HH_rich with capital'!N71)</f>
        <v>1024460.0258934889</v>
      </c>
      <c r="N70" s="223">
        <f>IF('SAM_2017_4HH_rich with capital'!O71="","",'SAM_2017_4HH_rich with capital'!O71)</f>
        <v>91740.965765774323</v>
      </c>
      <c r="O70" s="223">
        <f>IF('SAM_2017_4HH_rich with capital'!P71="","",'SAM_2017_4HH_rich with capital'!P71)</f>
        <v>393025.55105114414</v>
      </c>
      <c r="P70" s="223">
        <f>IF('SAM_2017_4HH_rich with capital'!Q71="","",'SAM_2017_4HH_rich with capital'!Q71)</f>
        <v>268865.87145775952</v>
      </c>
      <c r="Q70" s="223">
        <f>IF('SAM_2017_4HH_rich with capital'!R71="","",'SAM_2017_4HH_rich with capital'!R71)</f>
        <v>194484.03636553505</v>
      </c>
      <c r="R70" s="223">
        <f>IF('SAM_2017_4HH_rich with capital'!S71="","",'SAM_2017_4HH_rich with capital'!S71)</f>
        <v>204313.46740592801</v>
      </c>
      <c r="S70" s="223">
        <f>IF('SAM_2017_4HH_rich with capital'!T71="","",'SAM_2017_4HH_rich with capital'!T71)</f>
        <v>3981.3175441047297</v>
      </c>
      <c r="T70" s="223">
        <f>IF('SAM_2017_4HH_rich with capital'!U71="","",'SAM_2017_4HH_rich with capital'!U71)</f>
        <v>297699.87083777023</v>
      </c>
      <c r="U70" s="223">
        <f>IF('SAM_2017_4HH_rich with capital'!V71="","",'SAM_2017_4HH_rich with capital'!V71)</f>
        <v>55952.270884580976</v>
      </c>
      <c r="V70" s="223">
        <f>IF('SAM_2017_4HH_rich with capital'!W71="","",'SAM_2017_4HH_rich with capital'!W71)</f>
        <v>89834.958277648693</v>
      </c>
      <c r="W70" s="223">
        <f>IF('SAM_2017_4HH_rich with capital'!X71="","",'SAM_2017_4HH_rich with capital'!X71)</f>
        <v>60723.3</v>
      </c>
      <c r="X70" s="223">
        <f>IF('SAM_2017_4HH_rich with capital'!Y71="","",'SAM_2017_4HH_rich with capital'!Y71)</f>
        <v>2835818.768586067</v>
      </c>
      <c r="Y70" s="223">
        <f>IF('SAM_2017_4HH_rich with capital'!Z71="","",'SAM_2017_4HH_rich with capital'!Z71)</f>
        <v>12122.898894784914</v>
      </c>
      <c r="Z70" s="223">
        <f>IF('SAM_2017_4HH_rich with capital'!AA71="","",'SAM_2017_4HH_rich with capital'!AA71)</f>
        <v>130138.0096433376</v>
      </c>
      <c r="AA70" s="223">
        <f>IF('SAM_2017_4HH_rich with capital'!AB71="","",'SAM_2017_4HH_rich with capital'!AB71)</f>
        <v>1644492.8</v>
      </c>
      <c r="AB70" s="223">
        <f>IF('SAM_2017_4HH_rich with capital'!AC71="","",'SAM_2017_4HH_rich with capital'!AC71)</f>
        <v>5863164.2999999998</v>
      </c>
      <c r="AC70" s="223">
        <f>IF('SAM_2017_4HH_rich with capital'!AD71="","",'SAM_2017_4HH_rich with capital'!AD71)</f>
        <v>601958.40000000002</v>
      </c>
      <c r="AD70" s="223">
        <f>IF('SAM_2017_4HH_rich with capital'!AE71="","",'SAM_2017_4HH_rich with capital'!AE71)</f>
        <v>1308089.1000000001</v>
      </c>
      <c r="AE70" s="223">
        <f>IF('SAM_2017_4HH_rich with capital'!AF71="","",'SAM_2017_4HH_rich with capital'!AF71)</f>
        <v>4191245.8</v>
      </c>
      <c r="AF70" s="223">
        <f>IF('SAM_2017_4HH_rich with capital'!AG71="","",'SAM_2017_4HH_rich with capital'!AG71)</f>
        <v>1446851.2</v>
      </c>
      <c r="AG70" s="223">
        <f>IF('SAM_2017_4HH_rich with capital'!AH71="","",'SAM_2017_4HH_rich with capital'!AH71)</f>
        <v>391338.10000000003</v>
      </c>
      <c r="AH70" s="223">
        <f>IF('SAM_2017_4HH_rich with capital'!AI71="","",'SAM_2017_4HH_rich with capital'!AI71)</f>
        <v>488001.5</v>
      </c>
      <c r="AI70" s="223">
        <f>IF('SAM_2017_4HH_rich with capital'!AJ71="","",'SAM_2017_4HH_rich with capital'!AJ71)</f>
        <v>2904348.3228758103</v>
      </c>
      <c r="AJ70" s="223" t="str">
        <f>IF('SAM_2017_4HH_rich with capital'!AK71="","",'SAM_2017_4HH_rich with capital'!AK71)</f>
        <v/>
      </c>
      <c r="AK70" s="223" t="str">
        <f>IF('SAM_2017_4HH_rich with capital'!AL71="","",'SAM_2017_4HH_rich with capital'!AL71)</f>
        <v/>
      </c>
      <c r="AL70" s="223" t="str">
        <f>IF('SAM_2017_4HH_rich with capital'!AM71="","",'SAM_2017_4HH_rich with capital'!AM71)</f>
        <v/>
      </c>
      <c r="AM70" s="223" t="str">
        <f>IF('SAM_2017_4HH_rich with capital'!AN71="","",'SAM_2017_4HH_rich with capital'!AN71)</f>
        <v/>
      </c>
      <c r="AN70" s="223" t="str">
        <f>IF('SAM_2017_4HH_rich with capital'!AO71="","",'SAM_2017_4HH_rich with capital'!AO71)</f>
        <v/>
      </c>
      <c r="AO70" s="223" t="str">
        <f>IF('SAM_2017_4HH_rich with capital'!AP71="","",'SAM_2017_4HH_rich with capital'!AP71)</f>
        <v/>
      </c>
      <c r="AP70" s="223" t="str">
        <f>IF('SAM_2017_4HH_rich with capital'!AQ71="","",'SAM_2017_4HH_rich with capital'!AQ71)</f>
        <v/>
      </c>
      <c r="AQ70" s="223" t="str">
        <f>IF('SAM_2017_4HH_rich with capital'!AR71="","",'SAM_2017_4HH_rich with capital'!AR71)</f>
        <v/>
      </c>
      <c r="AR70" s="223" t="str">
        <f>IF('SAM_2017_4HH_rich with capital'!AS71="","",'SAM_2017_4HH_rich with capital'!AS71)</f>
        <v/>
      </c>
      <c r="AS70" s="223" t="str">
        <f>IF('SAM_2017_4HH_rich with capital'!AT71="","",'SAM_2017_4HH_rich with capital'!AT71)</f>
        <v/>
      </c>
      <c r="AT70" s="223" t="str">
        <f>IF('SAM_2017_4HH_rich with capital'!AU71="","",'SAM_2017_4HH_rich with capital'!AU71)</f>
        <v/>
      </c>
      <c r="AU70" s="223" t="str">
        <f>IF('SAM_2017_4HH_rich with capital'!AV71="","",'SAM_2017_4HH_rich with capital'!AV71)</f>
        <v/>
      </c>
      <c r="AV70" s="223" t="str">
        <f>IF('SAM_2017_4HH_rich with capital'!AW71="","",'SAM_2017_4HH_rich with capital'!AW71)</f>
        <v/>
      </c>
      <c r="AW70" s="223" t="str">
        <f>IF('SAM_2017_4HH_rich with capital'!AX71="","",'SAM_2017_4HH_rich with capital'!AX71)</f>
        <v/>
      </c>
      <c r="AX70" s="223" t="str">
        <f>IF('SAM_2017_4HH_rich with capital'!AY71="","",'SAM_2017_4HH_rich with capital'!AY71)</f>
        <v/>
      </c>
      <c r="AY70" s="223" t="str">
        <f>IF('SAM_2017_4HH_rich with capital'!AZ71="","",'SAM_2017_4HH_rich with capital'!AZ71)</f>
        <v/>
      </c>
      <c r="AZ70" s="223" t="str">
        <f>IF('SAM_2017_4HH_rich with capital'!BA71="","",'SAM_2017_4HH_rich with capital'!BA71)</f>
        <v/>
      </c>
      <c r="BA70" s="223" t="str">
        <f>IF('SAM_2017_4HH_rich with capital'!BB71="","",'SAM_2017_4HH_rich with capital'!BB71)</f>
        <v/>
      </c>
      <c r="BB70" s="223" t="str">
        <f>IF('SAM_2017_4HH_rich with capital'!BC71="","",'SAM_2017_4HH_rich with capital'!BC71)</f>
        <v/>
      </c>
      <c r="BC70" s="223" t="str">
        <f>IF('SAM_2017_4HH_rich with capital'!BD71="","",'SAM_2017_4HH_rich with capital'!BD71)</f>
        <v/>
      </c>
      <c r="BD70" s="223" t="str">
        <f>IF('SAM_2017_4HH_rich with capital'!BE71="","",'SAM_2017_4HH_rich with capital'!BE71)</f>
        <v/>
      </c>
      <c r="BE70" s="223" t="str">
        <f>IF('SAM_2017_4HH_rich with capital'!BF71="","",'SAM_2017_4HH_rich with capital'!BF71)</f>
        <v/>
      </c>
      <c r="BF70" s="223" t="str">
        <f>IF('SAM_2017_4HH_rich with capital'!BG71="","",'SAM_2017_4HH_rich with capital'!BG71)</f>
        <v/>
      </c>
      <c r="BG70" s="223" t="str">
        <f>IF('SAM_2017_4HH_rich with capital'!BH71="","",'SAM_2017_4HH_rich with capital'!BH71)</f>
        <v/>
      </c>
      <c r="BH70" s="223" t="str">
        <f>IF('SAM_2017_4HH_rich with capital'!BI71="","",'SAM_2017_4HH_rich with capital'!BI71)</f>
        <v/>
      </c>
      <c r="BI70" s="223" t="str">
        <f>IF('SAM_2017_4HH_rich with capital'!BJ71="","",'SAM_2017_4HH_rich with capital'!BJ71)</f>
        <v/>
      </c>
      <c r="BJ70" s="223" t="str">
        <f>IF('SAM_2017_4HH_rich with capital'!BK71="","",'SAM_2017_4HH_rich with capital'!BK71)</f>
        <v/>
      </c>
      <c r="BK70" s="223" t="str">
        <f>IF('SAM_2017_4HH_rich with capital'!BL71="","",'SAM_2017_4HH_rich with capital'!BL71)</f>
        <v/>
      </c>
      <c r="BL70" s="223" t="str">
        <f>IF('SAM_2017_4HH_rich with capital'!BM71="","",'SAM_2017_4HH_rich with capital'!BM71)</f>
        <v/>
      </c>
      <c r="BM70" s="223" t="str">
        <f>IF('SAM_2017_4HH_rich with capital'!BN71="","",'SAM_2017_4HH_rich with capital'!BN71)</f>
        <v/>
      </c>
      <c r="BN70" s="223" t="str">
        <f>IF('SAM_2017_4HH_rich with capital'!BO71="","",'SAM_2017_4HH_rich with capital'!BO71)</f>
        <v/>
      </c>
      <c r="BO70" s="223" t="str">
        <f>IF('SAM_2017_4HH_rich with capital'!BP71="","",'SAM_2017_4HH_rich with capital'!BP71)</f>
        <v/>
      </c>
      <c r="BP70" s="223" t="str">
        <f>IF('SAM_2017_4HH_rich with capital'!BQ71="","",'SAM_2017_4HH_rich with capital'!BQ71)</f>
        <v/>
      </c>
      <c r="BQ70" s="223" t="str">
        <f>IF('SAM_2017_4HH_rich with capital'!BR71="","",'SAM_2017_4HH_rich with capital'!BR71)</f>
        <v/>
      </c>
      <c r="BR70" s="223" t="str">
        <f>IF('SAM_2017_4HH_rich with capital'!BS71="","",'SAM_2017_4HH_rich with capital'!BS71)</f>
        <v/>
      </c>
      <c r="BS70" s="223" t="str">
        <f>IF('SAM_2017_4HH_rich with capital'!BT71="","",'SAM_2017_4HH_rich with capital'!BT71)</f>
        <v/>
      </c>
      <c r="BT70" s="279" t="str">
        <f>IF('SAM_2017_4HH_rich with capital'!BU71="","",'SAM_2017_4HH_rich with capital'!BU71)</f>
        <v/>
      </c>
      <c r="BU70" s="223" t="str">
        <f>IF('SAM_2017_4HH_rich with capital'!BV71="","",'SAM_2017_4HH_rich with capital'!BV71)</f>
        <v/>
      </c>
      <c r="BV70" s="223" t="str">
        <f>IF('SAM_2017_4HH_rich with capital'!BW71="","",'SAM_2017_4HH_rich with capital'!BW71)</f>
        <v/>
      </c>
      <c r="BW70" s="280" t="str">
        <f>IF('SAM_2017_4HH_rich with capital'!BX71="","",'SAM_2017_4HH_rich with capital'!BX71)</f>
        <v/>
      </c>
      <c r="BX70" s="223" t="str">
        <f>IF('SAM_2017_4HH_rich with capital'!BY71="","",'SAM_2017_4HH_rich with capital'!BY71)</f>
        <v/>
      </c>
      <c r="BY70" s="223" t="str">
        <f>IF('SAM_2017_4HH_rich with capital'!BZ71="","",'SAM_2017_4HH_rich with capital'!BZ71)</f>
        <v/>
      </c>
      <c r="BZ70" s="223" t="str">
        <f>IF('SAM_2017_4HH_rich with capital'!CA71="","",'SAM_2017_4HH_rich with capital'!CA71)</f>
        <v/>
      </c>
      <c r="CA70" s="223" t="str">
        <f>IF('SAM_2017_4HH_rich with capital'!CB71="","",'SAM_2017_4HH_rich with capital'!CB71)</f>
        <v/>
      </c>
      <c r="CB70" s="223" t="str">
        <f>IF('SAM_2017_4HH_rich with capital'!CC71="","",'SAM_2017_4HH_rich with capital'!CC71)</f>
        <v/>
      </c>
      <c r="CC70" s="223" t="str">
        <f>IF('SAM_2017_4HH_rich with capital'!CD71="","",'SAM_2017_4HH_rich with capital'!CD71)</f>
        <v/>
      </c>
      <c r="CD70" s="223" t="str">
        <f>IF('SAM_2017_4HH_rich with capital'!CE71="","",'SAM_2017_4HH_rich with capital'!CE71)</f>
        <v/>
      </c>
      <c r="CE70" s="83" t="str">
        <f>IF('SAM_2017_4HH_rich with capital'!CF71="","",'SAM_2017_4HH_rich with capital'!CF71)</f>
        <v/>
      </c>
    </row>
    <row r="71" spans="1:83" ht="15.75" thickBot="1" x14ac:dyDescent="0.3">
      <c r="A71" s="225">
        <v>70</v>
      </c>
      <c r="B71" s="244">
        <f>IF('SAM_2017_4HH_rich with capital'!C72="","",'SAM_2017_4HH_rich with capital'!C72)</f>
        <v>604736.30000000005</v>
      </c>
      <c r="C71" s="223">
        <f>IF('SAM_2017_4HH_rich with capital'!D72="","",'SAM_2017_4HH_rich with capital'!D72)</f>
        <v>105860.56745946007</v>
      </c>
      <c r="D71" s="223">
        <f>IF('SAM_2017_4HH_rich with capital'!E72="","",'SAM_2017_4HH_rich with capital'!E72)</f>
        <v>633019.71334440075</v>
      </c>
      <c r="E71" s="223">
        <f>IF('SAM_2017_4HH_rich with capital'!F72="","",'SAM_2017_4HH_rich with capital'!F72)</f>
        <v>17752.191519996053</v>
      </c>
      <c r="F71" s="223">
        <f>IF('SAM_2017_4HH_rich with capital'!G72="","",'SAM_2017_4HH_rich with capital'!G72)</f>
        <v>86122.951192854816</v>
      </c>
      <c r="G71" s="223">
        <f>IF('SAM_2017_4HH_rich with capital'!H72="","",'SAM_2017_4HH_rich with capital'!H72)</f>
        <v>550308.99124965188</v>
      </c>
      <c r="H71" s="223">
        <f>IF('SAM_2017_4HH_rich with capital'!I72="","",'SAM_2017_4HH_rich with capital'!I72)</f>
        <v>220547.08523363638</v>
      </c>
      <c r="I71" s="223">
        <f>IF('SAM_2017_4HH_rich with capital'!J72="","",'SAM_2017_4HH_rich with capital'!J72)</f>
        <v>279467.79329062358</v>
      </c>
      <c r="J71" s="223">
        <f>IF('SAM_2017_4HH_rich with capital'!K72="","",'SAM_2017_4HH_rich with capital'!K72)</f>
        <v>26179.577379694845</v>
      </c>
      <c r="K71" s="223">
        <f>IF('SAM_2017_4HH_rich with capital'!L72="","",'SAM_2017_4HH_rich with capital'!L72)</f>
        <v>93362.839057653677</v>
      </c>
      <c r="L71" s="223">
        <f>IF('SAM_2017_4HH_rich with capital'!M72="","",'SAM_2017_4HH_rich with capital'!M72)</f>
        <v>307007.89370935922</v>
      </c>
      <c r="M71" s="223">
        <f>IF('SAM_2017_4HH_rich with capital'!N72="","",'SAM_2017_4HH_rich with capital'!N72)</f>
        <v>446672.77083422855</v>
      </c>
      <c r="N71" s="223">
        <f>IF('SAM_2017_4HH_rich with capital'!O72="","",'SAM_2017_4HH_rich with capital'!O72)</f>
        <v>46986.131221762087</v>
      </c>
      <c r="O71" s="223">
        <f>IF('SAM_2017_4HH_rich with capital'!P72="","",'SAM_2017_4HH_rich with capital'!P72)</f>
        <v>52208.380962589814</v>
      </c>
      <c r="P71" s="223">
        <f>IF('SAM_2017_4HH_rich with capital'!Q72="","",'SAM_2017_4HH_rich with capital'!Q72)</f>
        <v>68082.519538603694</v>
      </c>
      <c r="Q71" s="223">
        <f>IF('SAM_2017_4HH_rich with capital'!R72="","",'SAM_2017_4HH_rich with capital'!R72)</f>
        <v>103347.35189509609</v>
      </c>
      <c r="R71" s="223">
        <f>IF('SAM_2017_4HH_rich with capital'!S72="","",'SAM_2017_4HH_rich with capital'!S72)</f>
        <v>291633.449736398</v>
      </c>
      <c r="S71" s="223">
        <f>IF('SAM_2017_4HH_rich with capital'!T72="","",'SAM_2017_4HH_rich with capital'!T72)</f>
        <v>3900.4923739905507</v>
      </c>
      <c r="T71" s="223">
        <f>IF('SAM_2017_4HH_rich with capital'!U72="","",'SAM_2017_4HH_rich with capital'!U72)</f>
        <v>297063.01074169017</v>
      </c>
      <c r="U71" s="223">
        <f>IF('SAM_2017_4HH_rich with capital'!V72="","",'SAM_2017_4HH_rich with capital'!V72)</f>
        <v>57729.726933280675</v>
      </c>
      <c r="V71" s="223">
        <f>IF('SAM_2017_4HH_rich with capital'!W72="","",'SAM_2017_4HH_rich with capital'!W72)</f>
        <v>89737.262325029151</v>
      </c>
      <c r="W71" s="223">
        <f>IF('SAM_2017_4HH_rich with capital'!X72="","",'SAM_2017_4HH_rich with capital'!X72)</f>
        <v>77925.7</v>
      </c>
      <c r="X71" s="223">
        <f>IF('SAM_2017_4HH_rich with capital'!Y72="","",'SAM_2017_4HH_rich with capital'!Y72)</f>
        <v>668400.71970362193</v>
      </c>
      <c r="Y71" s="223">
        <f>IF('SAM_2017_4HH_rich with capital'!Z72="","",'SAM_2017_4HH_rich with capital'!Z72)</f>
        <v>16250.96134842237</v>
      </c>
      <c r="Z71" s="223">
        <f>IF('SAM_2017_4HH_rich with capital'!AA72="","",'SAM_2017_4HH_rich with capital'!AA72)</f>
        <v>62221.363376500893</v>
      </c>
      <c r="AA71" s="223">
        <f>IF('SAM_2017_4HH_rich with capital'!AB72="","",'SAM_2017_4HH_rich with capital'!AB72)</f>
        <v>1321412.2</v>
      </c>
      <c r="AB71" s="223">
        <f>IF('SAM_2017_4HH_rich with capital'!AC72="","",'SAM_2017_4HH_rich with capital'!AC72)</f>
        <v>3257217.2</v>
      </c>
      <c r="AC71" s="223">
        <f>IF('SAM_2017_4HH_rich with capital'!AD72="","",'SAM_2017_4HH_rich with capital'!AD72)</f>
        <v>472862.4</v>
      </c>
      <c r="AD71" s="223">
        <f>IF('SAM_2017_4HH_rich with capital'!AE72="","",'SAM_2017_4HH_rich with capital'!AE72)</f>
        <v>695206.7</v>
      </c>
      <c r="AE71" s="223">
        <f>IF('SAM_2017_4HH_rich with capital'!AF72="","",'SAM_2017_4HH_rich with capital'!AF72)</f>
        <v>301672.7</v>
      </c>
      <c r="AF71" s="223">
        <f>IF('SAM_2017_4HH_rich with capital'!AG72="","",'SAM_2017_4HH_rich with capital'!AG72)</f>
        <v>995204.5</v>
      </c>
      <c r="AG71" s="223">
        <f>IF('SAM_2017_4HH_rich with capital'!AH72="","",'SAM_2017_4HH_rich with capital'!AH72)</f>
        <v>1135434.3999999999</v>
      </c>
      <c r="AH71" s="223">
        <f>IF('SAM_2017_4HH_rich with capital'!AI72="","",'SAM_2017_4HH_rich with capital'!AI72)</f>
        <v>585942.5</v>
      </c>
      <c r="AI71" s="223">
        <f>IF('SAM_2017_4HH_rich with capital'!AJ72="","",'SAM_2017_4HH_rich with capital'!AJ72)</f>
        <v>2638964.9555714549</v>
      </c>
      <c r="AJ71" s="223" t="str">
        <f>IF('SAM_2017_4HH_rich with capital'!AK72="","",'SAM_2017_4HH_rich with capital'!AK72)</f>
        <v/>
      </c>
      <c r="AK71" s="223" t="str">
        <f>IF('SAM_2017_4HH_rich with capital'!AL72="","",'SAM_2017_4HH_rich with capital'!AL72)</f>
        <v/>
      </c>
      <c r="AL71" s="223" t="str">
        <f>IF('SAM_2017_4HH_rich with capital'!AM72="","",'SAM_2017_4HH_rich with capital'!AM72)</f>
        <v/>
      </c>
      <c r="AM71" s="223" t="str">
        <f>IF('SAM_2017_4HH_rich with capital'!AN72="","",'SAM_2017_4HH_rich with capital'!AN72)</f>
        <v/>
      </c>
      <c r="AN71" s="223" t="str">
        <f>IF('SAM_2017_4HH_rich with capital'!AO72="","",'SAM_2017_4HH_rich with capital'!AO72)</f>
        <v/>
      </c>
      <c r="AO71" s="223" t="str">
        <f>IF('SAM_2017_4HH_rich with capital'!AP72="","",'SAM_2017_4HH_rich with capital'!AP72)</f>
        <v/>
      </c>
      <c r="AP71" s="223" t="str">
        <f>IF('SAM_2017_4HH_rich with capital'!AQ72="","",'SAM_2017_4HH_rich with capital'!AQ72)</f>
        <v/>
      </c>
      <c r="AQ71" s="223" t="str">
        <f>IF('SAM_2017_4HH_rich with capital'!AR72="","",'SAM_2017_4HH_rich with capital'!AR72)</f>
        <v/>
      </c>
      <c r="AR71" s="223" t="str">
        <f>IF('SAM_2017_4HH_rich with capital'!AS72="","",'SAM_2017_4HH_rich with capital'!AS72)</f>
        <v/>
      </c>
      <c r="AS71" s="223" t="str">
        <f>IF('SAM_2017_4HH_rich with capital'!AT72="","",'SAM_2017_4HH_rich with capital'!AT72)</f>
        <v/>
      </c>
      <c r="AT71" s="223" t="str">
        <f>IF('SAM_2017_4HH_rich with capital'!AU72="","",'SAM_2017_4HH_rich with capital'!AU72)</f>
        <v/>
      </c>
      <c r="AU71" s="223" t="str">
        <f>IF('SAM_2017_4HH_rich with capital'!AV72="","",'SAM_2017_4HH_rich with capital'!AV72)</f>
        <v/>
      </c>
      <c r="AV71" s="223" t="str">
        <f>IF('SAM_2017_4HH_rich with capital'!AW72="","",'SAM_2017_4HH_rich with capital'!AW72)</f>
        <v/>
      </c>
      <c r="AW71" s="223" t="str">
        <f>IF('SAM_2017_4HH_rich with capital'!AX72="","",'SAM_2017_4HH_rich with capital'!AX72)</f>
        <v/>
      </c>
      <c r="AX71" s="223" t="str">
        <f>IF('SAM_2017_4HH_rich with capital'!AY72="","",'SAM_2017_4HH_rich with capital'!AY72)</f>
        <v/>
      </c>
      <c r="AY71" s="223" t="str">
        <f>IF('SAM_2017_4HH_rich with capital'!AZ72="","",'SAM_2017_4HH_rich with capital'!AZ72)</f>
        <v/>
      </c>
      <c r="AZ71" s="223" t="str">
        <f>IF('SAM_2017_4HH_rich with capital'!BA72="","",'SAM_2017_4HH_rich with capital'!BA72)</f>
        <v/>
      </c>
      <c r="BA71" s="223" t="str">
        <f>IF('SAM_2017_4HH_rich with capital'!BB72="","",'SAM_2017_4HH_rich with capital'!BB72)</f>
        <v/>
      </c>
      <c r="BB71" s="223" t="str">
        <f>IF('SAM_2017_4HH_rich with capital'!BC72="","",'SAM_2017_4HH_rich with capital'!BC72)</f>
        <v/>
      </c>
      <c r="BC71" s="223" t="str">
        <f>IF('SAM_2017_4HH_rich with capital'!BD72="","",'SAM_2017_4HH_rich with capital'!BD72)</f>
        <v/>
      </c>
      <c r="BD71" s="223" t="str">
        <f>IF('SAM_2017_4HH_rich with capital'!BE72="","",'SAM_2017_4HH_rich with capital'!BE72)</f>
        <v/>
      </c>
      <c r="BE71" s="223" t="str">
        <f>IF('SAM_2017_4HH_rich with capital'!BF72="","",'SAM_2017_4HH_rich with capital'!BF72)</f>
        <v/>
      </c>
      <c r="BF71" s="223" t="str">
        <f>IF('SAM_2017_4HH_rich with capital'!BG72="","",'SAM_2017_4HH_rich with capital'!BG72)</f>
        <v/>
      </c>
      <c r="BG71" s="223" t="str">
        <f>IF('SAM_2017_4HH_rich with capital'!BH72="","",'SAM_2017_4HH_rich with capital'!BH72)</f>
        <v/>
      </c>
      <c r="BH71" s="223" t="str">
        <f>IF('SAM_2017_4HH_rich with capital'!BI72="","",'SAM_2017_4HH_rich with capital'!BI72)</f>
        <v/>
      </c>
      <c r="BI71" s="223" t="str">
        <f>IF('SAM_2017_4HH_rich with capital'!BJ72="","",'SAM_2017_4HH_rich with capital'!BJ72)</f>
        <v/>
      </c>
      <c r="BJ71" s="223" t="str">
        <f>IF('SAM_2017_4HH_rich with capital'!BK72="","",'SAM_2017_4HH_rich with capital'!BK72)</f>
        <v/>
      </c>
      <c r="BK71" s="223" t="str">
        <f>IF('SAM_2017_4HH_rich with capital'!BL72="","",'SAM_2017_4HH_rich with capital'!BL72)</f>
        <v/>
      </c>
      <c r="BL71" s="223" t="str">
        <f>IF('SAM_2017_4HH_rich with capital'!BM72="","",'SAM_2017_4HH_rich with capital'!BM72)</f>
        <v/>
      </c>
      <c r="BM71" s="223" t="str">
        <f>IF('SAM_2017_4HH_rich with capital'!BN72="","",'SAM_2017_4HH_rich with capital'!BN72)</f>
        <v/>
      </c>
      <c r="BN71" s="223" t="str">
        <f>IF('SAM_2017_4HH_rich with capital'!BO72="","",'SAM_2017_4HH_rich with capital'!BO72)</f>
        <v/>
      </c>
      <c r="BO71" s="223" t="str">
        <f>IF('SAM_2017_4HH_rich with capital'!BP72="","",'SAM_2017_4HH_rich with capital'!BP72)</f>
        <v/>
      </c>
      <c r="BP71" s="223" t="str">
        <f>IF('SAM_2017_4HH_rich with capital'!BQ72="","",'SAM_2017_4HH_rich with capital'!BQ72)</f>
        <v/>
      </c>
      <c r="BQ71" s="223" t="str">
        <f>IF('SAM_2017_4HH_rich with capital'!BR72="","",'SAM_2017_4HH_rich with capital'!BR72)</f>
        <v/>
      </c>
      <c r="BR71" s="223" t="str">
        <f>IF('SAM_2017_4HH_rich with capital'!BS72="","",'SAM_2017_4HH_rich with capital'!BS72)</f>
        <v/>
      </c>
      <c r="BS71" s="223" t="str">
        <f>IF('SAM_2017_4HH_rich with capital'!BT72="","",'SAM_2017_4HH_rich with capital'!BT72)</f>
        <v/>
      </c>
      <c r="BT71" s="279" t="str">
        <f>IF('SAM_2017_4HH_rich with capital'!BU72="","",'SAM_2017_4HH_rich with capital'!BU72)</f>
        <v/>
      </c>
      <c r="BU71" s="223" t="str">
        <f>IF('SAM_2017_4HH_rich with capital'!BV72="","",'SAM_2017_4HH_rich with capital'!BV72)</f>
        <v/>
      </c>
      <c r="BV71" s="223" t="str">
        <f>IF('SAM_2017_4HH_rich with capital'!BW72="","",'SAM_2017_4HH_rich with capital'!BW72)</f>
        <v/>
      </c>
      <c r="BW71" s="280" t="str">
        <f>IF('SAM_2017_4HH_rich with capital'!BX72="","",'SAM_2017_4HH_rich with capital'!BX72)</f>
        <v/>
      </c>
      <c r="BX71" s="223" t="str">
        <f>IF('SAM_2017_4HH_rich with capital'!BY72="","",'SAM_2017_4HH_rich with capital'!BY72)</f>
        <v/>
      </c>
      <c r="BY71" s="223" t="str">
        <f>IF('SAM_2017_4HH_rich with capital'!BZ72="","",'SAM_2017_4HH_rich with capital'!BZ72)</f>
        <v/>
      </c>
      <c r="BZ71" s="223" t="str">
        <f>IF('SAM_2017_4HH_rich with capital'!CA72="","",'SAM_2017_4HH_rich with capital'!CA72)</f>
        <v/>
      </c>
      <c r="CA71" s="223" t="str">
        <f>IF('SAM_2017_4HH_rich with capital'!CB72="","",'SAM_2017_4HH_rich with capital'!CB72)</f>
        <v/>
      </c>
      <c r="CB71" s="223" t="str">
        <f>IF('SAM_2017_4HH_rich with capital'!CC72="","",'SAM_2017_4HH_rich with capital'!CC72)</f>
        <v/>
      </c>
      <c r="CC71" s="223" t="str">
        <f>IF('SAM_2017_4HH_rich with capital'!CD72="","",'SAM_2017_4HH_rich with capital'!CD72)</f>
        <v/>
      </c>
      <c r="CD71" s="223" t="str">
        <f>IF('SAM_2017_4HH_rich with capital'!CE72="","",'SAM_2017_4HH_rich with capital'!CE72)</f>
        <v/>
      </c>
      <c r="CE71" s="83" t="str">
        <f>IF('SAM_2017_4HH_rich with capital'!CF72="","",'SAM_2017_4HH_rich with capital'!CF72)</f>
        <v/>
      </c>
    </row>
    <row r="72" spans="1:83" x14ac:dyDescent="0.25">
      <c r="A72" s="99">
        <v>71</v>
      </c>
      <c r="B72" s="244" t="str">
        <f>IF('SAM_2017_4HH_rich with capital'!C73="","",'SAM_2017_4HH_rich with capital'!C73)</f>
        <v/>
      </c>
      <c r="C72" s="223" t="str">
        <f>IF('SAM_2017_4HH_rich with capital'!D73="","",'SAM_2017_4HH_rich with capital'!D73)</f>
        <v/>
      </c>
      <c r="D72" s="223" t="str">
        <f>IF('SAM_2017_4HH_rich with capital'!E73="","",'SAM_2017_4HH_rich with capital'!E73)</f>
        <v/>
      </c>
      <c r="E72" s="223" t="str">
        <f>IF('SAM_2017_4HH_rich with capital'!F73="","",'SAM_2017_4HH_rich with capital'!F73)</f>
        <v/>
      </c>
      <c r="F72" s="223" t="str">
        <f>IF('SAM_2017_4HH_rich with capital'!G73="","",'SAM_2017_4HH_rich with capital'!G73)</f>
        <v/>
      </c>
      <c r="G72" s="223" t="str">
        <f>IF('SAM_2017_4HH_rich with capital'!H73="","",'SAM_2017_4HH_rich with capital'!H73)</f>
        <v/>
      </c>
      <c r="H72" s="223" t="str">
        <f>IF('SAM_2017_4HH_rich with capital'!I73="","",'SAM_2017_4HH_rich with capital'!I73)</f>
        <v/>
      </c>
      <c r="I72" s="223" t="str">
        <f>IF('SAM_2017_4HH_rich with capital'!J73="","",'SAM_2017_4HH_rich with capital'!J73)</f>
        <v/>
      </c>
      <c r="J72" s="223" t="str">
        <f>IF('SAM_2017_4HH_rich with capital'!K73="","",'SAM_2017_4HH_rich with capital'!K73)</f>
        <v/>
      </c>
      <c r="K72" s="223" t="str">
        <f>IF('SAM_2017_4HH_rich with capital'!L73="","",'SAM_2017_4HH_rich with capital'!L73)</f>
        <v/>
      </c>
      <c r="L72" s="223" t="str">
        <f>IF('SAM_2017_4HH_rich with capital'!M73="","",'SAM_2017_4HH_rich with capital'!M73)</f>
        <v/>
      </c>
      <c r="M72" s="223" t="str">
        <f>IF('SAM_2017_4HH_rich with capital'!N73="","",'SAM_2017_4HH_rich with capital'!N73)</f>
        <v/>
      </c>
      <c r="N72" s="223" t="str">
        <f>IF('SAM_2017_4HH_rich with capital'!O73="","",'SAM_2017_4HH_rich with capital'!O73)</f>
        <v/>
      </c>
      <c r="O72" s="223" t="str">
        <f>IF('SAM_2017_4HH_rich with capital'!P73="","",'SAM_2017_4HH_rich with capital'!P73)</f>
        <v/>
      </c>
      <c r="P72" s="223" t="str">
        <f>IF('SAM_2017_4HH_rich with capital'!Q73="","",'SAM_2017_4HH_rich with capital'!Q73)</f>
        <v/>
      </c>
      <c r="Q72" s="223" t="str">
        <f>IF('SAM_2017_4HH_rich with capital'!R73="","",'SAM_2017_4HH_rich with capital'!R73)</f>
        <v/>
      </c>
      <c r="R72" s="223" t="str">
        <f>IF('SAM_2017_4HH_rich with capital'!S73="","",'SAM_2017_4HH_rich with capital'!S73)</f>
        <v/>
      </c>
      <c r="S72" s="223" t="str">
        <f>IF('SAM_2017_4HH_rich with capital'!T73="","",'SAM_2017_4HH_rich with capital'!T73)</f>
        <v/>
      </c>
      <c r="T72" s="223" t="str">
        <f>IF('SAM_2017_4HH_rich with capital'!U73="","",'SAM_2017_4HH_rich with capital'!U73)</f>
        <v/>
      </c>
      <c r="U72" s="223" t="str">
        <f>IF('SAM_2017_4HH_rich with capital'!V73="","",'SAM_2017_4HH_rich with capital'!V73)</f>
        <v/>
      </c>
      <c r="V72" s="223" t="str">
        <f>IF('SAM_2017_4HH_rich with capital'!W73="","",'SAM_2017_4HH_rich with capital'!W73)</f>
        <v/>
      </c>
      <c r="W72" s="223" t="str">
        <f>IF('SAM_2017_4HH_rich with capital'!X73="","",'SAM_2017_4HH_rich with capital'!X73)</f>
        <v/>
      </c>
      <c r="X72" s="223" t="str">
        <f>IF('SAM_2017_4HH_rich with capital'!Y73="","",'SAM_2017_4HH_rich with capital'!Y73)</f>
        <v/>
      </c>
      <c r="Y72" s="223" t="str">
        <f>IF('SAM_2017_4HH_rich with capital'!Z73="","",'SAM_2017_4HH_rich with capital'!Z73)</f>
        <v/>
      </c>
      <c r="Z72" s="223" t="str">
        <f>IF('SAM_2017_4HH_rich with capital'!AA73="","",'SAM_2017_4HH_rich with capital'!AA73)</f>
        <v/>
      </c>
      <c r="AA72" s="223" t="str">
        <f>IF('SAM_2017_4HH_rich with capital'!AB73="","",'SAM_2017_4HH_rich with capital'!AB73)</f>
        <v/>
      </c>
      <c r="AB72" s="223" t="str">
        <f>IF('SAM_2017_4HH_rich with capital'!AC73="","",'SAM_2017_4HH_rich with capital'!AC73)</f>
        <v/>
      </c>
      <c r="AC72" s="223" t="str">
        <f>IF('SAM_2017_4HH_rich with capital'!AD73="","",'SAM_2017_4HH_rich with capital'!AD73)</f>
        <v/>
      </c>
      <c r="AD72" s="223" t="str">
        <f>IF('SAM_2017_4HH_rich with capital'!AE73="","",'SAM_2017_4HH_rich with capital'!AE73)</f>
        <v/>
      </c>
      <c r="AE72" s="223" t="str">
        <f>IF('SAM_2017_4HH_rich with capital'!AF73="","",'SAM_2017_4HH_rich with capital'!AF73)</f>
        <v/>
      </c>
      <c r="AF72" s="223" t="str">
        <f>IF('SAM_2017_4HH_rich with capital'!AG73="","",'SAM_2017_4HH_rich with capital'!AG73)</f>
        <v/>
      </c>
      <c r="AG72" s="223" t="str">
        <f>IF('SAM_2017_4HH_rich with capital'!AH73="","",'SAM_2017_4HH_rich with capital'!AH73)</f>
        <v/>
      </c>
      <c r="AH72" s="223" t="str">
        <f>IF('SAM_2017_4HH_rich with capital'!AI73="","",'SAM_2017_4HH_rich with capital'!AI73)</f>
        <v/>
      </c>
      <c r="AI72" s="223" t="str">
        <f>IF('SAM_2017_4HH_rich with capital'!AJ73="","",'SAM_2017_4HH_rich with capital'!AJ73)</f>
        <v/>
      </c>
      <c r="AJ72" s="223" t="str">
        <f>IF('SAM_2017_4HH_rich with capital'!AK73="","",'SAM_2017_4HH_rich with capital'!AK73)</f>
        <v/>
      </c>
      <c r="AK72" s="223" t="str">
        <f>IF('SAM_2017_4HH_rich with capital'!AL73="","",'SAM_2017_4HH_rich with capital'!AL73)</f>
        <v/>
      </c>
      <c r="AL72" s="223" t="str">
        <f>IF('SAM_2017_4HH_rich with capital'!AM73="","",'SAM_2017_4HH_rich with capital'!AM73)</f>
        <v/>
      </c>
      <c r="AM72" s="223" t="str">
        <f>IF('SAM_2017_4HH_rich with capital'!AN73="","",'SAM_2017_4HH_rich with capital'!AN73)</f>
        <v/>
      </c>
      <c r="AN72" s="223" t="str">
        <f>IF('SAM_2017_4HH_rich with capital'!AO73="","",'SAM_2017_4HH_rich with capital'!AO73)</f>
        <v/>
      </c>
      <c r="AO72" s="223" t="str">
        <f>IF('SAM_2017_4HH_rich with capital'!AP73="","",'SAM_2017_4HH_rich with capital'!AP73)</f>
        <v/>
      </c>
      <c r="AP72" s="223" t="str">
        <f>IF('SAM_2017_4HH_rich with capital'!AQ73="","",'SAM_2017_4HH_rich with capital'!AQ73)</f>
        <v/>
      </c>
      <c r="AQ72" s="223" t="str">
        <f>IF('SAM_2017_4HH_rich with capital'!AR73="","",'SAM_2017_4HH_rich with capital'!AR73)</f>
        <v/>
      </c>
      <c r="AR72" s="223" t="str">
        <f>IF('SAM_2017_4HH_rich with capital'!AS73="","",'SAM_2017_4HH_rich with capital'!AS73)</f>
        <v/>
      </c>
      <c r="AS72" s="223" t="str">
        <f>IF('SAM_2017_4HH_rich with capital'!AT73="","",'SAM_2017_4HH_rich with capital'!AT73)</f>
        <v/>
      </c>
      <c r="AT72" s="223" t="str">
        <f>IF('SAM_2017_4HH_rich with capital'!AU73="","",'SAM_2017_4HH_rich with capital'!AU73)</f>
        <v/>
      </c>
      <c r="AU72" s="223" t="str">
        <f>IF('SAM_2017_4HH_rich with capital'!AV73="","",'SAM_2017_4HH_rich with capital'!AV73)</f>
        <v/>
      </c>
      <c r="AV72" s="223" t="str">
        <f>IF('SAM_2017_4HH_rich with capital'!AW73="","",'SAM_2017_4HH_rich with capital'!AW73)</f>
        <v/>
      </c>
      <c r="AW72" s="223" t="str">
        <f>IF('SAM_2017_4HH_rich with capital'!AX73="","",'SAM_2017_4HH_rich with capital'!AX73)</f>
        <v/>
      </c>
      <c r="AX72" s="223" t="str">
        <f>IF('SAM_2017_4HH_rich with capital'!AY73="","",'SAM_2017_4HH_rich with capital'!AY73)</f>
        <v/>
      </c>
      <c r="AY72" s="223" t="str">
        <f>IF('SAM_2017_4HH_rich with capital'!AZ73="","",'SAM_2017_4HH_rich with capital'!AZ73)</f>
        <v/>
      </c>
      <c r="AZ72" s="223" t="str">
        <f>IF('SAM_2017_4HH_rich with capital'!BA73="","",'SAM_2017_4HH_rich with capital'!BA73)</f>
        <v/>
      </c>
      <c r="BA72" s="223" t="str">
        <f>IF('SAM_2017_4HH_rich with capital'!BB73="","",'SAM_2017_4HH_rich with capital'!BB73)</f>
        <v/>
      </c>
      <c r="BB72" s="223" t="str">
        <f>IF('SAM_2017_4HH_rich with capital'!BC73="","",'SAM_2017_4HH_rich with capital'!BC73)</f>
        <v/>
      </c>
      <c r="BC72" s="223" t="str">
        <f>IF('SAM_2017_4HH_rich with capital'!BD73="","",'SAM_2017_4HH_rich with capital'!BD73)</f>
        <v/>
      </c>
      <c r="BD72" s="223" t="str">
        <f>IF('SAM_2017_4HH_rich with capital'!BE73="","",'SAM_2017_4HH_rich with capital'!BE73)</f>
        <v/>
      </c>
      <c r="BE72" s="223" t="str">
        <f>IF('SAM_2017_4HH_rich with capital'!BF73="","",'SAM_2017_4HH_rich with capital'!BF73)</f>
        <v/>
      </c>
      <c r="BF72" s="223" t="str">
        <f>IF('SAM_2017_4HH_rich with capital'!BG73="","",'SAM_2017_4HH_rich with capital'!BG73)</f>
        <v/>
      </c>
      <c r="BG72" s="223" t="str">
        <f>IF('SAM_2017_4HH_rich with capital'!BH73="","",'SAM_2017_4HH_rich with capital'!BH73)</f>
        <v/>
      </c>
      <c r="BH72" s="223" t="str">
        <f>IF('SAM_2017_4HH_rich with capital'!BI73="","",'SAM_2017_4HH_rich with capital'!BI73)</f>
        <v/>
      </c>
      <c r="BI72" s="223" t="str">
        <f>IF('SAM_2017_4HH_rich with capital'!BJ73="","",'SAM_2017_4HH_rich with capital'!BJ73)</f>
        <v/>
      </c>
      <c r="BJ72" s="223" t="str">
        <f>IF('SAM_2017_4HH_rich with capital'!BK73="","",'SAM_2017_4HH_rich with capital'!BK73)</f>
        <v/>
      </c>
      <c r="BK72" s="223" t="str">
        <f>IF('SAM_2017_4HH_rich with capital'!BL73="","",'SAM_2017_4HH_rich with capital'!BL73)</f>
        <v/>
      </c>
      <c r="BL72" s="223" t="str">
        <f>IF('SAM_2017_4HH_rich with capital'!BM73="","",'SAM_2017_4HH_rich with capital'!BM73)</f>
        <v/>
      </c>
      <c r="BM72" s="223" t="str">
        <f>IF('SAM_2017_4HH_rich with capital'!BN73="","",'SAM_2017_4HH_rich with capital'!BN73)</f>
        <v/>
      </c>
      <c r="BN72" s="223" t="str">
        <f>IF('SAM_2017_4HH_rich with capital'!BO73="","",'SAM_2017_4HH_rich with capital'!BO73)</f>
        <v/>
      </c>
      <c r="BO72" s="223" t="str">
        <f>IF('SAM_2017_4HH_rich with capital'!BP73="","",'SAM_2017_4HH_rich with capital'!BP73)</f>
        <v/>
      </c>
      <c r="BP72" s="223" t="str">
        <f>IF('SAM_2017_4HH_rich with capital'!BQ73="","",'SAM_2017_4HH_rich with capital'!BQ73)</f>
        <v/>
      </c>
      <c r="BQ72" s="223" t="str">
        <f>IF('SAM_2017_4HH_rich with capital'!BR73="","",'SAM_2017_4HH_rich with capital'!BR73)</f>
        <v/>
      </c>
      <c r="BR72" s="276" t="str">
        <f>IF('SAM_2017_4HH_rich with capital'!BS73="","",'SAM_2017_4HH_rich with capital'!BS73)</f>
        <v/>
      </c>
      <c r="BS72" s="277">
        <f>IF('SAM_2017_4HH_rich with capital'!BT73="","",'SAM_2017_4HH_rich with capital'!BT73)</f>
        <v>1861823.6367873212</v>
      </c>
      <c r="BT72" s="223" t="str">
        <f>IF('SAM_2017_4HH_rich with capital'!BU73="","",'SAM_2017_4HH_rich with capital'!BU73)</f>
        <v/>
      </c>
      <c r="BU72" s="223" t="str">
        <f>IF('SAM_2017_4HH_rich with capital'!BV73="","",'SAM_2017_4HH_rich with capital'!BV73)</f>
        <v/>
      </c>
      <c r="BV72" s="223" t="str">
        <f>IF('SAM_2017_4HH_rich with capital'!BW73="","",'SAM_2017_4HH_rich with capital'!BW73)</f>
        <v/>
      </c>
      <c r="BW72" s="223" t="str">
        <f>IF('SAM_2017_4HH_rich with capital'!BX73="","",'SAM_2017_4HH_rich with capital'!BX73)</f>
        <v/>
      </c>
      <c r="BX72" s="277">
        <f>IF('SAM_2017_4HH_rich with capital'!BY73="","",'SAM_2017_4HH_rich with capital'!BY73)</f>
        <v>2106766.9758313615</v>
      </c>
      <c r="BY72" s="277" t="str">
        <f>IF('SAM_2017_4HH_rich with capital'!BZ73="","",'SAM_2017_4HH_rich with capital'!BZ73)</f>
        <v/>
      </c>
      <c r="BZ72" s="277" t="str">
        <f>IF('SAM_2017_4HH_rich with capital'!CA73="","",'SAM_2017_4HH_rich with capital'!CA73)</f>
        <v/>
      </c>
      <c r="CA72" s="277" t="str">
        <f>IF('SAM_2017_4HH_rich with capital'!CB73="","",'SAM_2017_4HH_rich with capital'!CB73)</f>
        <v/>
      </c>
      <c r="CB72" s="277" t="str">
        <f>IF('SAM_2017_4HH_rich with capital'!CC73="","",'SAM_2017_4HH_rich with capital'!CC73)</f>
        <v/>
      </c>
      <c r="CC72" s="277" t="str">
        <f>IF('SAM_2017_4HH_rich with capital'!CD73="","",'SAM_2017_4HH_rich with capital'!CD73)</f>
        <v/>
      </c>
      <c r="CD72" s="277" t="str">
        <f>IF('SAM_2017_4HH_rich with capital'!CE73="","",'SAM_2017_4HH_rich with capital'!CE73)</f>
        <v/>
      </c>
      <c r="CE72" s="278">
        <f>IF('SAM_2017_4HH_rich with capital'!CF73="","",'SAM_2017_4HH_rich with capital'!CF73)</f>
        <v>26070.157830538265</v>
      </c>
    </row>
    <row r="73" spans="1:83" x14ac:dyDescent="0.25">
      <c r="A73" s="99">
        <v>72</v>
      </c>
      <c r="B73" s="244" t="str">
        <f>IF('SAM_2017_4HH_rich with capital'!C74="","",'SAM_2017_4HH_rich with capital'!C74)</f>
        <v/>
      </c>
      <c r="C73" s="223" t="str">
        <f>IF('SAM_2017_4HH_rich with capital'!D74="","",'SAM_2017_4HH_rich with capital'!D74)</f>
        <v/>
      </c>
      <c r="D73" s="223" t="str">
        <f>IF('SAM_2017_4HH_rich with capital'!E74="","",'SAM_2017_4HH_rich with capital'!E74)</f>
        <v/>
      </c>
      <c r="E73" s="223" t="str">
        <f>IF('SAM_2017_4HH_rich with capital'!F74="","",'SAM_2017_4HH_rich with capital'!F74)</f>
        <v/>
      </c>
      <c r="F73" s="223" t="str">
        <f>IF('SAM_2017_4HH_rich with capital'!G74="","",'SAM_2017_4HH_rich with capital'!G74)</f>
        <v/>
      </c>
      <c r="G73" s="223" t="str">
        <f>IF('SAM_2017_4HH_rich with capital'!H74="","",'SAM_2017_4HH_rich with capital'!H74)</f>
        <v/>
      </c>
      <c r="H73" s="223" t="str">
        <f>IF('SAM_2017_4HH_rich with capital'!I74="","",'SAM_2017_4HH_rich with capital'!I74)</f>
        <v/>
      </c>
      <c r="I73" s="223" t="str">
        <f>IF('SAM_2017_4HH_rich with capital'!J74="","",'SAM_2017_4HH_rich with capital'!J74)</f>
        <v/>
      </c>
      <c r="J73" s="223" t="str">
        <f>IF('SAM_2017_4HH_rich with capital'!K74="","",'SAM_2017_4HH_rich with capital'!K74)</f>
        <v/>
      </c>
      <c r="K73" s="223" t="str">
        <f>IF('SAM_2017_4HH_rich with capital'!L74="","",'SAM_2017_4HH_rich with capital'!L74)</f>
        <v/>
      </c>
      <c r="L73" s="223" t="str">
        <f>IF('SAM_2017_4HH_rich with capital'!M74="","",'SAM_2017_4HH_rich with capital'!M74)</f>
        <v/>
      </c>
      <c r="M73" s="223" t="str">
        <f>IF('SAM_2017_4HH_rich with capital'!N74="","",'SAM_2017_4HH_rich with capital'!N74)</f>
        <v/>
      </c>
      <c r="N73" s="223" t="str">
        <f>IF('SAM_2017_4HH_rich with capital'!O74="","",'SAM_2017_4HH_rich with capital'!O74)</f>
        <v/>
      </c>
      <c r="O73" s="223" t="str">
        <f>IF('SAM_2017_4HH_rich with capital'!P74="","",'SAM_2017_4HH_rich with capital'!P74)</f>
        <v/>
      </c>
      <c r="P73" s="223" t="str">
        <f>IF('SAM_2017_4HH_rich with capital'!Q74="","",'SAM_2017_4HH_rich with capital'!Q74)</f>
        <v/>
      </c>
      <c r="Q73" s="223" t="str">
        <f>IF('SAM_2017_4HH_rich with capital'!R74="","",'SAM_2017_4HH_rich with capital'!R74)</f>
        <v/>
      </c>
      <c r="R73" s="223" t="str">
        <f>IF('SAM_2017_4HH_rich with capital'!S74="","",'SAM_2017_4HH_rich with capital'!S74)</f>
        <v/>
      </c>
      <c r="S73" s="223" t="str">
        <f>IF('SAM_2017_4HH_rich with capital'!T74="","",'SAM_2017_4HH_rich with capital'!T74)</f>
        <v/>
      </c>
      <c r="T73" s="223" t="str">
        <f>IF('SAM_2017_4HH_rich with capital'!U74="","",'SAM_2017_4HH_rich with capital'!U74)</f>
        <v/>
      </c>
      <c r="U73" s="223" t="str">
        <f>IF('SAM_2017_4HH_rich with capital'!V74="","",'SAM_2017_4HH_rich with capital'!V74)</f>
        <v/>
      </c>
      <c r="V73" s="223" t="str">
        <f>IF('SAM_2017_4HH_rich with capital'!W74="","",'SAM_2017_4HH_rich with capital'!W74)</f>
        <v/>
      </c>
      <c r="W73" s="223" t="str">
        <f>IF('SAM_2017_4HH_rich with capital'!X74="","",'SAM_2017_4HH_rich with capital'!X74)</f>
        <v/>
      </c>
      <c r="X73" s="223" t="str">
        <f>IF('SAM_2017_4HH_rich with capital'!Y74="","",'SAM_2017_4HH_rich with capital'!Y74)</f>
        <v/>
      </c>
      <c r="Y73" s="223" t="str">
        <f>IF('SAM_2017_4HH_rich with capital'!Z74="","",'SAM_2017_4HH_rich with capital'!Z74)</f>
        <v/>
      </c>
      <c r="Z73" s="223" t="str">
        <f>IF('SAM_2017_4HH_rich with capital'!AA74="","",'SAM_2017_4HH_rich with capital'!AA74)</f>
        <v/>
      </c>
      <c r="AA73" s="223" t="str">
        <f>IF('SAM_2017_4HH_rich with capital'!AB74="","",'SAM_2017_4HH_rich with capital'!AB74)</f>
        <v/>
      </c>
      <c r="AB73" s="223" t="str">
        <f>IF('SAM_2017_4HH_rich with capital'!AC74="","",'SAM_2017_4HH_rich with capital'!AC74)</f>
        <v/>
      </c>
      <c r="AC73" s="223" t="str">
        <f>IF('SAM_2017_4HH_rich with capital'!AD74="","",'SAM_2017_4HH_rich with capital'!AD74)</f>
        <v/>
      </c>
      <c r="AD73" s="223" t="str">
        <f>IF('SAM_2017_4HH_rich with capital'!AE74="","",'SAM_2017_4HH_rich with capital'!AE74)</f>
        <v/>
      </c>
      <c r="AE73" s="223" t="str">
        <f>IF('SAM_2017_4HH_rich with capital'!AF74="","",'SAM_2017_4HH_rich with capital'!AF74)</f>
        <v/>
      </c>
      <c r="AF73" s="223" t="str">
        <f>IF('SAM_2017_4HH_rich with capital'!AG74="","",'SAM_2017_4HH_rich with capital'!AG74)</f>
        <v/>
      </c>
      <c r="AG73" s="223" t="str">
        <f>IF('SAM_2017_4HH_rich with capital'!AH74="","",'SAM_2017_4HH_rich with capital'!AH74)</f>
        <v/>
      </c>
      <c r="AH73" s="223" t="str">
        <f>IF('SAM_2017_4HH_rich with capital'!AI74="","",'SAM_2017_4HH_rich with capital'!AI74)</f>
        <v/>
      </c>
      <c r="AI73" s="223" t="str">
        <f>IF('SAM_2017_4HH_rich with capital'!AJ74="","",'SAM_2017_4HH_rich with capital'!AJ74)</f>
        <v/>
      </c>
      <c r="AJ73" s="223" t="str">
        <f>IF('SAM_2017_4HH_rich with capital'!AK74="","",'SAM_2017_4HH_rich with capital'!AK74)</f>
        <v/>
      </c>
      <c r="AK73" s="223" t="str">
        <f>IF('SAM_2017_4HH_rich with capital'!AL74="","",'SAM_2017_4HH_rich with capital'!AL74)</f>
        <v/>
      </c>
      <c r="AL73" s="223" t="str">
        <f>IF('SAM_2017_4HH_rich with capital'!AM74="","",'SAM_2017_4HH_rich with capital'!AM74)</f>
        <v/>
      </c>
      <c r="AM73" s="223" t="str">
        <f>IF('SAM_2017_4HH_rich with capital'!AN74="","",'SAM_2017_4HH_rich with capital'!AN74)</f>
        <v/>
      </c>
      <c r="AN73" s="223" t="str">
        <f>IF('SAM_2017_4HH_rich with capital'!AO74="","",'SAM_2017_4HH_rich with capital'!AO74)</f>
        <v/>
      </c>
      <c r="AO73" s="223" t="str">
        <f>IF('SAM_2017_4HH_rich with capital'!AP74="","",'SAM_2017_4HH_rich with capital'!AP74)</f>
        <v/>
      </c>
      <c r="AP73" s="223" t="str">
        <f>IF('SAM_2017_4HH_rich with capital'!AQ74="","",'SAM_2017_4HH_rich with capital'!AQ74)</f>
        <v/>
      </c>
      <c r="AQ73" s="223" t="str">
        <f>IF('SAM_2017_4HH_rich with capital'!AR74="","",'SAM_2017_4HH_rich with capital'!AR74)</f>
        <v/>
      </c>
      <c r="AR73" s="223" t="str">
        <f>IF('SAM_2017_4HH_rich with capital'!AS74="","",'SAM_2017_4HH_rich with capital'!AS74)</f>
        <v/>
      </c>
      <c r="AS73" s="223" t="str">
        <f>IF('SAM_2017_4HH_rich with capital'!AT74="","",'SAM_2017_4HH_rich with capital'!AT74)</f>
        <v/>
      </c>
      <c r="AT73" s="223" t="str">
        <f>IF('SAM_2017_4HH_rich with capital'!AU74="","",'SAM_2017_4HH_rich with capital'!AU74)</f>
        <v/>
      </c>
      <c r="AU73" s="223" t="str">
        <f>IF('SAM_2017_4HH_rich with capital'!AV74="","",'SAM_2017_4HH_rich with capital'!AV74)</f>
        <v/>
      </c>
      <c r="AV73" s="223" t="str">
        <f>IF('SAM_2017_4HH_rich with capital'!AW74="","",'SAM_2017_4HH_rich with capital'!AW74)</f>
        <v/>
      </c>
      <c r="AW73" s="223" t="str">
        <f>IF('SAM_2017_4HH_rich with capital'!AX74="","",'SAM_2017_4HH_rich with capital'!AX74)</f>
        <v/>
      </c>
      <c r="AX73" s="223" t="str">
        <f>IF('SAM_2017_4HH_rich with capital'!AY74="","",'SAM_2017_4HH_rich with capital'!AY74)</f>
        <v/>
      </c>
      <c r="AY73" s="223" t="str">
        <f>IF('SAM_2017_4HH_rich with capital'!AZ74="","",'SAM_2017_4HH_rich with capital'!AZ74)</f>
        <v/>
      </c>
      <c r="AZ73" s="223" t="str">
        <f>IF('SAM_2017_4HH_rich with capital'!BA74="","",'SAM_2017_4HH_rich with capital'!BA74)</f>
        <v/>
      </c>
      <c r="BA73" s="223" t="str">
        <f>IF('SAM_2017_4HH_rich with capital'!BB74="","",'SAM_2017_4HH_rich with capital'!BB74)</f>
        <v/>
      </c>
      <c r="BB73" s="223" t="str">
        <f>IF('SAM_2017_4HH_rich with capital'!BC74="","",'SAM_2017_4HH_rich with capital'!BC74)</f>
        <v/>
      </c>
      <c r="BC73" s="223" t="str">
        <f>IF('SAM_2017_4HH_rich with capital'!BD74="","",'SAM_2017_4HH_rich with capital'!BD74)</f>
        <v/>
      </c>
      <c r="BD73" s="223" t="str">
        <f>IF('SAM_2017_4HH_rich with capital'!BE74="","",'SAM_2017_4HH_rich with capital'!BE74)</f>
        <v/>
      </c>
      <c r="BE73" s="223" t="str">
        <f>IF('SAM_2017_4HH_rich with capital'!BF74="","",'SAM_2017_4HH_rich with capital'!BF74)</f>
        <v/>
      </c>
      <c r="BF73" s="223" t="str">
        <f>IF('SAM_2017_4HH_rich with capital'!BG74="","",'SAM_2017_4HH_rich with capital'!BG74)</f>
        <v/>
      </c>
      <c r="BG73" s="223" t="str">
        <f>IF('SAM_2017_4HH_rich with capital'!BH74="","",'SAM_2017_4HH_rich with capital'!BH74)</f>
        <v/>
      </c>
      <c r="BH73" s="223" t="str">
        <f>IF('SAM_2017_4HH_rich with capital'!BI74="","",'SAM_2017_4HH_rich with capital'!BI74)</f>
        <v/>
      </c>
      <c r="BI73" s="223" t="str">
        <f>IF('SAM_2017_4HH_rich with capital'!BJ74="","",'SAM_2017_4HH_rich with capital'!BJ74)</f>
        <v/>
      </c>
      <c r="BJ73" s="223" t="str">
        <f>IF('SAM_2017_4HH_rich with capital'!BK74="","",'SAM_2017_4HH_rich with capital'!BK74)</f>
        <v/>
      </c>
      <c r="BK73" s="223" t="str">
        <f>IF('SAM_2017_4HH_rich with capital'!BL74="","",'SAM_2017_4HH_rich with capital'!BL74)</f>
        <v/>
      </c>
      <c r="BL73" s="223" t="str">
        <f>IF('SAM_2017_4HH_rich with capital'!BM74="","",'SAM_2017_4HH_rich with capital'!BM74)</f>
        <v/>
      </c>
      <c r="BM73" s="223" t="str">
        <f>IF('SAM_2017_4HH_rich with capital'!BN74="","",'SAM_2017_4HH_rich with capital'!BN74)</f>
        <v/>
      </c>
      <c r="BN73" s="223" t="str">
        <f>IF('SAM_2017_4HH_rich with capital'!BO74="","",'SAM_2017_4HH_rich with capital'!BO74)</f>
        <v/>
      </c>
      <c r="BO73" s="223" t="str">
        <f>IF('SAM_2017_4HH_rich with capital'!BP74="","",'SAM_2017_4HH_rich with capital'!BP74)</f>
        <v/>
      </c>
      <c r="BP73" s="223" t="str">
        <f>IF('SAM_2017_4HH_rich with capital'!BQ74="","",'SAM_2017_4HH_rich with capital'!BQ74)</f>
        <v/>
      </c>
      <c r="BQ73" s="223" t="str">
        <f>IF('SAM_2017_4HH_rich with capital'!BR74="","",'SAM_2017_4HH_rich with capital'!BR74)</f>
        <v/>
      </c>
      <c r="BR73" s="279">
        <f>IF('SAM_2017_4HH_rich with capital'!BS74="","",'SAM_2017_4HH_rich with capital'!BS74)</f>
        <v>12347349.025572659</v>
      </c>
      <c r="BS73" s="223">
        <f>IF('SAM_2017_4HH_rich with capital'!BT74="","",'SAM_2017_4HH_rich with capital'!BT74)</f>
        <v>4970962.5773226591</v>
      </c>
      <c r="BT73" s="223" t="str">
        <f>IF('SAM_2017_4HH_rich with capital'!BU74="","",'SAM_2017_4HH_rich with capital'!BU74)</f>
        <v/>
      </c>
      <c r="BU73" s="223" t="str">
        <f>IF('SAM_2017_4HH_rich with capital'!BV74="","",'SAM_2017_4HH_rich with capital'!BV74)</f>
        <v/>
      </c>
      <c r="BV73" s="223" t="str">
        <f>IF('SAM_2017_4HH_rich with capital'!BW74="","",'SAM_2017_4HH_rich with capital'!BW74)</f>
        <v/>
      </c>
      <c r="BW73" s="223" t="str">
        <f>IF('SAM_2017_4HH_rich with capital'!BX74="","",'SAM_2017_4HH_rich with capital'!BX74)</f>
        <v/>
      </c>
      <c r="BX73" s="223">
        <f>IF('SAM_2017_4HH_rich with capital'!BY74="","",'SAM_2017_4HH_rich with capital'!BY74)</f>
        <v>1113932.5011497871</v>
      </c>
      <c r="BY73" s="223" t="str">
        <f>IF('SAM_2017_4HH_rich with capital'!BZ74="","",'SAM_2017_4HH_rich with capital'!BZ74)</f>
        <v/>
      </c>
      <c r="BZ73" s="223" t="str">
        <f>IF('SAM_2017_4HH_rich with capital'!CA74="","",'SAM_2017_4HH_rich with capital'!CA74)</f>
        <v/>
      </c>
      <c r="CA73" s="223" t="str">
        <f>IF('SAM_2017_4HH_rich with capital'!CB74="","",'SAM_2017_4HH_rich with capital'!CB74)</f>
        <v/>
      </c>
      <c r="CB73" s="223" t="str">
        <f>IF('SAM_2017_4HH_rich with capital'!CC74="","",'SAM_2017_4HH_rich with capital'!CC74)</f>
        <v/>
      </c>
      <c r="CC73" s="223" t="str">
        <f>IF('SAM_2017_4HH_rich with capital'!CD74="","",'SAM_2017_4HH_rich with capital'!CD74)</f>
        <v/>
      </c>
      <c r="CD73" s="223" t="str">
        <f>IF('SAM_2017_4HH_rich with capital'!CE74="","",'SAM_2017_4HH_rich with capital'!CE74)</f>
        <v/>
      </c>
      <c r="CE73" s="280">
        <f>IF('SAM_2017_4HH_rich with capital'!CF74="","",'SAM_2017_4HH_rich with capital'!CF74)</f>
        <v>351267.06129071204</v>
      </c>
    </row>
    <row r="74" spans="1:83" x14ac:dyDescent="0.25">
      <c r="A74" s="99">
        <v>73</v>
      </c>
      <c r="B74" s="244" t="str">
        <f>IF('SAM_2017_4HH_rich with capital'!C75="","",'SAM_2017_4HH_rich with capital'!C75)</f>
        <v/>
      </c>
      <c r="C74" s="223" t="str">
        <f>IF('SAM_2017_4HH_rich with capital'!D75="","",'SAM_2017_4HH_rich with capital'!D75)</f>
        <v/>
      </c>
      <c r="D74" s="223" t="str">
        <f>IF('SAM_2017_4HH_rich with capital'!E75="","",'SAM_2017_4HH_rich with capital'!E75)</f>
        <v/>
      </c>
      <c r="E74" s="223" t="str">
        <f>IF('SAM_2017_4HH_rich with capital'!F75="","",'SAM_2017_4HH_rich with capital'!F75)</f>
        <v/>
      </c>
      <c r="F74" s="223" t="str">
        <f>IF('SAM_2017_4HH_rich with capital'!G75="","",'SAM_2017_4HH_rich with capital'!G75)</f>
        <v/>
      </c>
      <c r="G74" s="223" t="str">
        <f>IF('SAM_2017_4HH_rich with capital'!H75="","",'SAM_2017_4HH_rich with capital'!H75)</f>
        <v/>
      </c>
      <c r="H74" s="223" t="str">
        <f>IF('SAM_2017_4HH_rich with capital'!I75="","",'SAM_2017_4HH_rich with capital'!I75)</f>
        <v/>
      </c>
      <c r="I74" s="223" t="str">
        <f>IF('SAM_2017_4HH_rich with capital'!J75="","",'SAM_2017_4HH_rich with capital'!J75)</f>
        <v/>
      </c>
      <c r="J74" s="223" t="str">
        <f>IF('SAM_2017_4HH_rich with capital'!K75="","",'SAM_2017_4HH_rich with capital'!K75)</f>
        <v/>
      </c>
      <c r="K74" s="223" t="str">
        <f>IF('SAM_2017_4HH_rich with capital'!L75="","",'SAM_2017_4HH_rich with capital'!L75)</f>
        <v/>
      </c>
      <c r="L74" s="223" t="str">
        <f>IF('SAM_2017_4HH_rich with capital'!M75="","",'SAM_2017_4HH_rich with capital'!M75)</f>
        <v/>
      </c>
      <c r="M74" s="223" t="str">
        <f>IF('SAM_2017_4HH_rich with capital'!N75="","",'SAM_2017_4HH_rich with capital'!N75)</f>
        <v/>
      </c>
      <c r="N74" s="223" t="str">
        <f>IF('SAM_2017_4HH_rich with capital'!O75="","",'SAM_2017_4HH_rich with capital'!O75)</f>
        <v/>
      </c>
      <c r="O74" s="223" t="str">
        <f>IF('SAM_2017_4HH_rich with capital'!P75="","",'SAM_2017_4HH_rich with capital'!P75)</f>
        <v/>
      </c>
      <c r="P74" s="223" t="str">
        <f>IF('SAM_2017_4HH_rich with capital'!Q75="","",'SAM_2017_4HH_rich with capital'!Q75)</f>
        <v/>
      </c>
      <c r="Q74" s="223" t="str">
        <f>IF('SAM_2017_4HH_rich with capital'!R75="","",'SAM_2017_4HH_rich with capital'!R75)</f>
        <v/>
      </c>
      <c r="R74" s="223" t="str">
        <f>IF('SAM_2017_4HH_rich with capital'!S75="","",'SAM_2017_4HH_rich with capital'!S75)</f>
        <v/>
      </c>
      <c r="S74" s="223" t="str">
        <f>IF('SAM_2017_4HH_rich with capital'!T75="","",'SAM_2017_4HH_rich with capital'!T75)</f>
        <v/>
      </c>
      <c r="T74" s="223" t="str">
        <f>IF('SAM_2017_4HH_rich with capital'!U75="","",'SAM_2017_4HH_rich with capital'!U75)</f>
        <v/>
      </c>
      <c r="U74" s="223" t="str">
        <f>IF('SAM_2017_4HH_rich with capital'!V75="","",'SAM_2017_4HH_rich with capital'!V75)</f>
        <v/>
      </c>
      <c r="V74" s="223" t="str">
        <f>IF('SAM_2017_4HH_rich with capital'!W75="","",'SAM_2017_4HH_rich with capital'!W75)</f>
        <v/>
      </c>
      <c r="W74" s="223" t="str">
        <f>IF('SAM_2017_4HH_rich with capital'!X75="","",'SAM_2017_4HH_rich with capital'!X75)</f>
        <v/>
      </c>
      <c r="X74" s="223" t="str">
        <f>IF('SAM_2017_4HH_rich with capital'!Y75="","",'SAM_2017_4HH_rich with capital'!Y75)</f>
        <v/>
      </c>
      <c r="Y74" s="223" t="str">
        <f>IF('SAM_2017_4HH_rich with capital'!Z75="","",'SAM_2017_4HH_rich with capital'!Z75)</f>
        <v/>
      </c>
      <c r="Z74" s="223" t="str">
        <f>IF('SAM_2017_4HH_rich with capital'!AA75="","",'SAM_2017_4HH_rich with capital'!AA75)</f>
        <v/>
      </c>
      <c r="AA74" s="223" t="str">
        <f>IF('SAM_2017_4HH_rich with capital'!AB75="","",'SAM_2017_4HH_rich with capital'!AB75)</f>
        <v/>
      </c>
      <c r="AB74" s="223" t="str">
        <f>IF('SAM_2017_4HH_rich with capital'!AC75="","",'SAM_2017_4HH_rich with capital'!AC75)</f>
        <v/>
      </c>
      <c r="AC74" s="223" t="str">
        <f>IF('SAM_2017_4HH_rich with capital'!AD75="","",'SAM_2017_4HH_rich with capital'!AD75)</f>
        <v/>
      </c>
      <c r="AD74" s="223" t="str">
        <f>IF('SAM_2017_4HH_rich with capital'!AE75="","",'SAM_2017_4HH_rich with capital'!AE75)</f>
        <v/>
      </c>
      <c r="AE74" s="223" t="str">
        <f>IF('SAM_2017_4HH_rich with capital'!AF75="","",'SAM_2017_4HH_rich with capital'!AF75)</f>
        <v/>
      </c>
      <c r="AF74" s="223" t="str">
        <f>IF('SAM_2017_4HH_rich with capital'!AG75="","",'SAM_2017_4HH_rich with capital'!AG75)</f>
        <v/>
      </c>
      <c r="AG74" s="223" t="str">
        <f>IF('SAM_2017_4HH_rich with capital'!AH75="","",'SAM_2017_4HH_rich with capital'!AH75)</f>
        <v/>
      </c>
      <c r="AH74" s="223" t="str">
        <f>IF('SAM_2017_4HH_rich with capital'!AI75="","",'SAM_2017_4HH_rich with capital'!AI75)</f>
        <v/>
      </c>
      <c r="AI74" s="223" t="str">
        <f>IF('SAM_2017_4HH_rich with capital'!AJ75="","",'SAM_2017_4HH_rich with capital'!AJ75)</f>
        <v/>
      </c>
      <c r="AJ74" s="223" t="str">
        <f>IF('SAM_2017_4HH_rich with capital'!AK75="","",'SAM_2017_4HH_rich with capital'!AK75)</f>
        <v/>
      </c>
      <c r="AK74" s="223" t="str">
        <f>IF('SAM_2017_4HH_rich with capital'!AL75="","",'SAM_2017_4HH_rich with capital'!AL75)</f>
        <v/>
      </c>
      <c r="AL74" s="223" t="str">
        <f>IF('SAM_2017_4HH_rich with capital'!AM75="","",'SAM_2017_4HH_rich with capital'!AM75)</f>
        <v/>
      </c>
      <c r="AM74" s="223" t="str">
        <f>IF('SAM_2017_4HH_rich with capital'!AN75="","",'SAM_2017_4HH_rich with capital'!AN75)</f>
        <v/>
      </c>
      <c r="AN74" s="223" t="str">
        <f>IF('SAM_2017_4HH_rich with capital'!AO75="","",'SAM_2017_4HH_rich with capital'!AO75)</f>
        <v/>
      </c>
      <c r="AO74" s="223" t="str">
        <f>IF('SAM_2017_4HH_rich with capital'!AP75="","",'SAM_2017_4HH_rich with capital'!AP75)</f>
        <v/>
      </c>
      <c r="AP74" s="223" t="str">
        <f>IF('SAM_2017_4HH_rich with capital'!AQ75="","",'SAM_2017_4HH_rich with capital'!AQ75)</f>
        <v/>
      </c>
      <c r="AQ74" s="223" t="str">
        <f>IF('SAM_2017_4HH_rich with capital'!AR75="","",'SAM_2017_4HH_rich with capital'!AR75)</f>
        <v/>
      </c>
      <c r="AR74" s="223" t="str">
        <f>IF('SAM_2017_4HH_rich with capital'!AS75="","",'SAM_2017_4HH_rich with capital'!AS75)</f>
        <v/>
      </c>
      <c r="AS74" s="223" t="str">
        <f>IF('SAM_2017_4HH_rich with capital'!AT75="","",'SAM_2017_4HH_rich with capital'!AT75)</f>
        <v/>
      </c>
      <c r="AT74" s="223" t="str">
        <f>IF('SAM_2017_4HH_rich with capital'!AU75="","",'SAM_2017_4HH_rich with capital'!AU75)</f>
        <v/>
      </c>
      <c r="AU74" s="223" t="str">
        <f>IF('SAM_2017_4HH_rich with capital'!AV75="","",'SAM_2017_4HH_rich with capital'!AV75)</f>
        <v/>
      </c>
      <c r="AV74" s="223" t="str">
        <f>IF('SAM_2017_4HH_rich with capital'!AW75="","",'SAM_2017_4HH_rich with capital'!AW75)</f>
        <v/>
      </c>
      <c r="AW74" s="223" t="str">
        <f>IF('SAM_2017_4HH_rich with capital'!AX75="","",'SAM_2017_4HH_rich with capital'!AX75)</f>
        <v/>
      </c>
      <c r="AX74" s="223" t="str">
        <f>IF('SAM_2017_4HH_rich with capital'!AY75="","",'SAM_2017_4HH_rich with capital'!AY75)</f>
        <v/>
      </c>
      <c r="AY74" s="223" t="str">
        <f>IF('SAM_2017_4HH_rich with capital'!AZ75="","",'SAM_2017_4HH_rich with capital'!AZ75)</f>
        <v/>
      </c>
      <c r="AZ74" s="223" t="str">
        <f>IF('SAM_2017_4HH_rich with capital'!BA75="","",'SAM_2017_4HH_rich with capital'!BA75)</f>
        <v/>
      </c>
      <c r="BA74" s="223" t="str">
        <f>IF('SAM_2017_4HH_rich with capital'!BB75="","",'SAM_2017_4HH_rich with capital'!BB75)</f>
        <v/>
      </c>
      <c r="BB74" s="223" t="str">
        <f>IF('SAM_2017_4HH_rich with capital'!BC75="","",'SAM_2017_4HH_rich with capital'!BC75)</f>
        <v/>
      </c>
      <c r="BC74" s="223" t="str">
        <f>IF('SAM_2017_4HH_rich with capital'!BD75="","",'SAM_2017_4HH_rich with capital'!BD75)</f>
        <v/>
      </c>
      <c r="BD74" s="223" t="str">
        <f>IF('SAM_2017_4HH_rich with capital'!BE75="","",'SAM_2017_4HH_rich with capital'!BE75)</f>
        <v/>
      </c>
      <c r="BE74" s="223" t="str">
        <f>IF('SAM_2017_4HH_rich with capital'!BF75="","",'SAM_2017_4HH_rich with capital'!BF75)</f>
        <v/>
      </c>
      <c r="BF74" s="223" t="str">
        <f>IF('SAM_2017_4HH_rich with capital'!BG75="","",'SAM_2017_4HH_rich with capital'!BG75)</f>
        <v/>
      </c>
      <c r="BG74" s="223" t="str">
        <f>IF('SAM_2017_4HH_rich with capital'!BH75="","",'SAM_2017_4HH_rich with capital'!BH75)</f>
        <v/>
      </c>
      <c r="BH74" s="223" t="str">
        <f>IF('SAM_2017_4HH_rich with capital'!BI75="","",'SAM_2017_4HH_rich with capital'!BI75)</f>
        <v/>
      </c>
      <c r="BI74" s="223" t="str">
        <f>IF('SAM_2017_4HH_rich with capital'!BJ75="","",'SAM_2017_4HH_rich with capital'!BJ75)</f>
        <v/>
      </c>
      <c r="BJ74" s="223" t="str">
        <f>IF('SAM_2017_4HH_rich with capital'!BK75="","",'SAM_2017_4HH_rich with capital'!BK75)</f>
        <v/>
      </c>
      <c r="BK74" s="223" t="str">
        <f>IF('SAM_2017_4HH_rich with capital'!BL75="","",'SAM_2017_4HH_rich with capital'!BL75)</f>
        <v/>
      </c>
      <c r="BL74" s="223" t="str">
        <f>IF('SAM_2017_4HH_rich with capital'!BM75="","",'SAM_2017_4HH_rich with capital'!BM75)</f>
        <v/>
      </c>
      <c r="BM74" s="223" t="str">
        <f>IF('SAM_2017_4HH_rich with capital'!BN75="","",'SAM_2017_4HH_rich with capital'!BN75)</f>
        <v/>
      </c>
      <c r="BN74" s="223" t="str">
        <f>IF('SAM_2017_4HH_rich with capital'!BO75="","",'SAM_2017_4HH_rich with capital'!BO75)</f>
        <v/>
      </c>
      <c r="BO74" s="223" t="str">
        <f>IF('SAM_2017_4HH_rich with capital'!BP75="","",'SAM_2017_4HH_rich with capital'!BP75)</f>
        <v/>
      </c>
      <c r="BP74" s="223" t="str">
        <f>IF('SAM_2017_4HH_rich with capital'!BQ75="","",'SAM_2017_4HH_rich with capital'!BQ75)</f>
        <v/>
      </c>
      <c r="BQ74" s="223" t="str">
        <f>IF('SAM_2017_4HH_rich with capital'!BR75="","",'SAM_2017_4HH_rich with capital'!BR75)</f>
        <v/>
      </c>
      <c r="BR74" s="279" t="str">
        <f>IF('SAM_2017_4HH_rich with capital'!BS75="","",'SAM_2017_4HH_rich with capital'!BS75)</f>
        <v/>
      </c>
      <c r="BS74" s="223">
        <f>IF('SAM_2017_4HH_rich with capital'!BT75="","",'SAM_2017_4HH_rich with capital'!BT75)</f>
        <v>1242405.1401508879</v>
      </c>
      <c r="BT74" s="223" t="str">
        <f>IF('SAM_2017_4HH_rich with capital'!BU75="","",'SAM_2017_4HH_rich with capital'!BU75)</f>
        <v/>
      </c>
      <c r="BU74" s="223" t="str">
        <f>IF('SAM_2017_4HH_rich with capital'!BV75="","",'SAM_2017_4HH_rich with capital'!BV75)</f>
        <v/>
      </c>
      <c r="BV74" s="223" t="str">
        <f>IF('SAM_2017_4HH_rich with capital'!BW75="","",'SAM_2017_4HH_rich with capital'!BW75)</f>
        <v/>
      </c>
      <c r="BW74" s="223" t="str">
        <f>IF('SAM_2017_4HH_rich with capital'!BX75="","",'SAM_2017_4HH_rich with capital'!BX75)</f>
        <v/>
      </c>
      <c r="BX74" s="223">
        <f>IF('SAM_2017_4HH_rich with capital'!BY75="","",'SAM_2017_4HH_rich with capital'!BY75)</f>
        <v>1405857.1758115562</v>
      </c>
      <c r="BY74" s="223" t="str">
        <f>IF('SAM_2017_4HH_rich with capital'!BZ75="","",'SAM_2017_4HH_rich with capital'!BZ75)</f>
        <v/>
      </c>
      <c r="BZ74" s="223" t="str">
        <f>IF('SAM_2017_4HH_rich with capital'!CA75="","",'SAM_2017_4HH_rich with capital'!CA75)</f>
        <v/>
      </c>
      <c r="CA74" s="223" t="str">
        <f>IF('SAM_2017_4HH_rich with capital'!CB75="","",'SAM_2017_4HH_rich with capital'!CB75)</f>
        <v/>
      </c>
      <c r="CB74" s="223" t="str">
        <f>IF('SAM_2017_4HH_rich with capital'!CC75="","",'SAM_2017_4HH_rich with capital'!CC75)</f>
        <v/>
      </c>
      <c r="CC74" s="223" t="str">
        <f>IF('SAM_2017_4HH_rich with capital'!CD75="","",'SAM_2017_4HH_rich with capital'!CD75)</f>
        <v/>
      </c>
      <c r="CD74" s="223" t="str">
        <f>IF('SAM_2017_4HH_rich with capital'!CE75="","",'SAM_2017_4HH_rich with capital'!CE75)</f>
        <v/>
      </c>
      <c r="CE74" s="280">
        <f>IF('SAM_2017_4HH_rich with capital'!CF75="","",'SAM_2017_4HH_rich with capital'!CF75)</f>
        <v>17396.759528252558</v>
      </c>
    </row>
    <row r="75" spans="1:83" ht="15.75" thickBot="1" x14ac:dyDescent="0.3">
      <c r="A75" s="99">
        <v>74</v>
      </c>
      <c r="B75" s="244" t="str">
        <f>IF('SAM_2017_4HH_rich with capital'!C76="","",'SAM_2017_4HH_rich with capital'!C76)</f>
        <v/>
      </c>
      <c r="C75" s="223" t="str">
        <f>IF('SAM_2017_4HH_rich with capital'!D76="","",'SAM_2017_4HH_rich with capital'!D76)</f>
        <v/>
      </c>
      <c r="D75" s="223" t="str">
        <f>IF('SAM_2017_4HH_rich with capital'!E76="","",'SAM_2017_4HH_rich with capital'!E76)</f>
        <v/>
      </c>
      <c r="E75" s="223" t="str">
        <f>IF('SAM_2017_4HH_rich with capital'!F76="","",'SAM_2017_4HH_rich with capital'!F76)</f>
        <v/>
      </c>
      <c r="F75" s="223" t="str">
        <f>IF('SAM_2017_4HH_rich with capital'!G76="","",'SAM_2017_4HH_rich with capital'!G76)</f>
        <v/>
      </c>
      <c r="G75" s="223" t="str">
        <f>IF('SAM_2017_4HH_rich with capital'!H76="","",'SAM_2017_4HH_rich with capital'!H76)</f>
        <v/>
      </c>
      <c r="H75" s="223" t="str">
        <f>IF('SAM_2017_4HH_rich with capital'!I76="","",'SAM_2017_4HH_rich with capital'!I76)</f>
        <v/>
      </c>
      <c r="I75" s="223" t="str">
        <f>IF('SAM_2017_4HH_rich with capital'!J76="","",'SAM_2017_4HH_rich with capital'!J76)</f>
        <v/>
      </c>
      <c r="J75" s="223" t="str">
        <f>IF('SAM_2017_4HH_rich with capital'!K76="","",'SAM_2017_4HH_rich with capital'!K76)</f>
        <v/>
      </c>
      <c r="K75" s="223" t="str">
        <f>IF('SAM_2017_4HH_rich with capital'!L76="","",'SAM_2017_4HH_rich with capital'!L76)</f>
        <v/>
      </c>
      <c r="L75" s="223" t="str">
        <f>IF('SAM_2017_4HH_rich with capital'!M76="","",'SAM_2017_4HH_rich with capital'!M76)</f>
        <v/>
      </c>
      <c r="M75" s="223" t="str">
        <f>IF('SAM_2017_4HH_rich with capital'!N76="","",'SAM_2017_4HH_rich with capital'!N76)</f>
        <v/>
      </c>
      <c r="N75" s="223" t="str">
        <f>IF('SAM_2017_4HH_rich with capital'!O76="","",'SAM_2017_4HH_rich with capital'!O76)</f>
        <v/>
      </c>
      <c r="O75" s="223" t="str">
        <f>IF('SAM_2017_4HH_rich with capital'!P76="","",'SAM_2017_4HH_rich with capital'!P76)</f>
        <v/>
      </c>
      <c r="P75" s="223" t="str">
        <f>IF('SAM_2017_4HH_rich with capital'!Q76="","",'SAM_2017_4HH_rich with capital'!Q76)</f>
        <v/>
      </c>
      <c r="Q75" s="223" t="str">
        <f>IF('SAM_2017_4HH_rich with capital'!R76="","",'SAM_2017_4HH_rich with capital'!R76)</f>
        <v/>
      </c>
      <c r="R75" s="223" t="str">
        <f>IF('SAM_2017_4HH_rich with capital'!S76="","",'SAM_2017_4HH_rich with capital'!S76)</f>
        <v/>
      </c>
      <c r="S75" s="223" t="str">
        <f>IF('SAM_2017_4HH_rich with capital'!T76="","",'SAM_2017_4HH_rich with capital'!T76)</f>
        <v/>
      </c>
      <c r="T75" s="223" t="str">
        <f>IF('SAM_2017_4HH_rich with capital'!U76="","",'SAM_2017_4HH_rich with capital'!U76)</f>
        <v/>
      </c>
      <c r="U75" s="223" t="str">
        <f>IF('SAM_2017_4HH_rich with capital'!V76="","",'SAM_2017_4HH_rich with capital'!V76)</f>
        <v/>
      </c>
      <c r="V75" s="223" t="str">
        <f>IF('SAM_2017_4HH_rich with capital'!W76="","",'SAM_2017_4HH_rich with capital'!W76)</f>
        <v/>
      </c>
      <c r="W75" s="223" t="str">
        <f>IF('SAM_2017_4HH_rich with capital'!X76="","",'SAM_2017_4HH_rich with capital'!X76)</f>
        <v/>
      </c>
      <c r="X75" s="223" t="str">
        <f>IF('SAM_2017_4HH_rich with capital'!Y76="","",'SAM_2017_4HH_rich with capital'!Y76)</f>
        <v/>
      </c>
      <c r="Y75" s="223" t="str">
        <f>IF('SAM_2017_4HH_rich with capital'!Z76="","",'SAM_2017_4HH_rich with capital'!Z76)</f>
        <v/>
      </c>
      <c r="Z75" s="223" t="str">
        <f>IF('SAM_2017_4HH_rich with capital'!AA76="","",'SAM_2017_4HH_rich with capital'!AA76)</f>
        <v/>
      </c>
      <c r="AA75" s="223" t="str">
        <f>IF('SAM_2017_4HH_rich with capital'!AB76="","",'SAM_2017_4HH_rich with capital'!AB76)</f>
        <v/>
      </c>
      <c r="AB75" s="223" t="str">
        <f>IF('SAM_2017_4HH_rich with capital'!AC76="","",'SAM_2017_4HH_rich with capital'!AC76)</f>
        <v/>
      </c>
      <c r="AC75" s="223" t="str">
        <f>IF('SAM_2017_4HH_rich with capital'!AD76="","",'SAM_2017_4HH_rich with capital'!AD76)</f>
        <v/>
      </c>
      <c r="AD75" s="223" t="str">
        <f>IF('SAM_2017_4HH_rich with capital'!AE76="","",'SAM_2017_4HH_rich with capital'!AE76)</f>
        <v/>
      </c>
      <c r="AE75" s="223" t="str">
        <f>IF('SAM_2017_4HH_rich with capital'!AF76="","",'SAM_2017_4HH_rich with capital'!AF76)</f>
        <v/>
      </c>
      <c r="AF75" s="223" t="str">
        <f>IF('SAM_2017_4HH_rich with capital'!AG76="","",'SAM_2017_4HH_rich with capital'!AG76)</f>
        <v/>
      </c>
      <c r="AG75" s="223" t="str">
        <f>IF('SAM_2017_4HH_rich with capital'!AH76="","",'SAM_2017_4HH_rich with capital'!AH76)</f>
        <v/>
      </c>
      <c r="AH75" s="223" t="str">
        <f>IF('SAM_2017_4HH_rich with capital'!AI76="","",'SAM_2017_4HH_rich with capital'!AI76)</f>
        <v/>
      </c>
      <c r="AI75" s="223" t="str">
        <f>IF('SAM_2017_4HH_rich with capital'!AJ76="","",'SAM_2017_4HH_rich with capital'!AJ76)</f>
        <v/>
      </c>
      <c r="AJ75" s="223" t="str">
        <f>IF('SAM_2017_4HH_rich with capital'!AK76="","",'SAM_2017_4HH_rich with capital'!AK76)</f>
        <v/>
      </c>
      <c r="AK75" s="223" t="str">
        <f>IF('SAM_2017_4HH_rich with capital'!AL76="","",'SAM_2017_4HH_rich with capital'!AL76)</f>
        <v/>
      </c>
      <c r="AL75" s="223" t="str">
        <f>IF('SAM_2017_4HH_rich with capital'!AM76="","",'SAM_2017_4HH_rich with capital'!AM76)</f>
        <v/>
      </c>
      <c r="AM75" s="223" t="str">
        <f>IF('SAM_2017_4HH_rich with capital'!AN76="","",'SAM_2017_4HH_rich with capital'!AN76)</f>
        <v/>
      </c>
      <c r="AN75" s="223" t="str">
        <f>IF('SAM_2017_4HH_rich with capital'!AO76="","",'SAM_2017_4HH_rich with capital'!AO76)</f>
        <v/>
      </c>
      <c r="AO75" s="223" t="str">
        <f>IF('SAM_2017_4HH_rich with capital'!AP76="","",'SAM_2017_4HH_rich with capital'!AP76)</f>
        <v/>
      </c>
      <c r="AP75" s="223" t="str">
        <f>IF('SAM_2017_4HH_rich with capital'!AQ76="","",'SAM_2017_4HH_rich with capital'!AQ76)</f>
        <v/>
      </c>
      <c r="AQ75" s="223" t="str">
        <f>IF('SAM_2017_4HH_rich with capital'!AR76="","",'SAM_2017_4HH_rich with capital'!AR76)</f>
        <v/>
      </c>
      <c r="AR75" s="223" t="str">
        <f>IF('SAM_2017_4HH_rich with capital'!AS76="","",'SAM_2017_4HH_rich with capital'!AS76)</f>
        <v/>
      </c>
      <c r="AS75" s="223" t="str">
        <f>IF('SAM_2017_4HH_rich with capital'!AT76="","",'SAM_2017_4HH_rich with capital'!AT76)</f>
        <v/>
      </c>
      <c r="AT75" s="223" t="str">
        <f>IF('SAM_2017_4HH_rich with capital'!AU76="","",'SAM_2017_4HH_rich with capital'!AU76)</f>
        <v/>
      </c>
      <c r="AU75" s="223" t="str">
        <f>IF('SAM_2017_4HH_rich with capital'!AV76="","",'SAM_2017_4HH_rich with capital'!AV76)</f>
        <v/>
      </c>
      <c r="AV75" s="223" t="str">
        <f>IF('SAM_2017_4HH_rich with capital'!AW76="","",'SAM_2017_4HH_rich with capital'!AW76)</f>
        <v/>
      </c>
      <c r="AW75" s="223" t="str">
        <f>IF('SAM_2017_4HH_rich with capital'!AX76="","",'SAM_2017_4HH_rich with capital'!AX76)</f>
        <v/>
      </c>
      <c r="AX75" s="223" t="str">
        <f>IF('SAM_2017_4HH_rich with capital'!AY76="","",'SAM_2017_4HH_rich with capital'!AY76)</f>
        <v/>
      </c>
      <c r="AY75" s="223" t="str">
        <f>IF('SAM_2017_4HH_rich with capital'!AZ76="","",'SAM_2017_4HH_rich with capital'!AZ76)</f>
        <v/>
      </c>
      <c r="AZ75" s="223" t="str">
        <f>IF('SAM_2017_4HH_rich with capital'!BA76="","",'SAM_2017_4HH_rich with capital'!BA76)</f>
        <v/>
      </c>
      <c r="BA75" s="223" t="str">
        <f>IF('SAM_2017_4HH_rich with capital'!BB76="","",'SAM_2017_4HH_rich with capital'!BB76)</f>
        <v/>
      </c>
      <c r="BB75" s="223" t="str">
        <f>IF('SAM_2017_4HH_rich with capital'!BC76="","",'SAM_2017_4HH_rich with capital'!BC76)</f>
        <v/>
      </c>
      <c r="BC75" s="223" t="str">
        <f>IF('SAM_2017_4HH_rich with capital'!BD76="","",'SAM_2017_4HH_rich with capital'!BD76)</f>
        <v/>
      </c>
      <c r="BD75" s="223" t="str">
        <f>IF('SAM_2017_4HH_rich with capital'!BE76="","",'SAM_2017_4HH_rich with capital'!BE76)</f>
        <v/>
      </c>
      <c r="BE75" s="223" t="str">
        <f>IF('SAM_2017_4HH_rich with capital'!BF76="","",'SAM_2017_4HH_rich with capital'!BF76)</f>
        <v/>
      </c>
      <c r="BF75" s="223" t="str">
        <f>IF('SAM_2017_4HH_rich with capital'!BG76="","",'SAM_2017_4HH_rich with capital'!BG76)</f>
        <v/>
      </c>
      <c r="BG75" s="223" t="str">
        <f>IF('SAM_2017_4HH_rich with capital'!BH76="","",'SAM_2017_4HH_rich with capital'!BH76)</f>
        <v/>
      </c>
      <c r="BH75" s="223" t="str">
        <f>IF('SAM_2017_4HH_rich with capital'!BI76="","",'SAM_2017_4HH_rich with capital'!BI76)</f>
        <v/>
      </c>
      <c r="BI75" s="223" t="str">
        <f>IF('SAM_2017_4HH_rich with capital'!BJ76="","",'SAM_2017_4HH_rich with capital'!BJ76)</f>
        <v/>
      </c>
      <c r="BJ75" s="223" t="str">
        <f>IF('SAM_2017_4HH_rich with capital'!BK76="","",'SAM_2017_4HH_rich with capital'!BK76)</f>
        <v/>
      </c>
      <c r="BK75" s="223" t="str">
        <f>IF('SAM_2017_4HH_rich with capital'!BL76="","",'SAM_2017_4HH_rich with capital'!BL76)</f>
        <v/>
      </c>
      <c r="BL75" s="223" t="str">
        <f>IF('SAM_2017_4HH_rich with capital'!BM76="","",'SAM_2017_4HH_rich with capital'!BM76)</f>
        <v/>
      </c>
      <c r="BM75" s="223" t="str">
        <f>IF('SAM_2017_4HH_rich with capital'!BN76="","",'SAM_2017_4HH_rich with capital'!BN76)</f>
        <v/>
      </c>
      <c r="BN75" s="223" t="str">
        <f>IF('SAM_2017_4HH_rich with capital'!BO76="","",'SAM_2017_4HH_rich with capital'!BO76)</f>
        <v/>
      </c>
      <c r="BO75" s="223" t="str">
        <f>IF('SAM_2017_4HH_rich with capital'!BP76="","",'SAM_2017_4HH_rich with capital'!BP76)</f>
        <v/>
      </c>
      <c r="BP75" s="223" t="str">
        <f>IF('SAM_2017_4HH_rich with capital'!BQ76="","",'SAM_2017_4HH_rich with capital'!BQ76)</f>
        <v/>
      </c>
      <c r="BQ75" s="223" t="str">
        <f>IF('SAM_2017_4HH_rich with capital'!BR76="","",'SAM_2017_4HH_rich with capital'!BR76)</f>
        <v/>
      </c>
      <c r="BR75" s="281">
        <f>IF('SAM_2017_4HH_rich with capital'!BS76="","",'SAM_2017_4HH_rich with capital'!BS76)</f>
        <v>21200669.519423459</v>
      </c>
      <c r="BS75" s="282">
        <f>IF('SAM_2017_4HH_rich with capital'!BT76="","",'SAM_2017_4HH_rich with capital'!BT76)</f>
        <v>8535251.9457391296</v>
      </c>
      <c r="BT75" s="223" t="str">
        <f>IF('SAM_2017_4HH_rich with capital'!BU76="","",'SAM_2017_4HH_rich with capital'!BU76)</f>
        <v/>
      </c>
      <c r="BU75" s="223" t="str">
        <f>IF('SAM_2017_4HH_rich with capital'!BV76="","",'SAM_2017_4HH_rich with capital'!BV76)</f>
        <v/>
      </c>
      <c r="BV75" s="223" t="str">
        <f>IF('SAM_2017_4HH_rich with capital'!BW76="","",'SAM_2017_4HH_rich with capital'!BW76)</f>
        <v/>
      </c>
      <c r="BW75" s="223" t="str">
        <f>IF('SAM_2017_4HH_rich with capital'!BX76="","",'SAM_2017_4HH_rich with capital'!BX76)</f>
        <v/>
      </c>
      <c r="BX75" s="282">
        <f>IF('SAM_2017_4HH_rich with capital'!BY76="","",'SAM_2017_4HH_rich with capital'!BY76)</f>
        <v>2722055.706759505</v>
      </c>
      <c r="BY75" s="282" t="str">
        <f>IF('SAM_2017_4HH_rich with capital'!BZ76="","",'SAM_2017_4HH_rich with capital'!BZ76)</f>
        <v/>
      </c>
      <c r="BZ75" s="282" t="str">
        <f>IF('SAM_2017_4HH_rich with capital'!CA76="","",'SAM_2017_4HH_rich with capital'!CA76)</f>
        <v/>
      </c>
      <c r="CA75" s="282" t="str">
        <f>IF('SAM_2017_4HH_rich with capital'!CB76="","",'SAM_2017_4HH_rich with capital'!CB76)</f>
        <v/>
      </c>
      <c r="CB75" s="282" t="str">
        <f>IF('SAM_2017_4HH_rich with capital'!CC76="","",'SAM_2017_4HH_rich with capital'!CC76)</f>
        <v/>
      </c>
      <c r="CC75" s="282" t="str">
        <f>IF('SAM_2017_4HH_rich with capital'!CD76="","",'SAM_2017_4HH_rich with capital'!CD76)</f>
        <v/>
      </c>
      <c r="CD75" s="282" t="str">
        <f>IF('SAM_2017_4HH_rich with capital'!CE76="","",'SAM_2017_4HH_rich with capital'!CE76)</f>
        <v/>
      </c>
      <c r="CE75" s="283">
        <f>IF('SAM_2017_4HH_rich with capital'!CF76="","",'SAM_2017_4HH_rich with capital'!CF76)</f>
        <v>603133.26075578888</v>
      </c>
    </row>
    <row r="76" spans="1:83" x14ac:dyDescent="0.25">
      <c r="A76" s="225">
        <v>75</v>
      </c>
      <c r="B76" s="244" t="str">
        <f>IF('SAM_2017_4HH_rich with capital'!C77="","",'SAM_2017_4HH_rich with capital'!C77)</f>
        <v/>
      </c>
      <c r="C76" s="223" t="str">
        <f>IF('SAM_2017_4HH_rich with capital'!D77="","",'SAM_2017_4HH_rich with capital'!D77)</f>
        <v/>
      </c>
      <c r="D76" s="223" t="str">
        <f>IF('SAM_2017_4HH_rich with capital'!E77="","",'SAM_2017_4HH_rich with capital'!E77)</f>
        <v/>
      </c>
      <c r="E76" s="223" t="str">
        <f>IF('SAM_2017_4HH_rich with capital'!F77="","",'SAM_2017_4HH_rich with capital'!F77)</f>
        <v/>
      </c>
      <c r="F76" s="223" t="str">
        <f>IF('SAM_2017_4HH_rich with capital'!G77="","",'SAM_2017_4HH_rich with capital'!G77)</f>
        <v/>
      </c>
      <c r="G76" s="223" t="str">
        <f>IF('SAM_2017_4HH_rich with capital'!H77="","",'SAM_2017_4HH_rich with capital'!H77)</f>
        <v/>
      </c>
      <c r="H76" s="223" t="str">
        <f>IF('SAM_2017_4HH_rich with capital'!I77="","",'SAM_2017_4HH_rich with capital'!I77)</f>
        <v/>
      </c>
      <c r="I76" s="223" t="str">
        <f>IF('SAM_2017_4HH_rich with capital'!J77="","",'SAM_2017_4HH_rich with capital'!J77)</f>
        <v/>
      </c>
      <c r="J76" s="223" t="str">
        <f>IF('SAM_2017_4HH_rich with capital'!K77="","",'SAM_2017_4HH_rich with capital'!K77)</f>
        <v/>
      </c>
      <c r="K76" s="223" t="str">
        <f>IF('SAM_2017_4HH_rich with capital'!L77="","",'SAM_2017_4HH_rich with capital'!L77)</f>
        <v/>
      </c>
      <c r="L76" s="223" t="str">
        <f>IF('SAM_2017_4HH_rich with capital'!M77="","",'SAM_2017_4HH_rich with capital'!M77)</f>
        <v/>
      </c>
      <c r="M76" s="223" t="str">
        <f>IF('SAM_2017_4HH_rich with capital'!N77="","",'SAM_2017_4HH_rich with capital'!N77)</f>
        <v/>
      </c>
      <c r="N76" s="223" t="str">
        <f>IF('SAM_2017_4HH_rich with capital'!O77="","",'SAM_2017_4HH_rich with capital'!O77)</f>
        <v/>
      </c>
      <c r="O76" s="223" t="str">
        <f>IF('SAM_2017_4HH_rich with capital'!P77="","",'SAM_2017_4HH_rich with capital'!P77)</f>
        <v/>
      </c>
      <c r="P76" s="223" t="str">
        <f>IF('SAM_2017_4HH_rich with capital'!Q77="","",'SAM_2017_4HH_rich with capital'!Q77)</f>
        <v/>
      </c>
      <c r="Q76" s="223" t="str">
        <f>IF('SAM_2017_4HH_rich with capital'!R77="","",'SAM_2017_4HH_rich with capital'!R77)</f>
        <v/>
      </c>
      <c r="R76" s="223" t="str">
        <f>IF('SAM_2017_4HH_rich with capital'!S77="","",'SAM_2017_4HH_rich with capital'!S77)</f>
        <v/>
      </c>
      <c r="S76" s="223" t="str">
        <f>IF('SAM_2017_4HH_rich with capital'!T77="","",'SAM_2017_4HH_rich with capital'!T77)</f>
        <v/>
      </c>
      <c r="T76" s="223" t="str">
        <f>IF('SAM_2017_4HH_rich with capital'!U77="","",'SAM_2017_4HH_rich with capital'!U77)</f>
        <v/>
      </c>
      <c r="U76" s="223" t="str">
        <f>IF('SAM_2017_4HH_rich with capital'!V77="","",'SAM_2017_4HH_rich with capital'!V77)</f>
        <v/>
      </c>
      <c r="V76" s="223" t="str">
        <f>IF('SAM_2017_4HH_rich with capital'!W77="","",'SAM_2017_4HH_rich with capital'!W77)</f>
        <v/>
      </c>
      <c r="W76" s="223" t="str">
        <f>IF('SAM_2017_4HH_rich with capital'!X77="","",'SAM_2017_4HH_rich with capital'!X77)</f>
        <v/>
      </c>
      <c r="X76" s="223" t="str">
        <f>IF('SAM_2017_4HH_rich with capital'!Y77="","",'SAM_2017_4HH_rich with capital'!Y77)</f>
        <v/>
      </c>
      <c r="Y76" s="223" t="str">
        <f>IF('SAM_2017_4HH_rich with capital'!Z77="","",'SAM_2017_4HH_rich with capital'!Z77)</f>
        <v/>
      </c>
      <c r="Z76" s="223" t="str">
        <f>IF('SAM_2017_4HH_rich with capital'!AA77="","",'SAM_2017_4HH_rich with capital'!AA77)</f>
        <v/>
      </c>
      <c r="AA76" s="223" t="str">
        <f>IF('SAM_2017_4HH_rich with capital'!AB77="","",'SAM_2017_4HH_rich with capital'!AB77)</f>
        <v/>
      </c>
      <c r="AB76" s="223" t="str">
        <f>IF('SAM_2017_4HH_rich with capital'!AC77="","",'SAM_2017_4HH_rich with capital'!AC77)</f>
        <v/>
      </c>
      <c r="AC76" s="223" t="str">
        <f>IF('SAM_2017_4HH_rich with capital'!AD77="","",'SAM_2017_4HH_rich with capital'!AD77)</f>
        <v/>
      </c>
      <c r="AD76" s="223" t="str">
        <f>IF('SAM_2017_4HH_rich with capital'!AE77="","",'SAM_2017_4HH_rich with capital'!AE77)</f>
        <v/>
      </c>
      <c r="AE76" s="223" t="str">
        <f>IF('SAM_2017_4HH_rich with capital'!AF77="","",'SAM_2017_4HH_rich with capital'!AF77)</f>
        <v/>
      </c>
      <c r="AF76" s="223" t="str">
        <f>IF('SAM_2017_4HH_rich with capital'!AG77="","",'SAM_2017_4HH_rich with capital'!AG77)</f>
        <v/>
      </c>
      <c r="AG76" s="223" t="str">
        <f>IF('SAM_2017_4HH_rich with capital'!AH77="","",'SAM_2017_4HH_rich with capital'!AH77)</f>
        <v/>
      </c>
      <c r="AH76" s="223" t="str">
        <f>IF('SAM_2017_4HH_rich with capital'!AI77="","",'SAM_2017_4HH_rich with capital'!AI77)</f>
        <v/>
      </c>
      <c r="AI76" s="223" t="str">
        <f>IF('SAM_2017_4HH_rich with capital'!AJ77="","",'SAM_2017_4HH_rich with capital'!AJ77)</f>
        <v/>
      </c>
      <c r="AJ76" s="223" t="str">
        <f>IF('SAM_2017_4HH_rich with capital'!AK77="","",'SAM_2017_4HH_rich with capital'!AK77)</f>
        <v/>
      </c>
      <c r="AK76" s="223" t="str">
        <f>IF('SAM_2017_4HH_rich with capital'!AL77="","",'SAM_2017_4HH_rich with capital'!AL77)</f>
        <v/>
      </c>
      <c r="AL76" s="223" t="str">
        <f>IF('SAM_2017_4HH_rich with capital'!AM77="","",'SAM_2017_4HH_rich with capital'!AM77)</f>
        <v/>
      </c>
      <c r="AM76" s="223" t="str">
        <f>IF('SAM_2017_4HH_rich with capital'!AN77="","",'SAM_2017_4HH_rich with capital'!AN77)</f>
        <v/>
      </c>
      <c r="AN76" s="223" t="str">
        <f>IF('SAM_2017_4HH_rich with capital'!AO77="","",'SAM_2017_4HH_rich with capital'!AO77)</f>
        <v/>
      </c>
      <c r="AO76" s="223" t="str">
        <f>IF('SAM_2017_4HH_rich with capital'!AP77="","",'SAM_2017_4HH_rich with capital'!AP77)</f>
        <v/>
      </c>
      <c r="AP76" s="223" t="str">
        <f>IF('SAM_2017_4HH_rich with capital'!AQ77="","",'SAM_2017_4HH_rich with capital'!AQ77)</f>
        <v/>
      </c>
      <c r="AQ76" s="223" t="str">
        <f>IF('SAM_2017_4HH_rich with capital'!AR77="","",'SAM_2017_4HH_rich with capital'!AR77)</f>
        <v/>
      </c>
      <c r="AR76" s="223" t="str">
        <f>IF('SAM_2017_4HH_rich with capital'!AS77="","",'SAM_2017_4HH_rich with capital'!AS77)</f>
        <v/>
      </c>
      <c r="AS76" s="223" t="str">
        <f>IF('SAM_2017_4HH_rich with capital'!AT77="","",'SAM_2017_4HH_rich with capital'!AT77)</f>
        <v/>
      </c>
      <c r="AT76" s="223" t="str">
        <f>IF('SAM_2017_4HH_rich with capital'!AU77="","",'SAM_2017_4HH_rich with capital'!AU77)</f>
        <v/>
      </c>
      <c r="AU76" s="223" t="str">
        <f>IF('SAM_2017_4HH_rich with capital'!AV77="","",'SAM_2017_4HH_rich with capital'!AV77)</f>
        <v/>
      </c>
      <c r="AV76" s="223" t="str">
        <f>IF('SAM_2017_4HH_rich with capital'!AW77="","",'SAM_2017_4HH_rich with capital'!AW77)</f>
        <v/>
      </c>
      <c r="AW76" s="223" t="str">
        <f>IF('SAM_2017_4HH_rich with capital'!AX77="","",'SAM_2017_4HH_rich with capital'!AX77)</f>
        <v/>
      </c>
      <c r="AX76" s="223" t="str">
        <f>IF('SAM_2017_4HH_rich with capital'!AY77="","",'SAM_2017_4HH_rich with capital'!AY77)</f>
        <v/>
      </c>
      <c r="AY76" s="223" t="str">
        <f>IF('SAM_2017_4HH_rich with capital'!AZ77="","",'SAM_2017_4HH_rich with capital'!AZ77)</f>
        <v/>
      </c>
      <c r="AZ76" s="223" t="str">
        <f>IF('SAM_2017_4HH_rich with capital'!BA77="","",'SAM_2017_4HH_rich with capital'!BA77)</f>
        <v/>
      </c>
      <c r="BA76" s="223" t="str">
        <f>IF('SAM_2017_4HH_rich with capital'!BB77="","",'SAM_2017_4HH_rich with capital'!BB77)</f>
        <v/>
      </c>
      <c r="BB76" s="223" t="str">
        <f>IF('SAM_2017_4HH_rich with capital'!BC77="","",'SAM_2017_4HH_rich with capital'!BC77)</f>
        <v/>
      </c>
      <c r="BC76" s="223" t="str">
        <f>IF('SAM_2017_4HH_rich with capital'!BD77="","",'SAM_2017_4HH_rich with capital'!BD77)</f>
        <v/>
      </c>
      <c r="BD76" s="223" t="str">
        <f>IF('SAM_2017_4HH_rich with capital'!BE77="","",'SAM_2017_4HH_rich with capital'!BE77)</f>
        <v/>
      </c>
      <c r="BE76" s="223" t="str">
        <f>IF('SAM_2017_4HH_rich with capital'!BF77="","",'SAM_2017_4HH_rich with capital'!BF77)</f>
        <v/>
      </c>
      <c r="BF76" s="223" t="str">
        <f>IF('SAM_2017_4HH_rich with capital'!BG77="","",'SAM_2017_4HH_rich with capital'!BG77)</f>
        <v/>
      </c>
      <c r="BG76" s="223" t="str">
        <f>IF('SAM_2017_4HH_rich with capital'!BH77="","",'SAM_2017_4HH_rich with capital'!BH77)</f>
        <v/>
      </c>
      <c r="BH76" s="223" t="str">
        <f>IF('SAM_2017_4HH_rich with capital'!BI77="","",'SAM_2017_4HH_rich with capital'!BI77)</f>
        <v/>
      </c>
      <c r="BI76" s="223" t="str">
        <f>IF('SAM_2017_4HH_rich with capital'!BJ77="","",'SAM_2017_4HH_rich with capital'!BJ77)</f>
        <v/>
      </c>
      <c r="BJ76" s="223" t="str">
        <f>IF('SAM_2017_4HH_rich with capital'!BK77="","",'SAM_2017_4HH_rich with capital'!BK77)</f>
        <v/>
      </c>
      <c r="BK76" s="223" t="str">
        <f>IF('SAM_2017_4HH_rich with capital'!BL77="","",'SAM_2017_4HH_rich with capital'!BL77)</f>
        <v/>
      </c>
      <c r="BL76" s="223" t="str">
        <f>IF('SAM_2017_4HH_rich with capital'!BM77="","",'SAM_2017_4HH_rich with capital'!BM77)</f>
        <v/>
      </c>
      <c r="BM76" s="223" t="str">
        <f>IF('SAM_2017_4HH_rich with capital'!BN77="","",'SAM_2017_4HH_rich with capital'!BN77)</f>
        <v/>
      </c>
      <c r="BN76" s="223" t="str">
        <f>IF('SAM_2017_4HH_rich with capital'!BO77="","",'SAM_2017_4HH_rich with capital'!BO77)</f>
        <v/>
      </c>
      <c r="BO76" s="223" t="str">
        <f>IF('SAM_2017_4HH_rich with capital'!BP77="","",'SAM_2017_4HH_rich with capital'!BP77)</f>
        <v/>
      </c>
      <c r="BP76" s="223" t="str">
        <f>IF('SAM_2017_4HH_rich with capital'!BQ77="","",'SAM_2017_4HH_rich with capital'!BQ77)</f>
        <v/>
      </c>
      <c r="BQ76" s="223" t="str">
        <f>IF('SAM_2017_4HH_rich with capital'!BR77="","",'SAM_2017_4HH_rich with capital'!BR77)</f>
        <v/>
      </c>
      <c r="BR76" s="223">
        <f>IF('SAM_2017_4HH_rich with capital'!BS77="","",'SAM_2017_4HH_rich with capital'!BS77)</f>
        <v>435938.95500388398</v>
      </c>
      <c r="BS76" s="223" t="str">
        <f>IF('SAM_2017_4HH_rich with capital'!BT77="","",'SAM_2017_4HH_rich with capital'!BT77)</f>
        <v/>
      </c>
      <c r="BT76" s="279" t="str">
        <f>IF('SAM_2017_4HH_rich with capital'!BU77="","",'SAM_2017_4HH_rich with capital'!BU77)</f>
        <v/>
      </c>
      <c r="BU76" s="223">
        <f>IF('SAM_2017_4HH_rich with capital'!BV77="","",'SAM_2017_4HH_rich with capital'!BV77)</f>
        <v>2662353.4840304665</v>
      </c>
      <c r="BV76" s="223" t="str">
        <f>IF('SAM_2017_4HH_rich with capital'!BW77="","",'SAM_2017_4HH_rich with capital'!BW77)</f>
        <v/>
      </c>
      <c r="BW76" s="280">
        <f>IF('SAM_2017_4HH_rich with capital'!BX77="","",'SAM_2017_4HH_rich with capital'!BX77)</f>
        <v>4571319.4177887719</v>
      </c>
      <c r="BX76" s="223" t="str">
        <f>IF('SAM_2017_4HH_rich with capital'!BY77="","",'SAM_2017_4HH_rich with capital'!BY77)</f>
        <v/>
      </c>
      <c r="BY76" s="223">
        <f>IF('SAM_2017_4HH_rich with capital'!BZ77="","",'SAM_2017_4HH_rich with capital'!BZ77)</f>
        <v>2116982.0149958641</v>
      </c>
      <c r="BZ76" s="223">
        <f>IF('SAM_2017_4HH_rich with capital'!CA77="","",'SAM_2017_4HH_rich with capital'!CA77)</f>
        <v>1201952.4153063877</v>
      </c>
      <c r="CA76" s="223">
        <f>IF('SAM_2017_4HH_rich with capital'!CB77="","",'SAM_2017_4HH_rich with capital'!CB77)</f>
        <v>601458.49999999988</v>
      </c>
      <c r="CB76" s="223" t="str">
        <f>IF('SAM_2017_4HH_rich with capital'!CC77="","",'SAM_2017_4HH_rich with capital'!CC77)</f>
        <v/>
      </c>
      <c r="CC76" s="223">
        <f>IF('SAM_2017_4HH_rich with capital'!CD77="","",'SAM_2017_4HH_rich with capital'!CD77)</f>
        <v>3190491.612332928</v>
      </c>
      <c r="CD76" s="223" t="str">
        <f>IF('SAM_2017_4HH_rich with capital'!CE77="","",'SAM_2017_4HH_rich with capital'!CE77)</f>
        <v/>
      </c>
      <c r="CE76" s="83">
        <f>IF('SAM_2017_4HH_rich with capital'!CF77="","",'SAM_2017_4HH_rich with capital'!CF77)</f>
        <v>375520.16821394372</v>
      </c>
    </row>
    <row r="77" spans="1:83" x14ac:dyDescent="0.25">
      <c r="A77" s="225">
        <v>76</v>
      </c>
      <c r="B77" s="244" t="str">
        <f>IF('SAM_2017_4HH_rich with capital'!C78="","",'SAM_2017_4HH_rich with capital'!C78)</f>
        <v/>
      </c>
      <c r="C77" s="223" t="str">
        <f>IF('SAM_2017_4HH_rich with capital'!D78="","",'SAM_2017_4HH_rich with capital'!D78)</f>
        <v/>
      </c>
      <c r="D77" s="223" t="str">
        <f>IF('SAM_2017_4HH_rich with capital'!E78="","",'SAM_2017_4HH_rich with capital'!E78)</f>
        <v/>
      </c>
      <c r="E77" s="223" t="str">
        <f>IF('SAM_2017_4HH_rich with capital'!F78="","",'SAM_2017_4HH_rich with capital'!F78)</f>
        <v/>
      </c>
      <c r="F77" s="223" t="str">
        <f>IF('SAM_2017_4HH_rich with capital'!G78="","",'SAM_2017_4HH_rich with capital'!G78)</f>
        <v/>
      </c>
      <c r="G77" s="223" t="str">
        <f>IF('SAM_2017_4HH_rich with capital'!H78="","",'SAM_2017_4HH_rich with capital'!H78)</f>
        <v/>
      </c>
      <c r="H77" s="223" t="str">
        <f>IF('SAM_2017_4HH_rich with capital'!I78="","",'SAM_2017_4HH_rich with capital'!I78)</f>
        <v/>
      </c>
      <c r="I77" s="223" t="str">
        <f>IF('SAM_2017_4HH_rich with capital'!J78="","",'SAM_2017_4HH_rich with capital'!J78)</f>
        <v/>
      </c>
      <c r="J77" s="223" t="str">
        <f>IF('SAM_2017_4HH_rich with capital'!K78="","",'SAM_2017_4HH_rich with capital'!K78)</f>
        <v/>
      </c>
      <c r="K77" s="223" t="str">
        <f>IF('SAM_2017_4HH_rich with capital'!L78="","",'SAM_2017_4HH_rich with capital'!L78)</f>
        <v/>
      </c>
      <c r="L77" s="223" t="str">
        <f>IF('SAM_2017_4HH_rich with capital'!M78="","",'SAM_2017_4HH_rich with capital'!M78)</f>
        <v/>
      </c>
      <c r="M77" s="223" t="str">
        <f>IF('SAM_2017_4HH_rich with capital'!N78="","",'SAM_2017_4HH_rich with capital'!N78)</f>
        <v/>
      </c>
      <c r="N77" s="223" t="str">
        <f>IF('SAM_2017_4HH_rich with capital'!O78="","",'SAM_2017_4HH_rich with capital'!O78)</f>
        <v/>
      </c>
      <c r="O77" s="223" t="str">
        <f>IF('SAM_2017_4HH_rich with capital'!P78="","",'SAM_2017_4HH_rich with capital'!P78)</f>
        <v/>
      </c>
      <c r="P77" s="223" t="str">
        <f>IF('SAM_2017_4HH_rich with capital'!Q78="","",'SAM_2017_4HH_rich with capital'!Q78)</f>
        <v/>
      </c>
      <c r="Q77" s="223" t="str">
        <f>IF('SAM_2017_4HH_rich with capital'!R78="","",'SAM_2017_4HH_rich with capital'!R78)</f>
        <v/>
      </c>
      <c r="R77" s="223" t="str">
        <f>IF('SAM_2017_4HH_rich with capital'!S78="","",'SAM_2017_4HH_rich with capital'!S78)</f>
        <v/>
      </c>
      <c r="S77" s="223" t="str">
        <f>IF('SAM_2017_4HH_rich with capital'!T78="","",'SAM_2017_4HH_rich with capital'!T78)</f>
        <v/>
      </c>
      <c r="T77" s="223" t="str">
        <f>IF('SAM_2017_4HH_rich with capital'!U78="","",'SAM_2017_4HH_rich with capital'!U78)</f>
        <v/>
      </c>
      <c r="U77" s="223" t="str">
        <f>IF('SAM_2017_4HH_rich with capital'!V78="","",'SAM_2017_4HH_rich with capital'!V78)</f>
        <v/>
      </c>
      <c r="V77" s="223" t="str">
        <f>IF('SAM_2017_4HH_rich with capital'!W78="","",'SAM_2017_4HH_rich with capital'!W78)</f>
        <v/>
      </c>
      <c r="W77" s="223" t="str">
        <f>IF('SAM_2017_4HH_rich with capital'!X78="","",'SAM_2017_4HH_rich with capital'!X78)</f>
        <v/>
      </c>
      <c r="X77" s="223" t="str">
        <f>IF('SAM_2017_4HH_rich with capital'!Y78="","",'SAM_2017_4HH_rich with capital'!Y78)</f>
        <v/>
      </c>
      <c r="Y77" s="223" t="str">
        <f>IF('SAM_2017_4HH_rich with capital'!Z78="","",'SAM_2017_4HH_rich with capital'!Z78)</f>
        <v/>
      </c>
      <c r="Z77" s="223" t="str">
        <f>IF('SAM_2017_4HH_rich with capital'!AA78="","",'SAM_2017_4HH_rich with capital'!AA78)</f>
        <v/>
      </c>
      <c r="AA77" s="223" t="str">
        <f>IF('SAM_2017_4HH_rich with capital'!AB78="","",'SAM_2017_4HH_rich with capital'!AB78)</f>
        <v/>
      </c>
      <c r="AB77" s="223" t="str">
        <f>IF('SAM_2017_4HH_rich with capital'!AC78="","",'SAM_2017_4HH_rich with capital'!AC78)</f>
        <v/>
      </c>
      <c r="AC77" s="223" t="str">
        <f>IF('SAM_2017_4HH_rich with capital'!AD78="","",'SAM_2017_4HH_rich with capital'!AD78)</f>
        <v/>
      </c>
      <c r="AD77" s="223" t="str">
        <f>IF('SAM_2017_4HH_rich with capital'!AE78="","",'SAM_2017_4HH_rich with capital'!AE78)</f>
        <v/>
      </c>
      <c r="AE77" s="223" t="str">
        <f>IF('SAM_2017_4HH_rich with capital'!AF78="","",'SAM_2017_4HH_rich with capital'!AF78)</f>
        <v/>
      </c>
      <c r="AF77" s="223" t="str">
        <f>IF('SAM_2017_4HH_rich with capital'!AG78="","",'SAM_2017_4HH_rich with capital'!AG78)</f>
        <v/>
      </c>
      <c r="AG77" s="223" t="str">
        <f>IF('SAM_2017_4HH_rich with capital'!AH78="","",'SAM_2017_4HH_rich with capital'!AH78)</f>
        <v/>
      </c>
      <c r="AH77" s="223" t="str">
        <f>IF('SAM_2017_4HH_rich with capital'!AI78="","",'SAM_2017_4HH_rich with capital'!AI78)</f>
        <v/>
      </c>
      <c r="AI77" s="223" t="str">
        <f>IF('SAM_2017_4HH_rich with capital'!AJ78="","",'SAM_2017_4HH_rich with capital'!AJ78)</f>
        <v/>
      </c>
      <c r="AJ77" s="223">
        <f>IF('SAM_2017_4HH_rich with capital'!AK78="","",'SAM_2017_4HH_rich with capital'!AK78)</f>
        <v>61694.209859215058</v>
      </c>
      <c r="AK77" s="223">
        <f>IF('SAM_2017_4HH_rich with capital'!AL78="","",'SAM_2017_4HH_rich with capital'!AL78)</f>
        <v>24668.667948639159</v>
      </c>
      <c r="AL77" s="223">
        <f>IF('SAM_2017_4HH_rich with capital'!AM78="","",'SAM_2017_4HH_rich with capital'!AM78)</f>
        <v>56060.408508274108</v>
      </c>
      <c r="AM77" s="223">
        <f>IF('SAM_2017_4HH_rich with capital'!AN78="","",'SAM_2017_4HH_rich with capital'!AN78)</f>
        <v>3377.8510110728821</v>
      </c>
      <c r="AN77" s="223">
        <f>IF('SAM_2017_4HH_rich with capital'!AO78="","",'SAM_2017_4HH_rich with capital'!AO78)</f>
        <v>1557.401241019335</v>
      </c>
      <c r="AO77" s="223">
        <f>IF('SAM_2017_4HH_rich with capital'!AP78="","",'SAM_2017_4HH_rich with capital'!AP78)</f>
        <v>13794.047760418576</v>
      </c>
      <c r="AP77" s="223">
        <f>IF('SAM_2017_4HH_rich with capital'!AQ78="","",'SAM_2017_4HH_rich with capital'!AQ78)</f>
        <v>4508.8241182564134</v>
      </c>
      <c r="AQ77" s="223">
        <f>IF('SAM_2017_4HH_rich with capital'!AR78="","",'SAM_2017_4HH_rich with capital'!AR78)</f>
        <v>417790.95987979323</v>
      </c>
      <c r="AR77" s="223">
        <f>IF('SAM_2017_4HH_rich with capital'!AS78="","",'SAM_2017_4HH_rich with capital'!AS78)</f>
        <v>10769.699272240916</v>
      </c>
      <c r="AS77" s="223">
        <f>IF('SAM_2017_4HH_rich with capital'!AT78="","",'SAM_2017_4HH_rich with capital'!AT78)</f>
        <v>92230.361828091758</v>
      </c>
      <c r="AT77" s="223">
        <f>IF('SAM_2017_4HH_rich with capital'!AU78="","",'SAM_2017_4HH_rich with capital'!AU78)</f>
        <v>7331.1709322309443</v>
      </c>
      <c r="AU77" s="223">
        <f>IF('SAM_2017_4HH_rich with capital'!AV78="","",'SAM_2017_4HH_rich with capital'!AV78)</f>
        <v>7449.0246086430689</v>
      </c>
      <c r="AV77" s="223">
        <f>IF('SAM_2017_4HH_rich with capital'!AW78="","",'SAM_2017_4HH_rich with capital'!AW78)</f>
        <v>38060.622438790291</v>
      </c>
      <c r="AW77" s="223">
        <f>IF('SAM_2017_4HH_rich with capital'!AX78="","",'SAM_2017_4HH_rich with capital'!AX78)</f>
        <v>80457.502038485138</v>
      </c>
      <c r="AX77" s="223">
        <f>IF('SAM_2017_4HH_rich with capital'!AY78="","",'SAM_2017_4HH_rich with capital'!AY78)</f>
        <v>64565.630834258962</v>
      </c>
      <c r="AY77" s="223">
        <f>IF('SAM_2017_4HH_rich with capital'!AZ78="","",'SAM_2017_4HH_rich with capital'!AZ78)</f>
        <v>14010.099314161973</v>
      </c>
      <c r="AZ77" s="223">
        <f>IF('SAM_2017_4HH_rich with capital'!BA78="","",'SAM_2017_4HH_rich with capital'!BA78)</f>
        <v>367258.82629018155</v>
      </c>
      <c r="BA77" s="223">
        <f>IF('SAM_2017_4HH_rich with capital'!BB78="","",'SAM_2017_4HH_rich with capital'!BB78)</f>
        <v>19100.087480511993</v>
      </c>
      <c r="BB77" s="223">
        <f>IF('SAM_2017_4HH_rich with capital'!BC78="","",'SAM_2017_4HH_rich with capital'!BC78)</f>
        <v>51189.869041708494</v>
      </c>
      <c r="BC77" s="223">
        <f>IF('SAM_2017_4HH_rich with capital'!BD78="","",'SAM_2017_4HH_rich with capital'!BD78)</f>
        <v>10841.405050506477</v>
      </c>
      <c r="BD77" s="223">
        <f>IF('SAM_2017_4HH_rich with capital'!BE78="","",'SAM_2017_4HH_rich with capital'!BE78)</f>
        <v>7262.11180515661</v>
      </c>
      <c r="BE77" s="223">
        <f>IF('SAM_2017_4HH_rich with capital'!BF78="","",'SAM_2017_4HH_rich with capital'!BF78)</f>
        <v>7407.2141733306871</v>
      </c>
      <c r="BF77" s="223">
        <f>IF('SAM_2017_4HH_rich with capital'!BG78="","",'SAM_2017_4HH_rich with capital'!BG78)</f>
        <v>148797.010440952</v>
      </c>
      <c r="BG77" s="223">
        <f>IF('SAM_2017_4HH_rich with capital'!BH78="","",'SAM_2017_4HH_rich with capital'!BH78)</f>
        <v>531.97696392039984</v>
      </c>
      <c r="BH77" s="223">
        <f>IF('SAM_2017_4HH_rich with capital'!BI78="","",'SAM_2017_4HH_rich with capital'!BI78)</f>
        <v>11869.028955227741</v>
      </c>
      <c r="BI77" s="223">
        <f>IF('SAM_2017_4HH_rich with capital'!BJ78="","",'SAM_2017_4HH_rich with capital'!BJ78)</f>
        <v>204095.38218011637</v>
      </c>
      <c r="BJ77" s="223">
        <f>IF('SAM_2017_4HH_rich with capital'!BK78="","",'SAM_2017_4HH_rich with capital'!BK78)</f>
        <v>22676.271727331492</v>
      </c>
      <c r="BK77" s="223">
        <f>IF('SAM_2017_4HH_rich with capital'!BL78="","",'SAM_2017_4HH_rich with capital'!BL78)</f>
        <v>56744.371531369536</v>
      </c>
      <c r="BL77" s="223">
        <f>IF('SAM_2017_4HH_rich with capital'!BM78="","",'SAM_2017_4HH_rich with capital'!BM78)</f>
        <v>70343.895067671678</v>
      </c>
      <c r="BM77" s="223">
        <f>IF('SAM_2017_4HH_rich with capital'!BN78="","",'SAM_2017_4HH_rich with capital'!BN78)</f>
        <v>17975.143042737302</v>
      </c>
      <c r="BN77" s="223">
        <f>IF('SAM_2017_4HH_rich with capital'!BO78="","",'SAM_2017_4HH_rich with capital'!BO78)</f>
        <v>64322.937104168159</v>
      </c>
      <c r="BO77" s="223">
        <f>IF('SAM_2017_4HH_rich with capital'!BP78="","",'SAM_2017_4HH_rich with capital'!BP78)</f>
        <v>8548.519467109707</v>
      </c>
      <c r="BP77" s="223">
        <f>IF('SAM_2017_4HH_rich with capital'!BQ78="","",'SAM_2017_4HH_rich with capital'!BQ78)</f>
        <v>6751.9916158110482</v>
      </c>
      <c r="BQ77" s="223">
        <f>IF('SAM_2017_4HH_rich with capital'!BR78="","",'SAM_2017_4HH_rich with capital'!BR78)</f>
        <v>142939.49146445945</v>
      </c>
      <c r="BR77" s="223" t="str">
        <f>IF('SAM_2017_4HH_rich with capital'!BS78="","",'SAM_2017_4HH_rich with capital'!BS78)</f>
        <v/>
      </c>
      <c r="BS77" s="223" t="str">
        <f>IF('SAM_2017_4HH_rich with capital'!BT78="","",'SAM_2017_4HH_rich with capital'!BT78)</f>
        <v/>
      </c>
      <c r="BT77" s="279" t="str">
        <f>IF('SAM_2017_4HH_rich with capital'!BU78="","",'SAM_2017_4HH_rich with capital'!BU78)</f>
        <v/>
      </c>
      <c r="BU77" s="223" t="str">
        <f>IF('SAM_2017_4HH_rich with capital'!BV78="","",'SAM_2017_4HH_rich with capital'!BV78)</f>
        <v/>
      </c>
      <c r="BV77" s="223" t="str">
        <f>IF('SAM_2017_4HH_rich with capital'!BW78="","",'SAM_2017_4HH_rich with capital'!BW78)</f>
        <v/>
      </c>
      <c r="BW77" s="280" t="str">
        <f>IF('SAM_2017_4HH_rich with capital'!BX78="","",'SAM_2017_4HH_rich with capital'!BX78)</f>
        <v/>
      </c>
      <c r="BX77" s="223" t="str">
        <f>IF('SAM_2017_4HH_rich with capital'!BY78="","",'SAM_2017_4HH_rich with capital'!BY78)</f>
        <v/>
      </c>
      <c r="BY77" s="223" t="str">
        <f>IF('SAM_2017_4HH_rich with capital'!BZ78="","",'SAM_2017_4HH_rich with capital'!BZ78)</f>
        <v/>
      </c>
      <c r="BZ77" s="223" t="str">
        <f>IF('SAM_2017_4HH_rich with capital'!CA78="","",'SAM_2017_4HH_rich with capital'!CA78)</f>
        <v/>
      </c>
      <c r="CA77" s="223" t="str">
        <f>IF('SAM_2017_4HH_rich with capital'!CB78="","",'SAM_2017_4HH_rich with capital'!CB78)</f>
        <v/>
      </c>
      <c r="CB77" s="223" t="str">
        <f>IF('SAM_2017_4HH_rich with capital'!CC78="","",'SAM_2017_4HH_rich with capital'!CC78)</f>
        <v/>
      </c>
      <c r="CC77" s="223" t="str">
        <f>IF('SAM_2017_4HH_rich with capital'!CD78="","",'SAM_2017_4HH_rich with capital'!CD78)</f>
        <v/>
      </c>
      <c r="CD77" s="223" t="str">
        <f>IF('SAM_2017_4HH_rich with capital'!CE78="","",'SAM_2017_4HH_rich with capital'!CE78)</f>
        <v/>
      </c>
      <c r="CE77" s="83" t="str">
        <f>IF('SAM_2017_4HH_rich with capital'!CF78="","",'SAM_2017_4HH_rich with capital'!CF78)</f>
        <v/>
      </c>
    </row>
    <row r="78" spans="1:83" x14ac:dyDescent="0.25">
      <c r="A78" s="225">
        <v>77</v>
      </c>
      <c r="B78" s="244" t="str">
        <f>IF('SAM_2017_4HH_rich with capital'!C79="","",'SAM_2017_4HH_rich with capital'!C79)</f>
        <v/>
      </c>
      <c r="C78" s="223" t="str">
        <f>IF('SAM_2017_4HH_rich with capital'!D79="","",'SAM_2017_4HH_rich with capital'!D79)</f>
        <v/>
      </c>
      <c r="D78" s="223" t="str">
        <f>IF('SAM_2017_4HH_rich with capital'!E79="","",'SAM_2017_4HH_rich with capital'!E79)</f>
        <v/>
      </c>
      <c r="E78" s="223" t="str">
        <f>IF('SAM_2017_4HH_rich with capital'!F79="","",'SAM_2017_4HH_rich with capital'!F79)</f>
        <v/>
      </c>
      <c r="F78" s="223" t="str">
        <f>IF('SAM_2017_4HH_rich with capital'!G79="","",'SAM_2017_4HH_rich with capital'!G79)</f>
        <v/>
      </c>
      <c r="G78" s="223" t="str">
        <f>IF('SAM_2017_4HH_rich with capital'!H79="","",'SAM_2017_4HH_rich with capital'!H79)</f>
        <v/>
      </c>
      <c r="H78" s="223" t="str">
        <f>IF('SAM_2017_4HH_rich with capital'!I79="","",'SAM_2017_4HH_rich with capital'!I79)</f>
        <v/>
      </c>
      <c r="I78" s="223" t="str">
        <f>IF('SAM_2017_4HH_rich with capital'!J79="","",'SAM_2017_4HH_rich with capital'!J79)</f>
        <v/>
      </c>
      <c r="J78" s="223" t="str">
        <f>IF('SAM_2017_4HH_rich with capital'!K79="","",'SAM_2017_4HH_rich with capital'!K79)</f>
        <v/>
      </c>
      <c r="K78" s="223" t="str">
        <f>IF('SAM_2017_4HH_rich with capital'!L79="","",'SAM_2017_4HH_rich with capital'!L79)</f>
        <v/>
      </c>
      <c r="L78" s="223" t="str">
        <f>IF('SAM_2017_4HH_rich with capital'!M79="","",'SAM_2017_4HH_rich with capital'!M79)</f>
        <v/>
      </c>
      <c r="M78" s="223" t="str">
        <f>IF('SAM_2017_4HH_rich with capital'!N79="","",'SAM_2017_4HH_rich with capital'!N79)</f>
        <v/>
      </c>
      <c r="N78" s="223" t="str">
        <f>IF('SAM_2017_4HH_rich with capital'!O79="","",'SAM_2017_4HH_rich with capital'!O79)</f>
        <v/>
      </c>
      <c r="O78" s="223" t="str">
        <f>IF('SAM_2017_4HH_rich with capital'!P79="","",'SAM_2017_4HH_rich with capital'!P79)</f>
        <v/>
      </c>
      <c r="P78" s="223" t="str">
        <f>IF('SAM_2017_4HH_rich with capital'!Q79="","",'SAM_2017_4HH_rich with capital'!Q79)</f>
        <v/>
      </c>
      <c r="Q78" s="223" t="str">
        <f>IF('SAM_2017_4HH_rich with capital'!R79="","",'SAM_2017_4HH_rich with capital'!R79)</f>
        <v/>
      </c>
      <c r="R78" s="223" t="str">
        <f>IF('SAM_2017_4HH_rich with capital'!S79="","",'SAM_2017_4HH_rich with capital'!S79)</f>
        <v/>
      </c>
      <c r="S78" s="223" t="str">
        <f>IF('SAM_2017_4HH_rich with capital'!T79="","",'SAM_2017_4HH_rich with capital'!T79)</f>
        <v/>
      </c>
      <c r="T78" s="223" t="str">
        <f>IF('SAM_2017_4HH_rich with capital'!U79="","",'SAM_2017_4HH_rich with capital'!U79)</f>
        <v/>
      </c>
      <c r="U78" s="223" t="str">
        <f>IF('SAM_2017_4HH_rich with capital'!V79="","",'SAM_2017_4HH_rich with capital'!V79)</f>
        <v/>
      </c>
      <c r="V78" s="223" t="str">
        <f>IF('SAM_2017_4HH_rich with capital'!W79="","",'SAM_2017_4HH_rich with capital'!W79)</f>
        <v/>
      </c>
      <c r="W78" s="223" t="str">
        <f>IF('SAM_2017_4HH_rich with capital'!X79="","",'SAM_2017_4HH_rich with capital'!X79)</f>
        <v/>
      </c>
      <c r="X78" s="223" t="str">
        <f>IF('SAM_2017_4HH_rich with capital'!Y79="","",'SAM_2017_4HH_rich with capital'!Y79)</f>
        <v/>
      </c>
      <c r="Y78" s="223" t="str">
        <f>IF('SAM_2017_4HH_rich with capital'!Z79="","",'SAM_2017_4HH_rich with capital'!Z79)</f>
        <v/>
      </c>
      <c r="Z78" s="223" t="str">
        <f>IF('SAM_2017_4HH_rich with capital'!AA79="","",'SAM_2017_4HH_rich with capital'!AA79)</f>
        <v/>
      </c>
      <c r="AA78" s="223" t="str">
        <f>IF('SAM_2017_4HH_rich with capital'!AB79="","",'SAM_2017_4HH_rich with capital'!AB79)</f>
        <v/>
      </c>
      <c r="AB78" s="223" t="str">
        <f>IF('SAM_2017_4HH_rich with capital'!AC79="","",'SAM_2017_4HH_rich with capital'!AC79)</f>
        <v/>
      </c>
      <c r="AC78" s="223" t="str">
        <f>IF('SAM_2017_4HH_rich with capital'!AD79="","",'SAM_2017_4HH_rich with capital'!AD79)</f>
        <v/>
      </c>
      <c r="AD78" s="223" t="str">
        <f>IF('SAM_2017_4HH_rich with capital'!AE79="","",'SAM_2017_4HH_rich with capital'!AE79)</f>
        <v/>
      </c>
      <c r="AE78" s="223" t="str">
        <f>IF('SAM_2017_4HH_rich with capital'!AF79="","",'SAM_2017_4HH_rich with capital'!AF79)</f>
        <v/>
      </c>
      <c r="AF78" s="223" t="str">
        <f>IF('SAM_2017_4HH_rich with capital'!AG79="","",'SAM_2017_4HH_rich with capital'!AG79)</f>
        <v/>
      </c>
      <c r="AG78" s="223" t="str">
        <f>IF('SAM_2017_4HH_rich with capital'!AH79="","",'SAM_2017_4HH_rich with capital'!AH79)</f>
        <v/>
      </c>
      <c r="AH78" s="223" t="str">
        <f>IF('SAM_2017_4HH_rich with capital'!AI79="","",'SAM_2017_4HH_rich with capital'!AI79)</f>
        <v/>
      </c>
      <c r="AI78" s="223" t="str">
        <f>IF('SAM_2017_4HH_rich with capital'!AJ79="","",'SAM_2017_4HH_rich with capital'!AJ79)</f>
        <v/>
      </c>
      <c r="AJ78" s="223" t="str">
        <f>IF('SAM_2017_4HH_rich with capital'!AK79="","",'SAM_2017_4HH_rich with capital'!AK79)</f>
        <v/>
      </c>
      <c r="AK78" s="223" t="str">
        <f>IF('SAM_2017_4HH_rich with capital'!AL79="","",'SAM_2017_4HH_rich with capital'!AL79)</f>
        <v/>
      </c>
      <c r="AL78" s="223" t="str">
        <f>IF('SAM_2017_4HH_rich with capital'!AM79="","",'SAM_2017_4HH_rich with capital'!AM79)</f>
        <v/>
      </c>
      <c r="AM78" s="223" t="str">
        <f>IF('SAM_2017_4HH_rich with capital'!AN79="","",'SAM_2017_4HH_rich with capital'!AN79)</f>
        <v/>
      </c>
      <c r="AN78" s="223" t="str">
        <f>IF('SAM_2017_4HH_rich with capital'!AO79="","",'SAM_2017_4HH_rich with capital'!AO79)</f>
        <v/>
      </c>
      <c r="AO78" s="223" t="str">
        <f>IF('SAM_2017_4HH_rich with capital'!AP79="","",'SAM_2017_4HH_rich with capital'!AP79)</f>
        <v/>
      </c>
      <c r="AP78" s="223" t="str">
        <f>IF('SAM_2017_4HH_rich with capital'!AQ79="","",'SAM_2017_4HH_rich with capital'!AQ79)</f>
        <v/>
      </c>
      <c r="AQ78" s="223" t="str">
        <f>IF('SAM_2017_4HH_rich with capital'!AR79="","",'SAM_2017_4HH_rich with capital'!AR79)</f>
        <v/>
      </c>
      <c r="AR78" s="223" t="str">
        <f>IF('SAM_2017_4HH_rich with capital'!AS79="","",'SAM_2017_4HH_rich with capital'!AS79)</f>
        <v/>
      </c>
      <c r="AS78" s="223" t="str">
        <f>IF('SAM_2017_4HH_rich with capital'!AT79="","",'SAM_2017_4HH_rich with capital'!AT79)</f>
        <v/>
      </c>
      <c r="AT78" s="223" t="str">
        <f>IF('SAM_2017_4HH_rich with capital'!AU79="","",'SAM_2017_4HH_rich with capital'!AU79)</f>
        <v/>
      </c>
      <c r="AU78" s="223" t="str">
        <f>IF('SAM_2017_4HH_rich with capital'!AV79="","",'SAM_2017_4HH_rich with capital'!AV79)</f>
        <v/>
      </c>
      <c r="AV78" s="223" t="str">
        <f>IF('SAM_2017_4HH_rich with capital'!AW79="","",'SAM_2017_4HH_rich with capital'!AW79)</f>
        <v/>
      </c>
      <c r="AW78" s="223" t="str">
        <f>IF('SAM_2017_4HH_rich with capital'!AX79="","",'SAM_2017_4HH_rich with capital'!AX79)</f>
        <v/>
      </c>
      <c r="AX78" s="223" t="str">
        <f>IF('SAM_2017_4HH_rich with capital'!AY79="","",'SAM_2017_4HH_rich with capital'!AY79)</f>
        <v/>
      </c>
      <c r="AY78" s="223" t="str">
        <f>IF('SAM_2017_4HH_rich with capital'!AZ79="","",'SAM_2017_4HH_rich with capital'!AZ79)</f>
        <v/>
      </c>
      <c r="AZ78" s="223" t="str">
        <f>IF('SAM_2017_4HH_rich with capital'!BA79="","",'SAM_2017_4HH_rich with capital'!BA79)</f>
        <v/>
      </c>
      <c r="BA78" s="223" t="str">
        <f>IF('SAM_2017_4HH_rich with capital'!BB79="","",'SAM_2017_4HH_rich with capital'!BB79)</f>
        <v/>
      </c>
      <c r="BB78" s="223" t="str">
        <f>IF('SAM_2017_4HH_rich with capital'!BC79="","",'SAM_2017_4HH_rich with capital'!BC79)</f>
        <v/>
      </c>
      <c r="BC78" s="223" t="str">
        <f>IF('SAM_2017_4HH_rich with capital'!BD79="","",'SAM_2017_4HH_rich with capital'!BD79)</f>
        <v/>
      </c>
      <c r="BD78" s="223" t="str">
        <f>IF('SAM_2017_4HH_rich with capital'!BE79="","",'SAM_2017_4HH_rich with capital'!BE79)</f>
        <v/>
      </c>
      <c r="BE78" s="223" t="str">
        <f>IF('SAM_2017_4HH_rich with capital'!BF79="","",'SAM_2017_4HH_rich with capital'!BF79)</f>
        <v/>
      </c>
      <c r="BF78" s="223" t="str">
        <f>IF('SAM_2017_4HH_rich with capital'!BG79="","",'SAM_2017_4HH_rich with capital'!BG79)</f>
        <v/>
      </c>
      <c r="BG78" s="223" t="str">
        <f>IF('SAM_2017_4HH_rich with capital'!BH79="","",'SAM_2017_4HH_rich with capital'!BH79)</f>
        <v/>
      </c>
      <c r="BH78" s="223" t="str">
        <f>IF('SAM_2017_4HH_rich with capital'!BI79="","",'SAM_2017_4HH_rich with capital'!BI79)</f>
        <v/>
      </c>
      <c r="BI78" s="223" t="str">
        <f>IF('SAM_2017_4HH_rich with capital'!BJ79="","",'SAM_2017_4HH_rich with capital'!BJ79)</f>
        <v/>
      </c>
      <c r="BJ78" s="223" t="str">
        <f>IF('SAM_2017_4HH_rich with capital'!BK79="","",'SAM_2017_4HH_rich with capital'!BK79)</f>
        <v/>
      </c>
      <c r="BK78" s="223" t="str">
        <f>IF('SAM_2017_4HH_rich with capital'!BL79="","",'SAM_2017_4HH_rich with capital'!BL79)</f>
        <v/>
      </c>
      <c r="BL78" s="223" t="str">
        <f>IF('SAM_2017_4HH_rich with capital'!BM79="","",'SAM_2017_4HH_rich with capital'!BM79)</f>
        <v/>
      </c>
      <c r="BM78" s="223" t="str">
        <f>IF('SAM_2017_4HH_rich with capital'!BN79="","",'SAM_2017_4HH_rich with capital'!BN79)</f>
        <v/>
      </c>
      <c r="BN78" s="223" t="str">
        <f>IF('SAM_2017_4HH_rich with capital'!BO79="","",'SAM_2017_4HH_rich with capital'!BO79)</f>
        <v/>
      </c>
      <c r="BO78" s="223" t="str">
        <f>IF('SAM_2017_4HH_rich with capital'!BP79="","",'SAM_2017_4HH_rich with capital'!BP79)</f>
        <v/>
      </c>
      <c r="BP78" s="223" t="str">
        <f>IF('SAM_2017_4HH_rich with capital'!BQ79="","",'SAM_2017_4HH_rich with capital'!BQ79)</f>
        <v/>
      </c>
      <c r="BQ78" s="223" t="str">
        <f>IF('SAM_2017_4HH_rich with capital'!BR79="","",'SAM_2017_4HH_rich with capital'!BR79)</f>
        <v/>
      </c>
      <c r="BR78" s="223" t="str">
        <f>IF('SAM_2017_4HH_rich with capital'!BS79="","",'SAM_2017_4HH_rich with capital'!BS79)</f>
        <v/>
      </c>
      <c r="BS78" s="223" t="str">
        <f>IF('SAM_2017_4HH_rich with capital'!BT79="","",'SAM_2017_4HH_rich with capital'!BT79)</f>
        <v/>
      </c>
      <c r="BT78" s="279" t="str">
        <f>IF('SAM_2017_4HH_rich with capital'!BU79="","",'SAM_2017_4HH_rich with capital'!BU79)</f>
        <v/>
      </c>
      <c r="BU78" s="223" t="str">
        <f>IF('SAM_2017_4HH_rich with capital'!BV79="","",'SAM_2017_4HH_rich with capital'!BV79)</f>
        <v/>
      </c>
      <c r="BV78" s="223" t="str">
        <f>IF('SAM_2017_4HH_rich with capital'!BW79="","",'SAM_2017_4HH_rich with capital'!BW79)</f>
        <v/>
      </c>
      <c r="BW78" s="280" t="str">
        <f>IF('SAM_2017_4HH_rich with capital'!BX79="","",'SAM_2017_4HH_rich with capital'!BX79)</f>
        <v/>
      </c>
      <c r="BX78" s="223" t="str">
        <f>IF('SAM_2017_4HH_rich with capital'!BY79="","",'SAM_2017_4HH_rich with capital'!BY79)</f>
        <v/>
      </c>
      <c r="BY78" s="223" t="str">
        <f>IF('SAM_2017_4HH_rich with capital'!BZ79="","",'SAM_2017_4HH_rich with capital'!BZ79)</f>
        <v/>
      </c>
      <c r="BZ78" s="223" t="str">
        <f>IF('SAM_2017_4HH_rich with capital'!CA79="","",'SAM_2017_4HH_rich with capital'!CA79)</f>
        <v/>
      </c>
      <c r="CA78" s="223" t="str">
        <f>IF('SAM_2017_4HH_rich with capital'!CB79="","",'SAM_2017_4HH_rich with capital'!CB79)</f>
        <v/>
      </c>
      <c r="CB78" s="223" t="str">
        <f>IF('SAM_2017_4HH_rich with capital'!CC79="","",'SAM_2017_4HH_rich with capital'!CC79)</f>
        <v/>
      </c>
      <c r="CC78" s="223" t="str">
        <f>IF('SAM_2017_4HH_rich with capital'!CD79="","",'SAM_2017_4HH_rich with capital'!CD79)</f>
        <v/>
      </c>
      <c r="CD78" s="223" t="str">
        <f>IF('SAM_2017_4HH_rich with capital'!CE79="","",'SAM_2017_4HH_rich with capital'!CE79)</f>
        <v/>
      </c>
      <c r="CE78" s="83">
        <f>IF('SAM_2017_4HH_rich with capital'!CF79="","",'SAM_2017_4HH_rich with capital'!CF79)</f>
        <v>1201952.41530639</v>
      </c>
    </row>
    <row r="79" spans="1:83" x14ac:dyDescent="0.25">
      <c r="A79" s="225">
        <v>78</v>
      </c>
      <c r="B79" s="244">
        <f>IF('SAM_2017_4HH_rich with capital'!C80="","",'SAM_2017_4HH_rich with capital'!C80)</f>
        <v>2345.6999999999998</v>
      </c>
      <c r="C79" s="223">
        <f>IF('SAM_2017_4HH_rich with capital'!D80="","",'SAM_2017_4HH_rich with capital'!D80)</f>
        <v>6743.7734244622634</v>
      </c>
      <c r="D79" s="223">
        <f>IF('SAM_2017_4HH_rich with capital'!E80="","",'SAM_2017_4HH_rich with capital'!E80)</f>
        <v>296055.09572091891</v>
      </c>
      <c r="E79" s="223">
        <f>IF('SAM_2017_4HH_rich with capital'!F80="","",'SAM_2017_4HH_rich with capital'!F80)</f>
        <v>9039.5437684368753</v>
      </c>
      <c r="F79" s="223">
        <f>IF('SAM_2017_4HH_rich with capital'!G80="","",'SAM_2017_4HH_rich with capital'!G80)</f>
        <v>2040.9516378959104</v>
      </c>
      <c r="G79" s="223">
        <f>IF('SAM_2017_4HH_rich with capital'!H80="","",'SAM_2017_4HH_rich with capital'!H80)</f>
        <v>12599.450422358603</v>
      </c>
      <c r="H79" s="223">
        <f>IF('SAM_2017_4HH_rich with capital'!I80="","",'SAM_2017_4HH_rich with capital'!I80)</f>
        <v>9321.4850259273699</v>
      </c>
      <c r="I79" s="223">
        <f>IF('SAM_2017_4HH_rich with capital'!J80="","",'SAM_2017_4HH_rich with capital'!J80)</f>
        <v>8287.1005745175335</v>
      </c>
      <c r="J79" s="223">
        <f>IF('SAM_2017_4HH_rich with capital'!K80="","",'SAM_2017_4HH_rich with capital'!K80)</f>
        <v>318.74159399102547</v>
      </c>
      <c r="K79" s="223">
        <f>IF('SAM_2017_4HH_rich with capital'!L80="","",'SAM_2017_4HH_rich with capital'!L80)</f>
        <v>554.04772738808697</v>
      </c>
      <c r="L79" s="223">
        <f>IF('SAM_2017_4HH_rich with capital'!M80="","",'SAM_2017_4HH_rich with capital'!M80)</f>
        <v>21740.913309524396</v>
      </c>
      <c r="M79" s="223">
        <f>IF('SAM_2017_4HH_rich with capital'!N80="","",'SAM_2017_4HH_rich with capital'!N80)</f>
        <v>32461.152698204958</v>
      </c>
      <c r="N79" s="223">
        <f>IF('SAM_2017_4HH_rich with capital'!O80="","",'SAM_2017_4HH_rich with capital'!O80)</f>
        <v>581.21857235232687</v>
      </c>
      <c r="O79" s="223">
        <f>IF('SAM_2017_4HH_rich with capital'!P80="","",'SAM_2017_4HH_rich with capital'!P80)</f>
        <v>2146.8358820170624</v>
      </c>
      <c r="P79" s="223">
        <f>IF('SAM_2017_4HH_rich with capital'!Q80="","",'SAM_2017_4HH_rich with capital'!Q80)</f>
        <v>637.79613938021123</v>
      </c>
      <c r="Q79" s="223">
        <f>IF('SAM_2017_4HH_rich with capital'!R80="","",'SAM_2017_4HH_rich with capital'!R80)</f>
        <v>3070.7398051428631</v>
      </c>
      <c r="R79" s="223">
        <f>IF('SAM_2017_4HH_rich with capital'!S80="","",'SAM_2017_4HH_rich with capital'!S80)</f>
        <v>4652.8828525173012</v>
      </c>
      <c r="S79" s="223">
        <f>IF('SAM_2017_4HH_rich with capital'!T80="","",'SAM_2017_4HH_rich with capital'!T80)</f>
        <v>27.170844964239862</v>
      </c>
      <c r="T79" s="223">
        <f>IF('SAM_2017_4HH_rich with capital'!U80="","",'SAM_2017_4HH_rich with capital'!U80)</f>
        <v>11010.702396546756</v>
      </c>
      <c r="U79" s="223">
        <f>IF('SAM_2017_4HH_rich with capital'!V80="","",'SAM_2017_4HH_rich with capital'!V80)</f>
        <v>1149.4935869514538</v>
      </c>
      <c r="V79" s="223">
        <f>IF('SAM_2017_4HH_rich with capital'!W80="","",'SAM_2017_4HH_rich with capital'!W80)</f>
        <v>3345.4040165017936</v>
      </c>
      <c r="W79" s="223">
        <f>IF('SAM_2017_4HH_rich with capital'!X80="","",'SAM_2017_4HH_rich with capital'!X80)</f>
        <v>3085.5</v>
      </c>
      <c r="X79" s="223">
        <f>IF('SAM_2017_4HH_rich with capital'!Y80="","",'SAM_2017_4HH_rich with capital'!Y80)</f>
        <v>38832.370945556882</v>
      </c>
      <c r="Y79" s="223">
        <f>IF('SAM_2017_4HH_rich with capital'!Z80="","",'SAM_2017_4HH_rich with capital'!Z80)</f>
        <v>27.660238328374504</v>
      </c>
      <c r="Z79" s="223">
        <f>IF('SAM_2017_4HH_rich with capital'!AA80="","",'SAM_2017_4HH_rich with capital'!AA80)</f>
        <v>629.49520668347975</v>
      </c>
      <c r="AA79" s="223">
        <f>IF('SAM_2017_4HH_rich with capital'!AB80="","",'SAM_2017_4HH_rich with capital'!AB80)</f>
        <v>11211.2</v>
      </c>
      <c r="AB79" s="223">
        <f>IF('SAM_2017_4HH_rich with capital'!AC80="","",'SAM_2017_4HH_rich with capital'!AC80)</f>
        <v>20780.400000000001</v>
      </c>
      <c r="AC79" s="223">
        <f>IF('SAM_2017_4HH_rich with capital'!AD80="","",'SAM_2017_4HH_rich with capital'!AD80)</f>
        <v>14441</v>
      </c>
      <c r="AD79" s="223">
        <f>IF('SAM_2017_4HH_rich with capital'!AE80="","",'SAM_2017_4HH_rich with capital'!AE80)</f>
        <v>17225.8</v>
      </c>
      <c r="AE79" s="223">
        <f>IF('SAM_2017_4HH_rich with capital'!AF80="","",'SAM_2017_4HH_rich with capital'!AF80)</f>
        <v>22445</v>
      </c>
      <c r="AF79" s="223">
        <f>IF('SAM_2017_4HH_rich with capital'!AG80="","",'SAM_2017_4HH_rich with capital'!AG80)</f>
        <v>15343.2</v>
      </c>
      <c r="AG79" s="223">
        <f>IF('SAM_2017_4HH_rich with capital'!AH80="","",'SAM_2017_4HH_rich with capital'!AH80)</f>
        <v>2192</v>
      </c>
      <c r="AH79" s="223">
        <f>IF('SAM_2017_4HH_rich with capital'!AI80="","",'SAM_2017_4HH_rich with capital'!AI80)</f>
        <v>1899.5</v>
      </c>
      <c r="AI79" s="223">
        <f>IF('SAM_2017_4HH_rich with capital'!AJ80="","",'SAM_2017_4HH_rich with capital'!AJ80)</f>
        <v>25215.173609431255</v>
      </c>
      <c r="AJ79" s="223" t="str">
        <f>IF('SAM_2017_4HH_rich with capital'!AK80="","",'SAM_2017_4HH_rich with capital'!AK80)</f>
        <v/>
      </c>
      <c r="AK79" s="223" t="str">
        <f>IF('SAM_2017_4HH_rich with capital'!AL80="","",'SAM_2017_4HH_rich with capital'!AL80)</f>
        <v/>
      </c>
      <c r="AL79" s="223" t="str">
        <f>IF('SAM_2017_4HH_rich with capital'!AM80="","",'SAM_2017_4HH_rich with capital'!AM80)</f>
        <v/>
      </c>
      <c r="AM79" s="223" t="str">
        <f>IF('SAM_2017_4HH_rich with capital'!AN80="","",'SAM_2017_4HH_rich with capital'!AN80)</f>
        <v/>
      </c>
      <c r="AN79" s="223" t="str">
        <f>IF('SAM_2017_4HH_rich with capital'!AO80="","",'SAM_2017_4HH_rich with capital'!AO80)</f>
        <v/>
      </c>
      <c r="AO79" s="223" t="str">
        <f>IF('SAM_2017_4HH_rich with capital'!AP80="","",'SAM_2017_4HH_rich with capital'!AP80)</f>
        <v/>
      </c>
      <c r="AP79" s="223" t="str">
        <f>IF('SAM_2017_4HH_rich with capital'!AQ80="","",'SAM_2017_4HH_rich with capital'!AQ80)</f>
        <v/>
      </c>
      <c r="AQ79" s="223" t="str">
        <f>IF('SAM_2017_4HH_rich with capital'!AR80="","",'SAM_2017_4HH_rich with capital'!AR80)</f>
        <v/>
      </c>
      <c r="AR79" s="223" t="str">
        <f>IF('SAM_2017_4HH_rich with capital'!AS80="","",'SAM_2017_4HH_rich with capital'!AS80)</f>
        <v/>
      </c>
      <c r="AS79" s="223" t="str">
        <f>IF('SAM_2017_4HH_rich with capital'!AT80="","",'SAM_2017_4HH_rich with capital'!AT80)</f>
        <v/>
      </c>
      <c r="AT79" s="223" t="str">
        <f>IF('SAM_2017_4HH_rich with capital'!AU80="","",'SAM_2017_4HH_rich with capital'!AU80)</f>
        <v/>
      </c>
      <c r="AU79" s="223" t="str">
        <f>IF('SAM_2017_4HH_rich with capital'!AV80="","",'SAM_2017_4HH_rich with capital'!AV80)</f>
        <v/>
      </c>
      <c r="AV79" s="223" t="str">
        <f>IF('SAM_2017_4HH_rich with capital'!AW80="","",'SAM_2017_4HH_rich with capital'!AW80)</f>
        <v/>
      </c>
      <c r="AW79" s="223" t="str">
        <f>IF('SAM_2017_4HH_rich with capital'!AX80="","",'SAM_2017_4HH_rich with capital'!AX80)</f>
        <v/>
      </c>
      <c r="AX79" s="223" t="str">
        <f>IF('SAM_2017_4HH_rich with capital'!AY80="","",'SAM_2017_4HH_rich with capital'!AY80)</f>
        <v/>
      </c>
      <c r="AY79" s="223" t="str">
        <f>IF('SAM_2017_4HH_rich with capital'!AZ80="","",'SAM_2017_4HH_rich with capital'!AZ80)</f>
        <v/>
      </c>
      <c r="AZ79" s="223" t="str">
        <f>IF('SAM_2017_4HH_rich with capital'!BA80="","",'SAM_2017_4HH_rich with capital'!BA80)</f>
        <v/>
      </c>
      <c r="BA79" s="223" t="str">
        <f>IF('SAM_2017_4HH_rich with capital'!BB80="","",'SAM_2017_4HH_rich with capital'!BB80)</f>
        <v/>
      </c>
      <c r="BB79" s="223" t="str">
        <f>IF('SAM_2017_4HH_rich with capital'!BC80="","",'SAM_2017_4HH_rich with capital'!BC80)</f>
        <v/>
      </c>
      <c r="BC79" s="223" t="str">
        <f>IF('SAM_2017_4HH_rich with capital'!BD80="","",'SAM_2017_4HH_rich with capital'!BD80)</f>
        <v/>
      </c>
      <c r="BD79" s="223" t="str">
        <f>IF('SAM_2017_4HH_rich with capital'!BE80="","",'SAM_2017_4HH_rich with capital'!BE80)</f>
        <v/>
      </c>
      <c r="BE79" s="223" t="str">
        <f>IF('SAM_2017_4HH_rich with capital'!BF80="","",'SAM_2017_4HH_rich with capital'!BF80)</f>
        <v/>
      </c>
      <c r="BF79" s="223" t="str">
        <f>IF('SAM_2017_4HH_rich with capital'!BG80="","",'SAM_2017_4HH_rich with capital'!BG80)</f>
        <v/>
      </c>
      <c r="BG79" s="223" t="str">
        <f>IF('SAM_2017_4HH_rich with capital'!BH80="","",'SAM_2017_4HH_rich with capital'!BH80)</f>
        <v/>
      </c>
      <c r="BH79" s="223" t="str">
        <f>IF('SAM_2017_4HH_rich with capital'!BI80="","",'SAM_2017_4HH_rich with capital'!BI80)</f>
        <v/>
      </c>
      <c r="BI79" s="223" t="str">
        <f>IF('SAM_2017_4HH_rich with capital'!BJ80="","",'SAM_2017_4HH_rich with capital'!BJ80)</f>
        <v/>
      </c>
      <c r="BJ79" s="223" t="str">
        <f>IF('SAM_2017_4HH_rich with capital'!BK80="","",'SAM_2017_4HH_rich with capital'!BK80)</f>
        <v/>
      </c>
      <c r="BK79" s="223" t="str">
        <f>IF('SAM_2017_4HH_rich with capital'!BL80="","",'SAM_2017_4HH_rich with capital'!BL80)</f>
        <v/>
      </c>
      <c r="BL79" s="223" t="str">
        <f>IF('SAM_2017_4HH_rich with capital'!BM80="","",'SAM_2017_4HH_rich with capital'!BM80)</f>
        <v/>
      </c>
      <c r="BM79" s="223" t="str">
        <f>IF('SAM_2017_4HH_rich with capital'!BN80="","",'SAM_2017_4HH_rich with capital'!BN80)</f>
        <v/>
      </c>
      <c r="BN79" s="223" t="str">
        <f>IF('SAM_2017_4HH_rich with capital'!BO80="","",'SAM_2017_4HH_rich with capital'!BO80)</f>
        <v/>
      </c>
      <c r="BO79" s="223" t="str">
        <f>IF('SAM_2017_4HH_rich with capital'!BP80="","",'SAM_2017_4HH_rich with capital'!BP80)</f>
        <v/>
      </c>
      <c r="BP79" s="223" t="str">
        <f>IF('SAM_2017_4HH_rich with capital'!BQ80="","",'SAM_2017_4HH_rich with capital'!BQ80)</f>
        <v/>
      </c>
      <c r="BQ79" s="223" t="str">
        <f>IF('SAM_2017_4HH_rich with capital'!BR80="","",'SAM_2017_4HH_rich with capital'!BR80)</f>
        <v/>
      </c>
      <c r="BR79" s="223" t="str">
        <f>IF('SAM_2017_4HH_rich with capital'!BS80="","",'SAM_2017_4HH_rich with capital'!BS80)</f>
        <v/>
      </c>
      <c r="BS79" s="223" t="str">
        <f>IF('SAM_2017_4HH_rich with capital'!BT80="","",'SAM_2017_4HH_rich with capital'!BT80)</f>
        <v/>
      </c>
      <c r="BT79" s="279" t="str">
        <f>IF('SAM_2017_4HH_rich with capital'!BU80="","",'SAM_2017_4HH_rich with capital'!BU80)</f>
        <v/>
      </c>
      <c r="BU79" s="223" t="str">
        <f>IF('SAM_2017_4HH_rich with capital'!BV80="","",'SAM_2017_4HH_rich with capital'!BV80)</f>
        <v/>
      </c>
      <c r="BV79" s="223" t="str">
        <f>IF('SAM_2017_4HH_rich with capital'!BW80="","",'SAM_2017_4HH_rich with capital'!BW80)</f>
        <v/>
      </c>
      <c r="BW79" s="280" t="str">
        <f>IF('SAM_2017_4HH_rich with capital'!BX80="","",'SAM_2017_4HH_rich with capital'!BX80)</f>
        <v/>
      </c>
      <c r="BX79" s="223" t="str">
        <f>IF('SAM_2017_4HH_rich with capital'!BY80="","",'SAM_2017_4HH_rich with capital'!BY80)</f>
        <v/>
      </c>
      <c r="BY79" s="223" t="str">
        <f>IF('SAM_2017_4HH_rich with capital'!BZ80="","",'SAM_2017_4HH_rich with capital'!BZ80)</f>
        <v/>
      </c>
      <c r="BZ79" s="223" t="str">
        <f>IF('SAM_2017_4HH_rich with capital'!CA80="","",'SAM_2017_4HH_rich with capital'!CA80)</f>
        <v/>
      </c>
      <c r="CA79" s="223" t="str">
        <f>IF('SAM_2017_4HH_rich with capital'!CB80="","",'SAM_2017_4HH_rich with capital'!CB80)</f>
        <v/>
      </c>
      <c r="CB79" s="223" t="str">
        <f>IF('SAM_2017_4HH_rich with capital'!CC80="","",'SAM_2017_4HH_rich with capital'!CC80)</f>
        <v/>
      </c>
      <c r="CC79" s="223" t="str">
        <f>IF('SAM_2017_4HH_rich with capital'!CD80="","",'SAM_2017_4HH_rich with capital'!CD80)</f>
        <v/>
      </c>
      <c r="CD79" s="223" t="str">
        <f>IF('SAM_2017_4HH_rich with capital'!CE80="","",'SAM_2017_4HH_rich with capital'!CE80)</f>
        <v/>
      </c>
      <c r="CE79" s="83" t="str">
        <f>IF('SAM_2017_4HH_rich with capital'!CF80="","",'SAM_2017_4HH_rich with capital'!CF80)</f>
        <v/>
      </c>
    </row>
    <row r="80" spans="1:83" x14ac:dyDescent="0.25">
      <c r="A80" s="225">
        <v>79</v>
      </c>
      <c r="B80" s="244" t="str">
        <f>IF('SAM_2017_4HH_rich with capital'!C81="","",'SAM_2017_4HH_rich with capital'!C81)</f>
        <v/>
      </c>
      <c r="C80" s="223" t="str">
        <f>IF('SAM_2017_4HH_rich with capital'!D81="","",'SAM_2017_4HH_rich with capital'!D81)</f>
        <v/>
      </c>
      <c r="D80" s="223" t="str">
        <f>IF('SAM_2017_4HH_rich with capital'!E81="","",'SAM_2017_4HH_rich with capital'!E81)</f>
        <v/>
      </c>
      <c r="E80" s="223" t="str">
        <f>IF('SAM_2017_4HH_rich with capital'!F81="","",'SAM_2017_4HH_rich with capital'!F81)</f>
        <v/>
      </c>
      <c r="F80" s="223" t="str">
        <f>IF('SAM_2017_4HH_rich with capital'!G81="","",'SAM_2017_4HH_rich with capital'!G81)</f>
        <v/>
      </c>
      <c r="G80" s="223" t="str">
        <f>IF('SAM_2017_4HH_rich with capital'!H81="","",'SAM_2017_4HH_rich with capital'!H81)</f>
        <v/>
      </c>
      <c r="H80" s="223" t="str">
        <f>IF('SAM_2017_4HH_rich with capital'!I81="","",'SAM_2017_4HH_rich with capital'!I81)</f>
        <v/>
      </c>
      <c r="I80" s="223" t="str">
        <f>IF('SAM_2017_4HH_rich with capital'!J81="","",'SAM_2017_4HH_rich with capital'!J81)</f>
        <v/>
      </c>
      <c r="J80" s="223" t="str">
        <f>IF('SAM_2017_4HH_rich with capital'!K81="","",'SAM_2017_4HH_rich with capital'!K81)</f>
        <v/>
      </c>
      <c r="K80" s="223" t="str">
        <f>IF('SAM_2017_4HH_rich with capital'!L81="","",'SAM_2017_4HH_rich with capital'!L81)</f>
        <v/>
      </c>
      <c r="L80" s="223" t="str">
        <f>IF('SAM_2017_4HH_rich with capital'!M81="","",'SAM_2017_4HH_rich with capital'!M81)</f>
        <v/>
      </c>
      <c r="M80" s="223" t="str">
        <f>IF('SAM_2017_4HH_rich with capital'!N81="","",'SAM_2017_4HH_rich with capital'!N81)</f>
        <v/>
      </c>
      <c r="N80" s="223" t="str">
        <f>IF('SAM_2017_4HH_rich with capital'!O81="","",'SAM_2017_4HH_rich with capital'!O81)</f>
        <v/>
      </c>
      <c r="O80" s="223" t="str">
        <f>IF('SAM_2017_4HH_rich with capital'!P81="","",'SAM_2017_4HH_rich with capital'!P81)</f>
        <v/>
      </c>
      <c r="P80" s="223" t="str">
        <f>IF('SAM_2017_4HH_rich with capital'!Q81="","",'SAM_2017_4HH_rich with capital'!Q81)</f>
        <v/>
      </c>
      <c r="Q80" s="223" t="str">
        <f>IF('SAM_2017_4HH_rich with capital'!R81="","",'SAM_2017_4HH_rich with capital'!R81)</f>
        <v/>
      </c>
      <c r="R80" s="223" t="str">
        <f>IF('SAM_2017_4HH_rich with capital'!S81="","",'SAM_2017_4HH_rich with capital'!S81)</f>
        <v/>
      </c>
      <c r="S80" s="223" t="str">
        <f>IF('SAM_2017_4HH_rich with capital'!T81="","",'SAM_2017_4HH_rich with capital'!T81)</f>
        <v/>
      </c>
      <c r="T80" s="223" t="str">
        <f>IF('SAM_2017_4HH_rich with capital'!U81="","",'SAM_2017_4HH_rich with capital'!U81)</f>
        <v/>
      </c>
      <c r="U80" s="223" t="str">
        <f>IF('SAM_2017_4HH_rich with capital'!V81="","",'SAM_2017_4HH_rich with capital'!V81)</f>
        <v/>
      </c>
      <c r="V80" s="223" t="str">
        <f>IF('SAM_2017_4HH_rich with capital'!W81="","",'SAM_2017_4HH_rich with capital'!W81)</f>
        <v/>
      </c>
      <c r="W80" s="223" t="str">
        <f>IF('SAM_2017_4HH_rich with capital'!X81="","",'SAM_2017_4HH_rich with capital'!X81)</f>
        <v/>
      </c>
      <c r="X80" s="223" t="str">
        <f>IF('SAM_2017_4HH_rich with capital'!Y81="","",'SAM_2017_4HH_rich with capital'!Y81)</f>
        <v/>
      </c>
      <c r="Y80" s="223" t="str">
        <f>IF('SAM_2017_4HH_rich with capital'!Z81="","",'SAM_2017_4HH_rich with capital'!Z81)</f>
        <v/>
      </c>
      <c r="Z80" s="223" t="str">
        <f>IF('SAM_2017_4HH_rich with capital'!AA81="","",'SAM_2017_4HH_rich with capital'!AA81)</f>
        <v/>
      </c>
      <c r="AA80" s="223" t="str">
        <f>IF('SAM_2017_4HH_rich with capital'!AB81="","",'SAM_2017_4HH_rich with capital'!AB81)</f>
        <v/>
      </c>
      <c r="AB80" s="223" t="str">
        <f>IF('SAM_2017_4HH_rich with capital'!AC81="","",'SAM_2017_4HH_rich with capital'!AC81)</f>
        <v/>
      </c>
      <c r="AC80" s="223" t="str">
        <f>IF('SAM_2017_4HH_rich with capital'!AD81="","",'SAM_2017_4HH_rich with capital'!AD81)</f>
        <v/>
      </c>
      <c r="AD80" s="223" t="str">
        <f>IF('SAM_2017_4HH_rich with capital'!AE81="","",'SAM_2017_4HH_rich with capital'!AE81)</f>
        <v/>
      </c>
      <c r="AE80" s="223" t="str">
        <f>IF('SAM_2017_4HH_rich with capital'!AF81="","",'SAM_2017_4HH_rich with capital'!AF81)</f>
        <v/>
      </c>
      <c r="AF80" s="223" t="str">
        <f>IF('SAM_2017_4HH_rich with capital'!AG81="","",'SAM_2017_4HH_rich with capital'!AG81)</f>
        <v/>
      </c>
      <c r="AG80" s="223" t="str">
        <f>IF('SAM_2017_4HH_rich with capital'!AH81="","",'SAM_2017_4HH_rich with capital'!AH81)</f>
        <v/>
      </c>
      <c r="AH80" s="223" t="str">
        <f>IF('SAM_2017_4HH_rich with capital'!AI81="","",'SAM_2017_4HH_rich with capital'!AI81)</f>
        <v/>
      </c>
      <c r="AI80" s="223" t="str">
        <f>IF('SAM_2017_4HH_rich with capital'!AJ81="","",'SAM_2017_4HH_rich with capital'!AJ81)</f>
        <v/>
      </c>
      <c r="AJ80" s="223" t="str">
        <f>IF('SAM_2017_4HH_rich with capital'!AK81="","",'SAM_2017_4HH_rich with capital'!AK81)</f>
        <v/>
      </c>
      <c r="AK80" s="223" t="str">
        <f>IF('SAM_2017_4HH_rich with capital'!AL81="","",'SAM_2017_4HH_rich with capital'!AL81)</f>
        <v/>
      </c>
      <c r="AL80" s="223" t="str">
        <f>IF('SAM_2017_4HH_rich with capital'!AM81="","",'SAM_2017_4HH_rich with capital'!AM81)</f>
        <v/>
      </c>
      <c r="AM80" s="223" t="str">
        <f>IF('SAM_2017_4HH_rich with capital'!AN81="","",'SAM_2017_4HH_rich with capital'!AN81)</f>
        <v/>
      </c>
      <c r="AN80" s="223" t="str">
        <f>IF('SAM_2017_4HH_rich with capital'!AO81="","",'SAM_2017_4HH_rich with capital'!AO81)</f>
        <v/>
      </c>
      <c r="AO80" s="223" t="str">
        <f>IF('SAM_2017_4HH_rich with capital'!AP81="","",'SAM_2017_4HH_rich with capital'!AP81)</f>
        <v/>
      </c>
      <c r="AP80" s="223" t="str">
        <f>IF('SAM_2017_4HH_rich with capital'!AQ81="","",'SAM_2017_4HH_rich with capital'!AQ81)</f>
        <v/>
      </c>
      <c r="AQ80" s="223" t="str">
        <f>IF('SAM_2017_4HH_rich with capital'!AR81="","",'SAM_2017_4HH_rich with capital'!AR81)</f>
        <v/>
      </c>
      <c r="AR80" s="223" t="str">
        <f>IF('SAM_2017_4HH_rich with capital'!AS81="","",'SAM_2017_4HH_rich with capital'!AS81)</f>
        <v/>
      </c>
      <c r="AS80" s="223" t="str">
        <f>IF('SAM_2017_4HH_rich with capital'!AT81="","",'SAM_2017_4HH_rich with capital'!AT81)</f>
        <v/>
      </c>
      <c r="AT80" s="223" t="str">
        <f>IF('SAM_2017_4HH_rich with capital'!AU81="","",'SAM_2017_4HH_rich with capital'!AU81)</f>
        <v/>
      </c>
      <c r="AU80" s="223" t="str">
        <f>IF('SAM_2017_4HH_rich with capital'!AV81="","",'SAM_2017_4HH_rich with capital'!AV81)</f>
        <v/>
      </c>
      <c r="AV80" s="223" t="str">
        <f>IF('SAM_2017_4HH_rich with capital'!AW81="","",'SAM_2017_4HH_rich with capital'!AW81)</f>
        <v/>
      </c>
      <c r="AW80" s="223" t="str">
        <f>IF('SAM_2017_4HH_rich with capital'!AX81="","",'SAM_2017_4HH_rich with capital'!AX81)</f>
        <v/>
      </c>
      <c r="AX80" s="223" t="str">
        <f>IF('SAM_2017_4HH_rich with capital'!AY81="","",'SAM_2017_4HH_rich with capital'!AY81)</f>
        <v/>
      </c>
      <c r="AY80" s="223" t="str">
        <f>IF('SAM_2017_4HH_rich with capital'!AZ81="","",'SAM_2017_4HH_rich with capital'!AZ81)</f>
        <v/>
      </c>
      <c r="AZ80" s="223" t="str">
        <f>IF('SAM_2017_4HH_rich with capital'!BA81="","",'SAM_2017_4HH_rich with capital'!BA81)</f>
        <v/>
      </c>
      <c r="BA80" s="223" t="str">
        <f>IF('SAM_2017_4HH_rich with capital'!BB81="","",'SAM_2017_4HH_rich with capital'!BB81)</f>
        <v/>
      </c>
      <c r="BB80" s="223" t="str">
        <f>IF('SAM_2017_4HH_rich with capital'!BC81="","",'SAM_2017_4HH_rich with capital'!BC81)</f>
        <v/>
      </c>
      <c r="BC80" s="223" t="str">
        <f>IF('SAM_2017_4HH_rich with capital'!BD81="","",'SAM_2017_4HH_rich with capital'!BD81)</f>
        <v/>
      </c>
      <c r="BD80" s="223" t="str">
        <f>IF('SAM_2017_4HH_rich with capital'!BE81="","",'SAM_2017_4HH_rich with capital'!BE81)</f>
        <v/>
      </c>
      <c r="BE80" s="223" t="str">
        <f>IF('SAM_2017_4HH_rich with capital'!BF81="","",'SAM_2017_4HH_rich with capital'!BF81)</f>
        <v/>
      </c>
      <c r="BF80" s="223" t="str">
        <f>IF('SAM_2017_4HH_rich with capital'!BG81="","",'SAM_2017_4HH_rich with capital'!BG81)</f>
        <v/>
      </c>
      <c r="BG80" s="223" t="str">
        <f>IF('SAM_2017_4HH_rich with capital'!BH81="","",'SAM_2017_4HH_rich with capital'!BH81)</f>
        <v/>
      </c>
      <c r="BH80" s="223" t="str">
        <f>IF('SAM_2017_4HH_rich with capital'!BI81="","",'SAM_2017_4HH_rich with capital'!BI81)</f>
        <v/>
      </c>
      <c r="BI80" s="223" t="str">
        <f>IF('SAM_2017_4HH_rich with capital'!BJ81="","",'SAM_2017_4HH_rich with capital'!BJ81)</f>
        <v/>
      </c>
      <c r="BJ80" s="223" t="str">
        <f>IF('SAM_2017_4HH_rich with capital'!BK81="","",'SAM_2017_4HH_rich with capital'!BK81)</f>
        <v/>
      </c>
      <c r="BK80" s="223" t="str">
        <f>IF('SAM_2017_4HH_rich with capital'!BL81="","",'SAM_2017_4HH_rich with capital'!BL81)</f>
        <v/>
      </c>
      <c r="BL80" s="223" t="str">
        <f>IF('SAM_2017_4HH_rich with capital'!BM81="","",'SAM_2017_4HH_rich with capital'!BM81)</f>
        <v/>
      </c>
      <c r="BM80" s="223" t="str">
        <f>IF('SAM_2017_4HH_rich with capital'!BN81="","",'SAM_2017_4HH_rich with capital'!BN81)</f>
        <v/>
      </c>
      <c r="BN80" s="223" t="str">
        <f>IF('SAM_2017_4HH_rich with capital'!BO81="","",'SAM_2017_4HH_rich with capital'!BO81)</f>
        <v/>
      </c>
      <c r="BO80" s="223" t="str">
        <f>IF('SAM_2017_4HH_rich with capital'!BP81="","",'SAM_2017_4HH_rich with capital'!BP81)</f>
        <v/>
      </c>
      <c r="BP80" s="223" t="str">
        <f>IF('SAM_2017_4HH_rich with capital'!BQ81="","",'SAM_2017_4HH_rich with capital'!BQ81)</f>
        <v/>
      </c>
      <c r="BQ80" s="223" t="str">
        <f>IF('SAM_2017_4HH_rich with capital'!BR81="","",'SAM_2017_4HH_rich with capital'!BR81)</f>
        <v/>
      </c>
      <c r="BR80" s="223" t="str">
        <f>IF('SAM_2017_4HH_rich with capital'!BS81="","",'SAM_2017_4HH_rich with capital'!BS81)</f>
        <v/>
      </c>
      <c r="BS80" s="223" t="str">
        <f>IF('SAM_2017_4HH_rich with capital'!BT81="","",'SAM_2017_4HH_rich with capital'!BT81)</f>
        <v/>
      </c>
      <c r="BT80" s="279" t="str">
        <f>IF('SAM_2017_4HH_rich with capital'!BU81="","",'SAM_2017_4HH_rich with capital'!BU81)</f>
        <v/>
      </c>
      <c r="BU80" s="223" t="str">
        <f>IF('SAM_2017_4HH_rich with capital'!BV81="","",'SAM_2017_4HH_rich with capital'!BV81)</f>
        <v/>
      </c>
      <c r="BV80" s="223" t="str">
        <f>IF('SAM_2017_4HH_rich with capital'!BW81="","",'SAM_2017_4HH_rich with capital'!BW81)</f>
        <v/>
      </c>
      <c r="BW80" s="280" t="str">
        <f>IF('SAM_2017_4HH_rich with capital'!BX81="","",'SAM_2017_4HH_rich with capital'!BX81)</f>
        <v/>
      </c>
      <c r="BX80" s="223" t="str">
        <f>IF('SAM_2017_4HH_rich with capital'!BY81="","",'SAM_2017_4HH_rich with capital'!BY81)</f>
        <v/>
      </c>
      <c r="BY80" s="223" t="str">
        <f>IF('SAM_2017_4HH_rich with capital'!BZ81="","",'SAM_2017_4HH_rich with capital'!BZ81)</f>
        <v/>
      </c>
      <c r="BZ80" s="223" t="str">
        <f>IF('SAM_2017_4HH_rich with capital'!CA81="","",'SAM_2017_4HH_rich with capital'!CA81)</f>
        <v/>
      </c>
      <c r="CA80" s="223" t="str">
        <f>IF('SAM_2017_4HH_rich with capital'!CB81="","",'SAM_2017_4HH_rich with capital'!CB81)</f>
        <v/>
      </c>
      <c r="CB80" s="223" t="str">
        <f>IF('SAM_2017_4HH_rich with capital'!CC81="","",'SAM_2017_4HH_rich with capital'!CC81)</f>
        <v/>
      </c>
      <c r="CC80" s="223" t="str">
        <f>IF('SAM_2017_4HH_rich with capital'!CD81="","",'SAM_2017_4HH_rich with capital'!CD81)</f>
        <v/>
      </c>
      <c r="CD80" s="223" t="str">
        <f>IF('SAM_2017_4HH_rich with capital'!CE81="","",'SAM_2017_4HH_rich with capital'!CE81)</f>
        <v/>
      </c>
      <c r="CE80" s="83" t="str">
        <f>IF('SAM_2017_4HH_rich with capital'!CF81="","",'SAM_2017_4HH_rich with capital'!CF81)</f>
        <v/>
      </c>
    </row>
    <row r="81" spans="1:83" x14ac:dyDescent="0.25">
      <c r="A81" s="225">
        <v>80</v>
      </c>
      <c r="B81" s="244" t="str">
        <f>IF('SAM_2017_4HH_rich with capital'!C82="","",'SAM_2017_4HH_rich with capital'!C82)</f>
        <v/>
      </c>
      <c r="C81" s="223" t="str">
        <f>IF('SAM_2017_4HH_rich with capital'!D82="","",'SAM_2017_4HH_rich with capital'!D82)</f>
        <v/>
      </c>
      <c r="D81" s="223" t="str">
        <f>IF('SAM_2017_4HH_rich with capital'!E82="","",'SAM_2017_4HH_rich with capital'!E82)</f>
        <v/>
      </c>
      <c r="E81" s="223" t="str">
        <f>IF('SAM_2017_4HH_rich with capital'!F82="","",'SAM_2017_4HH_rich with capital'!F82)</f>
        <v/>
      </c>
      <c r="F81" s="223" t="str">
        <f>IF('SAM_2017_4HH_rich with capital'!G82="","",'SAM_2017_4HH_rich with capital'!G82)</f>
        <v/>
      </c>
      <c r="G81" s="223" t="str">
        <f>IF('SAM_2017_4HH_rich with capital'!H82="","",'SAM_2017_4HH_rich with capital'!H82)</f>
        <v/>
      </c>
      <c r="H81" s="223" t="str">
        <f>IF('SAM_2017_4HH_rich with capital'!I82="","",'SAM_2017_4HH_rich with capital'!I82)</f>
        <v/>
      </c>
      <c r="I81" s="223" t="str">
        <f>IF('SAM_2017_4HH_rich with capital'!J82="","",'SAM_2017_4HH_rich with capital'!J82)</f>
        <v/>
      </c>
      <c r="J81" s="223" t="str">
        <f>IF('SAM_2017_4HH_rich with capital'!K82="","",'SAM_2017_4HH_rich with capital'!K82)</f>
        <v/>
      </c>
      <c r="K81" s="223" t="str">
        <f>IF('SAM_2017_4HH_rich with capital'!L82="","",'SAM_2017_4HH_rich with capital'!L82)</f>
        <v/>
      </c>
      <c r="L81" s="223" t="str">
        <f>IF('SAM_2017_4HH_rich with capital'!M82="","",'SAM_2017_4HH_rich with capital'!M82)</f>
        <v/>
      </c>
      <c r="M81" s="223" t="str">
        <f>IF('SAM_2017_4HH_rich with capital'!N82="","",'SAM_2017_4HH_rich with capital'!N82)</f>
        <v/>
      </c>
      <c r="N81" s="223" t="str">
        <f>IF('SAM_2017_4HH_rich with capital'!O82="","",'SAM_2017_4HH_rich with capital'!O82)</f>
        <v/>
      </c>
      <c r="O81" s="223" t="str">
        <f>IF('SAM_2017_4HH_rich with capital'!P82="","",'SAM_2017_4HH_rich with capital'!P82)</f>
        <v/>
      </c>
      <c r="P81" s="223" t="str">
        <f>IF('SAM_2017_4HH_rich with capital'!Q82="","",'SAM_2017_4HH_rich with capital'!Q82)</f>
        <v/>
      </c>
      <c r="Q81" s="223" t="str">
        <f>IF('SAM_2017_4HH_rich with capital'!R82="","",'SAM_2017_4HH_rich with capital'!R82)</f>
        <v/>
      </c>
      <c r="R81" s="223" t="str">
        <f>IF('SAM_2017_4HH_rich with capital'!S82="","",'SAM_2017_4HH_rich with capital'!S82)</f>
        <v/>
      </c>
      <c r="S81" s="223" t="str">
        <f>IF('SAM_2017_4HH_rich with capital'!T82="","",'SAM_2017_4HH_rich with capital'!T82)</f>
        <v/>
      </c>
      <c r="T81" s="223" t="str">
        <f>IF('SAM_2017_4HH_rich with capital'!U82="","",'SAM_2017_4HH_rich with capital'!U82)</f>
        <v/>
      </c>
      <c r="U81" s="223" t="str">
        <f>IF('SAM_2017_4HH_rich with capital'!V82="","",'SAM_2017_4HH_rich with capital'!V82)</f>
        <v/>
      </c>
      <c r="V81" s="223" t="str">
        <f>IF('SAM_2017_4HH_rich with capital'!W82="","",'SAM_2017_4HH_rich with capital'!W82)</f>
        <v/>
      </c>
      <c r="W81" s="223" t="str">
        <f>IF('SAM_2017_4HH_rich with capital'!X82="","",'SAM_2017_4HH_rich with capital'!X82)</f>
        <v/>
      </c>
      <c r="X81" s="223" t="str">
        <f>IF('SAM_2017_4HH_rich with capital'!Y82="","",'SAM_2017_4HH_rich with capital'!Y82)</f>
        <v/>
      </c>
      <c r="Y81" s="223" t="str">
        <f>IF('SAM_2017_4HH_rich with capital'!Z82="","",'SAM_2017_4HH_rich with capital'!Z82)</f>
        <v/>
      </c>
      <c r="Z81" s="223" t="str">
        <f>IF('SAM_2017_4HH_rich with capital'!AA82="","",'SAM_2017_4HH_rich with capital'!AA82)</f>
        <v/>
      </c>
      <c r="AA81" s="223" t="str">
        <f>IF('SAM_2017_4HH_rich with capital'!AB82="","",'SAM_2017_4HH_rich with capital'!AB82)</f>
        <v/>
      </c>
      <c r="AB81" s="223" t="str">
        <f>IF('SAM_2017_4HH_rich with capital'!AC82="","",'SAM_2017_4HH_rich with capital'!AC82)</f>
        <v/>
      </c>
      <c r="AC81" s="223" t="str">
        <f>IF('SAM_2017_4HH_rich with capital'!AD82="","",'SAM_2017_4HH_rich with capital'!AD82)</f>
        <v/>
      </c>
      <c r="AD81" s="223" t="str">
        <f>IF('SAM_2017_4HH_rich with capital'!AE82="","",'SAM_2017_4HH_rich with capital'!AE82)</f>
        <v/>
      </c>
      <c r="AE81" s="223" t="str">
        <f>IF('SAM_2017_4HH_rich with capital'!AF82="","",'SAM_2017_4HH_rich with capital'!AF82)</f>
        <v/>
      </c>
      <c r="AF81" s="223" t="str">
        <f>IF('SAM_2017_4HH_rich with capital'!AG82="","",'SAM_2017_4HH_rich with capital'!AG82)</f>
        <v/>
      </c>
      <c r="AG81" s="223" t="str">
        <f>IF('SAM_2017_4HH_rich with capital'!AH82="","",'SAM_2017_4HH_rich with capital'!AH82)</f>
        <v/>
      </c>
      <c r="AH81" s="223" t="str">
        <f>IF('SAM_2017_4HH_rich with capital'!AI82="","",'SAM_2017_4HH_rich with capital'!AI82)</f>
        <v/>
      </c>
      <c r="AI81" s="223" t="str">
        <f>IF('SAM_2017_4HH_rich with capital'!AJ82="","",'SAM_2017_4HH_rich with capital'!AJ82)</f>
        <v/>
      </c>
      <c r="AJ81" s="223" t="str">
        <f>IF('SAM_2017_4HH_rich with capital'!AK82="","",'SAM_2017_4HH_rich with capital'!AK82)</f>
        <v/>
      </c>
      <c r="AK81" s="223" t="str">
        <f>IF('SAM_2017_4HH_rich with capital'!AL82="","",'SAM_2017_4HH_rich with capital'!AL82)</f>
        <v/>
      </c>
      <c r="AL81" s="223" t="str">
        <f>IF('SAM_2017_4HH_rich with capital'!AM82="","",'SAM_2017_4HH_rich with capital'!AM82)</f>
        <v/>
      </c>
      <c r="AM81" s="223" t="str">
        <f>IF('SAM_2017_4HH_rich with capital'!AN82="","",'SAM_2017_4HH_rich with capital'!AN82)</f>
        <v/>
      </c>
      <c r="AN81" s="223" t="str">
        <f>IF('SAM_2017_4HH_rich with capital'!AO82="","",'SAM_2017_4HH_rich with capital'!AO82)</f>
        <v/>
      </c>
      <c r="AO81" s="223" t="str">
        <f>IF('SAM_2017_4HH_rich with capital'!AP82="","",'SAM_2017_4HH_rich with capital'!AP82)</f>
        <v/>
      </c>
      <c r="AP81" s="223" t="str">
        <f>IF('SAM_2017_4HH_rich with capital'!AQ82="","",'SAM_2017_4HH_rich with capital'!AQ82)</f>
        <v/>
      </c>
      <c r="AQ81" s="223" t="str">
        <f>IF('SAM_2017_4HH_rich with capital'!AR82="","",'SAM_2017_4HH_rich with capital'!AR82)</f>
        <v/>
      </c>
      <c r="AR81" s="223" t="str">
        <f>IF('SAM_2017_4HH_rich with capital'!AS82="","",'SAM_2017_4HH_rich with capital'!AS82)</f>
        <v/>
      </c>
      <c r="AS81" s="223" t="str">
        <f>IF('SAM_2017_4HH_rich with capital'!AT82="","",'SAM_2017_4HH_rich with capital'!AT82)</f>
        <v/>
      </c>
      <c r="AT81" s="223" t="str">
        <f>IF('SAM_2017_4HH_rich with capital'!AU82="","",'SAM_2017_4HH_rich with capital'!AU82)</f>
        <v/>
      </c>
      <c r="AU81" s="223" t="str">
        <f>IF('SAM_2017_4HH_rich with capital'!AV82="","",'SAM_2017_4HH_rich with capital'!AV82)</f>
        <v/>
      </c>
      <c r="AV81" s="223" t="str">
        <f>IF('SAM_2017_4HH_rich with capital'!AW82="","",'SAM_2017_4HH_rich with capital'!AW82)</f>
        <v/>
      </c>
      <c r="AW81" s="223" t="str">
        <f>IF('SAM_2017_4HH_rich with capital'!AX82="","",'SAM_2017_4HH_rich with capital'!AX82)</f>
        <v/>
      </c>
      <c r="AX81" s="223" t="str">
        <f>IF('SAM_2017_4HH_rich with capital'!AY82="","",'SAM_2017_4HH_rich with capital'!AY82)</f>
        <v/>
      </c>
      <c r="AY81" s="223" t="str">
        <f>IF('SAM_2017_4HH_rich with capital'!AZ82="","",'SAM_2017_4HH_rich with capital'!AZ82)</f>
        <v/>
      </c>
      <c r="AZ81" s="223" t="str">
        <f>IF('SAM_2017_4HH_rich with capital'!BA82="","",'SAM_2017_4HH_rich with capital'!BA82)</f>
        <v/>
      </c>
      <c r="BA81" s="223" t="str">
        <f>IF('SAM_2017_4HH_rich with capital'!BB82="","",'SAM_2017_4HH_rich with capital'!BB82)</f>
        <v/>
      </c>
      <c r="BB81" s="223" t="str">
        <f>IF('SAM_2017_4HH_rich with capital'!BC82="","",'SAM_2017_4HH_rich with capital'!BC82)</f>
        <v/>
      </c>
      <c r="BC81" s="223" t="str">
        <f>IF('SAM_2017_4HH_rich with capital'!BD82="","",'SAM_2017_4HH_rich with capital'!BD82)</f>
        <v/>
      </c>
      <c r="BD81" s="223" t="str">
        <f>IF('SAM_2017_4HH_rich with capital'!BE82="","",'SAM_2017_4HH_rich with capital'!BE82)</f>
        <v/>
      </c>
      <c r="BE81" s="223" t="str">
        <f>IF('SAM_2017_4HH_rich with capital'!BF82="","",'SAM_2017_4HH_rich with capital'!BF82)</f>
        <v/>
      </c>
      <c r="BF81" s="223" t="str">
        <f>IF('SAM_2017_4HH_rich with capital'!BG82="","",'SAM_2017_4HH_rich with capital'!BG82)</f>
        <v/>
      </c>
      <c r="BG81" s="223" t="str">
        <f>IF('SAM_2017_4HH_rich with capital'!BH82="","",'SAM_2017_4HH_rich with capital'!BH82)</f>
        <v/>
      </c>
      <c r="BH81" s="223" t="str">
        <f>IF('SAM_2017_4HH_rich with capital'!BI82="","",'SAM_2017_4HH_rich with capital'!BI82)</f>
        <v/>
      </c>
      <c r="BI81" s="223" t="str">
        <f>IF('SAM_2017_4HH_rich with capital'!BJ82="","",'SAM_2017_4HH_rich with capital'!BJ82)</f>
        <v/>
      </c>
      <c r="BJ81" s="223" t="str">
        <f>IF('SAM_2017_4HH_rich with capital'!BK82="","",'SAM_2017_4HH_rich with capital'!BK82)</f>
        <v/>
      </c>
      <c r="BK81" s="223" t="str">
        <f>IF('SAM_2017_4HH_rich with capital'!BL82="","",'SAM_2017_4HH_rich with capital'!BL82)</f>
        <v/>
      </c>
      <c r="BL81" s="223" t="str">
        <f>IF('SAM_2017_4HH_rich with capital'!BM82="","",'SAM_2017_4HH_rich with capital'!BM82)</f>
        <v/>
      </c>
      <c r="BM81" s="223" t="str">
        <f>IF('SAM_2017_4HH_rich with capital'!BN82="","",'SAM_2017_4HH_rich with capital'!BN82)</f>
        <v/>
      </c>
      <c r="BN81" s="223" t="str">
        <f>IF('SAM_2017_4HH_rich with capital'!BO82="","",'SAM_2017_4HH_rich with capital'!BO82)</f>
        <v/>
      </c>
      <c r="BO81" s="223" t="str">
        <f>IF('SAM_2017_4HH_rich with capital'!BP82="","",'SAM_2017_4HH_rich with capital'!BP82)</f>
        <v/>
      </c>
      <c r="BP81" s="223" t="str">
        <f>IF('SAM_2017_4HH_rich with capital'!BQ82="","",'SAM_2017_4HH_rich with capital'!BQ82)</f>
        <v/>
      </c>
      <c r="BQ81" s="223" t="str">
        <f>IF('SAM_2017_4HH_rich with capital'!BR82="","",'SAM_2017_4HH_rich with capital'!BR82)</f>
        <v/>
      </c>
      <c r="BR81" s="223" t="str">
        <f>IF('SAM_2017_4HH_rich with capital'!BS82="","",'SAM_2017_4HH_rich with capital'!BS82)</f>
        <v/>
      </c>
      <c r="BS81" s="223" t="str">
        <f>IF('SAM_2017_4HH_rich with capital'!BT82="","",'SAM_2017_4HH_rich with capital'!BT82)</f>
        <v/>
      </c>
      <c r="BT81" s="279">
        <f>IF('SAM_2017_4HH_rich with capital'!BU82="","",'SAM_2017_4HH_rich with capital'!BU82)</f>
        <v>65816.753606899627</v>
      </c>
      <c r="BU81" s="223">
        <f>IF('SAM_2017_4HH_rich with capital'!BV82="","",'SAM_2017_4HH_rich with capital'!BV82)</f>
        <v>1133871.9429422587</v>
      </c>
      <c r="BV81" s="223">
        <f>IF('SAM_2017_4HH_rich with capital'!BW82="","",'SAM_2017_4HH_rich with capital'!BW82)</f>
        <v>43919.881224817327</v>
      </c>
      <c r="BW81" s="280">
        <f>IF('SAM_2017_4HH_rich with capital'!BX82="","",'SAM_2017_4HH_rich with capital'!BX82)</f>
        <v>1946883.0345589502</v>
      </c>
      <c r="BX81" s="223" t="str">
        <f>IF('SAM_2017_4HH_rich with capital'!BY82="","",'SAM_2017_4HH_rich with capital'!BY82)</f>
        <v/>
      </c>
      <c r="BY81" s="223" t="str">
        <f>IF('SAM_2017_4HH_rich with capital'!BZ82="","",'SAM_2017_4HH_rich with capital'!BZ82)</f>
        <v/>
      </c>
      <c r="BZ81" s="223" t="str">
        <f>IF('SAM_2017_4HH_rich with capital'!CA82="","",'SAM_2017_4HH_rich with capital'!CA82)</f>
        <v/>
      </c>
      <c r="CA81" s="223" t="str">
        <f>IF('SAM_2017_4HH_rich with capital'!CB82="","",'SAM_2017_4HH_rich with capital'!CB82)</f>
        <v/>
      </c>
      <c r="CB81" s="223" t="str">
        <f>IF('SAM_2017_4HH_rich with capital'!CC82="","",'SAM_2017_4HH_rich with capital'!CC82)</f>
        <v/>
      </c>
      <c r="CC81" s="223" t="str">
        <f>IF('SAM_2017_4HH_rich with capital'!CD82="","",'SAM_2017_4HH_rich with capital'!CD82)</f>
        <v/>
      </c>
      <c r="CD81" s="223" t="str">
        <f>IF('SAM_2017_4HH_rich with capital'!CE82="","",'SAM_2017_4HH_rich with capital'!CE82)</f>
        <v/>
      </c>
      <c r="CE81" s="83" t="str">
        <f>IF('SAM_2017_4HH_rich with capital'!CF82="","",'SAM_2017_4HH_rich with capital'!CF82)</f>
        <v/>
      </c>
    </row>
    <row r="82" spans="1:83" x14ac:dyDescent="0.25">
      <c r="A82" s="225">
        <v>81</v>
      </c>
      <c r="B82" s="244" t="str">
        <f>IF('SAM_2017_4HH_rich with capital'!C83="","",'SAM_2017_4HH_rich with capital'!C83)</f>
        <v/>
      </c>
      <c r="C82" s="223" t="str">
        <f>IF('SAM_2017_4HH_rich with capital'!D83="","",'SAM_2017_4HH_rich with capital'!D83)</f>
        <v/>
      </c>
      <c r="D82" s="223" t="str">
        <f>IF('SAM_2017_4HH_rich with capital'!E83="","",'SAM_2017_4HH_rich with capital'!E83)</f>
        <v/>
      </c>
      <c r="E82" s="223" t="str">
        <f>IF('SAM_2017_4HH_rich with capital'!F83="","",'SAM_2017_4HH_rich with capital'!F83)</f>
        <v/>
      </c>
      <c r="F82" s="223" t="str">
        <f>IF('SAM_2017_4HH_rich with capital'!G83="","",'SAM_2017_4HH_rich with capital'!G83)</f>
        <v/>
      </c>
      <c r="G82" s="223" t="str">
        <f>IF('SAM_2017_4HH_rich with capital'!H83="","",'SAM_2017_4HH_rich with capital'!H83)</f>
        <v/>
      </c>
      <c r="H82" s="223" t="str">
        <f>IF('SAM_2017_4HH_rich with capital'!I83="","",'SAM_2017_4HH_rich with capital'!I83)</f>
        <v/>
      </c>
      <c r="I82" s="223" t="str">
        <f>IF('SAM_2017_4HH_rich with capital'!J83="","",'SAM_2017_4HH_rich with capital'!J83)</f>
        <v/>
      </c>
      <c r="J82" s="223" t="str">
        <f>IF('SAM_2017_4HH_rich with capital'!K83="","",'SAM_2017_4HH_rich with capital'!K83)</f>
        <v/>
      </c>
      <c r="K82" s="223" t="str">
        <f>IF('SAM_2017_4HH_rich with capital'!L83="","",'SAM_2017_4HH_rich with capital'!L83)</f>
        <v/>
      </c>
      <c r="L82" s="223" t="str">
        <f>IF('SAM_2017_4HH_rich with capital'!M83="","",'SAM_2017_4HH_rich with capital'!M83)</f>
        <v/>
      </c>
      <c r="M82" s="223" t="str">
        <f>IF('SAM_2017_4HH_rich with capital'!N83="","",'SAM_2017_4HH_rich with capital'!N83)</f>
        <v/>
      </c>
      <c r="N82" s="223" t="str">
        <f>IF('SAM_2017_4HH_rich with capital'!O83="","",'SAM_2017_4HH_rich with capital'!O83)</f>
        <v/>
      </c>
      <c r="O82" s="223" t="str">
        <f>IF('SAM_2017_4HH_rich with capital'!P83="","",'SAM_2017_4HH_rich with capital'!P83)</f>
        <v/>
      </c>
      <c r="P82" s="223" t="str">
        <f>IF('SAM_2017_4HH_rich with capital'!Q83="","",'SAM_2017_4HH_rich with capital'!Q83)</f>
        <v/>
      </c>
      <c r="Q82" s="223" t="str">
        <f>IF('SAM_2017_4HH_rich with capital'!R83="","",'SAM_2017_4HH_rich with capital'!R83)</f>
        <v/>
      </c>
      <c r="R82" s="223" t="str">
        <f>IF('SAM_2017_4HH_rich with capital'!S83="","",'SAM_2017_4HH_rich with capital'!S83)</f>
        <v/>
      </c>
      <c r="S82" s="223" t="str">
        <f>IF('SAM_2017_4HH_rich with capital'!T83="","",'SAM_2017_4HH_rich with capital'!T83)</f>
        <v/>
      </c>
      <c r="T82" s="223" t="str">
        <f>IF('SAM_2017_4HH_rich with capital'!U83="","",'SAM_2017_4HH_rich with capital'!U83)</f>
        <v/>
      </c>
      <c r="U82" s="223" t="str">
        <f>IF('SAM_2017_4HH_rich with capital'!V83="","",'SAM_2017_4HH_rich with capital'!V83)</f>
        <v/>
      </c>
      <c r="V82" s="223" t="str">
        <f>IF('SAM_2017_4HH_rich with capital'!W83="","",'SAM_2017_4HH_rich with capital'!W83)</f>
        <v/>
      </c>
      <c r="W82" s="223" t="str">
        <f>IF('SAM_2017_4HH_rich with capital'!X83="","",'SAM_2017_4HH_rich with capital'!X83)</f>
        <v/>
      </c>
      <c r="X82" s="223" t="str">
        <f>IF('SAM_2017_4HH_rich with capital'!Y83="","",'SAM_2017_4HH_rich with capital'!Y83)</f>
        <v/>
      </c>
      <c r="Y82" s="223" t="str">
        <f>IF('SAM_2017_4HH_rich with capital'!Z83="","",'SAM_2017_4HH_rich with capital'!Z83)</f>
        <v/>
      </c>
      <c r="Z82" s="223" t="str">
        <f>IF('SAM_2017_4HH_rich with capital'!AA83="","",'SAM_2017_4HH_rich with capital'!AA83)</f>
        <v/>
      </c>
      <c r="AA82" s="223" t="str">
        <f>IF('SAM_2017_4HH_rich with capital'!AB83="","",'SAM_2017_4HH_rich with capital'!AB83)</f>
        <v/>
      </c>
      <c r="AB82" s="223" t="str">
        <f>IF('SAM_2017_4HH_rich with capital'!AC83="","",'SAM_2017_4HH_rich with capital'!AC83)</f>
        <v/>
      </c>
      <c r="AC82" s="223" t="str">
        <f>IF('SAM_2017_4HH_rich with capital'!AD83="","",'SAM_2017_4HH_rich with capital'!AD83)</f>
        <v/>
      </c>
      <c r="AD82" s="223" t="str">
        <f>IF('SAM_2017_4HH_rich with capital'!AE83="","",'SAM_2017_4HH_rich with capital'!AE83)</f>
        <v/>
      </c>
      <c r="AE82" s="223" t="str">
        <f>IF('SAM_2017_4HH_rich with capital'!AF83="","",'SAM_2017_4HH_rich with capital'!AF83)</f>
        <v/>
      </c>
      <c r="AF82" s="223" t="str">
        <f>IF('SAM_2017_4HH_rich with capital'!AG83="","",'SAM_2017_4HH_rich with capital'!AG83)</f>
        <v/>
      </c>
      <c r="AG82" s="223" t="str">
        <f>IF('SAM_2017_4HH_rich with capital'!AH83="","",'SAM_2017_4HH_rich with capital'!AH83)</f>
        <v/>
      </c>
      <c r="AH82" s="223" t="str">
        <f>IF('SAM_2017_4HH_rich with capital'!AI83="","",'SAM_2017_4HH_rich with capital'!AI83)</f>
        <v/>
      </c>
      <c r="AI82" s="223" t="str">
        <f>IF('SAM_2017_4HH_rich with capital'!AJ83="","",'SAM_2017_4HH_rich with capital'!AJ83)</f>
        <v/>
      </c>
      <c r="AJ82" s="223" t="str">
        <f>IF('SAM_2017_4HH_rich with capital'!AK83="","",'SAM_2017_4HH_rich with capital'!AK83)</f>
        <v/>
      </c>
      <c r="AK82" s="223" t="str">
        <f>IF('SAM_2017_4HH_rich with capital'!AL83="","",'SAM_2017_4HH_rich with capital'!AL83)</f>
        <v/>
      </c>
      <c r="AL82" s="223" t="str">
        <f>IF('SAM_2017_4HH_rich with capital'!AM83="","",'SAM_2017_4HH_rich with capital'!AM83)</f>
        <v/>
      </c>
      <c r="AM82" s="223" t="str">
        <f>IF('SAM_2017_4HH_rich with capital'!AN83="","",'SAM_2017_4HH_rich with capital'!AN83)</f>
        <v/>
      </c>
      <c r="AN82" s="223" t="str">
        <f>IF('SAM_2017_4HH_rich with capital'!AO83="","",'SAM_2017_4HH_rich with capital'!AO83)</f>
        <v/>
      </c>
      <c r="AO82" s="223" t="str">
        <f>IF('SAM_2017_4HH_rich with capital'!AP83="","",'SAM_2017_4HH_rich with capital'!AP83)</f>
        <v/>
      </c>
      <c r="AP82" s="223" t="str">
        <f>IF('SAM_2017_4HH_rich with capital'!AQ83="","",'SAM_2017_4HH_rich with capital'!AQ83)</f>
        <v/>
      </c>
      <c r="AQ82" s="223" t="str">
        <f>IF('SAM_2017_4HH_rich with capital'!AR83="","",'SAM_2017_4HH_rich with capital'!AR83)</f>
        <v/>
      </c>
      <c r="AR82" s="223" t="str">
        <f>IF('SAM_2017_4HH_rich with capital'!AS83="","",'SAM_2017_4HH_rich with capital'!AS83)</f>
        <v/>
      </c>
      <c r="AS82" s="223" t="str">
        <f>IF('SAM_2017_4HH_rich with capital'!AT83="","",'SAM_2017_4HH_rich with capital'!AT83)</f>
        <v/>
      </c>
      <c r="AT82" s="223" t="str">
        <f>IF('SAM_2017_4HH_rich with capital'!AU83="","",'SAM_2017_4HH_rich with capital'!AU83)</f>
        <v/>
      </c>
      <c r="AU82" s="223" t="str">
        <f>IF('SAM_2017_4HH_rich with capital'!AV83="","",'SAM_2017_4HH_rich with capital'!AV83)</f>
        <v/>
      </c>
      <c r="AV82" s="223" t="str">
        <f>IF('SAM_2017_4HH_rich with capital'!AW83="","",'SAM_2017_4HH_rich with capital'!AW83)</f>
        <v/>
      </c>
      <c r="AW82" s="223" t="str">
        <f>IF('SAM_2017_4HH_rich with capital'!AX83="","",'SAM_2017_4HH_rich with capital'!AX83)</f>
        <v/>
      </c>
      <c r="AX82" s="223" t="str">
        <f>IF('SAM_2017_4HH_rich with capital'!AY83="","",'SAM_2017_4HH_rich with capital'!AY83)</f>
        <v/>
      </c>
      <c r="AY82" s="223" t="str">
        <f>IF('SAM_2017_4HH_rich with capital'!AZ83="","",'SAM_2017_4HH_rich with capital'!AZ83)</f>
        <v/>
      </c>
      <c r="AZ82" s="223" t="str">
        <f>IF('SAM_2017_4HH_rich with capital'!BA83="","",'SAM_2017_4HH_rich with capital'!BA83)</f>
        <v/>
      </c>
      <c r="BA82" s="223" t="str">
        <f>IF('SAM_2017_4HH_rich with capital'!BB83="","",'SAM_2017_4HH_rich with capital'!BB83)</f>
        <v/>
      </c>
      <c r="BB82" s="223" t="str">
        <f>IF('SAM_2017_4HH_rich with capital'!BC83="","",'SAM_2017_4HH_rich with capital'!BC83)</f>
        <v/>
      </c>
      <c r="BC82" s="223" t="str">
        <f>IF('SAM_2017_4HH_rich with capital'!BD83="","",'SAM_2017_4HH_rich with capital'!BD83)</f>
        <v/>
      </c>
      <c r="BD82" s="223" t="str">
        <f>IF('SAM_2017_4HH_rich with capital'!BE83="","",'SAM_2017_4HH_rich with capital'!BE83)</f>
        <v/>
      </c>
      <c r="BE82" s="223" t="str">
        <f>IF('SAM_2017_4HH_rich with capital'!BF83="","",'SAM_2017_4HH_rich with capital'!BF83)</f>
        <v/>
      </c>
      <c r="BF82" s="223" t="str">
        <f>IF('SAM_2017_4HH_rich with capital'!BG83="","",'SAM_2017_4HH_rich with capital'!BG83)</f>
        <v/>
      </c>
      <c r="BG82" s="223" t="str">
        <f>IF('SAM_2017_4HH_rich with capital'!BH83="","",'SAM_2017_4HH_rich with capital'!BH83)</f>
        <v/>
      </c>
      <c r="BH82" s="223" t="str">
        <f>IF('SAM_2017_4HH_rich with capital'!BI83="","",'SAM_2017_4HH_rich with capital'!BI83)</f>
        <v/>
      </c>
      <c r="BI82" s="223" t="str">
        <f>IF('SAM_2017_4HH_rich with capital'!BJ83="","",'SAM_2017_4HH_rich with capital'!BJ83)</f>
        <v/>
      </c>
      <c r="BJ82" s="223" t="str">
        <f>IF('SAM_2017_4HH_rich with capital'!BK83="","",'SAM_2017_4HH_rich with capital'!BK83)</f>
        <v/>
      </c>
      <c r="BK82" s="223" t="str">
        <f>IF('SAM_2017_4HH_rich with capital'!BL83="","",'SAM_2017_4HH_rich with capital'!BL83)</f>
        <v/>
      </c>
      <c r="BL82" s="223" t="str">
        <f>IF('SAM_2017_4HH_rich with capital'!BM83="","",'SAM_2017_4HH_rich with capital'!BM83)</f>
        <v/>
      </c>
      <c r="BM82" s="223" t="str">
        <f>IF('SAM_2017_4HH_rich with capital'!BN83="","",'SAM_2017_4HH_rich with capital'!BN83)</f>
        <v/>
      </c>
      <c r="BN82" s="223" t="str">
        <f>IF('SAM_2017_4HH_rich with capital'!BO83="","",'SAM_2017_4HH_rich with capital'!BO83)</f>
        <v/>
      </c>
      <c r="BO82" s="223" t="str">
        <f>IF('SAM_2017_4HH_rich with capital'!BP83="","",'SAM_2017_4HH_rich with capital'!BP83)</f>
        <v/>
      </c>
      <c r="BP82" s="223" t="str">
        <f>IF('SAM_2017_4HH_rich with capital'!BQ83="","",'SAM_2017_4HH_rich with capital'!BQ83)</f>
        <v/>
      </c>
      <c r="BQ82" s="223" t="str">
        <f>IF('SAM_2017_4HH_rich with capital'!BR83="","",'SAM_2017_4HH_rich with capital'!BR83)</f>
        <v/>
      </c>
      <c r="BR82" s="223" t="str">
        <f>IF('SAM_2017_4HH_rich with capital'!BS83="","",'SAM_2017_4HH_rich with capital'!BS83)</f>
        <v/>
      </c>
      <c r="BS82" s="223" t="str">
        <f>IF('SAM_2017_4HH_rich with capital'!BT83="","",'SAM_2017_4HH_rich with capital'!BT83)</f>
        <v/>
      </c>
      <c r="BT82" s="279" t="str">
        <f>IF('SAM_2017_4HH_rich with capital'!BU83="","",'SAM_2017_4HH_rich with capital'!BU83)</f>
        <v/>
      </c>
      <c r="BU82" s="223">
        <f>IF('SAM_2017_4HH_rich with capital'!BV83="","",'SAM_2017_4HH_rich with capital'!BV83)</f>
        <v>4355063.2264078083</v>
      </c>
      <c r="BV82" s="223" t="str">
        <f>IF('SAM_2017_4HH_rich with capital'!BW83="","",'SAM_2017_4HH_rich with capital'!BW83)</f>
        <v/>
      </c>
      <c r="BW82" s="280">
        <f>IF('SAM_2017_4HH_rich with capital'!BX83="","",'SAM_2017_4HH_rich with capital'!BX83)</f>
        <v>8287148.362124661</v>
      </c>
      <c r="BX82" s="223">
        <f>IF('SAM_2017_4HH_rich with capital'!BY83="","",'SAM_2017_4HH_rich with capital'!BY83)</f>
        <v>1145959.1116207819</v>
      </c>
      <c r="BY82" s="223" t="str">
        <f>IF('SAM_2017_4HH_rich with capital'!BZ83="","",'SAM_2017_4HH_rich with capital'!BZ83)</f>
        <v/>
      </c>
      <c r="BZ82" s="223" t="str">
        <f>IF('SAM_2017_4HH_rich with capital'!CA83="","",'SAM_2017_4HH_rich with capital'!CA83)</f>
        <v/>
      </c>
      <c r="CA82" s="223" t="str">
        <f>IF('SAM_2017_4HH_rich with capital'!CB83="","",'SAM_2017_4HH_rich with capital'!CB83)</f>
        <v/>
      </c>
      <c r="CB82" s="223" t="str">
        <f>IF('SAM_2017_4HH_rich with capital'!CC83="","",'SAM_2017_4HH_rich with capital'!CC83)</f>
        <v/>
      </c>
      <c r="CC82" s="223" t="str">
        <f>IF('SAM_2017_4HH_rich with capital'!CD83="","",'SAM_2017_4HH_rich with capital'!CD83)</f>
        <v/>
      </c>
      <c r="CD82" s="223" t="str">
        <f>IF('SAM_2017_4HH_rich with capital'!CE83="","",'SAM_2017_4HH_rich with capital'!CE83)</f>
        <v/>
      </c>
      <c r="CE82" s="83">
        <f>IF('SAM_2017_4HH_rich with capital'!CF83="","",'SAM_2017_4HH_rich with capital'!CF83)</f>
        <v>1731154.8481223364</v>
      </c>
    </row>
    <row r="83" spans="1:83" ht="15.75" thickBot="1" x14ac:dyDescent="0.3">
      <c r="A83" s="225">
        <v>82</v>
      </c>
      <c r="B83" s="245" t="str">
        <f>IF('SAM_2017_4HH_rich with capital'!C84="","",'SAM_2017_4HH_rich with capital'!C84)</f>
        <v/>
      </c>
      <c r="C83" s="82" t="str">
        <f>IF('SAM_2017_4HH_rich with capital'!D84="","",'SAM_2017_4HH_rich with capital'!D84)</f>
        <v/>
      </c>
      <c r="D83" s="82" t="str">
        <f>IF('SAM_2017_4HH_rich with capital'!E84="","",'SAM_2017_4HH_rich with capital'!E84)</f>
        <v/>
      </c>
      <c r="E83" s="82" t="str">
        <f>IF('SAM_2017_4HH_rich with capital'!F84="","",'SAM_2017_4HH_rich with capital'!F84)</f>
        <v/>
      </c>
      <c r="F83" s="82" t="str">
        <f>IF('SAM_2017_4HH_rich with capital'!G84="","",'SAM_2017_4HH_rich with capital'!G84)</f>
        <v/>
      </c>
      <c r="G83" s="82" t="str">
        <f>IF('SAM_2017_4HH_rich with capital'!H84="","",'SAM_2017_4HH_rich with capital'!H84)</f>
        <v/>
      </c>
      <c r="H83" s="82" t="str">
        <f>IF('SAM_2017_4HH_rich with capital'!I84="","",'SAM_2017_4HH_rich with capital'!I84)</f>
        <v/>
      </c>
      <c r="I83" s="82" t="str">
        <f>IF('SAM_2017_4HH_rich with capital'!J84="","",'SAM_2017_4HH_rich with capital'!J84)</f>
        <v/>
      </c>
      <c r="J83" s="82" t="str">
        <f>IF('SAM_2017_4HH_rich with capital'!K84="","",'SAM_2017_4HH_rich with capital'!K84)</f>
        <v/>
      </c>
      <c r="K83" s="82" t="str">
        <f>IF('SAM_2017_4HH_rich with capital'!L84="","",'SAM_2017_4HH_rich with capital'!L84)</f>
        <v/>
      </c>
      <c r="L83" s="82" t="str">
        <f>IF('SAM_2017_4HH_rich with capital'!M84="","",'SAM_2017_4HH_rich with capital'!M84)</f>
        <v/>
      </c>
      <c r="M83" s="82" t="str">
        <f>IF('SAM_2017_4HH_rich with capital'!N84="","",'SAM_2017_4HH_rich with capital'!N84)</f>
        <v/>
      </c>
      <c r="N83" s="82" t="str">
        <f>IF('SAM_2017_4HH_rich with capital'!O84="","",'SAM_2017_4HH_rich with capital'!O84)</f>
        <v/>
      </c>
      <c r="O83" s="82" t="str">
        <f>IF('SAM_2017_4HH_rich with capital'!P84="","",'SAM_2017_4HH_rich with capital'!P84)</f>
        <v/>
      </c>
      <c r="P83" s="82" t="str">
        <f>IF('SAM_2017_4HH_rich with capital'!Q84="","",'SAM_2017_4HH_rich with capital'!Q84)</f>
        <v/>
      </c>
      <c r="Q83" s="82" t="str">
        <f>IF('SAM_2017_4HH_rich with capital'!R84="","",'SAM_2017_4HH_rich with capital'!R84)</f>
        <v/>
      </c>
      <c r="R83" s="82" t="str">
        <f>IF('SAM_2017_4HH_rich with capital'!S84="","",'SAM_2017_4HH_rich with capital'!S84)</f>
        <v/>
      </c>
      <c r="S83" s="82" t="str">
        <f>IF('SAM_2017_4HH_rich with capital'!T84="","",'SAM_2017_4HH_rich with capital'!T84)</f>
        <v/>
      </c>
      <c r="T83" s="82" t="str">
        <f>IF('SAM_2017_4HH_rich with capital'!U84="","",'SAM_2017_4HH_rich with capital'!U84)</f>
        <v/>
      </c>
      <c r="U83" s="82" t="str">
        <f>IF('SAM_2017_4HH_rich with capital'!V84="","",'SAM_2017_4HH_rich with capital'!V84)</f>
        <v/>
      </c>
      <c r="V83" s="82" t="str">
        <f>IF('SAM_2017_4HH_rich with capital'!W84="","",'SAM_2017_4HH_rich with capital'!W84)</f>
        <v/>
      </c>
      <c r="W83" s="82" t="str">
        <f>IF('SAM_2017_4HH_rich with capital'!X84="","",'SAM_2017_4HH_rich with capital'!X84)</f>
        <v/>
      </c>
      <c r="X83" s="82" t="str">
        <f>IF('SAM_2017_4HH_rich with capital'!Y84="","",'SAM_2017_4HH_rich with capital'!Y84)</f>
        <v/>
      </c>
      <c r="Y83" s="82" t="str">
        <f>IF('SAM_2017_4HH_rich with capital'!Z84="","",'SAM_2017_4HH_rich with capital'!Z84)</f>
        <v/>
      </c>
      <c r="Z83" s="82" t="str">
        <f>IF('SAM_2017_4HH_rich with capital'!AA84="","",'SAM_2017_4HH_rich with capital'!AA84)</f>
        <v/>
      </c>
      <c r="AA83" s="82" t="str">
        <f>IF('SAM_2017_4HH_rich with capital'!AB84="","",'SAM_2017_4HH_rich with capital'!AB84)</f>
        <v/>
      </c>
      <c r="AB83" s="82" t="str">
        <f>IF('SAM_2017_4HH_rich with capital'!AC84="","",'SAM_2017_4HH_rich with capital'!AC84)</f>
        <v/>
      </c>
      <c r="AC83" s="82" t="str">
        <f>IF('SAM_2017_4HH_rich with capital'!AD84="","",'SAM_2017_4HH_rich with capital'!AD84)</f>
        <v/>
      </c>
      <c r="AD83" s="82" t="str">
        <f>IF('SAM_2017_4HH_rich with capital'!AE84="","",'SAM_2017_4HH_rich with capital'!AE84)</f>
        <v/>
      </c>
      <c r="AE83" s="82" t="str">
        <f>IF('SAM_2017_4HH_rich with capital'!AF84="","",'SAM_2017_4HH_rich with capital'!AF84)</f>
        <v/>
      </c>
      <c r="AF83" s="82" t="str">
        <f>IF('SAM_2017_4HH_rich with capital'!AG84="","",'SAM_2017_4HH_rich with capital'!AG84)</f>
        <v/>
      </c>
      <c r="AG83" s="82" t="str">
        <f>IF('SAM_2017_4HH_rich with capital'!AH84="","",'SAM_2017_4HH_rich with capital'!AH84)</f>
        <v/>
      </c>
      <c r="AH83" s="82" t="str">
        <f>IF('SAM_2017_4HH_rich with capital'!AI84="","",'SAM_2017_4HH_rich with capital'!AI84)</f>
        <v/>
      </c>
      <c r="AI83" s="82" t="str">
        <f>IF('SAM_2017_4HH_rich with capital'!AJ84="","",'SAM_2017_4HH_rich with capital'!AJ84)</f>
        <v/>
      </c>
      <c r="AJ83" s="82">
        <f>IF('SAM_2017_4HH_rich with capital'!AK84="","",'SAM_2017_4HH_rich with capital'!AK84)</f>
        <v>377889.37696545385</v>
      </c>
      <c r="AK83" s="82">
        <f>IF('SAM_2017_4HH_rich with capital'!AL84="","",'SAM_2017_4HH_rich with capital'!AL84)</f>
        <v>8979.0561205599588</v>
      </c>
      <c r="AL83" s="82">
        <f>IF('SAM_2017_4HH_rich with capital'!AM84="","",'SAM_2017_4HH_rich with capital'!AM84)</f>
        <v>5048.83171799928</v>
      </c>
      <c r="AM83" s="82">
        <f>IF('SAM_2017_4HH_rich with capital'!AN84="","",'SAM_2017_4HH_rich with capital'!AN84)</f>
        <v>118511.00389544932</v>
      </c>
      <c r="AN83" s="82">
        <f>IF('SAM_2017_4HH_rich with capital'!AO84="","",'SAM_2017_4HH_rich with capital'!AO84)</f>
        <v>12398.370762056524</v>
      </c>
      <c r="AO83" s="82">
        <f>IF('SAM_2017_4HH_rich with capital'!AP84="","",'SAM_2017_4HH_rich with capital'!AP84)</f>
        <v>264468.33967294788</v>
      </c>
      <c r="AP83" s="82">
        <f>IF('SAM_2017_4HH_rich with capital'!AQ84="","",'SAM_2017_4HH_rich with capital'!AQ84)</f>
        <v>20987.823054706889</v>
      </c>
      <c r="AQ83" s="82">
        <f>IF('SAM_2017_4HH_rich with capital'!AR84="","",'SAM_2017_4HH_rich with capital'!AR84)</f>
        <v>917335.64919590589</v>
      </c>
      <c r="AR83" s="82">
        <f>IF('SAM_2017_4HH_rich with capital'!AS84="","",'SAM_2017_4HH_rich with capital'!AS84)</f>
        <v>237028.06083201614</v>
      </c>
      <c r="AS83" s="82">
        <f>IF('SAM_2017_4HH_rich with capital'!AT84="","",'SAM_2017_4HH_rich with capital'!AT84)</f>
        <v>1185696.7847974994</v>
      </c>
      <c r="AT83" s="82">
        <f>IF('SAM_2017_4HH_rich with capital'!AU84="","",'SAM_2017_4HH_rich with capital'!AU84)</f>
        <v>819193.1745916385</v>
      </c>
      <c r="AU83" s="82">
        <f>IF('SAM_2017_4HH_rich with capital'!AV84="","",'SAM_2017_4HH_rich with capital'!AV84)</f>
        <v>101738.51845910895</v>
      </c>
      <c r="AV83" s="82">
        <f>IF('SAM_2017_4HH_rich with capital'!AW84="","",'SAM_2017_4HH_rich with capital'!AW84)</f>
        <v>563269.00005754898</v>
      </c>
      <c r="AW83" s="82">
        <f>IF('SAM_2017_4HH_rich with capital'!AX84="","",'SAM_2017_4HH_rich with capital'!AX84)</f>
        <v>403774.99268690002</v>
      </c>
      <c r="AX83" s="82">
        <f>IF('SAM_2017_4HH_rich with capital'!AY84="","",'SAM_2017_4HH_rich with capital'!AY84)</f>
        <v>1410828.0377600263</v>
      </c>
      <c r="AY83" s="82">
        <f>IF('SAM_2017_4HH_rich with capital'!AZ84="","",'SAM_2017_4HH_rich with capital'!AZ84)</f>
        <v>373068.84106831416</v>
      </c>
      <c r="AZ83" s="82">
        <f>IF('SAM_2017_4HH_rich with capital'!BA84="","",'SAM_2017_4HH_rich with capital'!BA84)</f>
        <v>4351662.6412385888</v>
      </c>
      <c r="BA83" s="82">
        <f>IF('SAM_2017_4HH_rich with capital'!BB84="","",'SAM_2017_4HH_rich with capital'!BB84)</f>
        <v>218230.32243742488</v>
      </c>
      <c r="BB83" s="82">
        <f>IF('SAM_2017_4HH_rich with capital'!BC84="","",'SAM_2017_4HH_rich with capital'!BC84)</f>
        <v>63474.92873283536</v>
      </c>
      <c r="BC83" s="82">
        <f>IF('SAM_2017_4HH_rich with capital'!BD84="","",'SAM_2017_4HH_rich with capital'!BD84)</f>
        <v>7330.6891706297174</v>
      </c>
      <c r="BD83" s="82">
        <f>IF('SAM_2017_4HH_rich with capital'!BE84="","",'SAM_2017_4HH_rich with capital'!BE84)</f>
        <v>4981.0706214921347</v>
      </c>
      <c r="BE83" s="82">
        <f>IF('SAM_2017_4HH_rich with capital'!BF84="","",'SAM_2017_4HH_rich with capital'!BF84)</f>
        <v>17187.596413866675</v>
      </c>
      <c r="BF83" s="82">
        <f>IF('SAM_2017_4HH_rich with capital'!BG84="","",'SAM_2017_4HH_rich with capital'!BG84)</f>
        <v>29733.335089402593</v>
      </c>
      <c r="BG83" s="82">
        <f>IF('SAM_2017_4HH_rich with capital'!BH84="","",'SAM_2017_4HH_rich with capital'!BH84)</f>
        <v>4068.8547626593227</v>
      </c>
      <c r="BH83" s="82">
        <f>IF('SAM_2017_4HH_rich with capital'!BI84="","",'SAM_2017_4HH_rich with capital'!BI84)</f>
        <v>28639.243136498961</v>
      </c>
      <c r="BI83" s="82">
        <f>IF('SAM_2017_4HH_rich with capital'!BJ84="","",'SAM_2017_4HH_rich with capital'!BJ84)</f>
        <v>561028.09152437956</v>
      </c>
      <c r="BJ83" s="82">
        <f>IF('SAM_2017_4HH_rich with capital'!BK84="","",'SAM_2017_4HH_rich with capital'!BK84)</f>
        <v>4682.3016530854175</v>
      </c>
      <c r="BK83" s="82">
        <f>IF('SAM_2017_4HH_rich with capital'!BL84="","",'SAM_2017_4HH_rich with capital'!BL84)</f>
        <v>154593.86056226087</v>
      </c>
      <c r="BL83" s="82">
        <f>IF('SAM_2017_4HH_rich with capital'!BM84="","",'SAM_2017_4HH_rich with capital'!BM84)</f>
        <v>73941.567063324372</v>
      </c>
      <c r="BM83" s="82">
        <f>IF('SAM_2017_4HH_rich with capital'!BN84="","",'SAM_2017_4HH_rich with capital'!BN84)</f>
        <v>10903.572926126517</v>
      </c>
      <c r="BN83" s="82">
        <f>IF('SAM_2017_4HH_rich with capital'!BO84="","",'SAM_2017_4HH_rich with capital'!BO84)</f>
        <v>1079425.0707247735</v>
      </c>
      <c r="BO83" s="82" t="str">
        <f>IF('SAM_2017_4HH_rich with capital'!BP84="","",'SAM_2017_4HH_rich with capital'!BP84)</f>
        <v/>
      </c>
      <c r="BP83" s="82" t="str">
        <f>IF('SAM_2017_4HH_rich with capital'!BQ84="","",'SAM_2017_4HH_rich with capital'!BQ84)</f>
        <v/>
      </c>
      <c r="BQ83" s="82">
        <f>IF('SAM_2017_4HH_rich with capital'!BR84="","",'SAM_2017_4HH_rich with capital'!BR84)</f>
        <v>195092.42365978396</v>
      </c>
      <c r="BR83" s="82" t="str">
        <f>IF('SAM_2017_4HH_rich with capital'!BS84="","",'SAM_2017_4HH_rich with capital'!BS84)</f>
        <v/>
      </c>
      <c r="BS83" s="82" t="str">
        <f>IF('SAM_2017_4HH_rich with capital'!BT84="","",'SAM_2017_4HH_rich with capital'!BT84)</f>
        <v/>
      </c>
      <c r="BT83" s="281" t="str">
        <f>IF('SAM_2017_4HH_rich with capital'!BU84="","",'SAM_2017_4HH_rich with capital'!BU84)</f>
        <v/>
      </c>
      <c r="BU83" s="282">
        <f>IF('SAM_2017_4HH_rich with capital'!BV84="","",'SAM_2017_4HH_rich with capital'!BV84)</f>
        <v>2555524.9317702185</v>
      </c>
      <c r="BV83" s="282" t="str">
        <f>IF('SAM_2017_4HH_rich with capital'!BW84="","",'SAM_2017_4HH_rich with capital'!BW84)</f>
        <v/>
      </c>
      <c r="BW83" s="283">
        <f>IF('SAM_2017_4HH_rich with capital'!BX84="","",'SAM_2017_4HH_rich with capital'!BX84)</f>
        <v>4387892.4467833145</v>
      </c>
      <c r="BX83" s="82">
        <f>IF('SAM_2017_4HH_rich with capital'!BY84="","",'SAM_2017_4HH_rich with capital'!BY84)</f>
        <v>197537.45013916778</v>
      </c>
      <c r="BY83" s="82" t="str">
        <f>IF('SAM_2017_4HH_rich with capital'!BZ84="","",'SAM_2017_4HH_rich with capital'!BZ84)</f>
        <v/>
      </c>
      <c r="BZ83" s="82" t="str">
        <f>IF('SAM_2017_4HH_rich with capital'!CA84="","",'SAM_2017_4HH_rich with capital'!CA84)</f>
        <v/>
      </c>
      <c r="CA83" s="82" t="str">
        <f>IF('SAM_2017_4HH_rich with capital'!CB84="","",'SAM_2017_4HH_rich with capital'!CB84)</f>
        <v/>
      </c>
      <c r="CB83" s="82" t="str">
        <f>IF('SAM_2017_4HH_rich with capital'!CC84="","",'SAM_2017_4HH_rich with capital'!CC84)</f>
        <v/>
      </c>
      <c r="CC83" s="82" t="str">
        <f>IF('SAM_2017_4HH_rich with capital'!CD84="","",'SAM_2017_4HH_rich with capital'!CD84)</f>
        <v/>
      </c>
      <c r="CD83" s="82" t="str">
        <f>IF('SAM_2017_4HH_rich with capital'!CE84="","",'SAM_2017_4HH_rich with capital'!CE84)</f>
        <v/>
      </c>
      <c r="CE83" s="84" t="str">
        <f>IF('SAM_2017_4HH_rich with capital'!CF84="","",'SAM_2017_4HH_rich with capital'!CF84)</f>
        <v/>
      </c>
    </row>
    <row r="84" spans="1:83" x14ac:dyDescent="0.25">
      <c r="A84" s="113"/>
      <c r="B84" s="221"/>
      <c r="C84" s="221"/>
      <c r="D84" s="221"/>
      <c r="E84" s="221"/>
      <c r="F84" s="221"/>
      <c r="G84" s="221"/>
      <c r="H84" s="221"/>
      <c r="I84" s="221"/>
      <c r="J84" s="221"/>
      <c r="K84" s="221"/>
      <c r="L84" s="221"/>
      <c r="M84" s="221"/>
      <c r="N84" s="76"/>
      <c r="O84" s="76"/>
      <c r="P84" s="76"/>
      <c r="Q84" s="76"/>
      <c r="R84" s="76"/>
      <c r="S84" s="76"/>
      <c r="T84" s="76"/>
      <c r="U84" s="76"/>
      <c r="V84" s="221"/>
      <c r="W84" s="221"/>
      <c r="X84" s="221"/>
      <c r="Y84" s="221"/>
      <c r="Z84" s="221"/>
      <c r="AA84" s="22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21"/>
      <c r="BC84" s="221"/>
      <c r="BD84" s="221"/>
      <c r="BE84" s="221"/>
      <c r="BF84" s="221"/>
      <c r="BG84" s="221"/>
      <c r="BH84" s="221"/>
      <c r="BI84" s="221"/>
      <c r="BJ84" s="221"/>
      <c r="BK84" s="221"/>
      <c r="BL84" s="221"/>
      <c r="BM84" s="221"/>
      <c r="BN84" s="221"/>
      <c r="BO84" s="221"/>
      <c r="BP84" s="221"/>
      <c r="BQ84" s="221"/>
      <c r="BR84" s="221"/>
      <c r="BS84" s="221"/>
      <c r="BT84" s="221"/>
      <c r="BU84" s="221"/>
      <c r="BV84" s="221"/>
      <c r="BW84" s="221"/>
      <c r="BX84" s="221"/>
      <c r="BY84" s="221"/>
      <c r="BZ84" s="221"/>
      <c r="CA84" s="221"/>
      <c r="CB84" s="221"/>
      <c r="CC84" s="221"/>
      <c r="CD84" s="221"/>
      <c r="CE84" s="22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144"/>
  <sheetViews>
    <sheetView zoomScale="70" zoomScaleNormal="70" workbookViewId="0">
      <pane xSplit="2" ySplit="2" topLeftCell="C48" activePane="bottomRight" state="frozen"/>
      <selection pane="topRight" activeCell="C1" sqref="C1"/>
      <selection pane="bottomLeft" activeCell="A3" sqref="A3"/>
      <selection pane="bottomRight" activeCell="BF30" sqref="BF30"/>
    </sheetView>
  </sheetViews>
  <sheetFormatPr defaultColWidth="11.42578125" defaultRowHeight="15" x14ac:dyDescent="0.25"/>
  <cols>
    <col min="1" max="1" width="16.85546875" style="74" customWidth="1"/>
    <col min="2" max="2" width="13.5703125" style="74" customWidth="1"/>
    <col min="3" max="3" width="14.85546875" style="74" bestFit="1" customWidth="1"/>
    <col min="4" max="5" width="10.5703125" style="74" customWidth="1"/>
    <col min="6" max="6" width="11.140625" style="74" customWidth="1"/>
    <col min="7" max="11" width="10.5703125" style="74" customWidth="1"/>
    <col min="12" max="12" width="11.140625" style="74" customWidth="1"/>
    <col min="13" max="36" width="10.5703125" style="74" customWidth="1"/>
    <col min="37" max="37" width="15.28515625" style="74" bestFit="1" customWidth="1"/>
    <col min="38" max="61" width="10.5703125" style="74" customWidth="1"/>
    <col min="62" max="62" width="10.7109375" style="74" customWidth="1"/>
    <col min="63" max="70" width="10.5703125" style="74" customWidth="1"/>
    <col min="71" max="71" width="12" style="74" customWidth="1"/>
    <col min="72" max="72" width="10.28515625" style="74" customWidth="1"/>
    <col min="73" max="76" width="14.7109375" style="74" customWidth="1"/>
    <col min="77" max="77" width="11" style="74" customWidth="1"/>
    <col min="78" max="78" width="10.5703125" style="74" customWidth="1"/>
    <col min="79" max="81" width="9.28515625" style="74" customWidth="1"/>
    <col min="82" max="82" width="13.5703125" style="74" customWidth="1"/>
    <col min="83" max="83" width="17.140625" style="74" bestFit="1" customWidth="1"/>
    <col min="84" max="84" width="15.140625" style="74" customWidth="1"/>
    <col min="85" max="16384" width="11.42578125" style="74"/>
  </cols>
  <sheetData>
    <row r="1" spans="1:84" x14ac:dyDescent="0.25">
      <c r="A1" s="1" t="s">
        <v>0</v>
      </c>
      <c r="B1" s="87"/>
      <c r="C1" s="88" t="s">
        <v>1</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98"/>
      <c r="AK1" s="227" t="s">
        <v>2</v>
      </c>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t="s">
        <v>3</v>
      </c>
      <c r="BT1" s="227" t="s">
        <v>4</v>
      </c>
      <c r="BU1" s="89" t="s">
        <v>5</v>
      </c>
      <c r="BV1" s="89" t="s">
        <v>6</v>
      </c>
      <c r="BW1" s="89" t="s">
        <v>7</v>
      </c>
      <c r="BX1" s="89" t="s">
        <v>8</v>
      </c>
      <c r="BY1" s="227" t="s">
        <v>9</v>
      </c>
      <c r="BZ1" s="227" t="s">
        <v>10</v>
      </c>
      <c r="CA1" s="227" t="s">
        <v>11</v>
      </c>
      <c r="CB1" s="227" t="s">
        <v>12</v>
      </c>
      <c r="CC1" s="227" t="s">
        <v>13</v>
      </c>
      <c r="CD1" s="108" t="s">
        <v>14</v>
      </c>
      <c r="CE1" s="90" t="s">
        <v>15</v>
      </c>
      <c r="CF1" s="75" t="s">
        <v>16</v>
      </c>
    </row>
    <row r="2" spans="1:84" x14ac:dyDescent="0.25">
      <c r="A2" s="87"/>
      <c r="B2" s="87"/>
      <c r="C2" s="225">
        <v>1</v>
      </c>
      <c r="D2" s="225">
        <v>2</v>
      </c>
      <c r="E2" s="225">
        <v>3</v>
      </c>
      <c r="F2" s="225">
        <v>4</v>
      </c>
      <c r="G2" s="225">
        <v>5</v>
      </c>
      <c r="H2" s="225">
        <v>6</v>
      </c>
      <c r="I2" s="225">
        <v>7</v>
      </c>
      <c r="J2" s="225">
        <v>8</v>
      </c>
      <c r="K2" s="225">
        <v>9</v>
      </c>
      <c r="L2" s="225">
        <v>10</v>
      </c>
      <c r="M2" s="225">
        <v>11</v>
      </c>
      <c r="N2" s="225">
        <v>12</v>
      </c>
      <c r="O2" s="225">
        <v>13</v>
      </c>
      <c r="P2" s="225">
        <v>14</v>
      </c>
      <c r="Q2" s="225">
        <v>15</v>
      </c>
      <c r="R2" s="225">
        <v>16</v>
      </c>
      <c r="S2" s="225">
        <v>17</v>
      </c>
      <c r="T2" s="225">
        <v>18</v>
      </c>
      <c r="U2" s="225">
        <v>19</v>
      </c>
      <c r="V2" s="225">
        <v>20</v>
      </c>
      <c r="W2" s="225">
        <v>21</v>
      </c>
      <c r="X2" s="225">
        <v>22</v>
      </c>
      <c r="Y2" s="225">
        <v>23</v>
      </c>
      <c r="Z2" s="225">
        <v>24</v>
      </c>
      <c r="AA2" s="225">
        <v>25</v>
      </c>
      <c r="AB2" s="225">
        <v>26</v>
      </c>
      <c r="AC2" s="225">
        <v>27</v>
      </c>
      <c r="AD2" s="225">
        <v>28</v>
      </c>
      <c r="AE2" s="225">
        <v>29</v>
      </c>
      <c r="AF2" s="225">
        <v>30</v>
      </c>
      <c r="AG2" s="225">
        <v>31</v>
      </c>
      <c r="AH2" s="225">
        <v>32</v>
      </c>
      <c r="AI2" s="225">
        <v>33</v>
      </c>
      <c r="AJ2" s="225">
        <v>34</v>
      </c>
      <c r="AK2" s="225">
        <v>35</v>
      </c>
      <c r="AL2" s="225">
        <v>36</v>
      </c>
      <c r="AM2" s="225">
        <v>37</v>
      </c>
      <c r="AN2" s="225">
        <v>38</v>
      </c>
      <c r="AO2" s="225">
        <v>39</v>
      </c>
      <c r="AP2" s="225">
        <v>40</v>
      </c>
      <c r="AQ2" s="225">
        <v>41</v>
      </c>
      <c r="AR2" s="225">
        <v>42</v>
      </c>
      <c r="AS2" s="225">
        <v>43</v>
      </c>
      <c r="AT2" s="225">
        <v>44</v>
      </c>
      <c r="AU2" s="225">
        <v>45</v>
      </c>
      <c r="AV2" s="225">
        <v>46</v>
      </c>
      <c r="AW2" s="225">
        <v>47</v>
      </c>
      <c r="AX2" s="225">
        <v>48</v>
      </c>
      <c r="AY2" s="225">
        <v>49</v>
      </c>
      <c r="AZ2" s="225">
        <v>50</v>
      </c>
      <c r="BA2" s="225">
        <v>51</v>
      </c>
      <c r="BB2" s="225">
        <v>52</v>
      </c>
      <c r="BC2" s="225">
        <v>53</v>
      </c>
      <c r="BD2" s="225">
        <v>54</v>
      </c>
      <c r="BE2" s="225">
        <v>55</v>
      </c>
      <c r="BF2" s="225">
        <v>56</v>
      </c>
      <c r="BG2" s="225">
        <v>57</v>
      </c>
      <c r="BH2" s="225">
        <v>58</v>
      </c>
      <c r="BI2" s="225">
        <v>59</v>
      </c>
      <c r="BJ2" s="225">
        <v>60</v>
      </c>
      <c r="BK2" s="225">
        <v>61</v>
      </c>
      <c r="BL2" s="225">
        <v>62</v>
      </c>
      <c r="BM2" s="225">
        <v>63</v>
      </c>
      <c r="BN2" s="225">
        <v>64</v>
      </c>
      <c r="BO2" s="225">
        <v>65</v>
      </c>
      <c r="BP2" s="225">
        <v>66</v>
      </c>
      <c r="BQ2" s="225">
        <v>67</v>
      </c>
      <c r="BR2" s="225">
        <v>68</v>
      </c>
      <c r="BS2" s="225">
        <v>69</v>
      </c>
      <c r="BT2" s="225">
        <v>70</v>
      </c>
      <c r="BU2" s="99">
        <v>71</v>
      </c>
      <c r="BV2" s="99">
        <v>72</v>
      </c>
      <c r="BW2" s="99">
        <v>73</v>
      </c>
      <c r="BX2" s="99">
        <v>74</v>
      </c>
      <c r="BY2" s="225">
        <v>75</v>
      </c>
      <c r="BZ2" s="225">
        <v>76</v>
      </c>
      <c r="CA2" s="225">
        <v>77</v>
      </c>
      <c r="CB2" s="225">
        <v>78</v>
      </c>
      <c r="CC2" s="225">
        <v>79</v>
      </c>
      <c r="CD2" s="225">
        <v>80</v>
      </c>
      <c r="CE2" s="225">
        <v>81</v>
      </c>
      <c r="CF2" s="97"/>
    </row>
    <row r="3" spans="1:84" x14ac:dyDescent="0.25">
      <c r="A3" s="227" t="str">
        <f>C1</f>
        <v>Activities</v>
      </c>
      <c r="B3" s="225">
        <v>1</v>
      </c>
      <c r="C3" s="223" t="str">
        <f>IF(SAM_2017_user_KZT!C3="","",SAM_2017_user_KZT!C3/326)</f>
        <v/>
      </c>
      <c r="D3" s="223" t="str">
        <f>IF(SAM_2017_user_KZT!D3="","",SAM_2017_user_KZT!D3/326)</f>
        <v/>
      </c>
      <c r="E3" s="223" t="str">
        <f>IF(SAM_2017_user_KZT!E3="","",SAM_2017_user_KZT!E3/326)</f>
        <v/>
      </c>
      <c r="F3" s="223" t="str">
        <f>IF(SAM_2017_user_KZT!F3="","",SAM_2017_user_KZT!F3/326)</f>
        <v/>
      </c>
      <c r="G3" s="223" t="str">
        <f>IF(SAM_2017_user_KZT!G3="","",SAM_2017_user_KZT!G3/326)</f>
        <v/>
      </c>
      <c r="H3" s="223" t="str">
        <f>IF(SAM_2017_user_KZT!H3="","",SAM_2017_user_KZT!H3/326)</f>
        <v/>
      </c>
      <c r="I3" s="223" t="str">
        <f>IF(SAM_2017_user_KZT!I3="","",SAM_2017_user_KZT!I3/326)</f>
        <v/>
      </c>
      <c r="J3" s="223" t="str">
        <f>IF(SAM_2017_user_KZT!J3="","",SAM_2017_user_KZT!J3/326)</f>
        <v/>
      </c>
      <c r="K3" s="223" t="str">
        <f>IF(SAM_2017_user_KZT!K3="","",SAM_2017_user_KZT!K3/326)</f>
        <v/>
      </c>
      <c r="L3" s="223" t="str">
        <f>IF(SAM_2017_user_KZT!L3="","",SAM_2017_user_KZT!L3/326)</f>
        <v/>
      </c>
      <c r="M3" s="223" t="str">
        <f>IF(SAM_2017_user_KZT!M3="","",SAM_2017_user_KZT!M3/326)</f>
        <v/>
      </c>
      <c r="N3" s="223" t="str">
        <f>IF(SAM_2017_user_KZT!N3="","",SAM_2017_user_KZT!N3/326)</f>
        <v/>
      </c>
      <c r="O3" s="223" t="str">
        <f>IF(SAM_2017_user_KZT!O3="","",SAM_2017_user_KZT!O3/326)</f>
        <v/>
      </c>
      <c r="P3" s="223" t="str">
        <f>IF(SAM_2017_user_KZT!P3="","",SAM_2017_user_KZT!P3/326)</f>
        <v/>
      </c>
      <c r="Q3" s="223" t="str">
        <f>IF(SAM_2017_user_KZT!Q3="","",SAM_2017_user_KZT!Q3/326)</f>
        <v/>
      </c>
      <c r="R3" s="223" t="str">
        <f>IF(SAM_2017_user_KZT!R3="","",SAM_2017_user_KZT!R3/326)</f>
        <v/>
      </c>
      <c r="S3" s="223" t="str">
        <f>IF(SAM_2017_user_KZT!S3="","",SAM_2017_user_KZT!S3/326)</f>
        <v/>
      </c>
      <c r="T3" s="223" t="str">
        <f>IF(SAM_2017_user_KZT!T3="","",SAM_2017_user_KZT!T3/326)</f>
        <v/>
      </c>
      <c r="U3" s="223" t="str">
        <f>IF(SAM_2017_user_KZT!U3="","",SAM_2017_user_KZT!U3/326)</f>
        <v/>
      </c>
      <c r="V3" s="223" t="str">
        <f>IF(SAM_2017_user_KZT!V3="","",SAM_2017_user_KZT!V3/326)</f>
        <v/>
      </c>
      <c r="W3" s="223" t="str">
        <f>IF(SAM_2017_user_KZT!W3="","",SAM_2017_user_KZT!W3/326)</f>
        <v/>
      </c>
      <c r="X3" s="223" t="str">
        <f>IF(SAM_2017_user_KZT!X3="","",SAM_2017_user_KZT!X3/326)</f>
        <v/>
      </c>
      <c r="Y3" s="223" t="str">
        <f>IF(SAM_2017_user_KZT!Y3="","",SAM_2017_user_KZT!Y3/326)</f>
        <v/>
      </c>
      <c r="Z3" s="223" t="str">
        <f>IF(SAM_2017_user_KZT!Z3="","",SAM_2017_user_KZT!Z3/326)</f>
        <v/>
      </c>
      <c r="AA3" s="223" t="str">
        <f>IF(SAM_2017_user_KZT!AA3="","",SAM_2017_user_KZT!AA3/326)</f>
        <v/>
      </c>
      <c r="AB3" s="223" t="str">
        <f>IF(SAM_2017_user_KZT!AB3="","",SAM_2017_user_KZT!AB3/326)</f>
        <v/>
      </c>
      <c r="AC3" s="223" t="str">
        <f>IF(SAM_2017_user_KZT!AC3="","",SAM_2017_user_KZT!AC3/326)</f>
        <v/>
      </c>
      <c r="AD3" s="223" t="str">
        <f>IF(SAM_2017_user_KZT!AD3="","",SAM_2017_user_KZT!AD3/326)</f>
        <v/>
      </c>
      <c r="AE3" s="223" t="str">
        <f>IF(SAM_2017_user_KZT!AE3="","",SAM_2017_user_KZT!AE3/326)</f>
        <v/>
      </c>
      <c r="AF3" s="223" t="str">
        <f>IF(SAM_2017_user_KZT!AF3="","",SAM_2017_user_KZT!AF3/326)</f>
        <v/>
      </c>
      <c r="AG3" s="223" t="str">
        <f>IF(SAM_2017_user_KZT!AG3="","",SAM_2017_user_KZT!AG3/326)</f>
        <v/>
      </c>
      <c r="AH3" s="223" t="str">
        <f>IF(SAM_2017_user_KZT!AH3="","",SAM_2017_user_KZT!AH3/326)</f>
        <v/>
      </c>
      <c r="AI3" s="223" t="str">
        <f>IF(SAM_2017_user_KZT!AI3="","",SAM_2017_user_KZT!AI3/326)</f>
        <v/>
      </c>
      <c r="AJ3" s="120" t="str">
        <f>IF(SAM_2017_user_KZT!AJ3="","",SAM_2017_user_KZT!AJ3/326)</f>
        <v/>
      </c>
      <c r="AK3" s="214">
        <f>IF(SAM_2017_user_KZT!AK3="","",SAM_2017_user_KZT!AK3/326)</f>
        <v>13695.334375340137</v>
      </c>
      <c r="AL3" s="215" t="str">
        <f>IF(SAM_2017_user_KZT!AL3="","",SAM_2017_user_KZT!AL3/326)</f>
        <v/>
      </c>
      <c r="AM3" s="215" t="str">
        <f>IF(SAM_2017_user_KZT!AM3="","",SAM_2017_user_KZT!AM3/326)</f>
        <v/>
      </c>
      <c r="AN3" s="215" t="str">
        <f>IF(SAM_2017_user_KZT!AN3="","",SAM_2017_user_KZT!AN3/326)</f>
        <v/>
      </c>
      <c r="AO3" s="215" t="str">
        <f>IF(SAM_2017_user_KZT!AO3="","",SAM_2017_user_KZT!AO3/326)</f>
        <v/>
      </c>
      <c r="AP3" s="215" t="str">
        <f>IF(SAM_2017_user_KZT!AP3="","",SAM_2017_user_KZT!AP3/326)</f>
        <v/>
      </c>
      <c r="AQ3" s="215" t="str">
        <f>IF(SAM_2017_user_KZT!AQ3="","",SAM_2017_user_KZT!AQ3/326)</f>
        <v/>
      </c>
      <c r="AR3" s="215" t="str">
        <f>IF(SAM_2017_user_KZT!AR3="","",SAM_2017_user_KZT!AR3/326)</f>
        <v/>
      </c>
      <c r="AS3" s="215" t="str">
        <f>IF(SAM_2017_user_KZT!AS3="","",SAM_2017_user_KZT!AS3/326)</f>
        <v/>
      </c>
      <c r="AT3" s="215" t="str">
        <f>IF(SAM_2017_user_KZT!AT3="","",SAM_2017_user_KZT!AT3/326)</f>
        <v/>
      </c>
      <c r="AU3" s="215" t="str">
        <f>IF(SAM_2017_user_KZT!AU3="","",SAM_2017_user_KZT!AU3/326)</f>
        <v/>
      </c>
      <c r="AV3" s="215" t="str">
        <f>IF(SAM_2017_user_KZT!AV3="","",SAM_2017_user_KZT!AV3/326)</f>
        <v/>
      </c>
      <c r="AW3" s="215" t="str">
        <f>IF(SAM_2017_user_KZT!AW3="","",SAM_2017_user_KZT!AW3/326)</f>
        <v/>
      </c>
      <c r="AX3" s="215" t="str">
        <f>IF(SAM_2017_user_KZT!AX3="","",SAM_2017_user_KZT!AX3/326)</f>
        <v/>
      </c>
      <c r="AY3" s="215" t="str">
        <f>IF(SAM_2017_user_KZT!AY3="","",SAM_2017_user_KZT!AY3/326)</f>
        <v/>
      </c>
      <c r="AZ3" s="215" t="str">
        <f>IF(SAM_2017_user_KZT!AZ3="","",SAM_2017_user_KZT!AZ3/326)</f>
        <v/>
      </c>
      <c r="BA3" s="215" t="str">
        <f>IF(SAM_2017_user_KZT!BA3="","",SAM_2017_user_KZT!BA3/326)</f>
        <v/>
      </c>
      <c r="BB3" s="215" t="str">
        <f>IF(SAM_2017_user_KZT!BB3="","",SAM_2017_user_KZT!BB3/326)</f>
        <v/>
      </c>
      <c r="BC3" s="215" t="str">
        <f>IF(SAM_2017_user_KZT!BC3="","",SAM_2017_user_KZT!BC3/326)</f>
        <v/>
      </c>
      <c r="BD3" s="215" t="str">
        <f>IF(SAM_2017_user_KZT!BD3="","",SAM_2017_user_KZT!BD3/326)</f>
        <v/>
      </c>
      <c r="BE3" s="215" t="str">
        <f>IF(SAM_2017_user_KZT!BE3="","",SAM_2017_user_KZT!BE3/326)</f>
        <v/>
      </c>
      <c r="BF3" s="215" t="str">
        <f>IF(SAM_2017_user_KZT!BF3="","",SAM_2017_user_KZT!BF3/326)</f>
        <v/>
      </c>
      <c r="BG3" s="215" t="str">
        <f>IF(SAM_2017_user_KZT!BG3="","",SAM_2017_user_KZT!BG3/326)</f>
        <v/>
      </c>
      <c r="BH3" s="215" t="str">
        <f>IF(SAM_2017_user_KZT!BH3="","",SAM_2017_user_KZT!BH3/326)</f>
        <v/>
      </c>
      <c r="BI3" s="215" t="str">
        <f>IF(SAM_2017_user_KZT!BI3="","",SAM_2017_user_KZT!BI3/326)</f>
        <v/>
      </c>
      <c r="BJ3" s="215" t="str">
        <f>IF(SAM_2017_user_KZT!BJ3="","",SAM_2017_user_KZT!BJ3/326)</f>
        <v/>
      </c>
      <c r="BK3" s="215" t="str">
        <f>IF(SAM_2017_user_KZT!BK3="","",SAM_2017_user_KZT!BK3/326)</f>
        <v/>
      </c>
      <c r="BL3" s="215" t="str">
        <f>IF(SAM_2017_user_KZT!BL3="","",SAM_2017_user_KZT!BL3/326)</f>
        <v/>
      </c>
      <c r="BM3" s="215" t="str">
        <f>IF(SAM_2017_user_KZT!BM3="","",SAM_2017_user_KZT!BM3/326)</f>
        <v/>
      </c>
      <c r="BN3" s="215" t="str">
        <f>IF(SAM_2017_user_KZT!BN3="","",SAM_2017_user_KZT!BN3/326)</f>
        <v/>
      </c>
      <c r="BO3" s="215" t="str">
        <f>IF(SAM_2017_user_KZT!BO3="","",SAM_2017_user_KZT!BO3/326)</f>
        <v/>
      </c>
      <c r="BP3" s="215" t="str">
        <f>IF(SAM_2017_user_KZT!BP3="","",SAM_2017_user_KZT!BP3/326)</f>
        <v/>
      </c>
      <c r="BQ3" s="215" t="str">
        <f>IF(SAM_2017_user_KZT!BQ3="","",SAM_2017_user_KZT!BQ3/326)</f>
        <v/>
      </c>
      <c r="BR3" s="210" t="str">
        <f>IF(SAM_2017_user_KZT!BR3="","",SAM_2017_user_KZT!BR3/326)</f>
        <v/>
      </c>
      <c r="BS3" s="223" t="str">
        <f>IF(SAM_2017_user_KZT!BS3="","",SAM_2017_user_KZT!BS3/326)</f>
        <v/>
      </c>
      <c r="BT3" s="223" t="str">
        <f>IF(SAM_2017_user_KZT!BT3="","",SAM_2017_user_KZT!BT3/326)</f>
        <v/>
      </c>
      <c r="BU3" s="223" t="str">
        <f>IF(SAM_2017_user_KZT!BU3="","",SAM_2017_user_KZT!BU3/326)</f>
        <v/>
      </c>
      <c r="BV3" s="223" t="str">
        <f>IF(SAM_2017_user_KZT!BV3="","",SAM_2017_user_KZT!BV3/326)</f>
        <v/>
      </c>
      <c r="BW3" s="223" t="str">
        <f>IF(SAM_2017_user_KZT!BW3="","",SAM_2017_user_KZT!BW3/326)</f>
        <v/>
      </c>
      <c r="BX3" s="223" t="str">
        <f>IF(SAM_2017_user_KZT!BX3="","",SAM_2017_user_KZT!BX3/326)</f>
        <v/>
      </c>
      <c r="BY3" s="223" t="str">
        <f>IF(SAM_2017_user_KZT!BY3="","",SAM_2017_user_KZT!BY3/326)</f>
        <v/>
      </c>
      <c r="BZ3" s="223" t="str">
        <f>IF(SAM_2017_user_KZT!BZ3="","",SAM_2017_user_KZT!BZ3/326)</f>
        <v/>
      </c>
      <c r="CA3" s="223" t="str">
        <f>IF(SAM_2017_user_KZT!CA3="","",SAM_2017_user_KZT!CA3/326)</f>
        <v/>
      </c>
      <c r="CB3" s="223" t="str">
        <f>IF(SAM_2017_user_KZT!CB3="","",SAM_2017_user_KZT!CB3/326)</f>
        <v/>
      </c>
      <c r="CC3" s="223" t="str">
        <f>IF(SAM_2017_user_KZT!CD3="","",SAM_2017_user_KZT!CD3/326)</f>
        <v/>
      </c>
      <c r="CD3" s="223" t="str">
        <f>IF(SAM_2017_user_KZT!CE3="","",SAM_2017_user_KZT!CE3/326)</f>
        <v/>
      </c>
      <c r="CE3" s="140">
        <f>IF(SAM_2017_user_KZT!CF3="","",SAM_2017_user_KZT!CF3/326)</f>
        <v>1102.7403712459209</v>
      </c>
      <c r="CF3" s="107">
        <f t="shared" ref="CF3:CF34" si="0">SUM(C3:CE3)</f>
        <v>14798.074746586059</v>
      </c>
    </row>
    <row r="4" spans="1:84" x14ac:dyDescent="0.25">
      <c r="A4" s="227"/>
      <c r="B4" s="225">
        <v>2</v>
      </c>
      <c r="C4" s="223" t="str">
        <f>IF(SAM_2017_user_KZT!C4="","",SAM_2017_user_KZT!C4/326)</f>
        <v/>
      </c>
      <c r="D4" s="223" t="str">
        <f>IF(SAM_2017_user_KZT!D4="","",SAM_2017_user_KZT!D4/326)</f>
        <v/>
      </c>
      <c r="E4" s="223" t="str">
        <f>IF(SAM_2017_user_KZT!E4="","",SAM_2017_user_KZT!E4/326)</f>
        <v/>
      </c>
      <c r="F4" s="223" t="str">
        <f>IF(SAM_2017_user_KZT!F4="","",SAM_2017_user_KZT!F4/326)</f>
        <v/>
      </c>
      <c r="G4" s="223" t="str">
        <f>IF(SAM_2017_user_KZT!G4="","",SAM_2017_user_KZT!G4/326)</f>
        <v/>
      </c>
      <c r="H4" s="223" t="str">
        <f>IF(SAM_2017_user_KZT!H4="","",SAM_2017_user_KZT!H4/326)</f>
        <v/>
      </c>
      <c r="I4" s="223" t="str">
        <f>IF(SAM_2017_user_KZT!I4="","",SAM_2017_user_KZT!I4/326)</f>
        <v/>
      </c>
      <c r="J4" s="223" t="str">
        <f>IF(SAM_2017_user_KZT!J4="","",SAM_2017_user_KZT!J4/326)</f>
        <v/>
      </c>
      <c r="K4" s="223" t="str">
        <f>IF(SAM_2017_user_KZT!K4="","",SAM_2017_user_KZT!K4/326)</f>
        <v/>
      </c>
      <c r="L4" s="223" t="str">
        <f>IF(SAM_2017_user_KZT!L4="","",SAM_2017_user_KZT!L4/326)</f>
        <v/>
      </c>
      <c r="M4" s="223" t="str">
        <f>IF(SAM_2017_user_KZT!M4="","",SAM_2017_user_KZT!M4/326)</f>
        <v/>
      </c>
      <c r="N4" s="223" t="str">
        <f>IF(SAM_2017_user_KZT!N4="","",SAM_2017_user_KZT!N4/326)</f>
        <v/>
      </c>
      <c r="O4" s="223" t="str">
        <f>IF(SAM_2017_user_KZT!O4="","",SAM_2017_user_KZT!O4/326)</f>
        <v/>
      </c>
      <c r="P4" s="223" t="str">
        <f>IF(SAM_2017_user_KZT!P4="","",SAM_2017_user_KZT!P4/326)</f>
        <v/>
      </c>
      <c r="Q4" s="223" t="str">
        <f>IF(SAM_2017_user_KZT!Q4="","",SAM_2017_user_KZT!Q4/326)</f>
        <v/>
      </c>
      <c r="R4" s="223" t="str">
        <f>IF(SAM_2017_user_KZT!R4="","",SAM_2017_user_KZT!R4/326)</f>
        <v/>
      </c>
      <c r="S4" s="223" t="str">
        <f>IF(SAM_2017_user_KZT!S4="","",SAM_2017_user_KZT!S4/326)</f>
        <v/>
      </c>
      <c r="T4" s="223" t="str">
        <f>IF(SAM_2017_user_KZT!T4="","",SAM_2017_user_KZT!T4/326)</f>
        <v/>
      </c>
      <c r="U4" s="223" t="str">
        <f>IF(SAM_2017_user_KZT!U4="","",SAM_2017_user_KZT!U4/326)</f>
        <v/>
      </c>
      <c r="V4" s="223" t="str">
        <f>IF(SAM_2017_user_KZT!V4="","",SAM_2017_user_KZT!V4/326)</f>
        <v/>
      </c>
      <c r="W4" s="223" t="str">
        <f>IF(SAM_2017_user_KZT!W4="","",SAM_2017_user_KZT!W4/326)</f>
        <v/>
      </c>
      <c r="X4" s="223" t="str">
        <f>IF(SAM_2017_user_KZT!X4="","",SAM_2017_user_KZT!X4/326)</f>
        <v/>
      </c>
      <c r="Y4" s="223" t="str">
        <f>IF(SAM_2017_user_KZT!Y4="","",SAM_2017_user_KZT!Y4/326)</f>
        <v/>
      </c>
      <c r="Z4" s="223" t="str">
        <f>IF(SAM_2017_user_KZT!Z4="","",SAM_2017_user_KZT!Z4/326)</f>
        <v/>
      </c>
      <c r="AA4" s="223" t="str">
        <f>IF(SAM_2017_user_KZT!AA4="","",SAM_2017_user_KZT!AA4/326)</f>
        <v/>
      </c>
      <c r="AB4" s="223" t="str">
        <f>IF(SAM_2017_user_KZT!AB4="","",SAM_2017_user_KZT!AB4/326)</f>
        <v/>
      </c>
      <c r="AC4" s="223" t="str">
        <f>IF(SAM_2017_user_KZT!AC4="","",SAM_2017_user_KZT!AC4/326)</f>
        <v/>
      </c>
      <c r="AD4" s="223" t="str">
        <f>IF(SAM_2017_user_KZT!AD4="","",SAM_2017_user_KZT!AD4/326)</f>
        <v/>
      </c>
      <c r="AE4" s="223" t="str">
        <f>IF(SAM_2017_user_KZT!AE4="","",SAM_2017_user_KZT!AE4/326)</f>
        <v/>
      </c>
      <c r="AF4" s="223" t="str">
        <f>IF(SAM_2017_user_KZT!AF4="","",SAM_2017_user_KZT!AF4/326)</f>
        <v/>
      </c>
      <c r="AG4" s="223" t="str">
        <f>IF(SAM_2017_user_KZT!AG4="","",SAM_2017_user_KZT!AG4/326)</f>
        <v/>
      </c>
      <c r="AH4" s="223" t="str">
        <f>IF(SAM_2017_user_KZT!AH4="","",SAM_2017_user_KZT!AH4/326)</f>
        <v/>
      </c>
      <c r="AI4" s="223" t="str">
        <f>IF(SAM_2017_user_KZT!AI4="","",SAM_2017_user_KZT!AI4/326)</f>
        <v/>
      </c>
      <c r="AJ4" s="223" t="str">
        <f>IF(SAM_2017_user_KZT!AJ4="","",SAM_2017_user_KZT!AJ4/326)</f>
        <v/>
      </c>
      <c r="AK4" s="211" t="str">
        <f>IF(SAM_2017_user_KZT!AK4="","",SAM_2017_user_KZT!AK4/326)</f>
        <v/>
      </c>
      <c r="AL4" s="220">
        <f>IF(SAM_2017_user_KZT!AL4="","",SAM_2017_user_KZT!AL4/326)</f>
        <v>1187.4123376311236</v>
      </c>
      <c r="AM4" s="220" t="str">
        <f>IF(SAM_2017_user_KZT!AM4="","",SAM_2017_user_KZT!AM4/326)</f>
        <v/>
      </c>
      <c r="AN4" s="220" t="str">
        <f>IF(SAM_2017_user_KZT!AN4="","",SAM_2017_user_KZT!AN4/326)</f>
        <v/>
      </c>
      <c r="AO4" s="220" t="str">
        <f>IF(SAM_2017_user_KZT!AO4="","",SAM_2017_user_KZT!AO4/326)</f>
        <v/>
      </c>
      <c r="AP4" s="220" t="str">
        <f>IF(SAM_2017_user_KZT!AP4="","",SAM_2017_user_KZT!AP4/326)</f>
        <v/>
      </c>
      <c r="AQ4" s="220" t="str">
        <f>IF(SAM_2017_user_KZT!AQ4="","",SAM_2017_user_KZT!AQ4/326)</f>
        <v/>
      </c>
      <c r="AR4" s="220" t="str">
        <f>IF(SAM_2017_user_KZT!AR4="","",SAM_2017_user_KZT!AR4/326)</f>
        <v/>
      </c>
      <c r="AS4" s="220" t="str">
        <f>IF(SAM_2017_user_KZT!AS4="","",SAM_2017_user_KZT!AS4/326)</f>
        <v/>
      </c>
      <c r="AT4" s="220" t="str">
        <f>IF(SAM_2017_user_KZT!AT4="","",SAM_2017_user_KZT!AT4/326)</f>
        <v/>
      </c>
      <c r="AU4" s="220" t="str">
        <f>IF(SAM_2017_user_KZT!AU4="","",SAM_2017_user_KZT!AU4/326)</f>
        <v/>
      </c>
      <c r="AV4" s="220" t="str">
        <f>IF(SAM_2017_user_KZT!AV4="","",SAM_2017_user_KZT!AV4/326)</f>
        <v/>
      </c>
      <c r="AW4" s="220" t="str">
        <f>IF(SAM_2017_user_KZT!AW4="","",SAM_2017_user_KZT!AW4/326)</f>
        <v/>
      </c>
      <c r="AX4" s="220" t="str">
        <f>IF(SAM_2017_user_KZT!AX4="","",SAM_2017_user_KZT!AX4/326)</f>
        <v/>
      </c>
      <c r="AY4" s="220" t="str">
        <f>IF(SAM_2017_user_KZT!AY4="","",SAM_2017_user_KZT!AY4/326)</f>
        <v/>
      </c>
      <c r="AZ4" s="220" t="str">
        <f>IF(SAM_2017_user_KZT!AZ4="","",SAM_2017_user_KZT!AZ4/326)</f>
        <v/>
      </c>
      <c r="BA4" s="220" t="str">
        <f>IF(SAM_2017_user_KZT!BA4="","",SAM_2017_user_KZT!BA4/326)</f>
        <v/>
      </c>
      <c r="BB4" s="220" t="str">
        <f>IF(SAM_2017_user_KZT!BB4="","",SAM_2017_user_KZT!BB4/326)</f>
        <v/>
      </c>
      <c r="BC4" s="220" t="str">
        <f>IF(SAM_2017_user_KZT!BC4="","",SAM_2017_user_KZT!BC4/326)</f>
        <v/>
      </c>
      <c r="BD4" s="220" t="str">
        <f>IF(SAM_2017_user_KZT!BD4="","",SAM_2017_user_KZT!BD4/326)</f>
        <v/>
      </c>
      <c r="BE4" s="220" t="str">
        <f>IF(SAM_2017_user_KZT!BE4="","",SAM_2017_user_KZT!BE4/326)</f>
        <v/>
      </c>
      <c r="BF4" s="220" t="str">
        <f>IF(SAM_2017_user_KZT!BF4="","",SAM_2017_user_KZT!BF4/326)</f>
        <v/>
      </c>
      <c r="BG4" s="220" t="str">
        <f>IF(SAM_2017_user_KZT!BG4="","",SAM_2017_user_KZT!BG4/326)</f>
        <v/>
      </c>
      <c r="BH4" s="220" t="str">
        <f>IF(SAM_2017_user_KZT!BH4="","",SAM_2017_user_KZT!BH4/326)</f>
        <v/>
      </c>
      <c r="BI4" s="220" t="str">
        <f>IF(SAM_2017_user_KZT!BI4="","",SAM_2017_user_KZT!BI4/326)</f>
        <v/>
      </c>
      <c r="BJ4" s="220" t="str">
        <f>IF(SAM_2017_user_KZT!BJ4="","",SAM_2017_user_KZT!BJ4/326)</f>
        <v/>
      </c>
      <c r="BK4" s="220" t="str">
        <f>IF(SAM_2017_user_KZT!BK4="","",SAM_2017_user_KZT!BK4/326)</f>
        <v/>
      </c>
      <c r="BL4" s="220" t="str">
        <f>IF(SAM_2017_user_KZT!BL4="","",SAM_2017_user_KZT!BL4/326)</f>
        <v/>
      </c>
      <c r="BM4" s="220" t="str">
        <f>IF(SAM_2017_user_KZT!BM4="","",SAM_2017_user_KZT!BM4/326)</f>
        <v/>
      </c>
      <c r="BN4" s="220" t="str">
        <f>IF(SAM_2017_user_KZT!BN4="","",SAM_2017_user_KZT!BN4/326)</f>
        <v/>
      </c>
      <c r="BO4" s="220" t="str">
        <f>IF(SAM_2017_user_KZT!BO4="","",SAM_2017_user_KZT!BO4/326)</f>
        <v/>
      </c>
      <c r="BP4" s="220" t="str">
        <f>IF(SAM_2017_user_KZT!BP4="","",SAM_2017_user_KZT!BP4/326)</f>
        <v/>
      </c>
      <c r="BQ4" s="220" t="str">
        <f>IF(SAM_2017_user_KZT!BQ4="","",SAM_2017_user_KZT!BQ4/326)</f>
        <v/>
      </c>
      <c r="BR4" s="219" t="str">
        <f>IF(SAM_2017_user_KZT!BR4="","",SAM_2017_user_KZT!BR4/326)</f>
        <v/>
      </c>
      <c r="BS4" s="223" t="str">
        <f>IF(SAM_2017_user_KZT!BS4="","",SAM_2017_user_KZT!BS4/326)</f>
        <v/>
      </c>
      <c r="BT4" s="223" t="str">
        <f>IF(SAM_2017_user_KZT!BT4="","",SAM_2017_user_KZT!BT4/326)</f>
        <v/>
      </c>
      <c r="BU4" s="223" t="str">
        <f>IF(SAM_2017_user_KZT!BU4="","",SAM_2017_user_KZT!BU4/326)</f>
        <v/>
      </c>
      <c r="BV4" s="223" t="str">
        <f>IF(SAM_2017_user_KZT!BV4="","",SAM_2017_user_KZT!BV4/326)</f>
        <v/>
      </c>
      <c r="BW4" s="223" t="str">
        <f>IF(SAM_2017_user_KZT!BW4="","",SAM_2017_user_KZT!BW4/326)</f>
        <v/>
      </c>
      <c r="BX4" s="223" t="str">
        <f>IF(SAM_2017_user_KZT!BX4="","",SAM_2017_user_KZT!BX4/326)</f>
        <v/>
      </c>
      <c r="BY4" s="223" t="str">
        <f>IF(SAM_2017_user_KZT!BY4="","",SAM_2017_user_KZT!BY4/326)</f>
        <v/>
      </c>
      <c r="BZ4" s="223" t="str">
        <f>IF(SAM_2017_user_KZT!BZ4="","",SAM_2017_user_KZT!BZ4/326)</f>
        <v/>
      </c>
      <c r="CA4" s="223" t="str">
        <f>IF(SAM_2017_user_KZT!CA4="","",SAM_2017_user_KZT!CA4/326)</f>
        <v/>
      </c>
      <c r="CB4" s="223" t="str">
        <f>IF(SAM_2017_user_KZT!CB4="","",SAM_2017_user_KZT!CB4/326)</f>
        <v/>
      </c>
      <c r="CC4" s="223" t="str">
        <f>IF(SAM_2017_user_KZT!CD4="","",SAM_2017_user_KZT!CD4/326)</f>
        <v/>
      </c>
      <c r="CD4" s="223" t="str">
        <f>IF(SAM_2017_user_KZT!CE4="","",SAM_2017_user_KZT!CE4/326)</f>
        <v/>
      </c>
      <c r="CE4" s="141">
        <f>IF(SAM_2017_user_KZT!CF4="","",SAM_2017_user_KZT!CF4/326)</f>
        <v>377.58000768914485</v>
      </c>
      <c r="CF4" s="107">
        <f t="shared" si="0"/>
        <v>1564.9923453202684</v>
      </c>
    </row>
    <row r="5" spans="1:84" x14ac:dyDescent="0.25">
      <c r="A5" s="227"/>
      <c r="B5" s="225">
        <v>3</v>
      </c>
      <c r="C5" s="223" t="str">
        <f>IF(SAM_2017_user_KZT!C5="","",SAM_2017_user_KZT!C5/326)</f>
        <v/>
      </c>
      <c r="D5" s="223" t="str">
        <f>IF(SAM_2017_user_KZT!D5="","",SAM_2017_user_KZT!D5/326)</f>
        <v/>
      </c>
      <c r="E5" s="223" t="str">
        <f>IF(SAM_2017_user_KZT!E5="","",SAM_2017_user_KZT!E5/326)</f>
        <v/>
      </c>
      <c r="F5" s="223" t="str">
        <f>IF(SAM_2017_user_KZT!F5="","",SAM_2017_user_KZT!F5/326)</f>
        <v/>
      </c>
      <c r="G5" s="223" t="str">
        <f>IF(SAM_2017_user_KZT!G5="","",SAM_2017_user_KZT!G5/326)</f>
        <v/>
      </c>
      <c r="H5" s="223" t="str">
        <f>IF(SAM_2017_user_KZT!H5="","",SAM_2017_user_KZT!H5/326)</f>
        <v/>
      </c>
      <c r="I5" s="223" t="str">
        <f>IF(SAM_2017_user_KZT!I5="","",SAM_2017_user_KZT!I5/326)</f>
        <v/>
      </c>
      <c r="J5" s="223" t="str">
        <f>IF(SAM_2017_user_KZT!J5="","",SAM_2017_user_KZT!J5/326)</f>
        <v/>
      </c>
      <c r="K5" s="223" t="str">
        <f>IF(SAM_2017_user_KZT!K5="","",SAM_2017_user_KZT!K5/326)</f>
        <v/>
      </c>
      <c r="L5" s="223" t="str">
        <f>IF(SAM_2017_user_KZT!L5="","",SAM_2017_user_KZT!L5/326)</f>
        <v/>
      </c>
      <c r="M5" s="223" t="str">
        <f>IF(SAM_2017_user_KZT!M5="","",SAM_2017_user_KZT!M5/326)</f>
        <v/>
      </c>
      <c r="N5" s="223" t="str">
        <f>IF(SAM_2017_user_KZT!N5="","",SAM_2017_user_KZT!N5/326)</f>
        <v/>
      </c>
      <c r="O5" s="223" t="str">
        <f>IF(SAM_2017_user_KZT!O5="","",SAM_2017_user_KZT!O5/326)</f>
        <v/>
      </c>
      <c r="P5" s="223" t="str">
        <f>IF(SAM_2017_user_KZT!P5="","",SAM_2017_user_KZT!P5/326)</f>
        <v/>
      </c>
      <c r="Q5" s="223" t="str">
        <f>IF(SAM_2017_user_KZT!Q5="","",SAM_2017_user_KZT!Q5/326)</f>
        <v/>
      </c>
      <c r="R5" s="223" t="str">
        <f>IF(SAM_2017_user_KZT!R5="","",SAM_2017_user_KZT!R5/326)</f>
        <v/>
      </c>
      <c r="S5" s="223" t="str">
        <f>IF(SAM_2017_user_KZT!S5="","",SAM_2017_user_KZT!S5/326)</f>
        <v/>
      </c>
      <c r="T5" s="223" t="str">
        <f>IF(SAM_2017_user_KZT!T5="","",SAM_2017_user_KZT!T5/326)</f>
        <v/>
      </c>
      <c r="U5" s="223" t="str">
        <f>IF(SAM_2017_user_KZT!U5="","",SAM_2017_user_KZT!U5/326)</f>
        <v/>
      </c>
      <c r="V5" s="223" t="str">
        <f>IF(SAM_2017_user_KZT!V5="","",SAM_2017_user_KZT!V5/326)</f>
        <v/>
      </c>
      <c r="W5" s="223" t="str">
        <f>IF(SAM_2017_user_KZT!W5="","",SAM_2017_user_KZT!W5/326)</f>
        <v/>
      </c>
      <c r="X5" s="223" t="str">
        <f>IF(SAM_2017_user_KZT!X5="","",SAM_2017_user_KZT!X5/326)</f>
        <v/>
      </c>
      <c r="Y5" s="223" t="str">
        <f>IF(SAM_2017_user_KZT!Y5="","",SAM_2017_user_KZT!Y5/326)</f>
        <v/>
      </c>
      <c r="Z5" s="223" t="str">
        <f>IF(SAM_2017_user_KZT!Z5="","",SAM_2017_user_KZT!Z5/326)</f>
        <v/>
      </c>
      <c r="AA5" s="223" t="str">
        <f>IF(SAM_2017_user_KZT!AA5="","",SAM_2017_user_KZT!AA5/326)</f>
        <v/>
      </c>
      <c r="AB5" s="223" t="str">
        <f>IF(SAM_2017_user_KZT!AB5="","",SAM_2017_user_KZT!AB5/326)</f>
        <v/>
      </c>
      <c r="AC5" s="223" t="str">
        <f>IF(SAM_2017_user_KZT!AC5="","",SAM_2017_user_KZT!AC5/326)</f>
        <v/>
      </c>
      <c r="AD5" s="223" t="str">
        <f>IF(SAM_2017_user_KZT!AD5="","",SAM_2017_user_KZT!AD5/326)</f>
        <v/>
      </c>
      <c r="AE5" s="223" t="str">
        <f>IF(SAM_2017_user_KZT!AE5="","",SAM_2017_user_KZT!AE5/326)</f>
        <v/>
      </c>
      <c r="AF5" s="223" t="str">
        <f>IF(SAM_2017_user_KZT!AF5="","",SAM_2017_user_KZT!AF5/326)</f>
        <v/>
      </c>
      <c r="AG5" s="223" t="str">
        <f>IF(SAM_2017_user_KZT!AG5="","",SAM_2017_user_KZT!AG5/326)</f>
        <v/>
      </c>
      <c r="AH5" s="223" t="str">
        <f>IF(SAM_2017_user_KZT!AH5="","",SAM_2017_user_KZT!AH5/326)</f>
        <v/>
      </c>
      <c r="AI5" s="223" t="str">
        <f>IF(SAM_2017_user_KZT!AI5="","",SAM_2017_user_KZT!AI5/326)</f>
        <v/>
      </c>
      <c r="AJ5" s="223" t="str">
        <f>IF(SAM_2017_user_KZT!AJ5="","",SAM_2017_user_KZT!AJ5/326)</f>
        <v/>
      </c>
      <c r="AK5" s="211" t="str">
        <f>IF(SAM_2017_user_KZT!AK5="","",SAM_2017_user_KZT!AK5/326)</f>
        <v/>
      </c>
      <c r="AL5" s="220" t="str">
        <f>IF(SAM_2017_user_KZT!AL5="","",SAM_2017_user_KZT!AL5/326)</f>
        <v/>
      </c>
      <c r="AM5" s="220">
        <f>IF(SAM_2017_user_KZT!AM5="","",SAM_2017_user_KZT!AM5/326)</f>
        <v>6538.9274119946567</v>
      </c>
      <c r="AN5" s="220" t="str">
        <f>IF(SAM_2017_user_KZT!AN5="","",SAM_2017_user_KZT!AN5/326)</f>
        <v/>
      </c>
      <c r="AO5" s="220" t="str">
        <f>IF(SAM_2017_user_KZT!AO5="","",SAM_2017_user_KZT!AO5/326)</f>
        <v/>
      </c>
      <c r="AP5" s="220" t="str">
        <f>IF(SAM_2017_user_KZT!AP5="","",SAM_2017_user_KZT!AP5/326)</f>
        <v/>
      </c>
      <c r="AQ5" s="220" t="str">
        <f>IF(SAM_2017_user_KZT!AQ5="","",SAM_2017_user_KZT!AQ5/326)</f>
        <v/>
      </c>
      <c r="AR5" s="220" t="str">
        <f>IF(SAM_2017_user_KZT!AR5="","",SAM_2017_user_KZT!AR5/326)</f>
        <v/>
      </c>
      <c r="AS5" s="220" t="str">
        <f>IF(SAM_2017_user_KZT!AS5="","",SAM_2017_user_KZT!AS5/326)</f>
        <v/>
      </c>
      <c r="AT5" s="220" t="str">
        <f>IF(SAM_2017_user_KZT!AT5="","",SAM_2017_user_KZT!AT5/326)</f>
        <v/>
      </c>
      <c r="AU5" s="220" t="str">
        <f>IF(SAM_2017_user_KZT!AU5="","",SAM_2017_user_KZT!AU5/326)</f>
        <v/>
      </c>
      <c r="AV5" s="220" t="str">
        <f>IF(SAM_2017_user_KZT!AV5="","",SAM_2017_user_KZT!AV5/326)</f>
        <v/>
      </c>
      <c r="AW5" s="220" t="str">
        <f>IF(SAM_2017_user_KZT!AW5="","",SAM_2017_user_KZT!AW5/326)</f>
        <v/>
      </c>
      <c r="AX5" s="220" t="str">
        <f>IF(SAM_2017_user_KZT!AX5="","",SAM_2017_user_KZT!AX5/326)</f>
        <v/>
      </c>
      <c r="AY5" s="220" t="str">
        <f>IF(SAM_2017_user_KZT!AY5="","",SAM_2017_user_KZT!AY5/326)</f>
        <v/>
      </c>
      <c r="AZ5" s="220" t="str">
        <f>IF(SAM_2017_user_KZT!AZ5="","",SAM_2017_user_KZT!AZ5/326)</f>
        <v/>
      </c>
      <c r="BA5" s="220" t="str">
        <f>IF(SAM_2017_user_KZT!BA5="","",SAM_2017_user_KZT!BA5/326)</f>
        <v/>
      </c>
      <c r="BB5" s="220" t="str">
        <f>IF(SAM_2017_user_KZT!BB5="","",SAM_2017_user_KZT!BB5/326)</f>
        <v/>
      </c>
      <c r="BC5" s="220" t="str">
        <f>IF(SAM_2017_user_KZT!BC5="","",SAM_2017_user_KZT!BC5/326)</f>
        <v/>
      </c>
      <c r="BD5" s="220" t="str">
        <f>IF(SAM_2017_user_KZT!BD5="","",SAM_2017_user_KZT!BD5/326)</f>
        <v/>
      </c>
      <c r="BE5" s="220" t="str">
        <f>IF(SAM_2017_user_KZT!BE5="","",SAM_2017_user_KZT!BE5/326)</f>
        <v/>
      </c>
      <c r="BF5" s="220" t="str">
        <f>IF(SAM_2017_user_KZT!BF5="","",SAM_2017_user_KZT!BF5/326)</f>
        <v/>
      </c>
      <c r="BG5" s="220" t="str">
        <f>IF(SAM_2017_user_KZT!BG5="","",SAM_2017_user_KZT!BG5/326)</f>
        <v/>
      </c>
      <c r="BH5" s="220" t="str">
        <f>IF(SAM_2017_user_KZT!BH5="","",SAM_2017_user_KZT!BH5/326)</f>
        <v/>
      </c>
      <c r="BI5" s="220" t="str">
        <f>IF(SAM_2017_user_KZT!BI5="","",SAM_2017_user_KZT!BI5/326)</f>
        <v/>
      </c>
      <c r="BJ5" s="220" t="str">
        <f>IF(SAM_2017_user_KZT!BJ5="","",SAM_2017_user_KZT!BJ5/326)</f>
        <v/>
      </c>
      <c r="BK5" s="220" t="str">
        <f>IF(SAM_2017_user_KZT!BK5="","",SAM_2017_user_KZT!BK5/326)</f>
        <v/>
      </c>
      <c r="BL5" s="220" t="str">
        <f>IF(SAM_2017_user_KZT!BL5="","",SAM_2017_user_KZT!BL5/326)</f>
        <v/>
      </c>
      <c r="BM5" s="220" t="str">
        <f>IF(SAM_2017_user_KZT!BM5="","",SAM_2017_user_KZT!BM5/326)</f>
        <v/>
      </c>
      <c r="BN5" s="220" t="str">
        <f>IF(SAM_2017_user_KZT!BN5="","",SAM_2017_user_KZT!BN5/326)</f>
        <v/>
      </c>
      <c r="BO5" s="220" t="str">
        <f>IF(SAM_2017_user_KZT!BO5="","",SAM_2017_user_KZT!BO5/326)</f>
        <v/>
      </c>
      <c r="BP5" s="220" t="str">
        <f>IF(SAM_2017_user_KZT!BP5="","",SAM_2017_user_KZT!BP5/326)</f>
        <v/>
      </c>
      <c r="BQ5" s="220" t="str">
        <f>IF(SAM_2017_user_KZT!BQ5="","",SAM_2017_user_KZT!BQ5/326)</f>
        <v/>
      </c>
      <c r="BR5" s="219" t="str">
        <f>IF(SAM_2017_user_KZT!BR5="","",SAM_2017_user_KZT!BR5/326)</f>
        <v/>
      </c>
      <c r="BS5" s="223" t="str">
        <f>IF(SAM_2017_user_KZT!BS5="","",SAM_2017_user_KZT!BS5/326)</f>
        <v/>
      </c>
      <c r="BT5" s="223" t="str">
        <f>IF(SAM_2017_user_KZT!BT5="","",SAM_2017_user_KZT!BT5/326)</f>
        <v/>
      </c>
      <c r="BU5" s="223" t="str">
        <f>IF(SAM_2017_user_KZT!BU5="","",SAM_2017_user_KZT!BU5/326)</f>
        <v/>
      </c>
      <c r="BV5" s="223" t="str">
        <f>IF(SAM_2017_user_KZT!BV5="","",SAM_2017_user_KZT!BV5/326)</f>
        <v/>
      </c>
      <c r="BW5" s="223" t="str">
        <f>IF(SAM_2017_user_KZT!BW5="","",SAM_2017_user_KZT!BW5/326)</f>
        <v/>
      </c>
      <c r="BX5" s="223" t="str">
        <f>IF(SAM_2017_user_KZT!BX5="","",SAM_2017_user_KZT!BX5/326)</f>
        <v/>
      </c>
      <c r="BY5" s="223" t="str">
        <f>IF(SAM_2017_user_KZT!BY5="","",SAM_2017_user_KZT!BY5/326)</f>
        <v/>
      </c>
      <c r="BZ5" s="223" t="str">
        <f>IF(SAM_2017_user_KZT!BZ5="","",SAM_2017_user_KZT!BZ5/326)</f>
        <v/>
      </c>
      <c r="CA5" s="223" t="str">
        <f>IF(SAM_2017_user_KZT!CA5="","",SAM_2017_user_KZT!CA5/326)</f>
        <v/>
      </c>
      <c r="CB5" s="223" t="str">
        <f>IF(SAM_2017_user_KZT!CB5="","",SAM_2017_user_KZT!CB5/326)</f>
        <v/>
      </c>
      <c r="CC5" s="223" t="str">
        <f>IF(SAM_2017_user_KZT!CD5="","",SAM_2017_user_KZT!CD5/326)</f>
        <v/>
      </c>
      <c r="CD5" s="223" t="str">
        <f>IF(SAM_2017_user_KZT!CE5="","",SAM_2017_user_KZT!CE5/326)</f>
        <v/>
      </c>
      <c r="CE5" s="141">
        <f>IF(SAM_2017_user_KZT!CF5="","",SAM_2017_user_KZT!CF5/326)</f>
        <v>23630.796108078765</v>
      </c>
      <c r="CF5" s="107">
        <f t="shared" si="0"/>
        <v>30169.723520073421</v>
      </c>
    </row>
    <row r="6" spans="1:84" x14ac:dyDescent="0.25">
      <c r="A6" s="227"/>
      <c r="B6" s="225">
        <v>4</v>
      </c>
      <c r="C6" s="223" t="str">
        <f>IF(SAM_2017_user_KZT!C6="","",SAM_2017_user_KZT!C6/326)</f>
        <v/>
      </c>
      <c r="D6" s="223" t="str">
        <f>IF(SAM_2017_user_KZT!D6="","",SAM_2017_user_KZT!D6/326)</f>
        <v/>
      </c>
      <c r="E6" s="223" t="str">
        <f>IF(SAM_2017_user_KZT!E6="","",SAM_2017_user_KZT!E6/326)</f>
        <v/>
      </c>
      <c r="F6" s="223" t="str">
        <f>IF(SAM_2017_user_KZT!F6="","",SAM_2017_user_KZT!F6/326)</f>
        <v/>
      </c>
      <c r="G6" s="223" t="str">
        <f>IF(SAM_2017_user_KZT!G6="","",SAM_2017_user_KZT!G6/326)</f>
        <v/>
      </c>
      <c r="H6" s="223" t="str">
        <f>IF(SAM_2017_user_KZT!H6="","",SAM_2017_user_KZT!H6/326)</f>
        <v/>
      </c>
      <c r="I6" s="223" t="str">
        <f>IF(SAM_2017_user_KZT!I6="","",SAM_2017_user_KZT!I6/326)</f>
        <v/>
      </c>
      <c r="J6" s="223" t="str">
        <f>IF(SAM_2017_user_KZT!J6="","",SAM_2017_user_KZT!J6/326)</f>
        <v/>
      </c>
      <c r="K6" s="223" t="str">
        <f>IF(SAM_2017_user_KZT!K6="","",SAM_2017_user_KZT!K6/326)</f>
        <v/>
      </c>
      <c r="L6" s="223" t="str">
        <f>IF(SAM_2017_user_KZT!L6="","",SAM_2017_user_KZT!L6/326)</f>
        <v/>
      </c>
      <c r="M6" s="223" t="str">
        <f>IF(SAM_2017_user_KZT!M6="","",SAM_2017_user_KZT!M6/326)</f>
        <v/>
      </c>
      <c r="N6" s="223" t="str">
        <f>IF(SAM_2017_user_KZT!N6="","",SAM_2017_user_KZT!N6/326)</f>
        <v/>
      </c>
      <c r="O6" s="223" t="str">
        <f>IF(SAM_2017_user_KZT!O6="","",SAM_2017_user_KZT!O6/326)</f>
        <v/>
      </c>
      <c r="P6" s="223" t="str">
        <f>IF(SAM_2017_user_KZT!P6="","",SAM_2017_user_KZT!P6/326)</f>
        <v/>
      </c>
      <c r="Q6" s="223" t="str">
        <f>IF(SAM_2017_user_KZT!Q6="","",SAM_2017_user_KZT!Q6/326)</f>
        <v/>
      </c>
      <c r="R6" s="223" t="str">
        <f>IF(SAM_2017_user_KZT!R6="","",SAM_2017_user_KZT!R6/326)</f>
        <v/>
      </c>
      <c r="S6" s="223" t="str">
        <f>IF(SAM_2017_user_KZT!S6="","",SAM_2017_user_KZT!S6/326)</f>
        <v/>
      </c>
      <c r="T6" s="223" t="str">
        <f>IF(SAM_2017_user_KZT!T6="","",SAM_2017_user_KZT!T6/326)</f>
        <v/>
      </c>
      <c r="U6" s="223" t="str">
        <f>IF(SAM_2017_user_KZT!U6="","",SAM_2017_user_KZT!U6/326)</f>
        <v/>
      </c>
      <c r="V6" s="223" t="str">
        <f>IF(SAM_2017_user_KZT!V6="","",SAM_2017_user_KZT!V6/326)</f>
        <v/>
      </c>
      <c r="W6" s="223" t="str">
        <f>IF(SAM_2017_user_KZT!W6="","",SAM_2017_user_KZT!W6/326)</f>
        <v/>
      </c>
      <c r="X6" s="223" t="str">
        <f>IF(SAM_2017_user_KZT!X6="","",SAM_2017_user_KZT!X6/326)</f>
        <v/>
      </c>
      <c r="Y6" s="223" t="str">
        <f>IF(SAM_2017_user_KZT!Y6="","",SAM_2017_user_KZT!Y6/326)</f>
        <v/>
      </c>
      <c r="Z6" s="223" t="str">
        <f>IF(SAM_2017_user_KZT!Z6="","",SAM_2017_user_KZT!Z6/326)</f>
        <v/>
      </c>
      <c r="AA6" s="223" t="str">
        <f>IF(SAM_2017_user_KZT!AA6="","",SAM_2017_user_KZT!AA6/326)</f>
        <v/>
      </c>
      <c r="AB6" s="223" t="str">
        <f>IF(SAM_2017_user_KZT!AB6="","",SAM_2017_user_KZT!AB6/326)</f>
        <v/>
      </c>
      <c r="AC6" s="223" t="str">
        <f>IF(SAM_2017_user_KZT!AC6="","",SAM_2017_user_KZT!AC6/326)</f>
        <v/>
      </c>
      <c r="AD6" s="223" t="str">
        <f>IF(SAM_2017_user_KZT!AD6="","",SAM_2017_user_KZT!AD6/326)</f>
        <v/>
      </c>
      <c r="AE6" s="223" t="str">
        <f>IF(SAM_2017_user_KZT!AE6="","",SAM_2017_user_KZT!AE6/326)</f>
        <v/>
      </c>
      <c r="AF6" s="223" t="str">
        <f>IF(SAM_2017_user_KZT!AF6="","",SAM_2017_user_KZT!AF6/326)</f>
        <v/>
      </c>
      <c r="AG6" s="223" t="str">
        <f>IF(SAM_2017_user_KZT!AG6="","",SAM_2017_user_KZT!AG6/326)</f>
        <v/>
      </c>
      <c r="AH6" s="223" t="str">
        <f>IF(SAM_2017_user_KZT!AH6="","",SAM_2017_user_KZT!AH6/326)</f>
        <v/>
      </c>
      <c r="AI6" s="223" t="str">
        <f>IF(SAM_2017_user_KZT!AI6="","",SAM_2017_user_KZT!AI6/326)</f>
        <v/>
      </c>
      <c r="AJ6" s="223" t="str">
        <f>IF(SAM_2017_user_KZT!AJ6="","",SAM_2017_user_KZT!AJ6/326)</f>
        <v/>
      </c>
      <c r="AK6" s="211" t="str">
        <f>IF(SAM_2017_user_KZT!AK6="","",SAM_2017_user_KZT!AK6/326)</f>
        <v/>
      </c>
      <c r="AL6" s="220" t="str">
        <f>IF(SAM_2017_user_KZT!AL6="","",SAM_2017_user_KZT!AL6/326)</f>
        <v/>
      </c>
      <c r="AM6" s="220" t="str">
        <f>IF(SAM_2017_user_KZT!AM6="","",SAM_2017_user_KZT!AM6/326)</f>
        <v/>
      </c>
      <c r="AN6" s="2">
        <v>119.696401204388</v>
      </c>
      <c r="AO6" s="220" t="str">
        <f>IF(SAM_2017_user_KZT!AO6="","",SAM_2017_user_KZT!AO6/326)</f>
        <v/>
      </c>
      <c r="AP6" s="220" t="str">
        <f>IF(SAM_2017_user_KZT!AP6="","",SAM_2017_user_KZT!AP6/326)</f>
        <v/>
      </c>
      <c r="AQ6" s="220" t="str">
        <f>IF(SAM_2017_user_KZT!AQ6="","",SAM_2017_user_KZT!AQ6/326)</f>
        <v/>
      </c>
      <c r="AR6" s="220" t="str">
        <f>IF(SAM_2017_user_KZT!AR6="","",SAM_2017_user_KZT!AR6/326)</f>
        <v/>
      </c>
      <c r="AS6" s="220" t="str">
        <f>IF(SAM_2017_user_KZT!AS6="","",SAM_2017_user_KZT!AS6/326)</f>
        <v/>
      </c>
      <c r="AT6" s="220" t="str">
        <f>IF(SAM_2017_user_KZT!AT6="","",SAM_2017_user_KZT!AT6/326)</f>
        <v/>
      </c>
      <c r="AU6" s="220" t="str">
        <f>IF(SAM_2017_user_KZT!AU6="","",SAM_2017_user_KZT!AU6/326)</f>
        <v/>
      </c>
      <c r="AV6" s="220" t="str">
        <f>IF(SAM_2017_user_KZT!AV6="","",SAM_2017_user_KZT!AV6/326)</f>
        <v/>
      </c>
      <c r="AW6" s="220" t="str">
        <f>IF(SAM_2017_user_KZT!AW6="","",SAM_2017_user_KZT!AW6/326)</f>
        <v/>
      </c>
      <c r="AX6" s="220" t="str">
        <f>IF(SAM_2017_user_KZT!AX6="","",SAM_2017_user_KZT!AX6/326)</f>
        <v/>
      </c>
      <c r="AY6" s="220" t="str">
        <f>IF(SAM_2017_user_KZT!AY6="","",SAM_2017_user_KZT!AY6/326)</f>
        <v/>
      </c>
      <c r="AZ6" s="220" t="str">
        <f>IF(SAM_2017_user_KZT!AZ6="","",SAM_2017_user_KZT!AZ6/326)</f>
        <v/>
      </c>
      <c r="BA6" s="220" t="str">
        <f>IF(SAM_2017_user_KZT!BA6="","",SAM_2017_user_KZT!BA6/326)</f>
        <v/>
      </c>
      <c r="BB6" s="220" t="str">
        <f>IF(SAM_2017_user_KZT!BB6="","",SAM_2017_user_KZT!BB6/326)</f>
        <v/>
      </c>
      <c r="BC6" s="220" t="str">
        <f>IF(SAM_2017_user_KZT!BC6="","",SAM_2017_user_KZT!BC6/326)</f>
        <v/>
      </c>
      <c r="BD6" s="220" t="str">
        <f>IF(SAM_2017_user_KZT!BD6="","",SAM_2017_user_KZT!BD6/326)</f>
        <v/>
      </c>
      <c r="BE6" s="220" t="str">
        <f>IF(SAM_2017_user_KZT!BE6="","",SAM_2017_user_KZT!BE6/326)</f>
        <v/>
      </c>
      <c r="BF6" s="220" t="str">
        <f>IF(SAM_2017_user_KZT!BF6="","",SAM_2017_user_KZT!BF6/326)</f>
        <v/>
      </c>
      <c r="BG6" s="220" t="str">
        <f>IF(SAM_2017_user_KZT!BG6="","",SAM_2017_user_KZT!BG6/326)</f>
        <v/>
      </c>
      <c r="BH6" s="220" t="str">
        <f>IF(SAM_2017_user_KZT!BH6="","",SAM_2017_user_KZT!BH6/326)</f>
        <v/>
      </c>
      <c r="BI6" s="220" t="str">
        <f>IF(SAM_2017_user_KZT!BI6="","",SAM_2017_user_KZT!BI6/326)</f>
        <v/>
      </c>
      <c r="BJ6" s="220" t="str">
        <f>IF(SAM_2017_user_KZT!BJ6="","",SAM_2017_user_KZT!BJ6/326)</f>
        <v/>
      </c>
      <c r="BK6" s="220" t="str">
        <f>IF(SAM_2017_user_KZT!BK6="","",SAM_2017_user_KZT!BK6/326)</f>
        <v/>
      </c>
      <c r="BL6" s="220" t="str">
        <f>IF(SAM_2017_user_KZT!BL6="","",SAM_2017_user_KZT!BL6/326)</f>
        <v/>
      </c>
      <c r="BM6" s="220" t="str">
        <f>IF(SAM_2017_user_KZT!BM6="","",SAM_2017_user_KZT!BM6/326)</f>
        <v/>
      </c>
      <c r="BN6" s="220" t="str">
        <f>IF(SAM_2017_user_KZT!BN6="","",SAM_2017_user_KZT!BN6/326)</f>
        <v/>
      </c>
      <c r="BO6" s="220" t="str">
        <f>IF(SAM_2017_user_KZT!BO6="","",SAM_2017_user_KZT!BO6/326)</f>
        <v/>
      </c>
      <c r="BP6" s="220" t="str">
        <f>IF(SAM_2017_user_KZT!BP6="","",SAM_2017_user_KZT!BP6/326)</f>
        <v/>
      </c>
      <c r="BQ6" s="220" t="str">
        <f>IF(SAM_2017_user_KZT!BQ6="","",SAM_2017_user_KZT!BQ6/326)</f>
        <v/>
      </c>
      <c r="BR6" s="219" t="str">
        <f>IF(SAM_2017_user_KZT!BR6="","",SAM_2017_user_KZT!BR6/326)</f>
        <v/>
      </c>
      <c r="BS6" s="223" t="str">
        <f>IF(SAM_2017_user_KZT!BS6="","",SAM_2017_user_KZT!BS6/326)</f>
        <v/>
      </c>
      <c r="BT6" s="223" t="str">
        <f>IF(SAM_2017_user_KZT!BT6="","",SAM_2017_user_KZT!BT6/326)</f>
        <v/>
      </c>
      <c r="BU6" s="223" t="str">
        <f>IF(SAM_2017_user_KZT!BU6="","",SAM_2017_user_KZT!BU6/326)</f>
        <v/>
      </c>
      <c r="BV6" s="223" t="str">
        <f>IF(SAM_2017_user_KZT!BV6="","",SAM_2017_user_KZT!BV6/326)</f>
        <v/>
      </c>
      <c r="BW6" s="223" t="str">
        <f>IF(SAM_2017_user_KZT!BW6="","",SAM_2017_user_KZT!BW6/326)</f>
        <v/>
      </c>
      <c r="BX6" s="223" t="str">
        <f>IF(SAM_2017_user_KZT!BX6="","",SAM_2017_user_KZT!BX6/326)</f>
        <v/>
      </c>
      <c r="BY6" s="223" t="str">
        <f>IF(SAM_2017_user_KZT!BY6="","",SAM_2017_user_KZT!BY6/326)</f>
        <v/>
      </c>
      <c r="BZ6" s="223" t="str">
        <f>IF(SAM_2017_user_KZT!BZ6="","",SAM_2017_user_KZT!BZ6/326)</f>
        <v/>
      </c>
      <c r="CA6" s="223" t="str">
        <f>IF(SAM_2017_user_KZT!CA6="","",SAM_2017_user_KZT!CA6/326)</f>
        <v/>
      </c>
      <c r="CB6" s="223" t="str">
        <f>IF(SAM_2017_user_KZT!CB6="","",SAM_2017_user_KZT!CB6/326)</f>
        <v/>
      </c>
      <c r="CC6" s="223" t="str">
        <f>IF(SAM_2017_user_KZT!CD6="","",SAM_2017_user_KZT!CD6/326)</f>
        <v/>
      </c>
      <c r="CD6" s="223" t="str">
        <f>IF(SAM_2017_user_KZT!CE6="","",SAM_2017_user_KZT!CE6/326)</f>
        <v/>
      </c>
      <c r="CE6" s="141">
        <f>IF(SAM_2017_user_KZT!CF6="","",SAM_2017_user_KZT!CF6/326)-363.530686795847</f>
        <v>806.23327408900332</v>
      </c>
      <c r="CF6" s="107">
        <f t="shared" si="0"/>
        <v>925.92967529339126</v>
      </c>
    </row>
    <row r="7" spans="1:84" x14ac:dyDescent="0.25">
      <c r="A7" s="227"/>
      <c r="B7" s="225">
        <v>5</v>
      </c>
      <c r="C7" s="223" t="str">
        <f>IF(SAM_2017_user_KZT!C7="","",SAM_2017_user_KZT!C7/326)</f>
        <v/>
      </c>
      <c r="D7" s="223" t="str">
        <f>IF(SAM_2017_user_KZT!D7="","",SAM_2017_user_KZT!D7/326)</f>
        <v/>
      </c>
      <c r="E7" s="223" t="str">
        <f>IF(SAM_2017_user_KZT!E7="","",SAM_2017_user_KZT!E7/326)</f>
        <v/>
      </c>
      <c r="F7" s="223" t="str">
        <f>IF(SAM_2017_user_KZT!F7="","",SAM_2017_user_KZT!F7/326)</f>
        <v/>
      </c>
      <c r="G7" s="223" t="str">
        <f>IF(SAM_2017_user_KZT!G7="","",SAM_2017_user_KZT!G7/326)</f>
        <v/>
      </c>
      <c r="H7" s="223" t="str">
        <f>IF(SAM_2017_user_KZT!H7="","",SAM_2017_user_KZT!H7/326)</f>
        <v/>
      </c>
      <c r="I7" s="223" t="str">
        <f>IF(SAM_2017_user_KZT!I7="","",SAM_2017_user_KZT!I7/326)</f>
        <v/>
      </c>
      <c r="J7" s="223" t="str">
        <f>IF(SAM_2017_user_KZT!J7="","",SAM_2017_user_KZT!J7/326)</f>
        <v/>
      </c>
      <c r="K7" s="223" t="str">
        <f>IF(SAM_2017_user_KZT!K7="","",SAM_2017_user_KZT!K7/326)</f>
        <v/>
      </c>
      <c r="L7" s="223" t="str">
        <f>IF(SAM_2017_user_KZT!L7="","",SAM_2017_user_KZT!L7/326)</f>
        <v/>
      </c>
      <c r="M7" s="223" t="str">
        <f>IF(SAM_2017_user_KZT!M7="","",SAM_2017_user_KZT!M7/326)</f>
        <v/>
      </c>
      <c r="N7" s="223" t="str">
        <f>IF(SAM_2017_user_KZT!N7="","",SAM_2017_user_KZT!N7/326)</f>
        <v/>
      </c>
      <c r="O7" s="223" t="str">
        <f>IF(SAM_2017_user_KZT!O7="","",SAM_2017_user_KZT!O7/326)</f>
        <v/>
      </c>
      <c r="P7" s="223" t="str">
        <f>IF(SAM_2017_user_KZT!P7="","",SAM_2017_user_KZT!P7/326)</f>
        <v/>
      </c>
      <c r="Q7" s="223" t="str">
        <f>IF(SAM_2017_user_KZT!Q7="","",SAM_2017_user_KZT!Q7/326)</f>
        <v/>
      </c>
      <c r="R7" s="223" t="str">
        <f>IF(SAM_2017_user_KZT!R7="","",SAM_2017_user_KZT!R7/326)</f>
        <v/>
      </c>
      <c r="S7" s="223" t="str">
        <f>IF(SAM_2017_user_KZT!S7="","",SAM_2017_user_KZT!S7/326)</f>
        <v/>
      </c>
      <c r="T7" s="223" t="str">
        <f>IF(SAM_2017_user_KZT!T7="","",SAM_2017_user_KZT!T7/326)</f>
        <v/>
      </c>
      <c r="U7" s="223" t="str">
        <f>IF(SAM_2017_user_KZT!U7="","",SAM_2017_user_KZT!U7/326)</f>
        <v/>
      </c>
      <c r="V7" s="223" t="str">
        <f>IF(SAM_2017_user_KZT!V7="","",SAM_2017_user_KZT!V7/326)</f>
        <v/>
      </c>
      <c r="W7" s="223" t="str">
        <f>IF(SAM_2017_user_KZT!W7="","",SAM_2017_user_KZT!W7/326)</f>
        <v/>
      </c>
      <c r="X7" s="223" t="str">
        <f>IF(SAM_2017_user_KZT!X7="","",SAM_2017_user_KZT!X7/326)</f>
        <v/>
      </c>
      <c r="Y7" s="223" t="str">
        <f>IF(SAM_2017_user_KZT!Y7="","",SAM_2017_user_KZT!Y7/326)</f>
        <v/>
      </c>
      <c r="Z7" s="223" t="str">
        <f>IF(SAM_2017_user_KZT!Z7="","",SAM_2017_user_KZT!Z7/326)</f>
        <v/>
      </c>
      <c r="AA7" s="223" t="str">
        <f>IF(SAM_2017_user_KZT!AA7="","",SAM_2017_user_KZT!AA7/326)</f>
        <v/>
      </c>
      <c r="AB7" s="223" t="str">
        <f>IF(SAM_2017_user_KZT!AB7="","",SAM_2017_user_KZT!AB7/326)</f>
        <v/>
      </c>
      <c r="AC7" s="223" t="str">
        <f>IF(SAM_2017_user_KZT!AC7="","",SAM_2017_user_KZT!AC7/326)</f>
        <v/>
      </c>
      <c r="AD7" s="223" t="str">
        <f>IF(SAM_2017_user_KZT!AD7="","",SAM_2017_user_KZT!AD7/326)</f>
        <v/>
      </c>
      <c r="AE7" s="223" t="str">
        <f>IF(SAM_2017_user_KZT!AE7="","",SAM_2017_user_KZT!AE7/326)</f>
        <v/>
      </c>
      <c r="AF7" s="223" t="str">
        <f>IF(SAM_2017_user_KZT!AF7="","",SAM_2017_user_KZT!AF7/326)</f>
        <v/>
      </c>
      <c r="AG7" s="223" t="str">
        <f>IF(SAM_2017_user_KZT!AG7="","",SAM_2017_user_KZT!AG7/326)</f>
        <v/>
      </c>
      <c r="AH7" s="223" t="str">
        <f>IF(SAM_2017_user_KZT!AH7="","",SAM_2017_user_KZT!AH7/326)</f>
        <v/>
      </c>
      <c r="AI7" s="223" t="str">
        <f>IF(SAM_2017_user_KZT!AI7="","",SAM_2017_user_KZT!AI7/326)</f>
        <v/>
      </c>
      <c r="AJ7" s="223" t="str">
        <f>IF(SAM_2017_user_KZT!AJ7="","",SAM_2017_user_KZT!AJ7/326)</f>
        <v/>
      </c>
      <c r="AK7" s="211" t="str">
        <f>IF(SAM_2017_user_KZT!AK7="","",SAM_2017_user_KZT!AK7/326)</f>
        <v/>
      </c>
      <c r="AL7" s="220" t="str">
        <f>IF(SAM_2017_user_KZT!AL7="","",SAM_2017_user_KZT!AL7/326)</f>
        <v/>
      </c>
      <c r="AM7" s="220" t="str">
        <f>IF(SAM_2017_user_KZT!AM7="","",SAM_2017_user_KZT!AM7/326)</f>
        <v/>
      </c>
      <c r="AN7" s="220" t="str">
        <f>IF(SAM_2017_user_KZT!AN7="","",SAM_2017_user_KZT!AN7/326)</f>
        <v/>
      </c>
      <c r="AO7" s="220">
        <f>IF(SAM_2017_user_KZT!AO7="","",SAM_2017_user_KZT!AO7/326)</f>
        <v>961.50916577976034</v>
      </c>
      <c r="AP7" s="220" t="str">
        <f>IF(SAM_2017_user_KZT!AP7="","",SAM_2017_user_KZT!AP7/326)</f>
        <v/>
      </c>
      <c r="AQ7" s="220" t="str">
        <f>IF(SAM_2017_user_KZT!AQ7="","",SAM_2017_user_KZT!AQ7/326)</f>
        <v/>
      </c>
      <c r="AR7" s="220" t="str">
        <f>IF(SAM_2017_user_KZT!AR7="","",SAM_2017_user_KZT!AR7/326)</f>
        <v/>
      </c>
      <c r="AS7" s="220" t="str">
        <f>IF(SAM_2017_user_KZT!AS7="","",SAM_2017_user_KZT!AS7/326)</f>
        <v/>
      </c>
      <c r="AT7" s="220" t="str">
        <f>IF(SAM_2017_user_KZT!AT7="","",SAM_2017_user_KZT!AT7/326)</f>
        <v/>
      </c>
      <c r="AU7" s="220" t="str">
        <f>IF(SAM_2017_user_KZT!AU7="","",SAM_2017_user_KZT!AU7/326)</f>
        <v/>
      </c>
      <c r="AV7" s="220" t="str">
        <f>IF(SAM_2017_user_KZT!AV7="","",SAM_2017_user_KZT!AV7/326)</f>
        <v/>
      </c>
      <c r="AW7" s="220" t="str">
        <f>IF(SAM_2017_user_KZT!AW7="","",SAM_2017_user_KZT!AW7/326)</f>
        <v/>
      </c>
      <c r="AX7" s="220" t="str">
        <f>IF(SAM_2017_user_KZT!AX7="","",SAM_2017_user_KZT!AX7/326)</f>
        <v/>
      </c>
      <c r="AY7" s="220" t="str">
        <f>IF(SAM_2017_user_KZT!AY7="","",SAM_2017_user_KZT!AY7/326)</f>
        <v/>
      </c>
      <c r="AZ7" s="220" t="str">
        <f>IF(SAM_2017_user_KZT!AZ7="","",SAM_2017_user_KZT!AZ7/326)</f>
        <v/>
      </c>
      <c r="BA7" s="220" t="str">
        <f>IF(SAM_2017_user_KZT!BA7="","",SAM_2017_user_KZT!BA7/326)</f>
        <v/>
      </c>
      <c r="BB7" s="220" t="str">
        <f>IF(SAM_2017_user_KZT!BB7="","",SAM_2017_user_KZT!BB7/326)</f>
        <v/>
      </c>
      <c r="BC7" s="220" t="str">
        <f>IF(SAM_2017_user_KZT!BC7="","",SAM_2017_user_KZT!BC7/326)</f>
        <v/>
      </c>
      <c r="BD7" s="220" t="str">
        <f>IF(SAM_2017_user_KZT!BD7="","",SAM_2017_user_KZT!BD7/326)</f>
        <v/>
      </c>
      <c r="BE7" s="220" t="str">
        <f>IF(SAM_2017_user_KZT!BE7="","",SAM_2017_user_KZT!BE7/326)</f>
        <v/>
      </c>
      <c r="BF7" s="220" t="str">
        <f>IF(SAM_2017_user_KZT!BF7="","",SAM_2017_user_KZT!BF7/326)</f>
        <v/>
      </c>
      <c r="BG7" s="220" t="str">
        <f>IF(SAM_2017_user_KZT!BG7="","",SAM_2017_user_KZT!BG7/326)</f>
        <v/>
      </c>
      <c r="BH7" s="220" t="str">
        <f>IF(SAM_2017_user_KZT!BH7="","",SAM_2017_user_KZT!BH7/326)</f>
        <v/>
      </c>
      <c r="BI7" s="220" t="str">
        <f>IF(SAM_2017_user_KZT!BI7="","",SAM_2017_user_KZT!BI7/326)</f>
        <v/>
      </c>
      <c r="BJ7" s="220" t="str">
        <f>IF(SAM_2017_user_KZT!BJ7="","",SAM_2017_user_KZT!BJ7/326)</f>
        <v/>
      </c>
      <c r="BK7" s="220" t="str">
        <f>IF(SAM_2017_user_KZT!BK7="","",SAM_2017_user_KZT!BK7/326)</f>
        <v/>
      </c>
      <c r="BL7" s="220" t="str">
        <f>IF(SAM_2017_user_KZT!BL7="","",SAM_2017_user_KZT!BL7/326)</f>
        <v/>
      </c>
      <c r="BM7" s="220" t="str">
        <f>IF(SAM_2017_user_KZT!BM7="","",SAM_2017_user_KZT!BM7/326)</f>
        <v/>
      </c>
      <c r="BN7" s="220" t="str">
        <f>IF(SAM_2017_user_KZT!BN7="","",SAM_2017_user_KZT!BN7/326)</f>
        <v/>
      </c>
      <c r="BO7" s="220" t="str">
        <f>IF(SAM_2017_user_KZT!BO7="","",SAM_2017_user_KZT!BO7/326)</f>
        <v/>
      </c>
      <c r="BP7" s="220" t="str">
        <f>IF(SAM_2017_user_KZT!BP7="","",SAM_2017_user_KZT!BP7/326)</f>
        <v/>
      </c>
      <c r="BQ7" s="220" t="str">
        <f>IF(SAM_2017_user_KZT!BQ7="","",SAM_2017_user_KZT!BQ7/326)</f>
        <v/>
      </c>
      <c r="BR7" s="219" t="str">
        <f>IF(SAM_2017_user_KZT!BR7="","",SAM_2017_user_KZT!BR7/326)</f>
        <v/>
      </c>
      <c r="BS7" s="223" t="str">
        <f>IF(SAM_2017_user_KZT!BS7="","",SAM_2017_user_KZT!BS7/326)</f>
        <v/>
      </c>
      <c r="BT7" s="223" t="str">
        <f>IF(SAM_2017_user_KZT!BT7="","",SAM_2017_user_KZT!BT7/326)</f>
        <v/>
      </c>
      <c r="BU7" s="223" t="str">
        <f>IF(SAM_2017_user_KZT!BU7="","",SAM_2017_user_KZT!BU7/326)</f>
        <v/>
      </c>
      <c r="BV7" s="223" t="str">
        <f>IF(SAM_2017_user_KZT!BV7="","",SAM_2017_user_KZT!BV7/326)</f>
        <v/>
      </c>
      <c r="BW7" s="223" t="str">
        <f>IF(SAM_2017_user_KZT!BW7="","",SAM_2017_user_KZT!BW7/326)</f>
        <v/>
      </c>
      <c r="BX7" s="223" t="str">
        <f>IF(SAM_2017_user_KZT!BX7="","",SAM_2017_user_KZT!BX7/326)</f>
        <v/>
      </c>
      <c r="BY7" s="223" t="str">
        <f>IF(SAM_2017_user_KZT!BY7="","",SAM_2017_user_KZT!BY7/326)</f>
        <v/>
      </c>
      <c r="BZ7" s="223" t="str">
        <f>IF(SAM_2017_user_KZT!BZ7="","",SAM_2017_user_KZT!BZ7/326)</f>
        <v/>
      </c>
      <c r="CA7" s="223" t="str">
        <f>IF(SAM_2017_user_KZT!CA7="","",SAM_2017_user_KZT!CA7/326)</f>
        <v/>
      </c>
      <c r="CB7" s="223" t="str">
        <f>IF(SAM_2017_user_KZT!CB7="","",SAM_2017_user_KZT!CB7/326)</f>
        <v/>
      </c>
      <c r="CC7" s="223" t="str">
        <f>IF(SAM_2017_user_KZT!CD7="","",SAM_2017_user_KZT!CD7/326)</f>
        <v/>
      </c>
      <c r="CD7" s="223" t="str">
        <f>IF(SAM_2017_user_KZT!CE7="","",SAM_2017_user_KZT!CE7/326)</f>
        <v/>
      </c>
      <c r="CE7" s="141">
        <f>IF(SAM_2017_user_KZT!CF7="","",SAM_2017_user_KZT!CF7/326)</f>
        <v>464.45645222767217</v>
      </c>
      <c r="CF7" s="107">
        <f t="shared" si="0"/>
        <v>1425.9656180074326</v>
      </c>
    </row>
    <row r="8" spans="1:84" x14ac:dyDescent="0.25">
      <c r="A8" s="227"/>
      <c r="B8" s="225">
        <v>6</v>
      </c>
      <c r="C8" s="223" t="str">
        <f>IF(SAM_2017_user_KZT!C8="","",SAM_2017_user_KZT!C8/326)</f>
        <v/>
      </c>
      <c r="D8" s="223" t="str">
        <f>IF(SAM_2017_user_KZT!D8="","",SAM_2017_user_KZT!D8/326)</f>
        <v/>
      </c>
      <c r="E8" s="223" t="str">
        <f>IF(SAM_2017_user_KZT!E8="","",SAM_2017_user_KZT!E8/326)</f>
        <v/>
      </c>
      <c r="F8" s="223" t="str">
        <f>IF(SAM_2017_user_KZT!F8="","",SAM_2017_user_KZT!F8/326)</f>
        <v/>
      </c>
      <c r="G8" s="223" t="str">
        <f>IF(SAM_2017_user_KZT!G8="","",SAM_2017_user_KZT!G8/326)</f>
        <v/>
      </c>
      <c r="H8" s="223" t="str">
        <f>IF(SAM_2017_user_KZT!H8="","",SAM_2017_user_KZT!H8/326)</f>
        <v/>
      </c>
      <c r="I8" s="223" t="str">
        <f>IF(SAM_2017_user_KZT!I8="","",SAM_2017_user_KZT!I8/326)</f>
        <v/>
      </c>
      <c r="J8" s="223" t="str">
        <f>IF(SAM_2017_user_KZT!J8="","",SAM_2017_user_KZT!J8/326)</f>
        <v/>
      </c>
      <c r="K8" s="223" t="str">
        <f>IF(SAM_2017_user_KZT!K8="","",SAM_2017_user_KZT!K8/326)</f>
        <v/>
      </c>
      <c r="L8" s="223" t="str">
        <f>IF(SAM_2017_user_KZT!L8="","",SAM_2017_user_KZT!L8/326)</f>
        <v/>
      </c>
      <c r="M8" s="223" t="str">
        <f>IF(SAM_2017_user_KZT!M8="","",SAM_2017_user_KZT!M8/326)</f>
        <v/>
      </c>
      <c r="N8" s="223" t="str">
        <f>IF(SAM_2017_user_KZT!N8="","",SAM_2017_user_KZT!N8/326)</f>
        <v/>
      </c>
      <c r="O8" s="223" t="str">
        <f>IF(SAM_2017_user_KZT!O8="","",SAM_2017_user_KZT!O8/326)</f>
        <v/>
      </c>
      <c r="P8" s="223" t="str">
        <f>IF(SAM_2017_user_KZT!P8="","",SAM_2017_user_KZT!P8/326)</f>
        <v/>
      </c>
      <c r="Q8" s="223" t="str">
        <f>IF(SAM_2017_user_KZT!Q8="","",SAM_2017_user_KZT!Q8/326)</f>
        <v/>
      </c>
      <c r="R8" s="223" t="str">
        <f>IF(SAM_2017_user_KZT!R8="","",SAM_2017_user_KZT!R8/326)</f>
        <v/>
      </c>
      <c r="S8" s="223" t="str">
        <f>IF(SAM_2017_user_KZT!S8="","",SAM_2017_user_KZT!S8/326)</f>
        <v/>
      </c>
      <c r="T8" s="223" t="str">
        <f>IF(SAM_2017_user_KZT!T8="","",SAM_2017_user_KZT!T8/326)</f>
        <v/>
      </c>
      <c r="U8" s="223" t="str">
        <f>IF(SAM_2017_user_KZT!U8="","",SAM_2017_user_KZT!U8/326)</f>
        <v/>
      </c>
      <c r="V8" s="223" t="str">
        <f>IF(SAM_2017_user_KZT!V8="","",SAM_2017_user_KZT!V8/326)</f>
        <v/>
      </c>
      <c r="W8" s="223" t="str">
        <f>IF(SAM_2017_user_KZT!W8="","",SAM_2017_user_KZT!W8/326)</f>
        <v/>
      </c>
      <c r="X8" s="223" t="str">
        <f>IF(SAM_2017_user_KZT!X8="","",SAM_2017_user_KZT!X8/326)</f>
        <v/>
      </c>
      <c r="Y8" s="223" t="str">
        <f>IF(SAM_2017_user_KZT!Y8="","",SAM_2017_user_KZT!Y8/326)</f>
        <v/>
      </c>
      <c r="Z8" s="223" t="str">
        <f>IF(SAM_2017_user_KZT!Z8="","",SAM_2017_user_KZT!Z8/326)</f>
        <v/>
      </c>
      <c r="AA8" s="223" t="str">
        <f>IF(SAM_2017_user_KZT!AA8="","",SAM_2017_user_KZT!AA8/326)</f>
        <v/>
      </c>
      <c r="AB8" s="223" t="str">
        <f>IF(SAM_2017_user_KZT!AB8="","",SAM_2017_user_KZT!AB8/326)</f>
        <v/>
      </c>
      <c r="AC8" s="223" t="str">
        <f>IF(SAM_2017_user_KZT!AC8="","",SAM_2017_user_KZT!AC8/326)</f>
        <v/>
      </c>
      <c r="AD8" s="223" t="str">
        <f>IF(SAM_2017_user_KZT!AD8="","",SAM_2017_user_KZT!AD8/326)</f>
        <v/>
      </c>
      <c r="AE8" s="223" t="str">
        <f>IF(SAM_2017_user_KZT!AE8="","",SAM_2017_user_KZT!AE8/326)</f>
        <v/>
      </c>
      <c r="AF8" s="223" t="str">
        <f>IF(SAM_2017_user_KZT!AF8="","",SAM_2017_user_KZT!AF8/326)</f>
        <v/>
      </c>
      <c r="AG8" s="223" t="str">
        <f>IF(SAM_2017_user_KZT!AG8="","",SAM_2017_user_KZT!AG8/326)</f>
        <v/>
      </c>
      <c r="AH8" s="223" t="str">
        <f>IF(SAM_2017_user_KZT!AH8="","",SAM_2017_user_KZT!AH8/326)</f>
        <v/>
      </c>
      <c r="AI8" s="223" t="str">
        <f>IF(SAM_2017_user_KZT!AI8="","",SAM_2017_user_KZT!AI8/326)</f>
        <v/>
      </c>
      <c r="AJ8" s="223" t="str">
        <f>IF(SAM_2017_user_KZT!AJ8="","",SAM_2017_user_KZT!AJ8/326)</f>
        <v/>
      </c>
      <c r="AK8" s="211" t="str">
        <f>IF(SAM_2017_user_KZT!AK8="","",SAM_2017_user_KZT!AK8/326)</f>
        <v/>
      </c>
      <c r="AL8" s="220" t="str">
        <f>IF(SAM_2017_user_KZT!AL8="","",SAM_2017_user_KZT!AL8/326)</f>
        <v/>
      </c>
      <c r="AM8" s="220" t="str">
        <f>IF(SAM_2017_user_KZT!AM8="","",SAM_2017_user_KZT!AM8/326)</f>
        <v/>
      </c>
      <c r="AN8" s="220" t="str">
        <f>IF(SAM_2017_user_KZT!AN8="","",SAM_2017_user_KZT!AN8/326)</f>
        <v/>
      </c>
      <c r="AO8" s="220" t="str">
        <f>IF(SAM_2017_user_KZT!AO8="","",SAM_2017_user_KZT!AO8/326)</f>
        <v/>
      </c>
      <c r="AP8" s="220">
        <f>IF(SAM_2017_user_KZT!AP8="","",SAM_2017_user_KZT!AP8/326)</f>
        <v>6436.1575887214103</v>
      </c>
      <c r="AQ8" s="220" t="str">
        <f>IF(SAM_2017_user_KZT!AQ8="","",SAM_2017_user_KZT!AQ8/326)</f>
        <v/>
      </c>
      <c r="AR8" s="220" t="str">
        <f>IF(SAM_2017_user_KZT!AR8="","",SAM_2017_user_KZT!AR8/326)</f>
        <v/>
      </c>
      <c r="AS8" s="220" t="str">
        <f>IF(SAM_2017_user_KZT!AS8="","",SAM_2017_user_KZT!AS8/326)</f>
        <v/>
      </c>
      <c r="AT8" s="220" t="str">
        <f>IF(SAM_2017_user_KZT!AT8="","",SAM_2017_user_KZT!AT8/326)</f>
        <v/>
      </c>
      <c r="AU8" s="220" t="str">
        <f>IF(SAM_2017_user_KZT!AU8="","",SAM_2017_user_KZT!AU8/326)</f>
        <v/>
      </c>
      <c r="AV8" s="220" t="str">
        <f>IF(SAM_2017_user_KZT!AV8="","",SAM_2017_user_KZT!AV8/326)</f>
        <v/>
      </c>
      <c r="AW8" s="220" t="str">
        <f>IF(SAM_2017_user_KZT!AW8="","",SAM_2017_user_KZT!AW8/326)</f>
        <v/>
      </c>
      <c r="AX8" s="220" t="str">
        <f>IF(SAM_2017_user_KZT!AX8="","",SAM_2017_user_KZT!AX8/326)</f>
        <v/>
      </c>
      <c r="AY8" s="220" t="str">
        <f>IF(SAM_2017_user_KZT!AY8="","",SAM_2017_user_KZT!AY8/326)</f>
        <v/>
      </c>
      <c r="AZ8" s="220" t="str">
        <f>IF(SAM_2017_user_KZT!AZ8="","",SAM_2017_user_KZT!AZ8/326)</f>
        <v/>
      </c>
      <c r="BA8" s="220" t="str">
        <f>IF(SAM_2017_user_KZT!BA8="","",SAM_2017_user_KZT!BA8/326)</f>
        <v/>
      </c>
      <c r="BB8" s="220" t="str">
        <f>IF(SAM_2017_user_KZT!BB8="","",SAM_2017_user_KZT!BB8/326)</f>
        <v/>
      </c>
      <c r="BC8" s="220" t="str">
        <f>IF(SAM_2017_user_KZT!BC8="","",SAM_2017_user_KZT!BC8/326)</f>
        <v/>
      </c>
      <c r="BD8" s="220" t="str">
        <f>IF(SAM_2017_user_KZT!BD8="","",SAM_2017_user_KZT!BD8/326)</f>
        <v/>
      </c>
      <c r="BE8" s="220" t="str">
        <f>IF(SAM_2017_user_KZT!BE8="","",SAM_2017_user_KZT!BE8/326)</f>
        <v/>
      </c>
      <c r="BF8" s="220" t="str">
        <f>IF(SAM_2017_user_KZT!BF8="","",SAM_2017_user_KZT!BF8/326)</f>
        <v/>
      </c>
      <c r="BG8" s="220" t="str">
        <f>IF(SAM_2017_user_KZT!BG8="","",SAM_2017_user_KZT!BG8/326)</f>
        <v/>
      </c>
      <c r="BH8" s="220" t="str">
        <f>IF(SAM_2017_user_KZT!BH8="","",SAM_2017_user_KZT!BH8/326)</f>
        <v/>
      </c>
      <c r="BI8" s="220" t="str">
        <f>IF(SAM_2017_user_KZT!BI8="","",SAM_2017_user_KZT!BI8/326)</f>
        <v/>
      </c>
      <c r="BJ8" s="220" t="str">
        <f>IF(SAM_2017_user_KZT!BJ8="","",SAM_2017_user_KZT!BJ8/326)</f>
        <v/>
      </c>
      <c r="BK8" s="220" t="str">
        <f>IF(SAM_2017_user_KZT!BK8="","",SAM_2017_user_KZT!BK8/326)</f>
        <v/>
      </c>
      <c r="BL8" s="220" t="str">
        <f>IF(SAM_2017_user_KZT!BL8="","",SAM_2017_user_KZT!BL8/326)</f>
        <v/>
      </c>
      <c r="BM8" s="220" t="str">
        <f>IF(SAM_2017_user_KZT!BM8="","",SAM_2017_user_KZT!BM8/326)</f>
        <v/>
      </c>
      <c r="BN8" s="220" t="str">
        <f>IF(SAM_2017_user_KZT!BN8="","",SAM_2017_user_KZT!BN8/326)</f>
        <v/>
      </c>
      <c r="BO8" s="220" t="str">
        <f>IF(SAM_2017_user_KZT!BO8="","",SAM_2017_user_KZT!BO8/326)</f>
        <v/>
      </c>
      <c r="BP8" s="220" t="str">
        <f>IF(SAM_2017_user_KZT!BP8="","",SAM_2017_user_KZT!BP8/326)</f>
        <v/>
      </c>
      <c r="BQ8" s="220" t="str">
        <f>IF(SAM_2017_user_KZT!BQ8="","",SAM_2017_user_KZT!BQ8/326)</f>
        <v/>
      </c>
      <c r="BR8" s="219" t="str">
        <f>IF(SAM_2017_user_KZT!BR8="","",SAM_2017_user_KZT!BR8/326)</f>
        <v/>
      </c>
      <c r="BS8" s="223" t="str">
        <f>IF(SAM_2017_user_KZT!BS8="","",SAM_2017_user_KZT!BS8/326)</f>
        <v/>
      </c>
      <c r="BT8" s="223" t="str">
        <f>IF(SAM_2017_user_KZT!BT8="","",SAM_2017_user_KZT!BT8/326)</f>
        <v/>
      </c>
      <c r="BU8" s="223" t="str">
        <f>IF(SAM_2017_user_KZT!BU8="","",SAM_2017_user_KZT!BU8/326)</f>
        <v/>
      </c>
      <c r="BV8" s="223" t="str">
        <f>IF(SAM_2017_user_KZT!BV8="","",SAM_2017_user_KZT!BV8/326)</f>
        <v/>
      </c>
      <c r="BW8" s="223" t="str">
        <f>IF(SAM_2017_user_KZT!BW8="","",SAM_2017_user_KZT!BW8/326)</f>
        <v/>
      </c>
      <c r="BX8" s="223" t="str">
        <f>IF(SAM_2017_user_KZT!BX8="","",SAM_2017_user_KZT!BX8/326)</f>
        <v/>
      </c>
      <c r="BY8" s="223" t="str">
        <f>IF(SAM_2017_user_KZT!BY8="","",SAM_2017_user_KZT!BY8/326)</f>
        <v/>
      </c>
      <c r="BZ8" s="223" t="str">
        <f>IF(SAM_2017_user_KZT!BZ8="","",SAM_2017_user_KZT!BZ8/326)</f>
        <v/>
      </c>
      <c r="CA8" s="223" t="str">
        <f>IF(SAM_2017_user_KZT!CA8="","",SAM_2017_user_KZT!CA8/326)</f>
        <v/>
      </c>
      <c r="CB8" s="223" t="str">
        <f>IF(SAM_2017_user_KZT!CB8="","",SAM_2017_user_KZT!CB8/326)</f>
        <v/>
      </c>
      <c r="CC8" s="223" t="str">
        <f>IF(SAM_2017_user_KZT!CD8="","",SAM_2017_user_KZT!CD8/326)</f>
        <v/>
      </c>
      <c r="CD8" s="223" t="str">
        <f>IF(SAM_2017_user_KZT!CE8="","",SAM_2017_user_KZT!CE8/326)</f>
        <v/>
      </c>
      <c r="CE8" s="141">
        <f>IF(SAM_2017_user_KZT!CF8="","",SAM_2017_user_KZT!CF8/326)</f>
        <v>1516.1405662452885</v>
      </c>
      <c r="CF8" s="107">
        <f t="shared" si="0"/>
        <v>7952.2981549666983</v>
      </c>
    </row>
    <row r="9" spans="1:84" x14ac:dyDescent="0.25">
      <c r="A9" s="227"/>
      <c r="B9" s="225">
        <v>7</v>
      </c>
      <c r="C9" s="223" t="str">
        <f>IF(SAM_2017_user_KZT!C9="","",SAM_2017_user_KZT!C9/326)</f>
        <v/>
      </c>
      <c r="D9" s="223" t="str">
        <f>IF(SAM_2017_user_KZT!D9="","",SAM_2017_user_KZT!D9/326)</f>
        <v/>
      </c>
      <c r="E9" s="223" t="str">
        <f>IF(SAM_2017_user_KZT!E9="","",SAM_2017_user_KZT!E9/326)</f>
        <v/>
      </c>
      <c r="F9" s="223" t="str">
        <f>IF(SAM_2017_user_KZT!F9="","",SAM_2017_user_KZT!F9/326)</f>
        <v/>
      </c>
      <c r="G9" s="223" t="str">
        <f>IF(SAM_2017_user_KZT!G9="","",SAM_2017_user_KZT!G9/326)</f>
        <v/>
      </c>
      <c r="H9" s="223" t="str">
        <f>IF(SAM_2017_user_KZT!H9="","",SAM_2017_user_KZT!H9/326)</f>
        <v/>
      </c>
      <c r="I9" s="223" t="str">
        <f>IF(SAM_2017_user_KZT!I9="","",SAM_2017_user_KZT!I9/326)</f>
        <v/>
      </c>
      <c r="J9" s="223" t="str">
        <f>IF(SAM_2017_user_KZT!J9="","",SAM_2017_user_KZT!J9/326)</f>
        <v/>
      </c>
      <c r="K9" s="223" t="str">
        <f>IF(SAM_2017_user_KZT!K9="","",SAM_2017_user_KZT!K9/326)</f>
        <v/>
      </c>
      <c r="L9" s="223" t="str">
        <f>IF(SAM_2017_user_KZT!L9="","",SAM_2017_user_KZT!L9/326)</f>
        <v/>
      </c>
      <c r="M9" s="223" t="str">
        <f>IF(SAM_2017_user_KZT!M9="","",SAM_2017_user_KZT!M9/326)</f>
        <v/>
      </c>
      <c r="N9" s="223" t="str">
        <f>IF(SAM_2017_user_KZT!N9="","",SAM_2017_user_KZT!N9/326)</f>
        <v/>
      </c>
      <c r="O9" s="223" t="str">
        <f>IF(SAM_2017_user_KZT!O9="","",SAM_2017_user_KZT!O9/326)</f>
        <v/>
      </c>
      <c r="P9" s="223" t="str">
        <f>IF(SAM_2017_user_KZT!P9="","",SAM_2017_user_KZT!P9/326)</f>
        <v/>
      </c>
      <c r="Q9" s="223" t="str">
        <f>IF(SAM_2017_user_KZT!Q9="","",SAM_2017_user_KZT!Q9/326)</f>
        <v/>
      </c>
      <c r="R9" s="223" t="str">
        <f>IF(SAM_2017_user_KZT!R9="","",SAM_2017_user_KZT!R9/326)</f>
        <v/>
      </c>
      <c r="S9" s="223" t="str">
        <f>IF(SAM_2017_user_KZT!S9="","",SAM_2017_user_KZT!S9/326)</f>
        <v/>
      </c>
      <c r="T9" s="223" t="str">
        <f>IF(SAM_2017_user_KZT!T9="","",SAM_2017_user_KZT!T9/326)</f>
        <v/>
      </c>
      <c r="U9" s="223" t="str">
        <f>IF(SAM_2017_user_KZT!U9="","",SAM_2017_user_KZT!U9/326)</f>
        <v/>
      </c>
      <c r="V9" s="223" t="str">
        <f>IF(SAM_2017_user_KZT!V9="","",SAM_2017_user_KZT!V9/326)</f>
        <v/>
      </c>
      <c r="W9" s="223" t="str">
        <f>IF(SAM_2017_user_KZT!W9="","",SAM_2017_user_KZT!W9/326)</f>
        <v/>
      </c>
      <c r="X9" s="223" t="str">
        <f>IF(SAM_2017_user_KZT!X9="","",SAM_2017_user_KZT!X9/326)</f>
        <v/>
      </c>
      <c r="Y9" s="223" t="str">
        <f>IF(SAM_2017_user_KZT!Y9="","",SAM_2017_user_KZT!Y9/326)</f>
        <v/>
      </c>
      <c r="Z9" s="223" t="str">
        <f>IF(SAM_2017_user_KZT!Z9="","",SAM_2017_user_KZT!Z9/326)</f>
        <v/>
      </c>
      <c r="AA9" s="223" t="str">
        <f>IF(SAM_2017_user_KZT!AA9="","",SAM_2017_user_KZT!AA9/326)</f>
        <v/>
      </c>
      <c r="AB9" s="223" t="str">
        <f>IF(SAM_2017_user_KZT!AB9="","",SAM_2017_user_KZT!AB9/326)</f>
        <v/>
      </c>
      <c r="AC9" s="223" t="str">
        <f>IF(SAM_2017_user_KZT!AC9="","",SAM_2017_user_KZT!AC9/326)</f>
        <v/>
      </c>
      <c r="AD9" s="223" t="str">
        <f>IF(SAM_2017_user_KZT!AD9="","",SAM_2017_user_KZT!AD9/326)</f>
        <v/>
      </c>
      <c r="AE9" s="223" t="str">
        <f>IF(SAM_2017_user_KZT!AE9="","",SAM_2017_user_KZT!AE9/326)</f>
        <v/>
      </c>
      <c r="AF9" s="223" t="str">
        <f>IF(SAM_2017_user_KZT!AF9="","",SAM_2017_user_KZT!AF9/326)</f>
        <v/>
      </c>
      <c r="AG9" s="223" t="str">
        <f>IF(SAM_2017_user_KZT!AG9="","",SAM_2017_user_KZT!AG9/326)</f>
        <v/>
      </c>
      <c r="AH9" s="223" t="str">
        <f>IF(SAM_2017_user_KZT!AH9="","",SAM_2017_user_KZT!AH9/326)</f>
        <v/>
      </c>
      <c r="AI9" s="223" t="str">
        <f>IF(SAM_2017_user_KZT!AI9="","",SAM_2017_user_KZT!AI9/326)</f>
        <v/>
      </c>
      <c r="AJ9" s="223" t="str">
        <f>IF(SAM_2017_user_KZT!AJ9="","",SAM_2017_user_KZT!AJ9/326)</f>
        <v/>
      </c>
      <c r="AK9" s="211" t="str">
        <f>IF(SAM_2017_user_KZT!AK9="","",SAM_2017_user_KZT!AK9/326)</f>
        <v/>
      </c>
      <c r="AL9" s="220" t="str">
        <f>IF(SAM_2017_user_KZT!AL9="","",SAM_2017_user_KZT!AL9/326)</f>
        <v/>
      </c>
      <c r="AM9" s="220" t="str">
        <f>IF(SAM_2017_user_KZT!AM9="","",SAM_2017_user_KZT!AM9/326)</f>
        <v/>
      </c>
      <c r="AN9" s="220" t="str">
        <f>IF(SAM_2017_user_KZT!AN9="","",SAM_2017_user_KZT!AN9/326)</f>
        <v/>
      </c>
      <c r="AO9" s="220" t="str">
        <f>IF(SAM_2017_user_KZT!AO9="","",SAM_2017_user_KZT!AO9/326)</f>
        <v/>
      </c>
      <c r="AP9" s="220" t="str">
        <f>IF(SAM_2017_user_KZT!AP9="","",SAM_2017_user_KZT!AP9/326)</f>
        <v/>
      </c>
      <c r="AQ9" s="220">
        <f>IF(SAM_2017_user_KZT!AQ9="","",SAM_2017_user_KZT!AQ9/326)</f>
        <v>2786.5198638638321</v>
      </c>
      <c r="AR9" s="220" t="str">
        <f>IF(SAM_2017_user_KZT!AR9="","",SAM_2017_user_KZT!AR9/326)</f>
        <v/>
      </c>
      <c r="AS9" s="220" t="str">
        <f>IF(SAM_2017_user_KZT!AS9="","",SAM_2017_user_KZT!AS9/326)</f>
        <v/>
      </c>
      <c r="AT9" s="220" t="str">
        <f>IF(SAM_2017_user_KZT!AT9="","",SAM_2017_user_KZT!AT9/326)</f>
        <v/>
      </c>
      <c r="AU9" s="220" t="str">
        <f>IF(SAM_2017_user_KZT!AU9="","",SAM_2017_user_KZT!AU9/326)</f>
        <v/>
      </c>
      <c r="AV9" s="220" t="str">
        <f>IF(SAM_2017_user_KZT!AV9="","",SAM_2017_user_KZT!AV9/326)</f>
        <v/>
      </c>
      <c r="AW9" s="220" t="str">
        <f>IF(SAM_2017_user_KZT!AW9="","",SAM_2017_user_KZT!AW9/326)</f>
        <v/>
      </c>
      <c r="AX9" s="220" t="str">
        <f>IF(SAM_2017_user_KZT!AX9="","",SAM_2017_user_KZT!AX9/326)</f>
        <v/>
      </c>
      <c r="AY9" s="220" t="str">
        <f>IF(SAM_2017_user_KZT!AY9="","",SAM_2017_user_KZT!AY9/326)</f>
        <v/>
      </c>
      <c r="AZ9" s="220" t="str">
        <f>IF(SAM_2017_user_KZT!AZ9="","",SAM_2017_user_KZT!AZ9/326)</f>
        <v/>
      </c>
      <c r="BA9" s="220" t="str">
        <f>IF(SAM_2017_user_KZT!BA9="","",SAM_2017_user_KZT!BA9/326)</f>
        <v/>
      </c>
      <c r="BB9" s="220" t="str">
        <f>IF(SAM_2017_user_KZT!BB9="","",SAM_2017_user_KZT!BB9/326)</f>
        <v/>
      </c>
      <c r="BC9" s="220" t="str">
        <f>IF(SAM_2017_user_KZT!BC9="","",SAM_2017_user_KZT!BC9/326)</f>
        <v/>
      </c>
      <c r="BD9" s="220" t="str">
        <f>IF(SAM_2017_user_KZT!BD9="","",SAM_2017_user_KZT!BD9/326)</f>
        <v/>
      </c>
      <c r="BE9" s="220" t="str">
        <f>IF(SAM_2017_user_KZT!BE9="","",SAM_2017_user_KZT!BE9/326)</f>
        <v/>
      </c>
      <c r="BF9" s="220" t="str">
        <f>IF(SAM_2017_user_KZT!BF9="","",SAM_2017_user_KZT!BF9/326)</f>
        <v/>
      </c>
      <c r="BG9" s="220" t="str">
        <f>IF(SAM_2017_user_KZT!BG9="","",SAM_2017_user_KZT!BG9/326)</f>
        <v/>
      </c>
      <c r="BH9" s="220" t="str">
        <f>IF(SAM_2017_user_KZT!BH9="","",SAM_2017_user_KZT!BH9/326)</f>
        <v/>
      </c>
      <c r="BI9" s="220" t="str">
        <f>IF(SAM_2017_user_KZT!BI9="","",SAM_2017_user_KZT!BI9/326)</f>
        <v/>
      </c>
      <c r="BJ9" s="220" t="str">
        <f>IF(SAM_2017_user_KZT!BJ9="","",SAM_2017_user_KZT!BJ9/326)</f>
        <v/>
      </c>
      <c r="BK9" s="220" t="str">
        <f>IF(SAM_2017_user_KZT!BK9="","",SAM_2017_user_KZT!BK9/326)</f>
        <v/>
      </c>
      <c r="BL9" s="220" t="str">
        <f>IF(SAM_2017_user_KZT!BL9="","",SAM_2017_user_KZT!BL9/326)</f>
        <v/>
      </c>
      <c r="BM9" s="220" t="str">
        <f>IF(SAM_2017_user_KZT!BM9="","",SAM_2017_user_KZT!BM9/326)</f>
        <v/>
      </c>
      <c r="BN9" s="220" t="str">
        <f>IF(SAM_2017_user_KZT!BN9="","",SAM_2017_user_KZT!BN9/326)</f>
        <v/>
      </c>
      <c r="BO9" s="220" t="str">
        <f>IF(SAM_2017_user_KZT!BO9="","",SAM_2017_user_KZT!BO9/326)</f>
        <v/>
      </c>
      <c r="BP9" s="220" t="str">
        <f>IF(SAM_2017_user_KZT!BP9="","",SAM_2017_user_KZT!BP9/326)</f>
        <v/>
      </c>
      <c r="BQ9" s="220" t="str">
        <f>IF(SAM_2017_user_KZT!BQ9="","",SAM_2017_user_KZT!BQ9/326)</f>
        <v/>
      </c>
      <c r="BR9" s="219" t="str">
        <f>IF(SAM_2017_user_KZT!BR9="","",SAM_2017_user_KZT!BR9/326)</f>
        <v/>
      </c>
      <c r="BS9" s="223" t="str">
        <f>IF(SAM_2017_user_KZT!BS9="","",SAM_2017_user_KZT!BS9/326)</f>
        <v/>
      </c>
      <c r="BT9" s="223" t="str">
        <f>IF(SAM_2017_user_KZT!BT9="","",SAM_2017_user_KZT!BT9/326)</f>
        <v/>
      </c>
      <c r="BU9" s="223" t="str">
        <f>IF(SAM_2017_user_KZT!BU9="","",SAM_2017_user_KZT!BU9/326)</f>
        <v/>
      </c>
      <c r="BV9" s="223" t="str">
        <f>IF(SAM_2017_user_KZT!BV9="","",SAM_2017_user_KZT!BV9/326)</f>
        <v/>
      </c>
      <c r="BW9" s="223" t="str">
        <f>IF(SAM_2017_user_KZT!BW9="","",SAM_2017_user_KZT!BW9/326)</f>
        <v/>
      </c>
      <c r="BX9" s="223" t="str">
        <f>IF(SAM_2017_user_KZT!BX9="","",SAM_2017_user_KZT!BX9/326)</f>
        <v/>
      </c>
      <c r="BY9" s="223" t="str">
        <f>IF(SAM_2017_user_KZT!BY9="","",SAM_2017_user_KZT!BY9/326)</f>
        <v/>
      </c>
      <c r="BZ9" s="223" t="str">
        <f>IF(SAM_2017_user_KZT!BZ9="","",SAM_2017_user_KZT!BZ9/326)</f>
        <v/>
      </c>
      <c r="CA9" s="223" t="str">
        <f>IF(SAM_2017_user_KZT!CA9="","",SAM_2017_user_KZT!CA9/326)</f>
        <v/>
      </c>
      <c r="CB9" s="223" t="str">
        <f>IF(SAM_2017_user_KZT!CB9="","",SAM_2017_user_KZT!CB9/326)</f>
        <v/>
      </c>
      <c r="CC9" s="223" t="str">
        <f>IF(SAM_2017_user_KZT!CD9="","",SAM_2017_user_KZT!CD9/326)</f>
        <v/>
      </c>
      <c r="CD9" s="223" t="str">
        <f>IF(SAM_2017_user_KZT!CE9="","",SAM_2017_user_KZT!CE9/326)</f>
        <v/>
      </c>
      <c r="CE9" s="141">
        <f>IF(SAM_2017_user_KZT!CF9="","",SAM_2017_user_KZT!CF9/326)</f>
        <v>190.7652189405635</v>
      </c>
      <c r="CF9" s="107">
        <f t="shared" si="0"/>
        <v>2977.2850828043956</v>
      </c>
    </row>
    <row r="10" spans="1:84" x14ac:dyDescent="0.25">
      <c r="A10" s="227"/>
      <c r="B10" s="225">
        <v>8</v>
      </c>
      <c r="C10" s="223" t="str">
        <f>IF(SAM_2017_user_KZT!C10="","",SAM_2017_user_KZT!C10/326)</f>
        <v/>
      </c>
      <c r="D10" s="223" t="str">
        <f>IF(SAM_2017_user_KZT!D10="","",SAM_2017_user_KZT!D10/326)</f>
        <v/>
      </c>
      <c r="E10" s="223" t="str">
        <f>IF(SAM_2017_user_KZT!E10="","",SAM_2017_user_KZT!E10/326)</f>
        <v/>
      </c>
      <c r="F10" s="223" t="str">
        <f>IF(SAM_2017_user_KZT!F10="","",SAM_2017_user_KZT!F10/326)</f>
        <v/>
      </c>
      <c r="G10" s="223" t="str">
        <f>IF(SAM_2017_user_KZT!G10="","",SAM_2017_user_KZT!G10/326)</f>
        <v/>
      </c>
      <c r="H10" s="223" t="str">
        <f>IF(SAM_2017_user_KZT!H10="","",SAM_2017_user_KZT!H10/326)</f>
        <v/>
      </c>
      <c r="I10" s="223" t="str">
        <f>IF(SAM_2017_user_KZT!I10="","",SAM_2017_user_KZT!I10/326)</f>
        <v/>
      </c>
      <c r="J10" s="223" t="str">
        <f>IF(SAM_2017_user_KZT!J10="","",SAM_2017_user_KZT!J10/326)</f>
        <v/>
      </c>
      <c r="K10" s="223" t="str">
        <f>IF(SAM_2017_user_KZT!K10="","",SAM_2017_user_KZT!K10/326)</f>
        <v/>
      </c>
      <c r="L10" s="223" t="str">
        <f>IF(SAM_2017_user_KZT!L10="","",SAM_2017_user_KZT!L10/326)</f>
        <v/>
      </c>
      <c r="M10" s="223" t="str">
        <f>IF(SAM_2017_user_KZT!M10="","",SAM_2017_user_KZT!M10/326)</f>
        <v/>
      </c>
      <c r="N10" s="223" t="str">
        <f>IF(SAM_2017_user_KZT!N10="","",SAM_2017_user_KZT!N10/326)</f>
        <v/>
      </c>
      <c r="O10" s="223" t="str">
        <f>IF(SAM_2017_user_KZT!O10="","",SAM_2017_user_KZT!O10/326)</f>
        <v/>
      </c>
      <c r="P10" s="223" t="str">
        <f>IF(SAM_2017_user_KZT!P10="","",SAM_2017_user_KZT!P10/326)</f>
        <v/>
      </c>
      <c r="Q10" s="223" t="str">
        <f>IF(SAM_2017_user_KZT!Q10="","",SAM_2017_user_KZT!Q10/326)</f>
        <v/>
      </c>
      <c r="R10" s="223" t="str">
        <f>IF(SAM_2017_user_KZT!R10="","",SAM_2017_user_KZT!R10/326)</f>
        <v/>
      </c>
      <c r="S10" s="223" t="str">
        <f>IF(SAM_2017_user_KZT!S10="","",SAM_2017_user_KZT!S10/326)</f>
        <v/>
      </c>
      <c r="T10" s="223" t="str">
        <f>IF(SAM_2017_user_KZT!T10="","",SAM_2017_user_KZT!T10/326)</f>
        <v/>
      </c>
      <c r="U10" s="223" t="str">
        <f>IF(SAM_2017_user_KZT!U10="","",SAM_2017_user_KZT!U10/326)</f>
        <v/>
      </c>
      <c r="V10" s="223" t="str">
        <f>IF(SAM_2017_user_KZT!V10="","",SAM_2017_user_KZT!V10/326)</f>
        <v/>
      </c>
      <c r="W10" s="223" t="str">
        <f>IF(SAM_2017_user_KZT!W10="","",SAM_2017_user_KZT!W10/326)</f>
        <v/>
      </c>
      <c r="X10" s="223" t="str">
        <f>IF(SAM_2017_user_KZT!X10="","",SAM_2017_user_KZT!X10/326)</f>
        <v/>
      </c>
      <c r="Y10" s="223" t="str">
        <f>IF(SAM_2017_user_KZT!Y10="","",SAM_2017_user_KZT!Y10/326)</f>
        <v/>
      </c>
      <c r="Z10" s="223" t="str">
        <f>IF(SAM_2017_user_KZT!Z10="","",SAM_2017_user_KZT!Z10/326)</f>
        <v/>
      </c>
      <c r="AA10" s="223" t="str">
        <f>IF(SAM_2017_user_KZT!AA10="","",SAM_2017_user_KZT!AA10/326)</f>
        <v/>
      </c>
      <c r="AB10" s="223" t="str">
        <f>IF(SAM_2017_user_KZT!AB10="","",SAM_2017_user_KZT!AB10/326)</f>
        <v/>
      </c>
      <c r="AC10" s="223" t="str">
        <f>IF(SAM_2017_user_KZT!AC10="","",SAM_2017_user_KZT!AC10/326)</f>
        <v/>
      </c>
      <c r="AD10" s="223" t="str">
        <f>IF(SAM_2017_user_KZT!AD10="","",SAM_2017_user_KZT!AD10/326)</f>
        <v/>
      </c>
      <c r="AE10" s="223" t="str">
        <f>IF(SAM_2017_user_KZT!AE10="","",SAM_2017_user_KZT!AE10/326)</f>
        <v/>
      </c>
      <c r="AF10" s="223" t="str">
        <f>IF(SAM_2017_user_KZT!AF10="","",SAM_2017_user_KZT!AF10/326)</f>
        <v/>
      </c>
      <c r="AG10" s="223" t="str">
        <f>IF(SAM_2017_user_KZT!AG10="","",SAM_2017_user_KZT!AG10/326)</f>
        <v/>
      </c>
      <c r="AH10" s="223" t="str">
        <f>IF(SAM_2017_user_KZT!AH10="","",SAM_2017_user_KZT!AH10/326)</f>
        <v/>
      </c>
      <c r="AI10" s="223" t="str">
        <f>IF(SAM_2017_user_KZT!AI10="","",SAM_2017_user_KZT!AI10/326)</f>
        <v/>
      </c>
      <c r="AJ10" s="223" t="str">
        <f>IF(SAM_2017_user_KZT!AJ10="","",SAM_2017_user_KZT!AJ10/326)</f>
        <v/>
      </c>
      <c r="AK10" s="211" t="str">
        <f>IF(SAM_2017_user_KZT!AK10="","",SAM_2017_user_KZT!AK10/326)</f>
        <v/>
      </c>
      <c r="AL10" s="220" t="str">
        <f>IF(SAM_2017_user_KZT!AL10="","",SAM_2017_user_KZT!AL10/326)</f>
        <v/>
      </c>
      <c r="AM10" s="220" t="str">
        <f>IF(SAM_2017_user_KZT!AM10="","",SAM_2017_user_KZT!AM10/326)</f>
        <v/>
      </c>
      <c r="AN10" s="220" t="str">
        <f>IF(SAM_2017_user_KZT!AN10="","",SAM_2017_user_KZT!AN10/326)</f>
        <v/>
      </c>
      <c r="AO10" s="220" t="str">
        <f>IF(SAM_2017_user_KZT!AO10="","",SAM_2017_user_KZT!AO10/326)</f>
        <v/>
      </c>
      <c r="AP10" s="220" t="str">
        <f>IF(SAM_2017_user_KZT!AP10="","",SAM_2017_user_KZT!AP10/326)</f>
        <v/>
      </c>
      <c r="AQ10" s="220" t="str">
        <f>IF(SAM_2017_user_KZT!AQ10="","",SAM_2017_user_KZT!AQ10/326)</f>
        <v/>
      </c>
      <c r="AR10" s="220">
        <f>IF(SAM_2017_user_KZT!AR10="","",SAM_2017_user_KZT!AR10/326)</f>
        <v>7626.5757533027891</v>
      </c>
      <c r="AS10" s="220" t="str">
        <f>IF(SAM_2017_user_KZT!AS10="","",SAM_2017_user_KZT!AS10/326)</f>
        <v/>
      </c>
      <c r="AT10" s="220" t="str">
        <f>IF(SAM_2017_user_KZT!AT10="","",SAM_2017_user_KZT!AT10/326)</f>
        <v/>
      </c>
      <c r="AU10" s="220" t="str">
        <f>IF(SAM_2017_user_KZT!AU10="","",SAM_2017_user_KZT!AU10/326)</f>
        <v/>
      </c>
      <c r="AV10" s="220" t="str">
        <f>IF(SAM_2017_user_KZT!AV10="","",SAM_2017_user_KZT!AV10/326)</f>
        <v/>
      </c>
      <c r="AW10" s="220" t="str">
        <f>IF(SAM_2017_user_KZT!AW10="","",SAM_2017_user_KZT!AW10/326)</f>
        <v/>
      </c>
      <c r="AX10" s="220" t="str">
        <f>IF(SAM_2017_user_KZT!AX10="","",SAM_2017_user_KZT!AX10/326)</f>
        <v/>
      </c>
      <c r="AY10" s="220" t="str">
        <f>IF(SAM_2017_user_KZT!AY10="","",SAM_2017_user_KZT!AY10/326)</f>
        <v/>
      </c>
      <c r="AZ10" s="220" t="str">
        <f>IF(SAM_2017_user_KZT!AZ10="","",SAM_2017_user_KZT!AZ10/326)</f>
        <v/>
      </c>
      <c r="BA10" s="220" t="str">
        <f>IF(SAM_2017_user_KZT!BA10="","",SAM_2017_user_KZT!BA10/326)</f>
        <v/>
      </c>
      <c r="BB10" s="220" t="str">
        <f>IF(SAM_2017_user_KZT!BB10="","",SAM_2017_user_KZT!BB10/326)</f>
        <v/>
      </c>
      <c r="BC10" s="220" t="str">
        <f>IF(SAM_2017_user_KZT!BC10="","",SAM_2017_user_KZT!BC10/326)</f>
        <v/>
      </c>
      <c r="BD10" s="220" t="str">
        <f>IF(SAM_2017_user_KZT!BD10="","",SAM_2017_user_KZT!BD10/326)</f>
        <v/>
      </c>
      <c r="BE10" s="220" t="str">
        <f>IF(SAM_2017_user_KZT!BE10="","",SAM_2017_user_KZT!BE10/326)</f>
        <v/>
      </c>
      <c r="BF10" s="220" t="str">
        <f>IF(SAM_2017_user_KZT!BF10="","",SAM_2017_user_KZT!BF10/326)</f>
        <v/>
      </c>
      <c r="BG10" s="220" t="str">
        <f>IF(SAM_2017_user_KZT!BG10="","",SAM_2017_user_KZT!BG10/326)</f>
        <v/>
      </c>
      <c r="BH10" s="220" t="str">
        <f>IF(SAM_2017_user_KZT!BH10="","",SAM_2017_user_KZT!BH10/326)</f>
        <v/>
      </c>
      <c r="BI10" s="220" t="str">
        <f>IF(SAM_2017_user_KZT!BI10="","",SAM_2017_user_KZT!BI10/326)</f>
        <v/>
      </c>
      <c r="BJ10" s="220" t="str">
        <f>IF(SAM_2017_user_KZT!BJ10="","",SAM_2017_user_KZT!BJ10/326)</f>
        <v/>
      </c>
      <c r="BK10" s="220" t="str">
        <f>IF(SAM_2017_user_KZT!BK10="","",SAM_2017_user_KZT!BK10/326)</f>
        <v/>
      </c>
      <c r="BL10" s="220" t="str">
        <f>IF(SAM_2017_user_KZT!BL10="","",SAM_2017_user_KZT!BL10/326)</f>
        <v/>
      </c>
      <c r="BM10" s="220" t="str">
        <f>IF(SAM_2017_user_KZT!BM10="","",SAM_2017_user_KZT!BM10/326)</f>
        <v/>
      </c>
      <c r="BN10" s="220" t="str">
        <f>IF(SAM_2017_user_KZT!BN10="","",SAM_2017_user_KZT!BN10/326)</f>
        <v/>
      </c>
      <c r="BO10" s="220" t="str">
        <f>IF(SAM_2017_user_KZT!BO10="","",SAM_2017_user_KZT!BO10/326)</f>
        <v/>
      </c>
      <c r="BP10" s="220" t="str">
        <f>IF(SAM_2017_user_KZT!BP10="","",SAM_2017_user_KZT!BP10/326)</f>
        <v/>
      </c>
      <c r="BQ10" s="220" t="str">
        <f>IF(SAM_2017_user_KZT!BQ10="","",SAM_2017_user_KZT!BQ10/326)</f>
        <v/>
      </c>
      <c r="BR10" s="219" t="str">
        <f>IF(SAM_2017_user_KZT!BR10="","",SAM_2017_user_KZT!BR10/326)</f>
        <v/>
      </c>
      <c r="BS10" s="223" t="str">
        <f>IF(SAM_2017_user_KZT!BS10="","",SAM_2017_user_KZT!BS10/326)</f>
        <v/>
      </c>
      <c r="BT10" s="223" t="str">
        <f>IF(SAM_2017_user_KZT!BT10="","",SAM_2017_user_KZT!BT10/326)</f>
        <v/>
      </c>
      <c r="BU10" s="223" t="str">
        <f>IF(SAM_2017_user_KZT!BU10="","",SAM_2017_user_KZT!BU10/326)</f>
        <v/>
      </c>
      <c r="BV10" s="223" t="str">
        <f>IF(SAM_2017_user_KZT!BV10="","",SAM_2017_user_KZT!BV10/326)</f>
        <v/>
      </c>
      <c r="BW10" s="223" t="str">
        <f>IF(SAM_2017_user_KZT!BW10="","",SAM_2017_user_KZT!BW10/326)</f>
        <v/>
      </c>
      <c r="BX10" s="223" t="str">
        <f>IF(SAM_2017_user_KZT!BX10="","",SAM_2017_user_KZT!BX10/326)</f>
        <v/>
      </c>
      <c r="BY10" s="223" t="str">
        <f>IF(SAM_2017_user_KZT!BY10="","",SAM_2017_user_KZT!BY10/326)</f>
        <v/>
      </c>
      <c r="BZ10" s="223" t="str">
        <f>IF(SAM_2017_user_KZT!BZ10="","",SAM_2017_user_KZT!BZ10/326)</f>
        <v/>
      </c>
      <c r="CA10" s="223" t="str">
        <f>IF(SAM_2017_user_KZT!CA10="","",SAM_2017_user_KZT!CA10/326)</f>
        <v/>
      </c>
      <c r="CB10" s="223" t="str">
        <f>IF(SAM_2017_user_KZT!CB10="","",SAM_2017_user_KZT!CB10/326)</f>
        <v/>
      </c>
      <c r="CC10" s="223" t="str">
        <f>IF(SAM_2017_user_KZT!CD10="","",SAM_2017_user_KZT!CD10/326)</f>
        <v/>
      </c>
      <c r="CD10" s="223" t="str">
        <f>IF(SAM_2017_user_KZT!CE10="","",SAM_2017_user_KZT!CE10/326)</f>
        <v/>
      </c>
      <c r="CE10" s="141">
        <f>IF(SAM_2017_user_KZT!CF10="","",SAM_2017_user_KZT!CF10/326)</f>
        <v>979.50879493423065</v>
      </c>
      <c r="CF10" s="107">
        <f t="shared" si="0"/>
        <v>8606.0845482370205</v>
      </c>
    </row>
    <row r="11" spans="1:84" x14ac:dyDescent="0.25">
      <c r="A11" s="227"/>
      <c r="B11" s="225">
        <v>9</v>
      </c>
      <c r="C11" s="223" t="str">
        <f>IF(SAM_2017_user_KZT!C11="","",SAM_2017_user_KZT!C11/326)</f>
        <v/>
      </c>
      <c r="D11" s="223" t="str">
        <f>IF(SAM_2017_user_KZT!D11="","",SAM_2017_user_KZT!D11/326)</f>
        <v/>
      </c>
      <c r="E11" s="223" t="str">
        <f>IF(SAM_2017_user_KZT!E11="","",SAM_2017_user_KZT!E11/326)</f>
        <v/>
      </c>
      <c r="F11" s="223" t="str">
        <f>IF(SAM_2017_user_KZT!F11="","",SAM_2017_user_KZT!F11/326)</f>
        <v/>
      </c>
      <c r="G11" s="223" t="str">
        <f>IF(SAM_2017_user_KZT!G11="","",SAM_2017_user_KZT!G11/326)</f>
        <v/>
      </c>
      <c r="H11" s="223" t="str">
        <f>IF(SAM_2017_user_KZT!H11="","",SAM_2017_user_KZT!H11/326)</f>
        <v/>
      </c>
      <c r="I11" s="223" t="str">
        <f>IF(SAM_2017_user_KZT!I11="","",SAM_2017_user_KZT!I11/326)</f>
        <v/>
      </c>
      <c r="J11" s="223" t="str">
        <f>IF(SAM_2017_user_KZT!J11="","",SAM_2017_user_KZT!J11/326)</f>
        <v/>
      </c>
      <c r="K11" s="223" t="str">
        <f>IF(SAM_2017_user_KZT!K11="","",SAM_2017_user_KZT!K11/326)</f>
        <v/>
      </c>
      <c r="L11" s="223" t="str">
        <f>IF(SAM_2017_user_KZT!L11="","",SAM_2017_user_KZT!L11/326)</f>
        <v/>
      </c>
      <c r="M11" s="223" t="str">
        <f>IF(SAM_2017_user_KZT!M11="","",SAM_2017_user_KZT!M11/326)</f>
        <v/>
      </c>
      <c r="N11" s="223" t="str">
        <f>IF(SAM_2017_user_KZT!N11="","",SAM_2017_user_KZT!N11/326)</f>
        <v/>
      </c>
      <c r="O11" s="223" t="str">
        <f>IF(SAM_2017_user_KZT!O11="","",SAM_2017_user_KZT!O11/326)</f>
        <v/>
      </c>
      <c r="P11" s="223" t="str">
        <f>IF(SAM_2017_user_KZT!P11="","",SAM_2017_user_KZT!P11/326)</f>
        <v/>
      </c>
      <c r="Q11" s="223" t="str">
        <f>IF(SAM_2017_user_KZT!Q11="","",SAM_2017_user_KZT!Q11/326)</f>
        <v/>
      </c>
      <c r="R11" s="223" t="str">
        <f>IF(SAM_2017_user_KZT!R11="","",SAM_2017_user_KZT!R11/326)</f>
        <v/>
      </c>
      <c r="S11" s="223" t="str">
        <f>IF(SAM_2017_user_KZT!S11="","",SAM_2017_user_KZT!S11/326)</f>
        <v/>
      </c>
      <c r="T11" s="223" t="str">
        <f>IF(SAM_2017_user_KZT!T11="","",SAM_2017_user_KZT!T11/326)</f>
        <v/>
      </c>
      <c r="U11" s="223" t="str">
        <f>IF(SAM_2017_user_KZT!U11="","",SAM_2017_user_KZT!U11/326)</f>
        <v/>
      </c>
      <c r="V11" s="223" t="str">
        <f>IF(SAM_2017_user_KZT!V11="","",SAM_2017_user_KZT!V11/326)</f>
        <v/>
      </c>
      <c r="W11" s="223" t="str">
        <f>IF(SAM_2017_user_KZT!W11="","",SAM_2017_user_KZT!W11/326)</f>
        <v/>
      </c>
      <c r="X11" s="223" t="str">
        <f>IF(SAM_2017_user_KZT!X11="","",SAM_2017_user_KZT!X11/326)</f>
        <v/>
      </c>
      <c r="Y11" s="223" t="str">
        <f>IF(SAM_2017_user_KZT!Y11="","",SAM_2017_user_KZT!Y11/326)</f>
        <v/>
      </c>
      <c r="Z11" s="223" t="str">
        <f>IF(SAM_2017_user_KZT!Z11="","",SAM_2017_user_KZT!Z11/326)</f>
        <v/>
      </c>
      <c r="AA11" s="223" t="str">
        <f>IF(SAM_2017_user_KZT!AA11="","",SAM_2017_user_KZT!AA11/326)</f>
        <v/>
      </c>
      <c r="AB11" s="223" t="str">
        <f>IF(SAM_2017_user_KZT!AB11="","",SAM_2017_user_KZT!AB11/326)</f>
        <v/>
      </c>
      <c r="AC11" s="223" t="str">
        <f>IF(SAM_2017_user_KZT!AC11="","",SAM_2017_user_KZT!AC11/326)</f>
        <v/>
      </c>
      <c r="AD11" s="223" t="str">
        <f>IF(SAM_2017_user_KZT!AD11="","",SAM_2017_user_KZT!AD11/326)</f>
        <v/>
      </c>
      <c r="AE11" s="223" t="str">
        <f>IF(SAM_2017_user_KZT!AE11="","",SAM_2017_user_KZT!AE11/326)</f>
        <v/>
      </c>
      <c r="AF11" s="223" t="str">
        <f>IF(SAM_2017_user_KZT!AF11="","",SAM_2017_user_KZT!AF11/326)</f>
        <v/>
      </c>
      <c r="AG11" s="223" t="str">
        <f>IF(SAM_2017_user_KZT!AG11="","",SAM_2017_user_KZT!AG11/326)</f>
        <v/>
      </c>
      <c r="AH11" s="223" t="str">
        <f>IF(SAM_2017_user_KZT!AH11="","",SAM_2017_user_KZT!AH11/326)</f>
        <v/>
      </c>
      <c r="AI11" s="223" t="str">
        <f>IF(SAM_2017_user_KZT!AI11="","",SAM_2017_user_KZT!AI11/326)</f>
        <v/>
      </c>
      <c r="AJ11" s="223" t="str">
        <f>IF(SAM_2017_user_KZT!AJ11="","",SAM_2017_user_KZT!AJ11/326)</f>
        <v/>
      </c>
      <c r="AK11" s="211" t="str">
        <f>IF(SAM_2017_user_KZT!AK11="","",SAM_2017_user_KZT!AK11/326)</f>
        <v/>
      </c>
      <c r="AL11" s="220" t="str">
        <f>IF(SAM_2017_user_KZT!AL11="","",SAM_2017_user_KZT!AL11/326)</f>
        <v/>
      </c>
      <c r="AM11" s="220" t="str">
        <f>IF(SAM_2017_user_KZT!AM11="","",SAM_2017_user_KZT!AM11/326)</f>
        <v/>
      </c>
      <c r="AN11" s="220" t="str">
        <f>IF(SAM_2017_user_KZT!AN11="","",SAM_2017_user_KZT!AN11/326)</f>
        <v/>
      </c>
      <c r="AO11" s="220" t="str">
        <f>IF(SAM_2017_user_KZT!AO11="","",SAM_2017_user_KZT!AO11/326)</f>
        <v/>
      </c>
      <c r="AP11" s="220" t="str">
        <f>IF(SAM_2017_user_KZT!AP11="","",SAM_2017_user_KZT!AP11/326)</f>
        <v/>
      </c>
      <c r="AQ11" s="220" t="str">
        <f>IF(SAM_2017_user_KZT!AQ11="","",SAM_2017_user_KZT!AQ11/326)</f>
        <v/>
      </c>
      <c r="AR11" s="220" t="str">
        <f>IF(SAM_2017_user_KZT!AR11="","",SAM_2017_user_KZT!AR11/326)</f>
        <v/>
      </c>
      <c r="AS11" s="220">
        <f>IF(SAM_2017_user_KZT!AS11="","",SAM_2017_user_KZT!AS11/326)</f>
        <v>391.8669701860947</v>
      </c>
      <c r="AT11" s="220" t="str">
        <f>IF(SAM_2017_user_KZT!AT11="","",SAM_2017_user_KZT!AT11/326)</f>
        <v/>
      </c>
      <c r="AU11" s="220" t="str">
        <f>IF(SAM_2017_user_KZT!AU11="","",SAM_2017_user_KZT!AU11/326)</f>
        <v/>
      </c>
      <c r="AV11" s="220" t="str">
        <f>IF(SAM_2017_user_KZT!AV11="","",SAM_2017_user_KZT!AV11/326)</f>
        <v/>
      </c>
      <c r="AW11" s="220" t="str">
        <f>IF(SAM_2017_user_KZT!AW11="","",SAM_2017_user_KZT!AW11/326)</f>
        <v/>
      </c>
      <c r="AX11" s="220" t="str">
        <f>IF(SAM_2017_user_KZT!AX11="","",SAM_2017_user_KZT!AX11/326)</f>
        <v/>
      </c>
      <c r="AY11" s="220" t="str">
        <f>IF(SAM_2017_user_KZT!AY11="","",SAM_2017_user_KZT!AY11/326)</f>
        <v/>
      </c>
      <c r="AZ11" s="220" t="str">
        <f>IF(SAM_2017_user_KZT!AZ11="","",SAM_2017_user_KZT!AZ11/326)</f>
        <v/>
      </c>
      <c r="BA11" s="220" t="str">
        <f>IF(SAM_2017_user_KZT!BA11="","",SAM_2017_user_KZT!BA11/326)</f>
        <v/>
      </c>
      <c r="BB11" s="220" t="str">
        <f>IF(SAM_2017_user_KZT!BB11="","",SAM_2017_user_KZT!BB11/326)</f>
        <v/>
      </c>
      <c r="BC11" s="220" t="str">
        <f>IF(SAM_2017_user_KZT!BC11="","",SAM_2017_user_KZT!BC11/326)</f>
        <v/>
      </c>
      <c r="BD11" s="220" t="str">
        <f>IF(SAM_2017_user_KZT!BD11="","",SAM_2017_user_KZT!BD11/326)</f>
        <v/>
      </c>
      <c r="BE11" s="220" t="str">
        <f>IF(SAM_2017_user_KZT!BE11="","",SAM_2017_user_KZT!BE11/326)</f>
        <v/>
      </c>
      <c r="BF11" s="220" t="str">
        <f>IF(SAM_2017_user_KZT!BF11="","",SAM_2017_user_KZT!BF11/326)</f>
        <v/>
      </c>
      <c r="BG11" s="220" t="str">
        <f>IF(SAM_2017_user_KZT!BG11="","",SAM_2017_user_KZT!BG11/326)</f>
        <v/>
      </c>
      <c r="BH11" s="220" t="str">
        <f>IF(SAM_2017_user_KZT!BH11="","",SAM_2017_user_KZT!BH11/326)</f>
        <v/>
      </c>
      <c r="BI11" s="220" t="str">
        <f>IF(SAM_2017_user_KZT!BI11="","",SAM_2017_user_KZT!BI11/326)</f>
        <v/>
      </c>
      <c r="BJ11" s="220" t="str">
        <f>IF(SAM_2017_user_KZT!BJ11="","",SAM_2017_user_KZT!BJ11/326)</f>
        <v/>
      </c>
      <c r="BK11" s="220" t="str">
        <f>IF(SAM_2017_user_KZT!BK11="","",SAM_2017_user_KZT!BK11/326)</f>
        <v/>
      </c>
      <c r="BL11" s="220" t="str">
        <f>IF(SAM_2017_user_KZT!BL11="","",SAM_2017_user_KZT!BL11/326)</f>
        <v/>
      </c>
      <c r="BM11" s="220" t="str">
        <f>IF(SAM_2017_user_KZT!BM11="","",SAM_2017_user_KZT!BM11/326)</f>
        <v/>
      </c>
      <c r="BN11" s="220" t="str">
        <f>IF(SAM_2017_user_KZT!BN11="","",SAM_2017_user_KZT!BN11/326)</f>
        <v/>
      </c>
      <c r="BO11" s="220" t="str">
        <f>IF(SAM_2017_user_KZT!BO11="","",SAM_2017_user_KZT!BO11/326)</f>
        <v/>
      </c>
      <c r="BP11" s="220" t="str">
        <f>IF(SAM_2017_user_KZT!BP11="","",SAM_2017_user_KZT!BP11/326)</f>
        <v/>
      </c>
      <c r="BQ11" s="220" t="str">
        <f>IF(SAM_2017_user_KZT!BQ11="","",SAM_2017_user_KZT!BQ11/326)</f>
        <v/>
      </c>
      <c r="BR11" s="219" t="str">
        <f>IF(SAM_2017_user_KZT!BR11="","",SAM_2017_user_KZT!BR11/326)</f>
        <v/>
      </c>
      <c r="BS11" s="223" t="str">
        <f>IF(SAM_2017_user_KZT!BS11="","",SAM_2017_user_KZT!BS11/326)</f>
        <v/>
      </c>
      <c r="BT11" s="223" t="str">
        <f>IF(SAM_2017_user_KZT!BT11="","",SAM_2017_user_KZT!BT11/326)</f>
        <v/>
      </c>
      <c r="BU11" s="223" t="str">
        <f>IF(SAM_2017_user_KZT!BU11="","",SAM_2017_user_KZT!BU11/326)</f>
        <v/>
      </c>
      <c r="BV11" s="223" t="str">
        <f>IF(SAM_2017_user_KZT!BV11="","",SAM_2017_user_KZT!BV11/326)</f>
        <v/>
      </c>
      <c r="BW11" s="223" t="str">
        <f>IF(SAM_2017_user_KZT!BW11="","",SAM_2017_user_KZT!BW11/326)</f>
        <v/>
      </c>
      <c r="BX11" s="223" t="str">
        <f>IF(SAM_2017_user_KZT!BX11="","",SAM_2017_user_KZT!BX11/326)</f>
        <v/>
      </c>
      <c r="BY11" s="223" t="str">
        <f>IF(SAM_2017_user_KZT!BY11="","",SAM_2017_user_KZT!BY11/326)</f>
        <v/>
      </c>
      <c r="BZ11" s="223" t="str">
        <f>IF(SAM_2017_user_KZT!BZ11="","",SAM_2017_user_KZT!BZ11/326)</f>
        <v/>
      </c>
      <c r="CA11" s="223" t="str">
        <f>IF(SAM_2017_user_KZT!CA11="","",SAM_2017_user_KZT!CA11/326)</f>
        <v/>
      </c>
      <c r="CB11" s="223" t="str">
        <f>IF(SAM_2017_user_KZT!CB11="","",SAM_2017_user_KZT!CB11/326)</f>
        <v/>
      </c>
      <c r="CC11" s="223" t="str">
        <f>IF(SAM_2017_user_KZT!CD11="","",SAM_2017_user_KZT!CD11/326)</f>
        <v/>
      </c>
      <c r="CD11" s="223" t="str">
        <f>IF(SAM_2017_user_KZT!CE11="","",SAM_2017_user_KZT!CE11/326)</f>
        <v/>
      </c>
      <c r="CE11" s="141">
        <f>IF(SAM_2017_user_KZT!CF11="","",SAM_2017_user_KZT!CF11/326)</f>
        <v>25.05946956759421</v>
      </c>
      <c r="CF11" s="107">
        <f t="shared" si="0"/>
        <v>416.9264397536889</v>
      </c>
    </row>
    <row r="12" spans="1:84" x14ac:dyDescent="0.25">
      <c r="A12" s="227"/>
      <c r="B12" s="225">
        <v>10</v>
      </c>
      <c r="C12" s="223" t="str">
        <f>IF(SAM_2017_user_KZT!C12="","",SAM_2017_user_KZT!C12/326)</f>
        <v/>
      </c>
      <c r="D12" s="223" t="str">
        <f>IF(SAM_2017_user_KZT!D12="","",SAM_2017_user_KZT!D12/326)</f>
        <v/>
      </c>
      <c r="E12" s="223" t="str">
        <f>IF(SAM_2017_user_KZT!E12="","",SAM_2017_user_KZT!E12/326)</f>
        <v/>
      </c>
      <c r="F12" s="223" t="str">
        <f>IF(SAM_2017_user_KZT!F12="","",SAM_2017_user_KZT!F12/326)</f>
        <v/>
      </c>
      <c r="G12" s="223" t="str">
        <f>IF(SAM_2017_user_KZT!G12="","",SAM_2017_user_KZT!G12/326)</f>
        <v/>
      </c>
      <c r="H12" s="223" t="str">
        <f>IF(SAM_2017_user_KZT!H12="","",SAM_2017_user_KZT!H12/326)</f>
        <v/>
      </c>
      <c r="I12" s="223" t="str">
        <f>IF(SAM_2017_user_KZT!I12="","",SAM_2017_user_KZT!I12/326)</f>
        <v/>
      </c>
      <c r="J12" s="223" t="str">
        <f>IF(SAM_2017_user_KZT!J12="","",SAM_2017_user_KZT!J12/326)</f>
        <v/>
      </c>
      <c r="K12" s="223" t="str">
        <f>IF(SAM_2017_user_KZT!K12="","",SAM_2017_user_KZT!K12/326)</f>
        <v/>
      </c>
      <c r="L12" s="223" t="str">
        <f>IF(SAM_2017_user_KZT!L12="","",SAM_2017_user_KZT!L12/326)</f>
        <v/>
      </c>
      <c r="M12" s="223" t="str">
        <f>IF(SAM_2017_user_KZT!M12="","",SAM_2017_user_KZT!M12/326)</f>
        <v/>
      </c>
      <c r="N12" s="223" t="str">
        <f>IF(SAM_2017_user_KZT!N12="","",SAM_2017_user_KZT!N12/326)</f>
        <v/>
      </c>
      <c r="O12" s="223" t="str">
        <f>IF(SAM_2017_user_KZT!O12="","",SAM_2017_user_KZT!O12/326)</f>
        <v/>
      </c>
      <c r="P12" s="223" t="str">
        <f>IF(SAM_2017_user_KZT!P12="","",SAM_2017_user_KZT!P12/326)</f>
        <v/>
      </c>
      <c r="Q12" s="223" t="str">
        <f>IF(SAM_2017_user_KZT!Q12="","",SAM_2017_user_KZT!Q12/326)</f>
        <v/>
      </c>
      <c r="R12" s="223" t="str">
        <f>IF(SAM_2017_user_KZT!R12="","",SAM_2017_user_KZT!R12/326)</f>
        <v/>
      </c>
      <c r="S12" s="223" t="str">
        <f>IF(SAM_2017_user_KZT!S12="","",SAM_2017_user_KZT!S12/326)</f>
        <v/>
      </c>
      <c r="T12" s="223" t="str">
        <f>IF(SAM_2017_user_KZT!T12="","",SAM_2017_user_KZT!T12/326)</f>
        <v/>
      </c>
      <c r="U12" s="223" t="str">
        <f>IF(SAM_2017_user_KZT!U12="","",SAM_2017_user_KZT!U12/326)</f>
        <v/>
      </c>
      <c r="V12" s="223" t="str">
        <f>IF(SAM_2017_user_KZT!V12="","",SAM_2017_user_KZT!V12/326)</f>
        <v/>
      </c>
      <c r="W12" s="223" t="str">
        <f>IF(SAM_2017_user_KZT!W12="","",SAM_2017_user_KZT!W12/326)</f>
        <v/>
      </c>
      <c r="X12" s="223" t="str">
        <f>IF(SAM_2017_user_KZT!X12="","",SAM_2017_user_KZT!X12/326)</f>
        <v/>
      </c>
      <c r="Y12" s="223" t="str">
        <f>IF(SAM_2017_user_KZT!Y12="","",SAM_2017_user_KZT!Y12/326)</f>
        <v/>
      </c>
      <c r="Z12" s="223" t="str">
        <f>IF(SAM_2017_user_KZT!Z12="","",SAM_2017_user_KZT!Z12/326)</f>
        <v/>
      </c>
      <c r="AA12" s="223" t="str">
        <f>IF(SAM_2017_user_KZT!AA12="","",SAM_2017_user_KZT!AA12/326)</f>
        <v/>
      </c>
      <c r="AB12" s="223" t="str">
        <f>IF(SAM_2017_user_KZT!AB12="","",SAM_2017_user_KZT!AB12/326)</f>
        <v/>
      </c>
      <c r="AC12" s="223" t="str">
        <f>IF(SAM_2017_user_KZT!AC12="","",SAM_2017_user_KZT!AC12/326)</f>
        <v/>
      </c>
      <c r="AD12" s="223" t="str">
        <f>IF(SAM_2017_user_KZT!AD12="","",SAM_2017_user_KZT!AD12/326)</f>
        <v/>
      </c>
      <c r="AE12" s="223" t="str">
        <f>IF(SAM_2017_user_KZT!AE12="","",SAM_2017_user_KZT!AE12/326)</f>
        <v/>
      </c>
      <c r="AF12" s="223" t="str">
        <f>IF(SAM_2017_user_KZT!AF12="","",SAM_2017_user_KZT!AF12/326)</f>
        <v/>
      </c>
      <c r="AG12" s="223" t="str">
        <f>IF(SAM_2017_user_KZT!AG12="","",SAM_2017_user_KZT!AG12/326)</f>
        <v/>
      </c>
      <c r="AH12" s="223" t="str">
        <f>IF(SAM_2017_user_KZT!AH12="","",SAM_2017_user_KZT!AH12/326)</f>
        <v/>
      </c>
      <c r="AI12" s="223" t="str">
        <f>IF(SAM_2017_user_KZT!AI12="","",SAM_2017_user_KZT!AI12/326)</f>
        <v/>
      </c>
      <c r="AJ12" s="223" t="str">
        <f>IF(SAM_2017_user_KZT!AJ12="","",SAM_2017_user_KZT!AJ12/326)</f>
        <v/>
      </c>
      <c r="AK12" s="211" t="str">
        <f>IF(SAM_2017_user_KZT!AK12="","",SAM_2017_user_KZT!AK12/326)</f>
        <v/>
      </c>
      <c r="AL12" s="220" t="str">
        <f>IF(SAM_2017_user_KZT!AL12="","",SAM_2017_user_KZT!AL12/326)</f>
        <v/>
      </c>
      <c r="AM12" s="220" t="str">
        <f>IF(SAM_2017_user_KZT!AM12="","",SAM_2017_user_KZT!AM12/326)</f>
        <v/>
      </c>
      <c r="AN12" s="220" t="str">
        <f>IF(SAM_2017_user_KZT!AN12="","",SAM_2017_user_KZT!AN12/326)</f>
        <v/>
      </c>
      <c r="AO12" s="220" t="str">
        <f>IF(SAM_2017_user_KZT!AO12="","",SAM_2017_user_KZT!AO12/326)</f>
        <v/>
      </c>
      <c r="AP12" s="220" t="str">
        <f>IF(SAM_2017_user_KZT!AP12="","",SAM_2017_user_KZT!AP12/326)</f>
        <v/>
      </c>
      <c r="AQ12" s="220" t="str">
        <f>IF(SAM_2017_user_KZT!AQ12="","",SAM_2017_user_KZT!AQ12/326)</f>
        <v/>
      </c>
      <c r="AR12" s="220" t="str">
        <f>IF(SAM_2017_user_KZT!AR12="","",SAM_2017_user_KZT!AR12/326)</f>
        <v/>
      </c>
      <c r="AS12" s="220" t="str">
        <f>IF(SAM_2017_user_KZT!AS12="","",SAM_2017_user_KZT!AS12/326)</f>
        <v/>
      </c>
      <c r="AT12" s="220">
        <f>IF(SAM_2017_user_KZT!AT12="","",SAM_2017_user_KZT!AT12/326)</f>
        <v>1202.4995462595766</v>
      </c>
      <c r="AU12" s="220" t="str">
        <f>IF(SAM_2017_user_KZT!AU12="","",SAM_2017_user_KZT!AU12/326)</f>
        <v/>
      </c>
      <c r="AV12" s="220" t="str">
        <f>IF(SAM_2017_user_KZT!AV12="","",SAM_2017_user_KZT!AV12/326)</f>
        <v/>
      </c>
      <c r="AW12" s="220" t="str">
        <f>IF(SAM_2017_user_KZT!AW12="","",SAM_2017_user_KZT!AW12/326)</f>
        <v/>
      </c>
      <c r="AX12" s="220" t="str">
        <f>IF(SAM_2017_user_KZT!AX12="","",SAM_2017_user_KZT!AX12/326)</f>
        <v/>
      </c>
      <c r="AY12" s="220" t="str">
        <f>IF(SAM_2017_user_KZT!AY12="","",SAM_2017_user_KZT!AY12/326)</f>
        <v/>
      </c>
      <c r="AZ12" s="220" t="str">
        <f>IF(SAM_2017_user_KZT!AZ12="","",SAM_2017_user_KZT!AZ12/326)</f>
        <v/>
      </c>
      <c r="BA12" s="220" t="str">
        <f>IF(SAM_2017_user_KZT!BA12="","",SAM_2017_user_KZT!BA12/326)</f>
        <v/>
      </c>
      <c r="BB12" s="220" t="str">
        <f>IF(SAM_2017_user_KZT!BB12="","",SAM_2017_user_KZT!BB12/326)</f>
        <v/>
      </c>
      <c r="BC12" s="220" t="str">
        <f>IF(SAM_2017_user_KZT!BC12="","",SAM_2017_user_KZT!BC12/326)</f>
        <v/>
      </c>
      <c r="BD12" s="220" t="str">
        <f>IF(SAM_2017_user_KZT!BD12="","",SAM_2017_user_KZT!BD12/326)</f>
        <v/>
      </c>
      <c r="BE12" s="220" t="str">
        <f>IF(SAM_2017_user_KZT!BE12="","",SAM_2017_user_KZT!BE12/326)</f>
        <v/>
      </c>
      <c r="BF12" s="220" t="str">
        <f>IF(SAM_2017_user_KZT!BF12="","",SAM_2017_user_KZT!BF12/326)</f>
        <v/>
      </c>
      <c r="BG12" s="220" t="str">
        <f>IF(SAM_2017_user_KZT!BG12="","",SAM_2017_user_KZT!BG12/326)</f>
        <v/>
      </c>
      <c r="BH12" s="220" t="str">
        <f>IF(SAM_2017_user_KZT!BH12="","",SAM_2017_user_KZT!BH12/326)</f>
        <v/>
      </c>
      <c r="BI12" s="220" t="str">
        <f>IF(SAM_2017_user_KZT!BI12="","",SAM_2017_user_KZT!BI12/326)</f>
        <v/>
      </c>
      <c r="BJ12" s="220" t="str">
        <f>IF(SAM_2017_user_KZT!BJ12="","",SAM_2017_user_KZT!BJ12/326)</f>
        <v/>
      </c>
      <c r="BK12" s="220" t="str">
        <f>IF(SAM_2017_user_KZT!BK12="","",SAM_2017_user_KZT!BK12/326)</f>
        <v/>
      </c>
      <c r="BL12" s="220" t="str">
        <f>IF(SAM_2017_user_KZT!BL12="","",SAM_2017_user_KZT!BL12/326)</f>
        <v/>
      </c>
      <c r="BM12" s="220" t="str">
        <f>IF(SAM_2017_user_KZT!BM12="","",SAM_2017_user_KZT!BM12/326)</f>
        <v/>
      </c>
      <c r="BN12" s="220" t="str">
        <f>IF(SAM_2017_user_KZT!BN12="","",SAM_2017_user_KZT!BN12/326)</f>
        <v/>
      </c>
      <c r="BO12" s="220" t="str">
        <f>IF(SAM_2017_user_KZT!BO12="","",SAM_2017_user_KZT!BO12/326)</f>
        <v/>
      </c>
      <c r="BP12" s="220" t="str">
        <f>IF(SAM_2017_user_KZT!BP12="","",SAM_2017_user_KZT!BP12/326)</f>
        <v/>
      </c>
      <c r="BQ12" s="220" t="str">
        <f>IF(SAM_2017_user_KZT!BQ12="","",SAM_2017_user_KZT!BQ12/326)</f>
        <v/>
      </c>
      <c r="BR12" s="219" t="str">
        <f>IF(SAM_2017_user_KZT!BR12="","",SAM_2017_user_KZT!BR12/326)</f>
        <v/>
      </c>
      <c r="BS12" s="223" t="str">
        <f>IF(SAM_2017_user_KZT!BS12="","",SAM_2017_user_KZT!BS12/326)</f>
        <v/>
      </c>
      <c r="BT12" s="223" t="str">
        <f>IF(SAM_2017_user_KZT!BT12="","",SAM_2017_user_KZT!BT12/326)</f>
        <v/>
      </c>
      <c r="BU12" s="223" t="str">
        <f>IF(SAM_2017_user_KZT!BU12="","",SAM_2017_user_KZT!BU12/326)</f>
        <v/>
      </c>
      <c r="BV12" s="223" t="str">
        <f>IF(SAM_2017_user_KZT!BV12="","",SAM_2017_user_KZT!BV12/326)</f>
        <v/>
      </c>
      <c r="BW12" s="223" t="str">
        <f>IF(SAM_2017_user_KZT!BW12="","",SAM_2017_user_KZT!BW12/326)</f>
        <v/>
      </c>
      <c r="BX12" s="223" t="str">
        <f>IF(SAM_2017_user_KZT!BX12="","",SAM_2017_user_KZT!BX12/326)</f>
        <v/>
      </c>
      <c r="BY12" s="223" t="str">
        <f>IF(SAM_2017_user_KZT!BY12="","",SAM_2017_user_KZT!BY12/326)</f>
        <v/>
      </c>
      <c r="BZ12" s="223" t="str">
        <f>IF(SAM_2017_user_KZT!BZ12="","",SAM_2017_user_KZT!BZ12/326)</f>
        <v/>
      </c>
      <c r="CA12" s="223" t="str">
        <f>IF(SAM_2017_user_KZT!CA12="","",SAM_2017_user_KZT!CA12/326)</f>
        <v/>
      </c>
      <c r="CB12" s="223" t="str">
        <f>IF(SAM_2017_user_KZT!CB12="","",SAM_2017_user_KZT!CB12/326)</f>
        <v/>
      </c>
      <c r="CC12" s="223" t="str">
        <f>IF(SAM_2017_user_KZT!CD12="","",SAM_2017_user_KZT!CD12/326)</f>
        <v/>
      </c>
      <c r="CD12" s="223" t="str">
        <f>IF(SAM_2017_user_KZT!CE12="","",SAM_2017_user_KZT!CE12/326)</f>
        <v/>
      </c>
      <c r="CE12" s="141">
        <f>IF(SAM_2017_user_KZT!CF12="","",SAM_2017_user_KZT!CF12/326)</f>
        <v>190.34466060907397</v>
      </c>
      <c r="CF12" s="107">
        <f t="shared" si="0"/>
        <v>1392.8442068686506</v>
      </c>
    </row>
    <row r="13" spans="1:84" x14ac:dyDescent="0.25">
      <c r="A13" s="227"/>
      <c r="B13" s="225">
        <v>11</v>
      </c>
      <c r="C13" s="223" t="str">
        <f>IF(SAM_2017_user_KZT!C13="","",SAM_2017_user_KZT!C13/326)</f>
        <v/>
      </c>
      <c r="D13" s="223" t="str">
        <f>IF(SAM_2017_user_KZT!D13="","",SAM_2017_user_KZT!D13/326)</f>
        <v/>
      </c>
      <c r="E13" s="223" t="str">
        <f>IF(SAM_2017_user_KZT!E13="","",SAM_2017_user_KZT!E13/326)</f>
        <v/>
      </c>
      <c r="F13" s="223" t="str">
        <f>IF(SAM_2017_user_KZT!F13="","",SAM_2017_user_KZT!F13/326)</f>
        <v/>
      </c>
      <c r="G13" s="223" t="str">
        <f>IF(SAM_2017_user_KZT!G13="","",SAM_2017_user_KZT!G13/326)</f>
        <v/>
      </c>
      <c r="H13" s="223" t="str">
        <f>IF(SAM_2017_user_KZT!H13="","",SAM_2017_user_KZT!H13/326)</f>
        <v/>
      </c>
      <c r="I13" s="223" t="str">
        <f>IF(SAM_2017_user_KZT!I13="","",SAM_2017_user_KZT!I13/326)</f>
        <v/>
      </c>
      <c r="J13" s="223" t="str">
        <f>IF(SAM_2017_user_KZT!J13="","",SAM_2017_user_KZT!J13/326)</f>
        <v/>
      </c>
      <c r="K13" s="223" t="str">
        <f>IF(SAM_2017_user_KZT!K13="","",SAM_2017_user_KZT!K13/326)</f>
        <v/>
      </c>
      <c r="L13" s="223" t="str">
        <f>IF(SAM_2017_user_KZT!L13="","",SAM_2017_user_KZT!L13/326)</f>
        <v/>
      </c>
      <c r="M13" s="223" t="str">
        <f>IF(SAM_2017_user_KZT!M13="","",SAM_2017_user_KZT!M13/326)</f>
        <v/>
      </c>
      <c r="N13" s="223" t="str">
        <f>IF(SAM_2017_user_KZT!N13="","",SAM_2017_user_KZT!N13/326)</f>
        <v/>
      </c>
      <c r="O13" s="223" t="str">
        <f>IF(SAM_2017_user_KZT!O13="","",SAM_2017_user_KZT!O13/326)</f>
        <v/>
      </c>
      <c r="P13" s="223" t="str">
        <f>IF(SAM_2017_user_KZT!P13="","",SAM_2017_user_KZT!P13/326)</f>
        <v/>
      </c>
      <c r="Q13" s="223" t="str">
        <f>IF(SAM_2017_user_KZT!Q13="","",SAM_2017_user_KZT!Q13/326)</f>
        <v/>
      </c>
      <c r="R13" s="223" t="str">
        <f>IF(SAM_2017_user_KZT!R13="","",SAM_2017_user_KZT!R13/326)</f>
        <v/>
      </c>
      <c r="S13" s="223" t="str">
        <f>IF(SAM_2017_user_KZT!S13="","",SAM_2017_user_KZT!S13/326)</f>
        <v/>
      </c>
      <c r="T13" s="223" t="str">
        <f>IF(SAM_2017_user_KZT!T13="","",SAM_2017_user_KZT!T13/326)</f>
        <v/>
      </c>
      <c r="U13" s="223" t="str">
        <f>IF(SAM_2017_user_KZT!U13="","",SAM_2017_user_KZT!U13/326)</f>
        <v/>
      </c>
      <c r="V13" s="223" t="str">
        <f>IF(SAM_2017_user_KZT!V13="","",SAM_2017_user_KZT!V13/326)</f>
        <v/>
      </c>
      <c r="W13" s="223" t="str">
        <f>IF(SAM_2017_user_KZT!W13="","",SAM_2017_user_KZT!W13/326)</f>
        <v/>
      </c>
      <c r="X13" s="223" t="str">
        <f>IF(SAM_2017_user_KZT!X13="","",SAM_2017_user_KZT!X13/326)</f>
        <v/>
      </c>
      <c r="Y13" s="223" t="str">
        <f>IF(SAM_2017_user_KZT!Y13="","",SAM_2017_user_KZT!Y13/326)</f>
        <v/>
      </c>
      <c r="Z13" s="223" t="str">
        <f>IF(SAM_2017_user_KZT!Z13="","",SAM_2017_user_KZT!Z13/326)</f>
        <v/>
      </c>
      <c r="AA13" s="223" t="str">
        <f>IF(SAM_2017_user_KZT!AA13="","",SAM_2017_user_KZT!AA13/326)</f>
        <v/>
      </c>
      <c r="AB13" s="223" t="str">
        <f>IF(SAM_2017_user_KZT!AB13="","",SAM_2017_user_KZT!AB13/326)</f>
        <v/>
      </c>
      <c r="AC13" s="223" t="str">
        <f>IF(SAM_2017_user_KZT!AC13="","",SAM_2017_user_KZT!AC13/326)</f>
        <v/>
      </c>
      <c r="AD13" s="223" t="str">
        <f>IF(SAM_2017_user_KZT!AD13="","",SAM_2017_user_KZT!AD13/326)</f>
        <v/>
      </c>
      <c r="AE13" s="223" t="str">
        <f>IF(SAM_2017_user_KZT!AE13="","",SAM_2017_user_KZT!AE13/326)</f>
        <v/>
      </c>
      <c r="AF13" s="223" t="str">
        <f>IF(SAM_2017_user_KZT!AF13="","",SAM_2017_user_KZT!AF13/326)</f>
        <v/>
      </c>
      <c r="AG13" s="223" t="str">
        <f>IF(SAM_2017_user_KZT!AG13="","",SAM_2017_user_KZT!AG13/326)</f>
        <v/>
      </c>
      <c r="AH13" s="223" t="str">
        <f>IF(SAM_2017_user_KZT!AH13="","",SAM_2017_user_KZT!AH13/326)</f>
        <v/>
      </c>
      <c r="AI13" s="223" t="str">
        <f>IF(SAM_2017_user_KZT!AI13="","",SAM_2017_user_KZT!AI13/326)</f>
        <v/>
      </c>
      <c r="AJ13" s="223" t="str">
        <f>IF(SAM_2017_user_KZT!AJ13="","",SAM_2017_user_KZT!AJ13/326)</f>
        <v/>
      </c>
      <c r="AK13" s="211" t="str">
        <f>IF(SAM_2017_user_KZT!AK13="","",SAM_2017_user_KZT!AK13/326)</f>
        <v/>
      </c>
      <c r="AL13" s="220" t="str">
        <f>IF(SAM_2017_user_KZT!AL13="","",SAM_2017_user_KZT!AL13/326)</f>
        <v/>
      </c>
      <c r="AM13" s="220" t="str">
        <f>IF(SAM_2017_user_KZT!AM13="","",SAM_2017_user_KZT!AM13/326)</f>
        <v/>
      </c>
      <c r="AN13" s="220" t="str">
        <f>IF(SAM_2017_user_KZT!AN13="","",SAM_2017_user_KZT!AN13/326)</f>
        <v/>
      </c>
      <c r="AO13" s="220" t="str">
        <f>IF(SAM_2017_user_KZT!AO13="","",SAM_2017_user_KZT!AO13/326)</f>
        <v/>
      </c>
      <c r="AP13" s="220" t="str">
        <f>IF(SAM_2017_user_KZT!AP13="","",SAM_2017_user_KZT!AP13/326)</f>
        <v/>
      </c>
      <c r="AQ13" s="220" t="str">
        <f>IF(SAM_2017_user_KZT!AQ13="","",SAM_2017_user_KZT!AQ13/326)</f>
        <v/>
      </c>
      <c r="AR13" s="220" t="str">
        <f>IF(SAM_2017_user_KZT!AR13="","",SAM_2017_user_KZT!AR13/326)</f>
        <v/>
      </c>
      <c r="AS13" s="220" t="str">
        <f>IF(SAM_2017_user_KZT!AS13="","",SAM_2017_user_KZT!AS13/326)</f>
        <v/>
      </c>
      <c r="AT13" s="220" t="str">
        <f>IF(SAM_2017_user_KZT!AT13="","",SAM_2017_user_KZT!AT13/326)</f>
        <v/>
      </c>
      <c r="AU13" s="220">
        <f>IF(SAM_2017_user_KZT!AU13="","",SAM_2017_user_KZT!AU13/326)</f>
        <v>4361.5073502662763</v>
      </c>
      <c r="AV13" s="220" t="str">
        <f>IF(SAM_2017_user_KZT!AV13="","",SAM_2017_user_KZT!AV13/326)</f>
        <v/>
      </c>
      <c r="AW13" s="220" t="str">
        <f>IF(SAM_2017_user_KZT!AW13="","",SAM_2017_user_KZT!AW13/326)</f>
        <v/>
      </c>
      <c r="AX13" s="220" t="str">
        <f>IF(SAM_2017_user_KZT!AX13="","",SAM_2017_user_KZT!AX13/326)</f>
        <v/>
      </c>
      <c r="AY13" s="220" t="str">
        <f>IF(SAM_2017_user_KZT!AY13="","",SAM_2017_user_KZT!AY13/326)</f>
        <v/>
      </c>
      <c r="AZ13" s="220" t="str">
        <f>IF(SAM_2017_user_KZT!AZ13="","",SAM_2017_user_KZT!AZ13/326)</f>
        <v/>
      </c>
      <c r="BA13" s="220" t="str">
        <f>IF(SAM_2017_user_KZT!BA13="","",SAM_2017_user_KZT!BA13/326)</f>
        <v/>
      </c>
      <c r="BB13" s="220" t="str">
        <f>IF(SAM_2017_user_KZT!BB13="","",SAM_2017_user_KZT!BB13/326)</f>
        <v/>
      </c>
      <c r="BC13" s="220" t="str">
        <f>IF(SAM_2017_user_KZT!BC13="","",SAM_2017_user_KZT!BC13/326)</f>
        <v/>
      </c>
      <c r="BD13" s="220" t="str">
        <f>IF(SAM_2017_user_KZT!BD13="","",SAM_2017_user_KZT!BD13/326)</f>
        <v/>
      </c>
      <c r="BE13" s="220" t="str">
        <f>IF(SAM_2017_user_KZT!BE13="","",SAM_2017_user_KZT!BE13/326)</f>
        <v/>
      </c>
      <c r="BF13" s="220" t="str">
        <f>IF(SAM_2017_user_KZT!BF13="","",SAM_2017_user_KZT!BF13/326)</f>
        <v/>
      </c>
      <c r="BG13" s="220" t="str">
        <f>IF(SAM_2017_user_KZT!BG13="","",SAM_2017_user_KZT!BG13/326)</f>
        <v/>
      </c>
      <c r="BH13" s="220" t="str">
        <f>IF(SAM_2017_user_KZT!BH13="","",SAM_2017_user_KZT!BH13/326)</f>
        <v/>
      </c>
      <c r="BI13" s="220" t="str">
        <f>IF(SAM_2017_user_KZT!BI13="","",SAM_2017_user_KZT!BI13/326)</f>
        <v/>
      </c>
      <c r="BJ13" s="220" t="str">
        <f>IF(SAM_2017_user_KZT!BJ13="","",SAM_2017_user_KZT!BJ13/326)</f>
        <v/>
      </c>
      <c r="BK13" s="220" t="str">
        <f>IF(SAM_2017_user_KZT!BK13="","",SAM_2017_user_KZT!BK13/326)</f>
        <v/>
      </c>
      <c r="BL13" s="220" t="str">
        <f>IF(SAM_2017_user_KZT!BL13="","",SAM_2017_user_KZT!BL13/326)</f>
        <v/>
      </c>
      <c r="BM13" s="220" t="str">
        <f>IF(SAM_2017_user_KZT!BM13="","",SAM_2017_user_KZT!BM13/326)</f>
        <v/>
      </c>
      <c r="BN13" s="220" t="str">
        <f>IF(SAM_2017_user_KZT!BN13="","",SAM_2017_user_KZT!BN13/326)</f>
        <v/>
      </c>
      <c r="BO13" s="220" t="str">
        <f>IF(SAM_2017_user_KZT!BO13="","",SAM_2017_user_KZT!BO13/326)</f>
        <v/>
      </c>
      <c r="BP13" s="220" t="str">
        <f>IF(SAM_2017_user_KZT!BP13="","",SAM_2017_user_KZT!BP13/326)</f>
        <v/>
      </c>
      <c r="BQ13" s="220" t="str">
        <f>IF(SAM_2017_user_KZT!BQ13="","",SAM_2017_user_KZT!BQ13/326)</f>
        <v/>
      </c>
      <c r="BR13" s="219" t="str">
        <f>IF(SAM_2017_user_KZT!BR13="","",SAM_2017_user_KZT!BR13/326)</f>
        <v/>
      </c>
      <c r="BS13" s="223" t="str">
        <f>IF(SAM_2017_user_KZT!BS13="","",SAM_2017_user_KZT!BS13/326)</f>
        <v/>
      </c>
      <c r="BT13" s="223" t="str">
        <f>IF(SAM_2017_user_KZT!BT13="","",SAM_2017_user_KZT!BT13/326)</f>
        <v/>
      </c>
      <c r="BU13" s="223" t="str">
        <f>IF(SAM_2017_user_KZT!BU13="","",SAM_2017_user_KZT!BU13/326)</f>
        <v/>
      </c>
      <c r="BV13" s="223" t="str">
        <f>IF(SAM_2017_user_KZT!BV13="","",SAM_2017_user_KZT!BV13/326)</f>
        <v/>
      </c>
      <c r="BW13" s="223" t="str">
        <f>IF(SAM_2017_user_KZT!BW13="","",SAM_2017_user_KZT!BW13/326)</f>
        <v/>
      </c>
      <c r="BX13" s="223" t="str">
        <f>IF(SAM_2017_user_KZT!BX13="","",SAM_2017_user_KZT!BX13/326)</f>
        <v/>
      </c>
      <c r="BY13" s="223" t="str">
        <f>IF(SAM_2017_user_KZT!BY13="","",SAM_2017_user_KZT!BY13/326)</f>
        <v/>
      </c>
      <c r="BZ13" s="223" t="str">
        <f>IF(SAM_2017_user_KZT!BZ13="","",SAM_2017_user_KZT!BZ13/326)</f>
        <v/>
      </c>
      <c r="CA13" s="223" t="str">
        <f>IF(SAM_2017_user_KZT!CA13="","",SAM_2017_user_KZT!CA13/326)</f>
        <v/>
      </c>
      <c r="CB13" s="223" t="str">
        <f>IF(SAM_2017_user_KZT!CB13="","",SAM_2017_user_KZT!CB13/326)</f>
        <v/>
      </c>
      <c r="CC13" s="223" t="str">
        <f>IF(SAM_2017_user_KZT!CD13="","",SAM_2017_user_KZT!CD13/326)</f>
        <v/>
      </c>
      <c r="CD13" s="223" t="str">
        <f>IF(SAM_2017_user_KZT!CE13="","",SAM_2017_user_KZT!CE13/326)</f>
        <v/>
      </c>
      <c r="CE13" s="141">
        <f>IF(SAM_2017_user_KZT!CF13="","",SAM_2017_user_KZT!CF13/326)</f>
        <v>3396.5098041261294</v>
      </c>
      <c r="CF13" s="107">
        <f t="shared" si="0"/>
        <v>7758.0171543924062</v>
      </c>
    </row>
    <row r="14" spans="1:84" x14ac:dyDescent="0.25">
      <c r="A14" s="227"/>
      <c r="B14" s="225">
        <v>12</v>
      </c>
      <c r="C14" s="223" t="str">
        <f>IF(SAM_2017_user_KZT!C14="","",SAM_2017_user_KZT!C14/326)</f>
        <v/>
      </c>
      <c r="D14" s="223" t="str">
        <f>IF(SAM_2017_user_KZT!D14="","",SAM_2017_user_KZT!D14/326)</f>
        <v/>
      </c>
      <c r="E14" s="223" t="str">
        <f>IF(SAM_2017_user_KZT!E14="","",SAM_2017_user_KZT!E14/326)</f>
        <v/>
      </c>
      <c r="F14" s="223" t="str">
        <f>IF(SAM_2017_user_KZT!F14="","",SAM_2017_user_KZT!F14/326)</f>
        <v/>
      </c>
      <c r="G14" s="223" t="str">
        <f>IF(SAM_2017_user_KZT!G14="","",SAM_2017_user_KZT!G14/326)</f>
        <v/>
      </c>
      <c r="H14" s="223" t="str">
        <f>IF(SAM_2017_user_KZT!H14="","",SAM_2017_user_KZT!H14/326)</f>
        <v/>
      </c>
      <c r="I14" s="223" t="str">
        <f>IF(SAM_2017_user_KZT!I14="","",SAM_2017_user_KZT!I14/326)</f>
        <v/>
      </c>
      <c r="J14" s="223" t="str">
        <f>IF(SAM_2017_user_KZT!J14="","",SAM_2017_user_KZT!J14/326)</f>
        <v/>
      </c>
      <c r="K14" s="223" t="str">
        <f>IF(SAM_2017_user_KZT!K14="","",SAM_2017_user_KZT!K14/326)</f>
        <v/>
      </c>
      <c r="L14" s="223" t="str">
        <f>IF(SAM_2017_user_KZT!L14="","",SAM_2017_user_KZT!L14/326)</f>
        <v/>
      </c>
      <c r="M14" s="223" t="str">
        <f>IF(SAM_2017_user_KZT!M14="","",SAM_2017_user_KZT!M14/326)</f>
        <v/>
      </c>
      <c r="N14" s="223" t="str">
        <f>IF(SAM_2017_user_KZT!N14="","",SAM_2017_user_KZT!N14/326)</f>
        <v/>
      </c>
      <c r="O14" s="223" t="str">
        <f>IF(SAM_2017_user_KZT!O14="","",SAM_2017_user_KZT!O14/326)</f>
        <v/>
      </c>
      <c r="P14" s="223" t="str">
        <f>IF(SAM_2017_user_KZT!P14="","",SAM_2017_user_KZT!P14/326)</f>
        <v/>
      </c>
      <c r="Q14" s="223" t="str">
        <f>IF(SAM_2017_user_KZT!Q14="","",SAM_2017_user_KZT!Q14/326)</f>
        <v/>
      </c>
      <c r="R14" s="223" t="str">
        <f>IF(SAM_2017_user_KZT!R14="","",SAM_2017_user_KZT!R14/326)</f>
        <v/>
      </c>
      <c r="S14" s="223" t="str">
        <f>IF(SAM_2017_user_KZT!S14="","",SAM_2017_user_KZT!S14/326)</f>
        <v/>
      </c>
      <c r="T14" s="223" t="str">
        <f>IF(SAM_2017_user_KZT!T14="","",SAM_2017_user_KZT!T14/326)</f>
        <v/>
      </c>
      <c r="U14" s="223" t="str">
        <f>IF(SAM_2017_user_KZT!U14="","",SAM_2017_user_KZT!U14/326)</f>
        <v/>
      </c>
      <c r="V14" s="223" t="str">
        <f>IF(SAM_2017_user_KZT!V14="","",SAM_2017_user_KZT!V14/326)</f>
        <v/>
      </c>
      <c r="W14" s="223" t="str">
        <f>IF(SAM_2017_user_KZT!W14="","",SAM_2017_user_KZT!W14/326)</f>
        <v/>
      </c>
      <c r="X14" s="223" t="str">
        <f>IF(SAM_2017_user_KZT!X14="","",SAM_2017_user_KZT!X14/326)</f>
        <v/>
      </c>
      <c r="Y14" s="223" t="str">
        <f>IF(SAM_2017_user_KZT!Y14="","",SAM_2017_user_KZT!Y14/326)</f>
        <v/>
      </c>
      <c r="Z14" s="223" t="str">
        <f>IF(SAM_2017_user_KZT!Z14="","",SAM_2017_user_KZT!Z14/326)</f>
        <v/>
      </c>
      <c r="AA14" s="223" t="str">
        <f>IF(SAM_2017_user_KZT!AA14="","",SAM_2017_user_KZT!AA14/326)</f>
        <v/>
      </c>
      <c r="AB14" s="223" t="str">
        <f>IF(SAM_2017_user_KZT!AB14="","",SAM_2017_user_KZT!AB14/326)</f>
        <v/>
      </c>
      <c r="AC14" s="223" t="str">
        <f>IF(SAM_2017_user_KZT!AC14="","",SAM_2017_user_KZT!AC14/326)</f>
        <v/>
      </c>
      <c r="AD14" s="223" t="str">
        <f>IF(SAM_2017_user_KZT!AD14="","",SAM_2017_user_KZT!AD14/326)</f>
        <v/>
      </c>
      <c r="AE14" s="223" t="str">
        <f>IF(SAM_2017_user_KZT!AE14="","",SAM_2017_user_KZT!AE14/326)</f>
        <v/>
      </c>
      <c r="AF14" s="223" t="str">
        <f>IF(SAM_2017_user_KZT!AF14="","",SAM_2017_user_KZT!AF14/326)</f>
        <v/>
      </c>
      <c r="AG14" s="223" t="str">
        <f>IF(SAM_2017_user_KZT!AG14="","",SAM_2017_user_KZT!AG14/326)</f>
        <v/>
      </c>
      <c r="AH14" s="223" t="str">
        <f>IF(SAM_2017_user_KZT!AH14="","",SAM_2017_user_KZT!AH14/326)</f>
        <v/>
      </c>
      <c r="AI14" s="223" t="str">
        <f>IF(SAM_2017_user_KZT!AI14="","",SAM_2017_user_KZT!AI14/326)</f>
        <v/>
      </c>
      <c r="AJ14" s="223" t="str">
        <f>IF(SAM_2017_user_KZT!AJ14="","",SAM_2017_user_KZT!AJ14/326)</f>
        <v/>
      </c>
      <c r="AK14" s="211" t="str">
        <f>IF(SAM_2017_user_KZT!AK14="","",SAM_2017_user_KZT!AK14/326)</f>
        <v/>
      </c>
      <c r="AL14" s="220" t="str">
        <f>IF(SAM_2017_user_KZT!AL14="","",SAM_2017_user_KZT!AL14/326)</f>
        <v/>
      </c>
      <c r="AM14" s="220" t="str">
        <f>IF(SAM_2017_user_KZT!AM14="","",SAM_2017_user_KZT!AM14/326)</f>
        <v/>
      </c>
      <c r="AN14" s="220" t="str">
        <f>IF(SAM_2017_user_KZT!AN14="","",SAM_2017_user_KZT!AN14/326)</f>
        <v/>
      </c>
      <c r="AO14" s="220" t="str">
        <f>IF(SAM_2017_user_KZT!AO14="","",SAM_2017_user_KZT!AO14/326)</f>
        <v/>
      </c>
      <c r="AP14" s="220" t="str">
        <f>IF(SAM_2017_user_KZT!AP14="","",SAM_2017_user_KZT!AP14/326)</f>
        <v/>
      </c>
      <c r="AQ14" s="220" t="str">
        <f>IF(SAM_2017_user_KZT!AQ14="","",SAM_2017_user_KZT!AQ14/326)</f>
        <v/>
      </c>
      <c r="AR14" s="220" t="str">
        <f>IF(SAM_2017_user_KZT!AR14="","",SAM_2017_user_KZT!AR14/326)</f>
        <v/>
      </c>
      <c r="AS14" s="220" t="str">
        <f>IF(SAM_2017_user_KZT!AS14="","",SAM_2017_user_KZT!AS14/326)</f>
        <v/>
      </c>
      <c r="AT14" s="220" t="str">
        <f>IF(SAM_2017_user_KZT!AT14="","",SAM_2017_user_KZT!AT14/326)</f>
        <v/>
      </c>
      <c r="AU14" s="220" t="str">
        <f>IF(SAM_2017_user_KZT!AU14="","",SAM_2017_user_KZT!AU14/326)</f>
        <v/>
      </c>
      <c r="AV14" s="220">
        <f>IF(SAM_2017_user_KZT!AV14="","",SAM_2017_user_KZT!AV14/326)</f>
        <v>5712.4337638051602</v>
      </c>
      <c r="AW14" s="220" t="str">
        <f>IF(SAM_2017_user_KZT!AW14="","",SAM_2017_user_KZT!AW14/326)</f>
        <v/>
      </c>
      <c r="AX14" s="220" t="str">
        <f>IF(SAM_2017_user_KZT!AX14="","",SAM_2017_user_KZT!AX14/326)</f>
        <v/>
      </c>
      <c r="AY14" s="220" t="str">
        <f>IF(SAM_2017_user_KZT!AY14="","",SAM_2017_user_KZT!AY14/326)</f>
        <v/>
      </c>
      <c r="AZ14" s="220" t="str">
        <f>IF(SAM_2017_user_KZT!AZ14="","",SAM_2017_user_KZT!AZ14/326)</f>
        <v/>
      </c>
      <c r="BA14" s="220" t="str">
        <f>IF(SAM_2017_user_KZT!BA14="","",SAM_2017_user_KZT!BA14/326)</f>
        <v/>
      </c>
      <c r="BB14" s="220" t="str">
        <f>IF(SAM_2017_user_KZT!BB14="","",SAM_2017_user_KZT!BB14/326)</f>
        <v/>
      </c>
      <c r="BC14" s="220" t="str">
        <f>IF(SAM_2017_user_KZT!BC14="","",SAM_2017_user_KZT!BC14/326)</f>
        <v/>
      </c>
      <c r="BD14" s="220" t="str">
        <f>IF(SAM_2017_user_KZT!BD14="","",SAM_2017_user_KZT!BD14/326)</f>
        <v/>
      </c>
      <c r="BE14" s="220" t="str">
        <f>IF(SAM_2017_user_KZT!BE14="","",SAM_2017_user_KZT!BE14/326)</f>
        <v/>
      </c>
      <c r="BF14" s="220" t="str">
        <f>IF(SAM_2017_user_KZT!BF14="","",SAM_2017_user_KZT!BF14/326)</f>
        <v/>
      </c>
      <c r="BG14" s="220" t="str">
        <f>IF(SAM_2017_user_KZT!BG14="","",SAM_2017_user_KZT!BG14/326)</f>
        <v/>
      </c>
      <c r="BH14" s="220" t="str">
        <f>IF(SAM_2017_user_KZT!BH14="","",SAM_2017_user_KZT!BH14/326)</f>
        <v/>
      </c>
      <c r="BI14" s="220" t="str">
        <f>IF(SAM_2017_user_KZT!BI14="","",SAM_2017_user_KZT!BI14/326)</f>
        <v/>
      </c>
      <c r="BJ14" s="220" t="str">
        <f>IF(SAM_2017_user_KZT!BJ14="","",SAM_2017_user_KZT!BJ14/326)</f>
        <v/>
      </c>
      <c r="BK14" s="220" t="str">
        <f>IF(SAM_2017_user_KZT!BK14="","",SAM_2017_user_KZT!BK14/326)</f>
        <v/>
      </c>
      <c r="BL14" s="220" t="str">
        <f>IF(SAM_2017_user_KZT!BL14="","",SAM_2017_user_KZT!BL14/326)</f>
        <v/>
      </c>
      <c r="BM14" s="220" t="str">
        <f>IF(SAM_2017_user_KZT!BM14="","",SAM_2017_user_KZT!BM14/326)</f>
        <v/>
      </c>
      <c r="BN14" s="220" t="str">
        <f>IF(SAM_2017_user_KZT!BN14="","",SAM_2017_user_KZT!BN14/326)</f>
        <v/>
      </c>
      <c r="BO14" s="220" t="str">
        <f>IF(SAM_2017_user_KZT!BO14="","",SAM_2017_user_KZT!BO14/326)</f>
        <v/>
      </c>
      <c r="BP14" s="220" t="str">
        <f>IF(SAM_2017_user_KZT!BP14="","",SAM_2017_user_KZT!BP14/326)</f>
        <v/>
      </c>
      <c r="BQ14" s="220" t="str">
        <f>IF(SAM_2017_user_KZT!BQ14="","",SAM_2017_user_KZT!BQ14/326)</f>
        <v/>
      </c>
      <c r="BR14" s="219" t="str">
        <f>IF(SAM_2017_user_KZT!BR14="","",SAM_2017_user_KZT!BR14/326)</f>
        <v/>
      </c>
      <c r="BS14" s="223" t="str">
        <f>IF(SAM_2017_user_KZT!BS14="","",SAM_2017_user_KZT!BS14/326)</f>
        <v/>
      </c>
      <c r="BT14" s="223" t="str">
        <f>IF(SAM_2017_user_KZT!BT14="","",SAM_2017_user_KZT!BT14/326)</f>
        <v/>
      </c>
      <c r="BU14" s="223" t="str">
        <f>IF(SAM_2017_user_KZT!BU14="","",SAM_2017_user_KZT!BU14/326)</f>
        <v/>
      </c>
      <c r="BV14" s="223" t="str">
        <f>IF(SAM_2017_user_KZT!BV14="","",SAM_2017_user_KZT!BV14/326)</f>
        <v/>
      </c>
      <c r="BW14" s="223" t="str">
        <f>IF(SAM_2017_user_KZT!BW14="","",SAM_2017_user_KZT!BW14/326)</f>
        <v/>
      </c>
      <c r="BX14" s="223" t="str">
        <f>IF(SAM_2017_user_KZT!BX14="","",SAM_2017_user_KZT!BX14/326)</f>
        <v/>
      </c>
      <c r="BY14" s="223" t="str">
        <f>IF(SAM_2017_user_KZT!BY14="","",SAM_2017_user_KZT!BY14/326)</f>
        <v/>
      </c>
      <c r="BZ14" s="223" t="str">
        <f>IF(SAM_2017_user_KZT!BZ14="","",SAM_2017_user_KZT!BZ14/326)</f>
        <v/>
      </c>
      <c r="CA14" s="223" t="str">
        <f>IF(SAM_2017_user_KZT!CA14="","",SAM_2017_user_KZT!CA14/326)</f>
        <v/>
      </c>
      <c r="CB14" s="223" t="str">
        <f>IF(SAM_2017_user_KZT!CB14="","",SAM_2017_user_KZT!CB14/326)</f>
        <v/>
      </c>
      <c r="CC14" s="223" t="str">
        <f>IF(SAM_2017_user_KZT!CD14="","",SAM_2017_user_KZT!CD14/326)</f>
        <v/>
      </c>
      <c r="CD14" s="223" t="str">
        <f>IF(SAM_2017_user_KZT!CE14="","",SAM_2017_user_KZT!CE14/326)</f>
        <v/>
      </c>
      <c r="CE14" s="141">
        <f>IF(SAM_2017_user_KZT!CF14="","",SAM_2017_user_KZT!CF14/326)</f>
        <v>4198.4087173372109</v>
      </c>
      <c r="CF14" s="107">
        <f t="shared" si="0"/>
        <v>9910.842481142372</v>
      </c>
    </row>
    <row r="15" spans="1:84" x14ac:dyDescent="0.25">
      <c r="A15" s="227"/>
      <c r="B15" s="225">
        <v>13</v>
      </c>
      <c r="C15" s="223" t="str">
        <f>IF(SAM_2017_user_KZT!C15="","",SAM_2017_user_KZT!C15/326)</f>
        <v/>
      </c>
      <c r="D15" s="223" t="str">
        <f>IF(SAM_2017_user_KZT!D15="","",SAM_2017_user_KZT!D15/326)</f>
        <v/>
      </c>
      <c r="E15" s="223" t="str">
        <f>IF(SAM_2017_user_KZT!E15="","",SAM_2017_user_KZT!E15/326)</f>
        <v/>
      </c>
      <c r="F15" s="223" t="str">
        <f>IF(SAM_2017_user_KZT!F15="","",SAM_2017_user_KZT!F15/326)</f>
        <v/>
      </c>
      <c r="G15" s="223" t="str">
        <f>IF(SAM_2017_user_KZT!G15="","",SAM_2017_user_KZT!G15/326)</f>
        <v/>
      </c>
      <c r="H15" s="223" t="str">
        <f>IF(SAM_2017_user_KZT!H15="","",SAM_2017_user_KZT!H15/326)</f>
        <v/>
      </c>
      <c r="I15" s="223" t="str">
        <f>IF(SAM_2017_user_KZT!I15="","",SAM_2017_user_KZT!I15/326)</f>
        <v/>
      </c>
      <c r="J15" s="223" t="str">
        <f>IF(SAM_2017_user_KZT!J15="","",SAM_2017_user_KZT!J15/326)</f>
        <v/>
      </c>
      <c r="K15" s="223" t="str">
        <f>IF(SAM_2017_user_KZT!K15="","",SAM_2017_user_KZT!K15/326)</f>
        <v/>
      </c>
      <c r="L15" s="223" t="str">
        <f>IF(SAM_2017_user_KZT!L15="","",SAM_2017_user_KZT!L15/326)</f>
        <v/>
      </c>
      <c r="M15" s="223" t="str">
        <f>IF(SAM_2017_user_KZT!M15="","",SAM_2017_user_KZT!M15/326)</f>
        <v/>
      </c>
      <c r="N15" s="223" t="str">
        <f>IF(SAM_2017_user_KZT!N15="","",SAM_2017_user_KZT!N15/326)</f>
        <v/>
      </c>
      <c r="O15" s="223" t="str">
        <f>IF(SAM_2017_user_KZT!O15="","",SAM_2017_user_KZT!O15/326)</f>
        <v/>
      </c>
      <c r="P15" s="223" t="str">
        <f>IF(SAM_2017_user_KZT!P15="","",SAM_2017_user_KZT!P15/326)</f>
        <v/>
      </c>
      <c r="Q15" s="223" t="str">
        <f>IF(SAM_2017_user_KZT!Q15="","",SAM_2017_user_KZT!Q15/326)</f>
        <v/>
      </c>
      <c r="R15" s="223" t="str">
        <f>IF(SAM_2017_user_KZT!R15="","",SAM_2017_user_KZT!R15/326)</f>
        <v/>
      </c>
      <c r="S15" s="223" t="str">
        <f>IF(SAM_2017_user_KZT!S15="","",SAM_2017_user_KZT!S15/326)</f>
        <v/>
      </c>
      <c r="T15" s="223" t="str">
        <f>IF(SAM_2017_user_KZT!T15="","",SAM_2017_user_KZT!T15/326)</f>
        <v/>
      </c>
      <c r="U15" s="223" t="str">
        <f>IF(SAM_2017_user_KZT!U15="","",SAM_2017_user_KZT!U15/326)</f>
        <v/>
      </c>
      <c r="V15" s="223" t="str">
        <f>IF(SAM_2017_user_KZT!V15="","",SAM_2017_user_KZT!V15/326)</f>
        <v/>
      </c>
      <c r="W15" s="223" t="str">
        <f>IF(SAM_2017_user_KZT!W15="","",SAM_2017_user_KZT!W15/326)</f>
        <v/>
      </c>
      <c r="X15" s="223" t="str">
        <f>IF(SAM_2017_user_KZT!X15="","",SAM_2017_user_KZT!X15/326)</f>
        <v/>
      </c>
      <c r="Y15" s="223" t="str">
        <f>IF(SAM_2017_user_KZT!Y15="","",SAM_2017_user_KZT!Y15/326)</f>
        <v/>
      </c>
      <c r="Z15" s="223" t="str">
        <f>IF(SAM_2017_user_KZT!Z15="","",SAM_2017_user_KZT!Z15/326)</f>
        <v/>
      </c>
      <c r="AA15" s="223" t="str">
        <f>IF(SAM_2017_user_KZT!AA15="","",SAM_2017_user_KZT!AA15/326)</f>
        <v/>
      </c>
      <c r="AB15" s="223" t="str">
        <f>IF(SAM_2017_user_KZT!AB15="","",SAM_2017_user_KZT!AB15/326)</f>
        <v/>
      </c>
      <c r="AC15" s="223" t="str">
        <f>IF(SAM_2017_user_KZT!AC15="","",SAM_2017_user_KZT!AC15/326)</f>
        <v/>
      </c>
      <c r="AD15" s="223" t="str">
        <f>IF(SAM_2017_user_KZT!AD15="","",SAM_2017_user_KZT!AD15/326)</f>
        <v/>
      </c>
      <c r="AE15" s="223" t="str">
        <f>IF(SAM_2017_user_KZT!AE15="","",SAM_2017_user_KZT!AE15/326)</f>
        <v/>
      </c>
      <c r="AF15" s="223" t="str">
        <f>IF(SAM_2017_user_KZT!AF15="","",SAM_2017_user_KZT!AF15/326)</f>
        <v/>
      </c>
      <c r="AG15" s="223" t="str">
        <f>IF(SAM_2017_user_KZT!AG15="","",SAM_2017_user_KZT!AG15/326)</f>
        <v/>
      </c>
      <c r="AH15" s="223" t="str">
        <f>IF(SAM_2017_user_KZT!AH15="","",SAM_2017_user_KZT!AH15/326)</f>
        <v/>
      </c>
      <c r="AI15" s="223" t="str">
        <f>IF(SAM_2017_user_KZT!AI15="","",SAM_2017_user_KZT!AI15/326)</f>
        <v/>
      </c>
      <c r="AJ15" s="223" t="str">
        <f>IF(SAM_2017_user_KZT!AJ15="","",SAM_2017_user_KZT!AJ15/326)</f>
        <v/>
      </c>
      <c r="AK15" s="211" t="str">
        <f>IF(SAM_2017_user_KZT!AK15="","",SAM_2017_user_KZT!AK15/326)</f>
        <v/>
      </c>
      <c r="AL15" s="220" t="str">
        <f>IF(SAM_2017_user_KZT!AL15="","",SAM_2017_user_KZT!AL15/326)</f>
        <v/>
      </c>
      <c r="AM15" s="220" t="str">
        <f>IF(SAM_2017_user_KZT!AM15="","",SAM_2017_user_KZT!AM15/326)</f>
        <v/>
      </c>
      <c r="AN15" s="220" t="str">
        <f>IF(SAM_2017_user_KZT!AN15="","",SAM_2017_user_KZT!AN15/326)</f>
        <v/>
      </c>
      <c r="AO15" s="220" t="str">
        <f>IF(SAM_2017_user_KZT!AO15="","",SAM_2017_user_KZT!AO15/326)</f>
        <v/>
      </c>
      <c r="AP15" s="220" t="str">
        <f>IF(SAM_2017_user_KZT!AP15="","",SAM_2017_user_KZT!AP15/326)</f>
        <v/>
      </c>
      <c r="AQ15" s="220" t="str">
        <f>IF(SAM_2017_user_KZT!AQ15="","",SAM_2017_user_KZT!AQ15/326)</f>
        <v/>
      </c>
      <c r="AR15" s="220" t="str">
        <f>IF(SAM_2017_user_KZT!AR15="","",SAM_2017_user_KZT!AR15/326)</f>
        <v/>
      </c>
      <c r="AS15" s="220" t="str">
        <f>IF(SAM_2017_user_KZT!AS15="","",SAM_2017_user_KZT!AS15/326)</f>
        <v/>
      </c>
      <c r="AT15" s="220" t="str">
        <f>IF(SAM_2017_user_KZT!AT15="","",SAM_2017_user_KZT!AT15/326)</f>
        <v/>
      </c>
      <c r="AU15" s="220" t="str">
        <f>IF(SAM_2017_user_KZT!AU15="","",SAM_2017_user_KZT!AU15/326)</f>
        <v/>
      </c>
      <c r="AV15" s="220" t="str">
        <f>IF(SAM_2017_user_KZT!AV15="","",SAM_2017_user_KZT!AV15/326)</f>
        <v/>
      </c>
      <c r="AW15" s="220">
        <f>IF(SAM_2017_user_KZT!AW15="","",SAM_2017_user_KZT!AW15/326)</f>
        <v>822.6590887169624</v>
      </c>
      <c r="AX15" s="220" t="str">
        <f>IF(SAM_2017_user_KZT!AX15="","",SAM_2017_user_KZT!AX15/326)</f>
        <v/>
      </c>
      <c r="AY15" s="220" t="str">
        <f>IF(SAM_2017_user_KZT!AY15="","",SAM_2017_user_KZT!AY15/326)</f>
        <v/>
      </c>
      <c r="AZ15" s="220" t="str">
        <f>IF(SAM_2017_user_KZT!AZ15="","",SAM_2017_user_KZT!AZ15/326)</f>
        <v/>
      </c>
      <c r="BA15" s="220" t="str">
        <f>IF(SAM_2017_user_KZT!BA15="","",SAM_2017_user_KZT!BA15/326)</f>
        <v/>
      </c>
      <c r="BB15" s="220" t="str">
        <f>IF(SAM_2017_user_KZT!BB15="","",SAM_2017_user_KZT!BB15/326)</f>
        <v/>
      </c>
      <c r="BC15" s="220" t="str">
        <f>IF(SAM_2017_user_KZT!BC15="","",SAM_2017_user_KZT!BC15/326)</f>
        <v/>
      </c>
      <c r="BD15" s="220" t="str">
        <f>IF(SAM_2017_user_KZT!BD15="","",SAM_2017_user_KZT!BD15/326)</f>
        <v/>
      </c>
      <c r="BE15" s="220" t="str">
        <f>IF(SAM_2017_user_KZT!BE15="","",SAM_2017_user_KZT!BE15/326)</f>
        <v/>
      </c>
      <c r="BF15" s="220" t="str">
        <f>IF(SAM_2017_user_KZT!BF15="","",SAM_2017_user_KZT!BF15/326)</f>
        <v/>
      </c>
      <c r="BG15" s="220" t="str">
        <f>IF(SAM_2017_user_KZT!BG15="","",SAM_2017_user_KZT!BG15/326)</f>
        <v/>
      </c>
      <c r="BH15" s="220" t="str">
        <f>IF(SAM_2017_user_KZT!BH15="","",SAM_2017_user_KZT!BH15/326)</f>
        <v/>
      </c>
      <c r="BI15" s="220" t="str">
        <f>IF(SAM_2017_user_KZT!BI15="","",SAM_2017_user_KZT!BI15/326)</f>
        <v/>
      </c>
      <c r="BJ15" s="220" t="str">
        <f>IF(SAM_2017_user_KZT!BJ15="","",SAM_2017_user_KZT!BJ15/326)</f>
        <v/>
      </c>
      <c r="BK15" s="220" t="str">
        <f>IF(SAM_2017_user_KZT!BK15="","",SAM_2017_user_KZT!BK15/326)</f>
        <v/>
      </c>
      <c r="BL15" s="220" t="str">
        <f>IF(SAM_2017_user_KZT!BL15="","",SAM_2017_user_KZT!BL15/326)</f>
        <v/>
      </c>
      <c r="BM15" s="220" t="str">
        <f>IF(SAM_2017_user_KZT!BM15="","",SAM_2017_user_KZT!BM15/326)</f>
        <v/>
      </c>
      <c r="BN15" s="220" t="str">
        <f>IF(SAM_2017_user_KZT!BN15="","",SAM_2017_user_KZT!BN15/326)</f>
        <v/>
      </c>
      <c r="BO15" s="220" t="str">
        <f>IF(SAM_2017_user_KZT!BO15="","",SAM_2017_user_KZT!BO15/326)</f>
        <v/>
      </c>
      <c r="BP15" s="220" t="str">
        <f>IF(SAM_2017_user_KZT!BP15="","",SAM_2017_user_KZT!BP15/326)</f>
        <v/>
      </c>
      <c r="BQ15" s="220" t="str">
        <f>IF(SAM_2017_user_KZT!BQ15="","",SAM_2017_user_KZT!BQ15/326)</f>
        <v/>
      </c>
      <c r="BR15" s="219" t="str">
        <f>IF(SAM_2017_user_KZT!BR15="","",SAM_2017_user_KZT!BR15/326)</f>
        <v/>
      </c>
      <c r="BS15" s="223" t="str">
        <f>IF(SAM_2017_user_KZT!BS15="","",SAM_2017_user_KZT!BS15/326)</f>
        <v/>
      </c>
      <c r="BT15" s="223" t="str">
        <f>IF(SAM_2017_user_KZT!BT15="","",SAM_2017_user_KZT!BT15/326)</f>
        <v/>
      </c>
      <c r="BU15" s="223" t="str">
        <f>IF(SAM_2017_user_KZT!BU15="","",SAM_2017_user_KZT!BU15/326)</f>
        <v/>
      </c>
      <c r="BV15" s="223" t="str">
        <f>IF(SAM_2017_user_KZT!BV15="","",SAM_2017_user_KZT!BV15/326)</f>
        <v/>
      </c>
      <c r="BW15" s="223" t="str">
        <f>IF(SAM_2017_user_KZT!BW15="","",SAM_2017_user_KZT!BW15/326)</f>
        <v/>
      </c>
      <c r="BX15" s="223" t="str">
        <f>IF(SAM_2017_user_KZT!BX15="","",SAM_2017_user_KZT!BX15/326)</f>
        <v/>
      </c>
      <c r="BY15" s="223" t="str">
        <f>IF(SAM_2017_user_KZT!BY15="","",SAM_2017_user_KZT!BY15/326)</f>
        <v/>
      </c>
      <c r="BZ15" s="223" t="str">
        <f>IF(SAM_2017_user_KZT!BZ15="","",SAM_2017_user_KZT!BZ15/326)</f>
        <v/>
      </c>
      <c r="CA15" s="223" t="str">
        <f>IF(SAM_2017_user_KZT!CA15="","",SAM_2017_user_KZT!CA15/326)</f>
        <v/>
      </c>
      <c r="CB15" s="223" t="str">
        <f>IF(SAM_2017_user_KZT!CB15="","",SAM_2017_user_KZT!CB15/326)</f>
        <v/>
      </c>
      <c r="CC15" s="223" t="str">
        <f>IF(SAM_2017_user_KZT!CD15="","",SAM_2017_user_KZT!CD15/326)</f>
        <v/>
      </c>
      <c r="CD15" s="223" t="str">
        <f>IF(SAM_2017_user_KZT!CE15="","",SAM_2017_user_KZT!CE15/326)</f>
        <v/>
      </c>
      <c r="CE15" s="141">
        <f>IF(SAM_2017_user_KZT!CF15="","",SAM_2017_user_KZT!CF15/326)</f>
        <v>59.740946722189605</v>
      </c>
      <c r="CF15" s="107">
        <f t="shared" si="0"/>
        <v>882.40003543915202</v>
      </c>
    </row>
    <row r="16" spans="1:84" x14ac:dyDescent="0.25">
      <c r="A16" s="227"/>
      <c r="B16" s="225">
        <v>14</v>
      </c>
      <c r="C16" s="223" t="str">
        <f>IF(SAM_2017_user_KZT!C16="","",SAM_2017_user_KZT!C16/326)</f>
        <v/>
      </c>
      <c r="D16" s="223" t="str">
        <f>IF(SAM_2017_user_KZT!D16="","",SAM_2017_user_KZT!D16/326)</f>
        <v/>
      </c>
      <c r="E16" s="223" t="str">
        <f>IF(SAM_2017_user_KZT!E16="","",SAM_2017_user_KZT!E16/326)</f>
        <v/>
      </c>
      <c r="F16" s="223" t="str">
        <f>IF(SAM_2017_user_KZT!F16="","",SAM_2017_user_KZT!F16/326)</f>
        <v/>
      </c>
      <c r="G16" s="223" t="str">
        <f>IF(SAM_2017_user_KZT!G16="","",SAM_2017_user_KZT!G16/326)</f>
        <v/>
      </c>
      <c r="H16" s="223" t="str">
        <f>IF(SAM_2017_user_KZT!H16="","",SAM_2017_user_KZT!H16/326)</f>
        <v/>
      </c>
      <c r="I16" s="223" t="str">
        <f>IF(SAM_2017_user_KZT!I16="","",SAM_2017_user_KZT!I16/326)</f>
        <v/>
      </c>
      <c r="J16" s="223" t="str">
        <f>IF(SAM_2017_user_KZT!J16="","",SAM_2017_user_KZT!J16/326)</f>
        <v/>
      </c>
      <c r="K16" s="223" t="str">
        <f>IF(SAM_2017_user_KZT!K16="","",SAM_2017_user_KZT!K16/326)</f>
        <v/>
      </c>
      <c r="L16" s="223" t="str">
        <f>IF(SAM_2017_user_KZT!L16="","",SAM_2017_user_KZT!L16/326)</f>
        <v/>
      </c>
      <c r="M16" s="223" t="str">
        <f>IF(SAM_2017_user_KZT!M16="","",SAM_2017_user_KZT!M16/326)</f>
        <v/>
      </c>
      <c r="N16" s="223" t="str">
        <f>IF(SAM_2017_user_KZT!N16="","",SAM_2017_user_KZT!N16/326)</f>
        <v/>
      </c>
      <c r="O16" s="223" t="str">
        <f>IF(SAM_2017_user_KZT!O16="","",SAM_2017_user_KZT!O16/326)</f>
        <v/>
      </c>
      <c r="P16" s="223" t="str">
        <f>IF(SAM_2017_user_KZT!P16="","",SAM_2017_user_KZT!P16/326)</f>
        <v/>
      </c>
      <c r="Q16" s="223" t="str">
        <f>IF(SAM_2017_user_KZT!Q16="","",SAM_2017_user_KZT!Q16/326)</f>
        <v/>
      </c>
      <c r="R16" s="223" t="str">
        <f>IF(SAM_2017_user_KZT!R16="","",SAM_2017_user_KZT!R16/326)</f>
        <v/>
      </c>
      <c r="S16" s="223" t="str">
        <f>IF(SAM_2017_user_KZT!S16="","",SAM_2017_user_KZT!S16/326)</f>
        <v/>
      </c>
      <c r="T16" s="223" t="str">
        <f>IF(SAM_2017_user_KZT!T16="","",SAM_2017_user_KZT!T16/326)</f>
        <v/>
      </c>
      <c r="U16" s="223" t="str">
        <f>IF(SAM_2017_user_KZT!U16="","",SAM_2017_user_KZT!U16/326)</f>
        <v/>
      </c>
      <c r="V16" s="223" t="str">
        <f>IF(SAM_2017_user_KZT!V16="","",SAM_2017_user_KZT!V16/326)</f>
        <v/>
      </c>
      <c r="W16" s="223" t="str">
        <f>IF(SAM_2017_user_KZT!W16="","",SAM_2017_user_KZT!W16/326)</f>
        <v/>
      </c>
      <c r="X16" s="223" t="str">
        <f>IF(SAM_2017_user_KZT!X16="","",SAM_2017_user_KZT!X16/326)</f>
        <v/>
      </c>
      <c r="Y16" s="223" t="str">
        <f>IF(SAM_2017_user_KZT!Y16="","",SAM_2017_user_KZT!Y16/326)</f>
        <v/>
      </c>
      <c r="Z16" s="223" t="str">
        <f>IF(SAM_2017_user_KZT!Z16="","",SAM_2017_user_KZT!Z16/326)</f>
        <v/>
      </c>
      <c r="AA16" s="223" t="str">
        <f>IF(SAM_2017_user_KZT!AA16="","",SAM_2017_user_KZT!AA16/326)</f>
        <v/>
      </c>
      <c r="AB16" s="223" t="str">
        <f>IF(SAM_2017_user_KZT!AB16="","",SAM_2017_user_KZT!AB16/326)</f>
        <v/>
      </c>
      <c r="AC16" s="223" t="str">
        <f>IF(SAM_2017_user_KZT!AC16="","",SAM_2017_user_KZT!AC16/326)</f>
        <v/>
      </c>
      <c r="AD16" s="223" t="str">
        <f>IF(SAM_2017_user_KZT!AD16="","",SAM_2017_user_KZT!AD16/326)</f>
        <v/>
      </c>
      <c r="AE16" s="223" t="str">
        <f>IF(SAM_2017_user_KZT!AE16="","",SAM_2017_user_KZT!AE16/326)</f>
        <v/>
      </c>
      <c r="AF16" s="223" t="str">
        <f>IF(SAM_2017_user_KZT!AF16="","",SAM_2017_user_KZT!AF16/326)</f>
        <v/>
      </c>
      <c r="AG16" s="223" t="str">
        <f>IF(SAM_2017_user_KZT!AG16="","",SAM_2017_user_KZT!AG16/326)</f>
        <v/>
      </c>
      <c r="AH16" s="223" t="str">
        <f>IF(SAM_2017_user_KZT!AH16="","",SAM_2017_user_KZT!AH16/326)</f>
        <v/>
      </c>
      <c r="AI16" s="223" t="str">
        <f>IF(SAM_2017_user_KZT!AI16="","",SAM_2017_user_KZT!AI16/326)</f>
        <v/>
      </c>
      <c r="AJ16" s="223" t="str">
        <f>IF(SAM_2017_user_KZT!AJ16="","",SAM_2017_user_KZT!AJ16/326)</f>
        <v/>
      </c>
      <c r="AK16" s="211" t="str">
        <f>IF(SAM_2017_user_KZT!AK16="","",SAM_2017_user_KZT!AK16/326)</f>
        <v/>
      </c>
      <c r="AL16" s="220" t="str">
        <f>IF(SAM_2017_user_KZT!AL16="","",SAM_2017_user_KZT!AL16/326)</f>
        <v/>
      </c>
      <c r="AM16" s="220" t="str">
        <f>IF(SAM_2017_user_KZT!AM16="","",SAM_2017_user_KZT!AM16/326)</f>
        <v/>
      </c>
      <c r="AN16" s="220" t="str">
        <f>IF(SAM_2017_user_KZT!AN16="","",SAM_2017_user_KZT!AN16/326)</f>
        <v/>
      </c>
      <c r="AO16" s="220" t="str">
        <f>IF(SAM_2017_user_KZT!AO16="","",SAM_2017_user_KZT!AO16/326)</f>
        <v/>
      </c>
      <c r="AP16" s="220" t="str">
        <f>IF(SAM_2017_user_KZT!AP16="","",SAM_2017_user_KZT!AP16/326)</f>
        <v/>
      </c>
      <c r="AQ16" s="220" t="str">
        <f>IF(SAM_2017_user_KZT!AQ16="","",SAM_2017_user_KZT!AQ16/326)</f>
        <v/>
      </c>
      <c r="AR16" s="220" t="str">
        <f>IF(SAM_2017_user_KZT!AR16="","",SAM_2017_user_KZT!AR16/326)</f>
        <v/>
      </c>
      <c r="AS16" s="220" t="str">
        <f>IF(SAM_2017_user_KZT!AS16="","",SAM_2017_user_KZT!AS16/326)</f>
        <v/>
      </c>
      <c r="AT16" s="220" t="str">
        <f>IF(SAM_2017_user_KZT!AT16="","",SAM_2017_user_KZT!AT16/326)</f>
        <v/>
      </c>
      <c r="AU16" s="220" t="str">
        <f>IF(SAM_2017_user_KZT!AU16="","",SAM_2017_user_KZT!AU16/326)</f>
        <v/>
      </c>
      <c r="AV16" s="220" t="str">
        <f>IF(SAM_2017_user_KZT!AV16="","",SAM_2017_user_KZT!AV16/326)</f>
        <v/>
      </c>
      <c r="AW16" s="220" t="str">
        <f>IF(SAM_2017_user_KZT!AW16="","",SAM_2017_user_KZT!AW16/326)</f>
        <v/>
      </c>
      <c r="AX16" s="220">
        <f>IF(SAM_2017_user_KZT!AX16="","",SAM_2017_user_KZT!AX16/326)</f>
        <v>3720.2747700063182</v>
      </c>
      <c r="AY16" s="220" t="str">
        <f>IF(SAM_2017_user_KZT!AY16="","",SAM_2017_user_KZT!AY16/326)</f>
        <v/>
      </c>
      <c r="AZ16" s="220" t="str">
        <f>IF(SAM_2017_user_KZT!AZ16="","",SAM_2017_user_KZT!AZ16/326)</f>
        <v/>
      </c>
      <c r="BA16" s="220" t="str">
        <f>IF(SAM_2017_user_KZT!BA16="","",SAM_2017_user_KZT!BA16/326)</f>
        <v/>
      </c>
      <c r="BB16" s="220" t="str">
        <f>IF(SAM_2017_user_KZT!BB16="","",SAM_2017_user_KZT!BB16/326)</f>
        <v/>
      </c>
      <c r="BC16" s="220" t="str">
        <f>IF(SAM_2017_user_KZT!BC16="","",SAM_2017_user_KZT!BC16/326)</f>
        <v/>
      </c>
      <c r="BD16" s="220" t="str">
        <f>IF(SAM_2017_user_KZT!BD16="","",SAM_2017_user_KZT!BD16/326)</f>
        <v/>
      </c>
      <c r="BE16" s="220" t="str">
        <f>IF(SAM_2017_user_KZT!BE16="","",SAM_2017_user_KZT!BE16/326)</f>
        <v/>
      </c>
      <c r="BF16" s="220" t="str">
        <f>IF(SAM_2017_user_KZT!BF16="","",SAM_2017_user_KZT!BF16/326)</f>
        <v/>
      </c>
      <c r="BG16" s="220" t="str">
        <f>IF(SAM_2017_user_KZT!BG16="","",SAM_2017_user_KZT!BG16/326)</f>
        <v/>
      </c>
      <c r="BH16" s="220" t="str">
        <f>IF(SAM_2017_user_KZT!BH16="","",SAM_2017_user_KZT!BH16/326)</f>
        <v/>
      </c>
      <c r="BI16" s="220" t="str">
        <f>IF(SAM_2017_user_KZT!BI16="","",SAM_2017_user_KZT!BI16/326)</f>
        <v/>
      </c>
      <c r="BJ16" s="220" t="str">
        <f>IF(SAM_2017_user_KZT!BJ16="","",SAM_2017_user_KZT!BJ16/326)</f>
        <v/>
      </c>
      <c r="BK16" s="220" t="str">
        <f>IF(SAM_2017_user_KZT!BK16="","",SAM_2017_user_KZT!BK16/326)</f>
        <v/>
      </c>
      <c r="BL16" s="220" t="str">
        <f>IF(SAM_2017_user_KZT!BL16="","",SAM_2017_user_KZT!BL16/326)</f>
        <v/>
      </c>
      <c r="BM16" s="220" t="str">
        <f>IF(SAM_2017_user_KZT!BM16="","",SAM_2017_user_KZT!BM16/326)</f>
        <v/>
      </c>
      <c r="BN16" s="220" t="str">
        <f>IF(SAM_2017_user_KZT!BN16="","",SAM_2017_user_KZT!BN16/326)</f>
        <v/>
      </c>
      <c r="BO16" s="220" t="str">
        <f>IF(SAM_2017_user_KZT!BO16="","",SAM_2017_user_KZT!BO16/326)</f>
        <v/>
      </c>
      <c r="BP16" s="220" t="str">
        <f>IF(SAM_2017_user_KZT!BP16="","",SAM_2017_user_KZT!BP16/326)</f>
        <v/>
      </c>
      <c r="BQ16" s="220" t="str">
        <f>IF(SAM_2017_user_KZT!BQ16="","",SAM_2017_user_KZT!BQ16/326)</f>
        <v/>
      </c>
      <c r="BR16" s="219" t="str">
        <f>IF(SAM_2017_user_KZT!BR16="","",SAM_2017_user_KZT!BR16/326)</f>
        <v/>
      </c>
      <c r="BS16" s="223" t="str">
        <f>IF(SAM_2017_user_KZT!BS16="","",SAM_2017_user_KZT!BS16/326)</f>
        <v/>
      </c>
      <c r="BT16" s="223" t="str">
        <f>IF(SAM_2017_user_KZT!BT16="","",SAM_2017_user_KZT!BT16/326)</f>
        <v/>
      </c>
      <c r="BU16" s="223" t="str">
        <f>IF(SAM_2017_user_KZT!BU16="","",SAM_2017_user_KZT!BU16/326)</f>
        <v/>
      </c>
      <c r="BV16" s="223" t="str">
        <f>IF(SAM_2017_user_KZT!BV16="","",SAM_2017_user_KZT!BV16/326)</f>
        <v/>
      </c>
      <c r="BW16" s="223" t="str">
        <f>IF(SAM_2017_user_KZT!BW16="","",SAM_2017_user_KZT!BW16/326)</f>
        <v/>
      </c>
      <c r="BX16" s="223" t="str">
        <f>IF(SAM_2017_user_KZT!BX16="","",SAM_2017_user_KZT!BX16/326)</f>
        <v/>
      </c>
      <c r="BY16" s="223" t="str">
        <f>IF(SAM_2017_user_KZT!BY16="","",SAM_2017_user_KZT!BY16/326)</f>
        <v/>
      </c>
      <c r="BZ16" s="223" t="str">
        <f>IF(SAM_2017_user_KZT!BZ16="","",SAM_2017_user_KZT!BZ16/326)</f>
        <v/>
      </c>
      <c r="CA16" s="223" t="str">
        <f>IF(SAM_2017_user_KZT!CA16="","",SAM_2017_user_KZT!CA16/326)</f>
        <v/>
      </c>
      <c r="CB16" s="223" t="str">
        <f>IF(SAM_2017_user_KZT!CB16="","",SAM_2017_user_KZT!CB16/326)</f>
        <v/>
      </c>
      <c r="CC16" s="223" t="str">
        <f>IF(SAM_2017_user_KZT!CD16="","",SAM_2017_user_KZT!CD16/326)</f>
        <v/>
      </c>
      <c r="CD16" s="223" t="str">
        <f>IF(SAM_2017_user_KZT!CE16="","",SAM_2017_user_KZT!CE16/326)</f>
        <v/>
      </c>
      <c r="CE16" s="141">
        <f>IF(SAM_2017_user_KZT!CF16="","",SAM_2017_user_KZT!CF16/326)</f>
        <v>1203.0225376511653</v>
      </c>
      <c r="CF16" s="107">
        <f t="shared" si="0"/>
        <v>4923.2973076574835</v>
      </c>
    </row>
    <row r="17" spans="1:84" x14ac:dyDescent="0.25">
      <c r="A17" s="227"/>
      <c r="B17" s="225">
        <v>15</v>
      </c>
      <c r="C17" s="223" t="str">
        <f>IF(SAM_2017_user_KZT!C17="","",SAM_2017_user_KZT!C17/326)</f>
        <v/>
      </c>
      <c r="D17" s="223" t="str">
        <f>IF(SAM_2017_user_KZT!D17="","",SAM_2017_user_KZT!D17/326)</f>
        <v/>
      </c>
      <c r="E17" s="223" t="str">
        <f>IF(SAM_2017_user_KZT!E17="","",SAM_2017_user_KZT!E17/326)</f>
        <v/>
      </c>
      <c r="F17" s="223" t="str">
        <f>IF(SAM_2017_user_KZT!F17="","",SAM_2017_user_KZT!F17/326)</f>
        <v/>
      </c>
      <c r="G17" s="223" t="str">
        <f>IF(SAM_2017_user_KZT!G17="","",SAM_2017_user_KZT!G17/326)</f>
        <v/>
      </c>
      <c r="H17" s="223" t="str">
        <f>IF(SAM_2017_user_KZT!H17="","",SAM_2017_user_KZT!H17/326)</f>
        <v/>
      </c>
      <c r="I17" s="223" t="str">
        <f>IF(SAM_2017_user_KZT!I17="","",SAM_2017_user_KZT!I17/326)</f>
        <v/>
      </c>
      <c r="J17" s="223" t="str">
        <f>IF(SAM_2017_user_KZT!J17="","",SAM_2017_user_KZT!J17/326)</f>
        <v/>
      </c>
      <c r="K17" s="223" t="str">
        <f>IF(SAM_2017_user_KZT!K17="","",SAM_2017_user_KZT!K17/326)</f>
        <v/>
      </c>
      <c r="L17" s="223" t="str">
        <f>IF(SAM_2017_user_KZT!L17="","",SAM_2017_user_KZT!L17/326)</f>
        <v/>
      </c>
      <c r="M17" s="223" t="str">
        <f>IF(SAM_2017_user_KZT!M17="","",SAM_2017_user_KZT!M17/326)</f>
        <v/>
      </c>
      <c r="N17" s="223" t="str">
        <f>IF(SAM_2017_user_KZT!N17="","",SAM_2017_user_KZT!N17/326)</f>
        <v/>
      </c>
      <c r="O17" s="223" t="str">
        <f>IF(SAM_2017_user_KZT!O17="","",SAM_2017_user_KZT!O17/326)</f>
        <v/>
      </c>
      <c r="P17" s="223" t="str">
        <f>IF(SAM_2017_user_KZT!P17="","",SAM_2017_user_KZT!P17/326)</f>
        <v/>
      </c>
      <c r="Q17" s="223" t="str">
        <f>IF(SAM_2017_user_KZT!Q17="","",SAM_2017_user_KZT!Q17/326)</f>
        <v/>
      </c>
      <c r="R17" s="223" t="str">
        <f>IF(SAM_2017_user_KZT!R17="","",SAM_2017_user_KZT!R17/326)</f>
        <v/>
      </c>
      <c r="S17" s="223" t="str">
        <f>IF(SAM_2017_user_KZT!S17="","",SAM_2017_user_KZT!S17/326)</f>
        <v/>
      </c>
      <c r="T17" s="223" t="str">
        <f>IF(SAM_2017_user_KZT!T17="","",SAM_2017_user_KZT!T17/326)</f>
        <v/>
      </c>
      <c r="U17" s="223" t="str">
        <f>IF(SAM_2017_user_KZT!U17="","",SAM_2017_user_KZT!U17/326)</f>
        <v/>
      </c>
      <c r="V17" s="223" t="str">
        <f>IF(SAM_2017_user_KZT!V17="","",SAM_2017_user_KZT!V17/326)</f>
        <v/>
      </c>
      <c r="W17" s="223" t="str">
        <f>IF(SAM_2017_user_KZT!W17="","",SAM_2017_user_KZT!W17/326)</f>
        <v/>
      </c>
      <c r="X17" s="223" t="str">
        <f>IF(SAM_2017_user_KZT!X17="","",SAM_2017_user_KZT!X17/326)</f>
        <v/>
      </c>
      <c r="Y17" s="223" t="str">
        <f>IF(SAM_2017_user_KZT!Y17="","",SAM_2017_user_KZT!Y17/326)</f>
        <v/>
      </c>
      <c r="Z17" s="223" t="str">
        <f>IF(SAM_2017_user_KZT!Z17="","",SAM_2017_user_KZT!Z17/326)</f>
        <v/>
      </c>
      <c r="AA17" s="223" t="str">
        <f>IF(SAM_2017_user_KZT!AA17="","",SAM_2017_user_KZT!AA17/326)</f>
        <v/>
      </c>
      <c r="AB17" s="223" t="str">
        <f>IF(SAM_2017_user_KZT!AB17="","",SAM_2017_user_KZT!AB17/326)</f>
        <v/>
      </c>
      <c r="AC17" s="223" t="str">
        <f>IF(SAM_2017_user_KZT!AC17="","",SAM_2017_user_KZT!AC17/326)</f>
        <v/>
      </c>
      <c r="AD17" s="223" t="str">
        <f>IF(SAM_2017_user_KZT!AD17="","",SAM_2017_user_KZT!AD17/326)</f>
        <v/>
      </c>
      <c r="AE17" s="223" t="str">
        <f>IF(SAM_2017_user_KZT!AE17="","",SAM_2017_user_KZT!AE17/326)</f>
        <v/>
      </c>
      <c r="AF17" s="223" t="str">
        <f>IF(SAM_2017_user_KZT!AF17="","",SAM_2017_user_KZT!AF17/326)</f>
        <v/>
      </c>
      <c r="AG17" s="223" t="str">
        <f>IF(SAM_2017_user_KZT!AG17="","",SAM_2017_user_KZT!AG17/326)</f>
        <v/>
      </c>
      <c r="AH17" s="223" t="str">
        <f>IF(SAM_2017_user_KZT!AH17="","",SAM_2017_user_KZT!AH17/326)</f>
        <v/>
      </c>
      <c r="AI17" s="223" t="str">
        <f>IF(SAM_2017_user_KZT!AI17="","",SAM_2017_user_KZT!AI17/326)</f>
        <v/>
      </c>
      <c r="AJ17" s="223" t="str">
        <f>IF(SAM_2017_user_KZT!AJ17="","",SAM_2017_user_KZT!AJ17/326)</f>
        <v/>
      </c>
      <c r="AK17" s="211" t="str">
        <f>IF(SAM_2017_user_KZT!AK17="","",SAM_2017_user_KZT!AK17/326)</f>
        <v/>
      </c>
      <c r="AL17" s="220" t="str">
        <f>IF(SAM_2017_user_KZT!AL17="","",SAM_2017_user_KZT!AL17/326)</f>
        <v/>
      </c>
      <c r="AM17" s="220" t="str">
        <f>IF(SAM_2017_user_KZT!AM17="","",SAM_2017_user_KZT!AM17/326)</f>
        <v/>
      </c>
      <c r="AN17" s="220" t="str">
        <f>IF(SAM_2017_user_KZT!AN17="","",SAM_2017_user_KZT!AN17/326)</f>
        <v/>
      </c>
      <c r="AO17" s="220" t="str">
        <f>IF(SAM_2017_user_KZT!AO17="","",SAM_2017_user_KZT!AO17/326)</f>
        <v/>
      </c>
      <c r="AP17" s="220" t="str">
        <f>IF(SAM_2017_user_KZT!AP17="","",SAM_2017_user_KZT!AP17/326)</f>
        <v/>
      </c>
      <c r="AQ17" s="220" t="str">
        <f>IF(SAM_2017_user_KZT!AQ17="","",SAM_2017_user_KZT!AQ17/326)</f>
        <v/>
      </c>
      <c r="AR17" s="220" t="str">
        <f>IF(SAM_2017_user_KZT!AR17="","",SAM_2017_user_KZT!AR17/326)</f>
        <v/>
      </c>
      <c r="AS17" s="220" t="str">
        <f>IF(SAM_2017_user_KZT!AS17="","",SAM_2017_user_KZT!AS17/326)</f>
        <v/>
      </c>
      <c r="AT17" s="220" t="str">
        <f>IF(SAM_2017_user_KZT!AT17="","",SAM_2017_user_KZT!AT17/326)</f>
        <v/>
      </c>
      <c r="AU17" s="220" t="str">
        <f>IF(SAM_2017_user_KZT!AU17="","",SAM_2017_user_KZT!AU17/326)</f>
        <v/>
      </c>
      <c r="AV17" s="220" t="str">
        <f>IF(SAM_2017_user_KZT!AV17="","",SAM_2017_user_KZT!AV17/326)</f>
        <v/>
      </c>
      <c r="AW17" s="220" t="str">
        <f>IF(SAM_2017_user_KZT!AW17="","",SAM_2017_user_KZT!AW17/326)</f>
        <v/>
      </c>
      <c r="AX17" s="220" t="str">
        <f>IF(SAM_2017_user_KZT!AX17="","",SAM_2017_user_KZT!AX17/326)</f>
        <v/>
      </c>
      <c r="AY17" s="220">
        <f>IF(SAM_2017_user_KZT!AY17="","",SAM_2017_user_KZT!AY17/326)</f>
        <v>1323.930926533086</v>
      </c>
      <c r="AZ17" s="220" t="str">
        <f>IF(SAM_2017_user_KZT!AZ17="","",SAM_2017_user_KZT!AZ17/326)</f>
        <v/>
      </c>
      <c r="BA17" s="220" t="str">
        <f>IF(SAM_2017_user_KZT!BA17="","",SAM_2017_user_KZT!BA17/326)</f>
        <v/>
      </c>
      <c r="BB17" s="220" t="str">
        <f>IF(SAM_2017_user_KZT!BB17="","",SAM_2017_user_KZT!BB17/326)</f>
        <v/>
      </c>
      <c r="BC17" s="220" t="str">
        <f>IF(SAM_2017_user_KZT!BC17="","",SAM_2017_user_KZT!BC17/326)</f>
        <v/>
      </c>
      <c r="BD17" s="220" t="str">
        <f>IF(SAM_2017_user_KZT!BD17="","",SAM_2017_user_KZT!BD17/326)</f>
        <v/>
      </c>
      <c r="BE17" s="220" t="str">
        <f>IF(SAM_2017_user_KZT!BE17="","",SAM_2017_user_KZT!BE17/326)</f>
        <v/>
      </c>
      <c r="BF17" s="220" t="str">
        <f>IF(SAM_2017_user_KZT!BF17="","",SAM_2017_user_KZT!BF17/326)</f>
        <v/>
      </c>
      <c r="BG17" s="220" t="str">
        <f>IF(SAM_2017_user_KZT!BG17="","",SAM_2017_user_KZT!BG17/326)</f>
        <v/>
      </c>
      <c r="BH17" s="220" t="str">
        <f>IF(SAM_2017_user_KZT!BH17="","",SAM_2017_user_KZT!BH17/326)</f>
        <v/>
      </c>
      <c r="BI17" s="220" t="str">
        <f>IF(SAM_2017_user_KZT!BI17="","",SAM_2017_user_KZT!BI17/326)</f>
        <v/>
      </c>
      <c r="BJ17" s="220" t="str">
        <f>IF(SAM_2017_user_KZT!BJ17="","",SAM_2017_user_KZT!BJ17/326)</f>
        <v/>
      </c>
      <c r="BK17" s="220" t="str">
        <f>IF(SAM_2017_user_KZT!BK17="","",SAM_2017_user_KZT!BK17/326)</f>
        <v/>
      </c>
      <c r="BL17" s="220" t="str">
        <f>IF(SAM_2017_user_KZT!BL17="","",SAM_2017_user_KZT!BL17/326)</f>
        <v/>
      </c>
      <c r="BM17" s="220" t="str">
        <f>IF(SAM_2017_user_KZT!BM17="","",SAM_2017_user_KZT!BM17/326)</f>
        <v/>
      </c>
      <c r="BN17" s="220" t="str">
        <f>IF(SAM_2017_user_KZT!BN17="","",SAM_2017_user_KZT!BN17/326)</f>
        <v/>
      </c>
      <c r="BO17" s="220" t="str">
        <f>IF(SAM_2017_user_KZT!BO17="","",SAM_2017_user_KZT!BO17/326)</f>
        <v/>
      </c>
      <c r="BP17" s="220" t="str">
        <f>IF(SAM_2017_user_KZT!BP17="","",SAM_2017_user_KZT!BP17/326)</f>
        <v/>
      </c>
      <c r="BQ17" s="220" t="str">
        <f>IF(SAM_2017_user_KZT!BQ17="","",SAM_2017_user_KZT!BQ17/326)</f>
        <v/>
      </c>
      <c r="BR17" s="219" t="str">
        <f>IF(SAM_2017_user_KZT!BR17="","",SAM_2017_user_KZT!BR17/326)</f>
        <v/>
      </c>
      <c r="BS17" s="223" t="str">
        <f>IF(SAM_2017_user_KZT!BS17="","",SAM_2017_user_KZT!BS17/326)</f>
        <v/>
      </c>
      <c r="BT17" s="223" t="str">
        <f>IF(SAM_2017_user_KZT!BT17="","",SAM_2017_user_KZT!BT17/326)</f>
        <v/>
      </c>
      <c r="BU17" s="223" t="str">
        <f>IF(SAM_2017_user_KZT!BU17="","",SAM_2017_user_KZT!BU17/326)</f>
        <v/>
      </c>
      <c r="BV17" s="223" t="str">
        <f>IF(SAM_2017_user_KZT!BV17="","",SAM_2017_user_KZT!BV17/326)</f>
        <v/>
      </c>
      <c r="BW17" s="223" t="str">
        <f>IF(SAM_2017_user_KZT!BW17="","",SAM_2017_user_KZT!BW17/326)</f>
        <v/>
      </c>
      <c r="BX17" s="223" t="str">
        <f>IF(SAM_2017_user_KZT!BX17="","",SAM_2017_user_KZT!BX17/326)</f>
        <v/>
      </c>
      <c r="BY17" s="223" t="str">
        <f>IF(SAM_2017_user_KZT!BY17="","",SAM_2017_user_KZT!BY17/326)</f>
        <v/>
      </c>
      <c r="BZ17" s="223" t="str">
        <f>IF(SAM_2017_user_KZT!BZ17="","",SAM_2017_user_KZT!BZ17/326)</f>
        <v/>
      </c>
      <c r="CA17" s="223" t="str">
        <f>IF(SAM_2017_user_KZT!CA17="","",SAM_2017_user_KZT!CA17/326)</f>
        <v/>
      </c>
      <c r="CB17" s="223" t="str">
        <f>IF(SAM_2017_user_KZT!CB17="","",SAM_2017_user_KZT!CB17/326)</f>
        <v/>
      </c>
      <c r="CC17" s="223" t="str">
        <f>IF(SAM_2017_user_KZT!CD17="","",SAM_2017_user_KZT!CD17/326)</f>
        <v/>
      </c>
      <c r="CD17" s="223" t="str">
        <f>IF(SAM_2017_user_KZT!CE17="","",SAM_2017_user_KZT!CE17/326)</f>
        <v/>
      </c>
      <c r="CE17" s="141">
        <f>IF(SAM_2017_user_KZT!CF17="","",SAM_2017_user_KZT!CF17/326)</f>
        <v>609.87824771468399</v>
      </c>
      <c r="CF17" s="107">
        <f t="shared" si="0"/>
        <v>1933.80917424777</v>
      </c>
    </row>
    <row r="18" spans="1:84" x14ac:dyDescent="0.25">
      <c r="A18" s="227"/>
      <c r="B18" s="225">
        <v>16</v>
      </c>
      <c r="C18" s="223" t="str">
        <f>IF(SAM_2017_user_KZT!C18="","",SAM_2017_user_KZT!C18/326)</f>
        <v/>
      </c>
      <c r="D18" s="223" t="str">
        <f>IF(SAM_2017_user_KZT!D18="","",SAM_2017_user_KZT!D18/326)</f>
        <v/>
      </c>
      <c r="E18" s="223" t="str">
        <f>IF(SAM_2017_user_KZT!E18="","",SAM_2017_user_KZT!E18/326)</f>
        <v/>
      </c>
      <c r="F18" s="223" t="str">
        <f>IF(SAM_2017_user_KZT!F18="","",SAM_2017_user_KZT!F18/326)</f>
        <v/>
      </c>
      <c r="G18" s="223" t="str">
        <f>IF(SAM_2017_user_KZT!G18="","",SAM_2017_user_KZT!G18/326)</f>
        <v/>
      </c>
      <c r="H18" s="223" t="str">
        <f>IF(SAM_2017_user_KZT!H18="","",SAM_2017_user_KZT!H18/326)</f>
        <v/>
      </c>
      <c r="I18" s="223" t="str">
        <f>IF(SAM_2017_user_KZT!I18="","",SAM_2017_user_KZT!I18/326)</f>
        <v/>
      </c>
      <c r="J18" s="223" t="str">
        <f>IF(SAM_2017_user_KZT!J18="","",SAM_2017_user_KZT!J18/326)</f>
        <v/>
      </c>
      <c r="K18" s="223" t="str">
        <f>IF(SAM_2017_user_KZT!K18="","",SAM_2017_user_KZT!K18/326)</f>
        <v/>
      </c>
      <c r="L18" s="223" t="str">
        <f>IF(SAM_2017_user_KZT!L18="","",SAM_2017_user_KZT!L18/326)</f>
        <v/>
      </c>
      <c r="M18" s="223" t="str">
        <f>IF(SAM_2017_user_KZT!M18="","",SAM_2017_user_KZT!M18/326)</f>
        <v/>
      </c>
      <c r="N18" s="223" t="str">
        <f>IF(SAM_2017_user_KZT!N18="","",SAM_2017_user_KZT!N18/326)</f>
        <v/>
      </c>
      <c r="O18" s="223" t="str">
        <f>IF(SAM_2017_user_KZT!O18="","",SAM_2017_user_KZT!O18/326)</f>
        <v/>
      </c>
      <c r="P18" s="223" t="str">
        <f>IF(SAM_2017_user_KZT!P18="","",SAM_2017_user_KZT!P18/326)</f>
        <v/>
      </c>
      <c r="Q18" s="223" t="str">
        <f>IF(SAM_2017_user_KZT!Q18="","",SAM_2017_user_KZT!Q18/326)</f>
        <v/>
      </c>
      <c r="R18" s="223" t="str">
        <f>IF(SAM_2017_user_KZT!R18="","",SAM_2017_user_KZT!R18/326)</f>
        <v/>
      </c>
      <c r="S18" s="223" t="str">
        <f>IF(SAM_2017_user_KZT!S18="","",SAM_2017_user_KZT!S18/326)</f>
        <v/>
      </c>
      <c r="T18" s="223" t="str">
        <f>IF(SAM_2017_user_KZT!T18="","",SAM_2017_user_KZT!T18/326)</f>
        <v/>
      </c>
      <c r="U18" s="223" t="str">
        <f>IF(SAM_2017_user_KZT!U18="","",SAM_2017_user_KZT!U18/326)</f>
        <v/>
      </c>
      <c r="V18" s="223" t="str">
        <f>IF(SAM_2017_user_KZT!V18="","",SAM_2017_user_KZT!V18/326)</f>
        <v/>
      </c>
      <c r="W18" s="223" t="str">
        <f>IF(SAM_2017_user_KZT!W18="","",SAM_2017_user_KZT!W18/326)</f>
        <v/>
      </c>
      <c r="X18" s="223" t="str">
        <f>IF(SAM_2017_user_KZT!X18="","",SAM_2017_user_KZT!X18/326)</f>
        <v/>
      </c>
      <c r="Y18" s="223" t="str">
        <f>IF(SAM_2017_user_KZT!Y18="","",SAM_2017_user_KZT!Y18/326)</f>
        <v/>
      </c>
      <c r="Z18" s="223" t="str">
        <f>IF(SAM_2017_user_KZT!Z18="","",SAM_2017_user_KZT!Z18/326)</f>
        <v/>
      </c>
      <c r="AA18" s="223" t="str">
        <f>IF(SAM_2017_user_KZT!AA18="","",SAM_2017_user_KZT!AA18/326)</f>
        <v/>
      </c>
      <c r="AB18" s="223" t="str">
        <f>IF(SAM_2017_user_KZT!AB18="","",SAM_2017_user_KZT!AB18/326)</f>
        <v/>
      </c>
      <c r="AC18" s="223" t="str">
        <f>IF(SAM_2017_user_KZT!AC18="","",SAM_2017_user_KZT!AC18/326)</f>
        <v/>
      </c>
      <c r="AD18" s="223" t="str">
        <f>IF(SAM_2017_user_KZT!AD18="","",SAM_2017_user_KZT!AD18/326)</f>
        <v/>
      </c>
      <c r="AE18" s="223" t="str">
        <f>IF(SAM_2017_user_KZT!AE18="","",SAM_2017_user_KZT!AE18/326)</f>
        <v/>
      </c>
      <c r="AF18" s="223" t="str">
        <f>IF(SAM_2017_user_KZT!AF18="","",SAM_2017_user_KZT!AF18/326)</f>
        <v/>
      </c>
      <c r="AG18" s="223" t="str">
        <f>IF(SAM_2017_user_KZT!AG18="","",SAM_2017_user_KZT!AG18/326)</f>
        <v/>
      </c>
      <c r="AH18" s="223" t="str">
        <f>IF(SAM_2017_user_KZT!AH18="","",SAM_2017_user_KZT!AH18/326)</f>
        <v/>
      </c>
      <c r="AI18" s="223" t="str">
        <f>IF(SAM_2017_user_KZT!AI18="","",SAM_2017_user_KZT!AI18/326)</f>
        <v/>
      </c>
      <c r="AJ18" s="223" t="str">
        <f>IF(SAM_2017_user_KZT!AJ18="","",SAM_2017_user_KZT!AJ18/326)</f>
        <v/>
      </c>
      <c r="AK18" s="211" t="str">
        <f>IF(SAM_2017_user_KZT!AK18="","",SAM_2017_user_KZT!AK18/326)</f>
        <v/>
      </c>
      <c r="AL18" s="220" t="str">
        <f>IF(SAM_2017_user_KZT!AL18="","",SAM_2017_user_KZT!AL18/326)</f>
        <v/>
      </c>
      <c r="AM18" s="220" t="str">
        <f>IF(SAM_2017_user_KZT!AM18="","",SAM_2017_user_KZT!AM18/326)</f>
        <v/>
      </c>
      <c r="AN18" s="220" t="str">
        <f>IF(SAM_2017_user_KZT!AN18="","",SAM_2017_user_KZT!AN18/326)</f>
        <v/>
      </c>
      <c r="AO18" s="220" t="str">
        <f>IF(SAM_2017_user_KZT!AO18="","",SAM_2017_user_KZT!AO18/326)</f>
        <v/>
      </c>
      <c r="AP18" s="220" t="str">
        <f>IF(SAM_2017_user_KZT!AP18="","",SAM_2017_user_KZT!AP18/326)</f>
        <v/>
      </c>
      <c r="AQ18" s="220" t="str">
        <f>IF(SAM_2017_user_KZT!AQ18="","",SAM_2017_user_KZT!AQ18/326)</f>
        <v/>
      </c>
      <c r="AR18" s="220" t="str">
        <f>IF(SAM_2017_user_KZT!AR18="","",SAM_2017_user_KZT!AR18/326)</f>
        <v/>
      </c>
      <c r="AS18" s="220" t="str">
        <f>IF(SAM_2017_user_KZT!AS18="","",SAM_2017_user_KZT!AS18/326)</f>
        <v/>
      </c>
      <c r="AT18" s="220" t="str">
        <f>IF(SAM_2017_user_KZT!AT18="","",SAM_2017_user_KZT!AT18/326)</f>
        <v/>
      </c>
      <c r="AU18" s="220" t="str">
        <f>IF(SAM_2017_user_KZT!AU18="","",SAM_2017_user_KZT!AU18/326)</f>
        <v/>
      </c>
      <c r="AV18" s="220" t="str">
        <f>IF(SAM_2017_user_KZT!AV18="","",SAM_2017_user_KZT!AV18/326)</f>
        <v/>
      </c>
      <c r="AW18" s="220" t="str">
        <f>IF(SAM_2017_user_KZT!AW18="","",SAM_2017_user_KZT!AW18/326)</f>
        <v/>
      </c>
      <c r="AX18" s="220" t="str">
        <f>IF(SAM_2017_user_KZT!AX18="","",SAM_2017_user_KZT!AX18/326)</f>
        <v/>
      </c>
      <c r="AY18" s="220" t="str">
        <f>IF(SAM_2017_user_KZT!AY18="","",SAM_2017_user_KZT!AY18/326)</f>
        <v/>
      </c>
      <c r="AZ18" s="220">
        <f>IF(SAM_2017_user_KZT!AZ18="","",SAM_2017_user_KZT!AZ18/326)</f>
        <v>1903.981230896276</v>
      </c>
      <c r="BA18" s="220" t="str">
        <f>IF(SAM_2017_user_KZT!BA18="","",SAM_2017_user_KZT!BA18/326)</f>
        <v/>
      </c>
      <c r="BB18" s="220" t="str">
        <f>IF(SAM_2017_user_KZT!BB18="","",SAM_2017_user_KZT!BB18/326)</f>
        <v/>
      </c>
      <c r="BC18" s="220" t="str">
        <f>IF(SAM_2017_user_KZT!BC18="","",SAM_2017_user_KZT!BC18/326)</f>
        <v/>
      </c>
      <c r="BD18" s="220" t="str">
        <f>IF(SAM_2017_user_KZT!BD18="","",SAM_2017_user_KZT!BD18/326)</f>
        <v/>
      </c>
      <c r="BE18" s="220" t="str">
        <f>IF(SAM_2017_user_KZT!BE18="","",SAM_2017_user_KZT!BE18/326)</f>
        <v/>
      </c>
      <c r="BF18" s="220" t="str">
        <f>IF(SAM_2017_user_KZT!BF18="","",SAM_2017_user_KZT!BF18/326)</f>
        <v/>
      </c>
      <c r="BG18" s="220" t="str">
        <f>IF(SAM_2017_user_KZT!BG18="","",SAM_2017_user_KZT!BG18/326)</f>
        <v/>
      </c>
      <c r="BH18" s="220" t="str">
        <f>IF(SAM_2017_user_KZT!BH18="","",SAM_2017_user_KZT!BH18/326)</f>
        <v/>
      </c>
      <c r="BI18" s="220" t="str">
        <f>IF(SAM_2017_user_KZT!BI18="","",SAM_2017_user_KZT!BI18/326)</f>
        <v/>
      </c>
      <c r="BJ18" s="220" t="str">
        <f>IF(SAM_2017_user_KZT!BJ18="","",SAM_2017_user_KZT!BJ18/326)</f>
        <v/>
      </c>
      <c r="BK18" s="220" t="str">
        <f>IF(SAM_2017_user_KZT!BK18="","",SAM_2017_user_KZT!BK18/326)</f>
        <v/>
      </c>
      <c r="BL18" s="220" t="str">
        <f>IF(SAM_2017_user_KZT!BL18="","",SAM_2017_user_KZT!BL18/326)</f>
        <v/>
      </c>
      <c r="BM18" s="220" t="str">
        <f>IF(SAM_2017_user_KZT!BM18="","",SAM_2017_user_KZT!BM18/326)</f>
        <v/>
      </c>
      <c r="BN18" s="220" t="str">
        <f>IF(SAM_2017_user_KZT!BN18="","",SAM_2017_user_KZT!BN18/326)</f>
        <v/>
      </c>
      <c r="BO18" s="220" t="str">
        <f>IF(SAM_2017_user_KZT!BO18="","",SAM_2017_user_KZT!BO18/326)</f>
        <v/>
      </c>
      <c r="BP18" s="220" t="str">
        <f>IF(SAM_2017_user_KZT!BP18="","",SAM_2017_user_KZT!BP18/326)</f>
        <v/>
      </c>
      <c r="BQ18" s="220" t="str">
        <f>IF(SAM_2017_user_KZT!BQ18="","",SAM_2017_user_KZT!BQ18/326)</f>
        <v/>
      </c>
      <c r="BR18" s="219" t="str">
        <f>IF(SAM_2017_user_KZT!BR18="","",SAM_2017_user_KZT!BR18/326)</f>
        <v/>
      </c>
      <c r="BS18" s="223" t="str">
        <f>IF(SAM_2017_user_KZT!BS18="","",SAM_2017_user_KZT!BS18/326)</f>
        <v/>
      </c>
      <c r="BT18" s="223" t="str">
        <f>IF(SAM_2017_user_KZT!BT18="","",SAM_2017_user_KZT!BT18/326)</f>
        <v/>
      </c>
      <c r="BU18" s="223" t="str">
        <f>IF(SAM_2017_user_KZT!BU18="","",SAM_2017_user_KZT!BU18/326)</f>
        <v/>
      </c>
      <c r="BV18" s="223" t="str">
        <f>IF(SAM_2017_user_KZT!BV18="","",SAM_2017_user_KZT!BV18/326)</f>
        <v/>
      </c>
      <c r="BW18" s="223" t="str">
        <f>IF(SAM_2017_user_KZT!BW18="","",SAM_2017_user_KZT!BW18/326)</f>
        <v/>
      </c>
      <c r="BX18" s="223" t="str">
        <f>IF(SAM_2017_user_KZT!BX18="","",SAM_2017_user_KZT!BX18/326)</f>
        <v/>
      </c>
      <c r="BY18" s="223" t="str">
        <f>IF(SAM_2017_user_KZT!BY18="","",SAM_2017_user_KZT!BY18/326)</f>
        <v/>
      </c>
      <c r="BZ18" s="223" t="str">
        <f>IF(SAM_2017_user_KZT!BZ18="","",SAM_2017_user_KZT!BZ18/326)</f>
        <v/>
      </c>
      <c r="CA18" s="223" t="str">
        <f>IF(SAM_2017_user_KZT!CA18="","",SAM_2017_user_KZT!CA18/326)</f>
        <v/>
      </c>
      <c r="CB18" s="223" t="str">
        <f>IF(SAM_2017_user_KZT!CB18="","",SAM_2017_user_KZT!CB18/326)</f>
        <v/>
      </c>
      <c r="CC18" s="223" t="str">
        <f>IF(SAM_2017_user_KZT!CD18="","",SAM_2017_user_KZT!CD18/326)</f>
        <v/>
      </c>
      <c r="CD18" s="223" t="str">
        <f>IF(SAM_2017_user_KZT!CE18="","",SAM_2017_user_KZT!CE18/326)</f>
        <v/>
      </c>
      <c r="CE18" s="141">
        <f>IF(SAM_2017_user_KZT!CF18="","",SAM_2017_user_KZT!CF18/326)</f>
        <v>65.257804545305333</v>
      </c>
      <c r="CF18" s="107">
        <f t="shared" si="0"/>
        <v>1969.2390354415813</v>
      </c>
    </row>
    <row r="19" spans="1:84" x14ac:dyDescent="0.25">
      <c r="A19" s="227"/>
      <c r="B19" s="225">
        <v>17</v>
      </c>
      <c r="C19" s="223" t="str">
        <f>IF(SAM_2017_user_KZT!C19="","",SAM_2017_user_KZT!C19/326)</f>
        <v/>
      </c>
      <c r="D19" s="223" t="str">
        <f>IF(SAM_2017_user_KZT!D19="","",SAM_2017_user_KZT!D19/326)</f>
        <v/>
      </c>
      <c r="E19" s="223" t="str">
        <f>IF(SAM_2017_user_KZT!E19="","",SAM_2017_user_KZT!E19/326)</f>
        <v/>
      </c>
      <c r="F19" s="223" t="str">
        <f>IF(SAM_2017_user_KZT!F19="","",SAM_2017_user_KZT!F19/326)</f>
        <v/>
      </c>
      <c r="G19" s="223" t="str">
        <f>IF(SAM_2017_user_KZT!G19="","",SAM_2017_user_KZT!G19/326)</f>
        <v/>
      </c>
      <c r="H19" s="223" t="str">
        <f>IF(SAM_2017_user_KZT!H19="","",SAM_2017_user_KZT!H19/326)</f>
        <v/>
      </c>
      <c r="I19" s="223" t="str">
        <f>IF(SAM_2017_user_KZT!I19="","",SAM_2017_user_KZT!I19/326)</f>
        <v/>
      </c>
      <c r="J19" s="223" t="str">
        <f>IF(SAM_2017_user_KZT!J19="","",SAM_2017_user_KZT!J19/326)</f>
        <v/>
      </c>
      <c r="K19" s="223" t="str">
        <f>IF(SAM_2017_user_KZT!K19="","",SAM_2017_user_KZT!K19/326)</f>
        <v/>
      </c>
      <c r="L19" s="223" t="str">
        <f>IF(SAM_2017_user_KZT!L19="","",SAM_2017_user_KZT!L19/326)</f>
        <v/>
      </c>
      <c r="M19" s="223" t="str">
        <f>IF(SAM_2017_user_KZT!M19="","",SAM_2017_user_KZT!M19/326)</f>
        <v/>
      </c>
      <c r="N19" s="223" t="str">
        <f>IF(SAM_2017_user_KZT!N19="","",SAM_2017_user_KZT!N19/326)</f>
        <v/>
      </c>
      <c r="O19" s="223" t="str">
        <f>IF(SAM_2017_user_KZT!O19="","",SAM_2017_user_KZT!O19/326)</f>
        <v/>
      </c>
      <c r="P19" s="223" t="str">
        <f>IF(SAM_2017_user_KZT!P19="","",SAM_2017_user_KZT!P19/326)</f>
        <v/>
      </c>
      <c r="Q19" s="223" t="str">
        <f>IF(SAM_2017_user_KZT!Q19="","",SAM_2017_user_KZT!Q19/326)</f>
        <v/>
      </c>
      <c r="R19" s="223" t="str">
        <f>IF(SAM_2017_user_KZT!R19="","",SAM_2017_user_KZT!R19/326)</f>
        <v/>
      </c>
      <c r="S19" s="223" t="str">
        <f>IF(SAM_2017_user_KZT!S19="","",SAM_2017_user_KZT!S19/326)</f>
        <v/>
      </c>
      <c r="T19" s="223" t="str">
        <f>IF(SAM_2017_user_KZT!T19="","",SAM_2017_user_KZT!T19/326)</f>
        <v/>
      </c>
      <c r="U19" s="223" t="str">
        <f>IF(SAM_2017_user_KZT!U19="","",SAM_2017_user_KZT!U19/326)</f>
        <v/>
      </c>
      <c r="V19" s="223" t="str">
        <f>IF(SAM_2017_user_KZT!V19="","",SAM_2017_user_KZT!V19/326)</f>
        <v/>
      </c>
      <c r="W19" s="223" t="str">
        <f>IF(SAM_2017_user_KZT!W19="","",SAM_2017_user_KZT!W19/326)</f>
        <v/>
      </c>
      <c r="X19" s="223" t="str">
        <f>IF(SAM_2017_user_KZT!X19="","",SAM_2017_user_KZT!X19/326)</f>
        <v/>
      </c>
      <c r="Y19" s="223" t="str">
        <f>IF(SAM_2017_user_KZT!Y19="","",SAM_2017_user_KZT!Y19/326)</f>
        <v/>
      </c>
      <c r="Z19" s="223" t="str">
        <f>IF(SAM_2017_user_KZT!Z19="","",SAM_2017_user_KZT!Z19/326)</f>
        <v/>
      </c>
      <c r="AA19" s="223" t="str">
        <f>IF(SAM_2017_user_KZT!AA19="","",SAM_2017_user_KZT!AA19/326)</f>
        <v/>
      </c>
      <c r="AB19" s="223" t="str">
        <f>IF(SAM_2017_user_KZT!AB19="","",SAM_2017_user_KZT!AB19/326)</f>
        <v/>
      </c>
      <c r="AC19" s="223" t="str">
        <f>IF(SAM_2017_user_KZT!AC19="","",SAM_2017_user_KZT!AC19/326)</f>
        <v/>
      </c>
      <c r="AD19" s="223" t="str">
        <f>IF(SAM_2017_user_KZT!AD19="","",SAM_2017_user_KZT!AD19/326)</f>
        <v/>
      </c>
      <c r="AE19" s="223" t="str">
        <f>IF(SAM_2017_user_KZT!AE19="","",SAM_2017_user_KZT!AE19/326)</f>
        <v/>
      </c>
      <c r="AF19" s="223" t="str">
        <f>IF(SAM_2017_user_KZT!AF19="","",SAM_2017_user_KZT!AF19/326)</f>
        <v/>
      </c>
      <c r="AG19" s="223" t="str">
        <f>IF(SAM_2017_user_KZT!AG19="","",SAM_2017_user_KZT!AG19/326)</f>
        <v/>
      </c>
      <c r="AH19" s="223" t="str">
        <f>IF(SAM_2017_user_KZT!AH19="","",SAM_2017_user_KZT!AH19/326)</f>
        <v/>
      </c>
      <c r="AI19" s="223" t="str">
        <f>IF(SAM_2017_user_KZT!AI19="","",SAM_2017_user_KZT!AI19/326)</f>
        <v/>
      </c>
      <c r="AJ19" s="223" t="str">
        <f>IF(SAM_2017_user_KZT!AJ19="","",SAM_2017_user_KZT!AJ19/326)</f>
        <v/>
      </c>
      <c r="AK19" s="211" t="str">
        <f>IF(SAM_2017_user_KZT!AK19="","",SAM_2017_user_KZT!AK19/326)</f>
        <v/>
      </c>
      <c r="AL19" s="220" t="str">
        <f>IF(SAM_2017_user_KZT!AL19="","",SAM_2017_user_KZT!AL19/326)</f>
        <v/>
      </c>
      <c r="AM19" s="220" t="str">
        <f>IF(SAM_2017_user_KZT!AM19="","",SAM_2017_user_KZT!AM19/326)</f>
        <v/>
      </c>
      <c r="AN19" s="220" t="str">
        <f>IF(SAM_2017_user_KZT!AN19="","",SAM_2017_user_KZT!AN19/326)</f>
        <v/>
      </c>
      <c r="AO19" s="220" t="str">
        <f>IF(SAM_2017_user_KZT!AO19="","",SAM_2017_user_KZT!AO19/326)</f>
        <v/>
      </c>
      <c r="AP19" s="220" t="str">
        <f>IF(SAM_2017_user_KZT!AP19="","",SAM_2017_user_KZT!AP19/326)</f>
        <v/>
      </c>
      <c r="AQ19" s="220" t="str">
        <f>IF(SAM_2017_user_KZT!AQ19="","",SAM_2017_user_KZT!AQ19/326)</f>
        <v/>
      </c>
      <c r="AR19" s="220" t="str">
        <f>IF(SAM_2017_user_KZT!AR19="","",SAM_2017_user_KZT!AR19/326)</f>
        <v/>
      </c>
      <c r="AS19" s="220" t="str">
        <f>IF(SAM_2017_user_KZT!AS19="","",SAM_2017_user_KZT!AS19/326)</f>
        <v/>
      </c>
      <c r="AT19" s="220" t="str">
        <f>IF(SAM_2017_user_KZT!AT19="","",SAM_2017_user_KZT!AT19/326)</f>
        <v/>
      </c>
      <c r="AU19" s="220" t="str">
        <f>IF(SAM_2017_user_KZT!AU19="","",SAM_2017_user_KZT!AU19/326)</f>
        <v/>
      </c>
      <c r="AV19" s="220" t="str">
        <f>IF(SAM_2017_user_KZT!AV19="","",SAM_2017_user_KZT!AV19/326)</f>
        <v/>
      </c>
      <c r="AW19" s="220" t="str">
        <f>IF(SAM_2017_user_KZT!AW19="","",SAM_2017_user_KZT!AW19/326)</f>
        <v/>
      </c>
      <c r="AX19" s="220" t="str">
        <f>IF(SAM_2017_user_KZT!AX19="","",SAM_2017_user_KZT!AX19/326)</f>
        <v/>
      </c>
      <c r="AY19" s="220" t="str">
        <f>IF(SAM_2017_user_KZT!AY19="","",SAM_2017_user_KZT!AY19/326)</f>
        <v/>
      </c>
      <c r="AZ19" s="220" t="str">
        <f>IF(SAM_2017_user_KZT!AZ19="","",SAM_2017_user_KZT!AZ19/326)</f>
        <v/>
      </c>
      <c r="BA19" s="220">
        <f>IF(SAM_2017_user_KZT!BA19="","",SAM_2017_user_KZT!BA19/326)</f>
        <v>2714.4571980857218</v>
      </c>
      <c r="BB19" s="220" t="str">
        <f>IF(SAM_2017_user_KZT!BB19="","",SAM_2017_user_KZT!BB19/326)</f>
        <v/>
      </c>
      <c r="BC19" s="220" t="str">
        <f>IF(SAM_2017_user_KZT!BC19="","",SAM_2017_user_KZT!BC19/326)</f>
        <v/>
      </c>
      <c r="BD19" s="220" t="str">
        <f>IF(SAM_2017_user_KZT!BD19="","",SAM_2017_user_KZT!BD19/326)</f>
        <v/>
      </c>
      <c r="BE19" s="220" t="str">
        <f>IF(SAM_2017_user_KZT!BE19="","",SAM_2017_user_KZT!BE19/326)</f>
        <v/>
      </c>
      <c r="BF19" s="220" t="str">
        <f>IF(SAM_2017_user_KZT!BF19="","",SAM_2017_user_KZT!BF19/326)</f>
        <v/>
      </c>
      <c r="BG19" s="220" t="str">
        <f>IF(SAM_2017_user_KZT!BG19="","",SAM_2017_user_KZT!BG19/326)</f>
        <v/>
      </c>
      <c r="BH19" s="220" t="str">
        <f>IF(SAM_2017_user_KZT!BH19="","",SAM_2017_user_KZT!BH19/326)</f>
        <v/>
      </c>
      <c r="BI19" s="220" t="str">
        <f>IF(SAM_2017_user_KZT!BI19="","",SAM_2017_user_KZT!BI19/326)</f>
        <v/>
      </c>
      <c r="BJ19" s="220" t="str">
        <f>IF(SAM_2017_user_KZT!BJ19="","",SAM_2017_user_KZT!BJ19/326)</f>
        <v/>
      </c>
      <c r="BK19" s="220" t="str">
        <f>IF(SAM_2017_user_KZT!BK19="","",SAM_2017_user_KZT!BK19/326)</f>
        <v/>
      </c>
      <c r="BL19" s="220" t="str">
        <f>IF(SAM_2017_user_KZT!BL19="","",SAM_2017_user_KZT!BL19/326)</f>
        <v/>
      </c>
      <c r="BM19" s="220" t="str">
        <f>IF(SAM_2017_user_KZT!BM19="","",SAM_2017_user_KZT!BM19/326)</f>
        <v/>
      </c>
      <c r="BN19" s="220" t="str">
        <f>IF(SAM_2017_user_KZT!BN19="","",SAM_2017_user_KZT!BN19/326)</f>
        <v/>
      </c>
      <c r="BO19" s="220" t="str">
        <f>IF(SAM_2017_user_KZT!BO19="","",SAM_2017_user_KZT!BO19/326)</f>
        <v/>
      </c>
      <c r="BP19" s="220" t="str">
        <f>IF(SAM_2017_user_KZT!BP19="","",SAM_2017_user_KZT!BP19/326)</f>
        <v/>
      </c>
      <c r="BQ19" s="220" t="str">
        <f>IF(SAM_2017_user_KZT!BQ19="","",SAM_2017_user_KZT!BQ19/326)</f>
        <v/>
      </c>
      <c r="BR19" s="219" t="str">
        <f>IF(SAM_2017_user_KZT!BR19="","",SAM_2017_user_KZT!BR19/326)</f>
        <v/>
      </c>
      <c r="BS19" s="223" t="str">
        <f>IF(SAM_2017_user_KZT!BS19="","",SAM_2017_user_KZT!BS19/326)</f>
        <v/>
      </c>
      <c r="BT19" s="223" t="str">
        <f>IF(SAM_2017_user_KZT!BT19="","",SAM_2017_user_KZT!BT19/326)</f>
        <v/>
      </c>
      <c r="BU19" s="223" t="str">
        <f>IF(SAM_2017_user_KZT!BU19="","",SAM_2017_user_KZT!BU19/326)</f>
        <v/>
      </c>
      <c r="BV19" s="223" t="str">
        <f>IF(SAM_2017_user_KZT!BV19="","",SAM_2017_user_KZT!BV19/326)</f>
        <v/>
      </c>
      <c r="BW19" s="223" t="str">
        <f>IF(SAM_2017_user_KZT!BW19="","",SAM_2017_user_KZT!BW19/326)</f>
        <v/>
      </c>
      <c r="BX19" s="223" t="str">
        <f>IF(SAM_2017_user_KZT!BX19="","",SAM_2017_user_KZT!BX19/326)</f>
        <v/>
      </c>
      <c r="BY19" s="223" t="str">
        <f>IF(SAM_2017_user_KZT!BY19="","",SAM_2017_user_KZT!BY19/326)</f>
        <v/>
      </c>
      <c r="BZ19" s="223" t="str">
        <f>IF(SAM_2017_user_KZT!BZ19="","",SAM_2017_user_KZT!BZ19/326)</f>
        <v/>
      </c>
      <c r="CA19" s="223" t="str">
        <f>IF(SAM_2017_user_KZT!CA19="","",SAM_2017_user_KZT!CA19/326)</f>
        <v/>
      </c>
      <c r="CB19" s="223" t="str">
        <f>IF(SAM_2017_user_KZT!CB19="","",SAM_2017_user_KZT!CB19/326)</f>
        <v/>
      </c>
      <c r="CC19" s="223" t="str">
        <f>IF(SAM_2017_user_KZT!CD19="","",SAM_2017_user_KZT!CD19/326)</f>
        <v/>
      </c>
      <c r="CD19" s="223" t="str">
        <f>IF(SAM_2017_user_KZT!CE19="","",SAM_2017_user_KZT!CE19/326)</f>
        <v/>
      </c>
      <c r="CE19" s="141">
        <f>IF(SAM_2017_user_KZT!CF19="","",SAM_2017_user_KZT!CF19/326)</f>
        <v>561.23044632268522</v>
      </c>
      <c r="CF19" s="107">
        <f t="shared" si="0"/>
        <v>3275.6876444084069</v>
      </c>
    </row>
    <row r="20" spans="1:84" x14ac:dyDescent="0.25">
      <c r="A20" s="227"/>
      <c r="B20" s="225">
        <v>18</v>
      </c>
      <c r="C20" s="223" t="str">
        <f>IF(SAM_2017_user_KZT!C20="","",SAM_2017_user_KZT!C20/326)</f>
        <v/>
      </c>
      <c r="D20" s="223" t="str">
        <f>IF(SAM_2017_user_KZT!D20="","",SAM_2017_user_KZT!D20/326)</f>
        <v/>
      </c>
      <c r="E20" s="223" t="str">
        <f>IF(SAM_2017_user_KZT!E20="","",SAM_2017_user_KZT!E20/326)</f>
        <v/>
      </c>
      <c r="F20" s="223" t="str">
        <f>IF(SAM_2017_user_KZT!F20="","",SAM_2017_user_KZT!F20/326)</f>
        <v/>
      </c>
      <c r="G20" s="223" t="str">
        <f>IF(SAM_2017_user_KZT!G20="","",SAM_2017_user_KZT!G20/326)</f>
        <v/>
      </c>
      <c r="H20" s="223" t="str">
        <f>IF(SAM_2017_user_KZT!H20="","",SAM_2017_user_KZT!H20/326)</f>
        <v/>
      </c>
      <c r="I20" s="223" t="str">
        <f>IF(SAM_2017_user_KZT!I20="","",SAM_2017_user_KZT!I20/326)</f>
        <v/>
      </c>
      <c r="J20" s="223" t="str">
        <f>IF(SAM_2017_user_KZT!J20="","",SAM_2017_user_KZT!J20/326)</f>
        <v/>
      </c>
      <c r="K20" s="223" t="str">
        <f>IF(SAM_2017_user_KZT!K20="","",SAM_2017_user_KZT!K20/326)</f>
        <v/>
      </c>
      <c r="L20" s="223" t="str">
        <f>IF(SAM_2017_user_KZT!L20="","",SAM_2017_user_KZT!L20/326)</f>
        <v/>
      </c>
      <c r="M20" s="223" t="str">
        <f>IF(SAM_2017_user_KZT!M20="","",SAM_2017_user_KZT!M20/326)</f>
        <v/>
      </c>
      <c r="N20" s="223" t="str">
        <f>IF(SAM_2017_user_KZT!N20="","",SAM_2017_user_KZT!N20/326)</f>
        <v/>
      </c>
      <c r="O20" s="223" t="str">
        <f>IF(SAM_2017_user_KZT!O20="","",SAM_2017_user_KZT!O20/326)</f>
        <v/>
      </c>
      <c r="P20" s="223" t="str">
        <f>IF(SAM_2017_user_KZT!P20="","",SAM_2017_user_KZT!P20/326)</f>
        <v/>
      </c>
      <c r="Q20" s="223" t="str">
        <f>IF(SAM_2017_user_KZT!Q20="","",SAM_2017_user_KZT!Q20/326)</f>
        <v/>
      </c>
      <c r="R20" s="223" t="str">
        <f>IF(SAM_2017_user_KZT!R20="","",SAM_2017_user_KZT!R20/326)</f>
        <v/>
      </c>
      <c r="S20" s="223" t="str">
        <f>IF(SAM_2017_user_KZT!S20="","",SAM_2017_user_KZT!S20/326)</f>
        <v/>
      </c>
      <c r="T20" s="223" t="str">
        <f>IF(SAM_2017_user_KZT!T20="","",SAM_2017_user_KZT!T20/326)</f>
        <v/>
      </c>
      <c r="U20" s="223" t="str">
        <f>IF(SAM_2017_user_KZT!U20="","",SAM_2017_user_KZT!U20/326)</f>
        <v/>
      </c>
      <c r="V20" s="223" t="str">
        <f>IF(SAM_2017_user_KZT!V20="","",SAM_2017_user_KZT!V20/326)</f>
        <v/>
      </c>
      <c r="W20" s="223" t="str">
        <f>IF(SAM_2017_user_KZT!W20="","",SAM_2017_user_KZT!W20/326)</f>
        <v/>
      </c>
      <c r="X20" s="223" t="str">
        <f>IF(SAM_2017_user_KZT!X20="","",SAM_2017_user_KZT!X20/326)</f>
        <v/>
      </c>
      <c r="Y20" s="223" t="str">
        <f>IF(SAM_2017_user_KZT!Y20="","",SAM_2017_user_KZT!Y20/326)</f>
        <v/>
      </c>
      <c r="Z20" s="223" t="str">
        <f>IF(SAM_2017_user_KZT!Z20="","",SAM_2017_user_KZT!Z20/326)</f>
        <v/>
      </c>
      <c r="AA20" s="223" t="str">
        <f>IF(SAM_2017_user_KZT!AA20="","",SAM_2017_user_KZT!AA20/326)</f>
        <v/>
      </c>
      <c r="AB20" s="223" t="str">
        <f>IF(SAM_2017_user_KZT!AB20="","",SAM_2017_user_KZT!AB20/326)</f>
        <v/>
      </c>
      <c r="AC20" s="223" t="str">
        <f>IF(SAM_2017_user_KZT!AC20="","",SAM_2017_user_KZT!AC20/326)</f>
        <v/>
      </c>
      <c r="AD20" s="223" t="str">
        <f>IF(SAM_2017_user_KZT!AD20="","",SAM_2017_user_KZT!AD20/326)</f>
        <v/>
      </c>
      <c r="AE20" s="223" t="str">
        <f>IF(SAM_2017_user_KZT!AE20="","",SAM_2017_user_KZT!AE20/326)</f>
        <v/>
      </c>
      <c r="AF20" s="223" t="str">
        <f>IF(SAM_2017_user_KZT!AF20="","",SAM_2017_user_KZT!AF20/326)</f>
        <v/>
      </c>
      <c r="AG20" s="223" t="str">
        <f>IF(SAM_2017_user_KZT!AG20="","",SAM_2017_user_KZT!AG20/326)</f>
        <v/>
      </c>
      <c r="AH20" s="223" t="str">
        <f>IF(SAM_2017_user_KZT!AH20="","",SAM_2017_user_KZT!AH20/326)</f>
        <v/>
      </c>
      <c r="AI20" s="223" t="str">
        <f>IF(SAM_2017_user_KZT!AI20="","",SAM_2017_user_KZT!AI20/326)</f>
        <v/>
      </c>
      <c r="AJ20" s="223" t="str">
        <f>IF(SAM_2017_user_KZT!AJ20="","",SAM_2017_user_KZT!AJ20/326)</f>
        <v/>
      </c>
      <c r="AK20" s="211" t="str">
        <f>IF(SAM_2017_user_KZT!AK20="","",SAM_2017_user_KZT!AK20/326)</f>
        <v/>
      </c>
      <c r="AL20" s="220" t="str">
        <f>IF(SAM_2017_user_KZT!AL20="","",SAM_2017_user_KZT!AL20/326)</f>
        <v/>
      </c>
      <c r="AM20" s="220" t="str">
        <f>IF(SAM_2017_user_KZT!AM20="","",SAM_2017_user_KZT!AM20/326)</f>
        <v/>
      </c>
      <c r="AN20" s="220" t="str">
        <f>IF(SAM_2017_user_KZT!AN20="","",SAM_2017_user_KZT!AN20/326)</f>
        <v/>
      </c>
      <c r="AO20" s="220" t="str">
        <f>IF(SAM_2017_user_KZT!AO20="","",SAM_2017_user_KZT!AO20/326)</f>
        <v/>
      </c>
      <c r="AP20" s="220" t="str">
        <f>IF(SAM_2017_user_KZT!AP20="","",SAM_2017_user_KZT!AP20/326)</f>
        <v/>
      </c>
      <c r="AQ20" s="220" t="str">
        <f>IF(SAM_2017_user_KZT!AQ20="","",SAM_2017_user_KZT!AQ20/326)</f>
        <v/>
      </c>
      <c r="AR20" s="220" t="str">
        <f>IF(SAM_2017_user_KZT!AR20="","",SAM_2017_user_KZT!AR20/326)</f>
        <v/>
      </c>
      <c r="AS20" s="220" t="str">
        <f>IF(SAM_2017_user_KZT!AS20="","",SAM_2017_user_KZT!AS20/326)</f>
        <v/>
      </c>
      <c r="AT20" s="220" t="str">
        <f>IF(SAM_2017_user_KZT!AT20="","",SAM_2017_user_KZT!AT20/326)</f>
        <v/>
      </c>
      <c r="AU20" s="220" t="str">
        <f>IF(SAM_2017_user_KZT!AU20="","",SAM_2017_user_KZT!AU20/326)</f>
        <v/>
      </c>
      <c r="AV20" s="220" t="str">
        <f>IF(SAM_2017_user_KZT!AV20="","",SAM_2017_user_KZT!AV20/326)</f>
        <v/>
      </c>
      <c r="AW20" s="220" t="str">
        <f>IF(SAM_2017_user_KZT!AW20="","",SAM_2017_user_KZT!AW20/326)</f>
        <v/>
      </c>
      <c r="AX20" s="220" t="str">
        <f>IF(SAM_2017_user_KZT!AX20="","",SAM_2017_user_KZT!AX20/326)</f>
        <v/>
      </c>
      <c r="AY20" s="220" t="str">
        <f>IF(SAM_2017_user_KZT!AY20="","",SAM_2017_user_KZT!AY20/326)</f>
        <v/>
      </c>
      <c r="AZ20" s="220" t="str">
        <f>IF(SAM_2017_user_KZT!AZ20="","",SAM_2017_user_KZT!AZ20/326)</f>
        <v/>
      </c>
      <c r="BA20" s="220" t="str">
        <f>IF(SAM_2017_user_KZT!BA20="","",SAM_2017_user_KZT!BA20/326)</f>
        <v/>
      </c>
      <c r="BB20" s="220">
        <f>IF(SAM_2017_user_KZT!BB20="","",SAM_2017_user_KZT!BB20/326)</f>
        <v>11.818218398826755</v>
      </c>
      <c r="BC20" s="220" t="str">
        <f>IF(SAM_2017_user_KZT!BC20="","",SAM_2017_user_KZT!BC20/326)</f>
        <v/>
      </c>
      <c r="BD20" s="220" t="str">
        <f>IF(SAM_2017_user_KZT!BD20="","",SAM_2017_user_KZT!BD20/326)</f>
        <v/>
      </c>
      <c r="BE20" s="220" t="str">
        <f>IF(SAM_2017_user_KZT!BE20="","",SAM_2017_user_KZT!BE20/326)</f>
        <v/>
      </c>
      <c r="BF20" s="220" t="str">
        <f>IF(SAM_2017_user_KZT!BF20="","",SAM_2017_user_KZT!BF20/326)</f>
        <v/>
      </c>
      <c r="BG20" s="220" t="str">
        <f>IF(SAM_2017_user_KZT!BG20="","",SAM_2017_user_KZT!BG20/326)</f>
        <v/>
      </c>
      <c r="BH20" s="220" t="str">
        <f>IF(SAM_2017_user_KZT!BH20="","",SAM_2017_user_KZT!BH20/326)</f>
        <v/>
      </c>
      <c r="BI20" s="220" t="str">
        <f>IF(SAM_2017_user_KZT!BI20="","",SAM_2017_user_KZT!BI20/326)</f>
        <v/>
      </c>
      <c r="BJ20" s="220" t="str">
        <f>IF(SAM_2017_user_KZT!BJ20="","",SAM_2017_user_KZT!BJ20/326)</f>
        <v/>
      </c>
      <c r="BK20" s="220" t="str">
        <f>IF(SAM_2017_user_KZT!BK20="","",SAM_2017_user_KZT!BK20/326)</f>
        <v/>
      </c>
      <c r="BL20" s="220" t="str">
        <f>IF(SAM_2017_user_KZT!BL20="","",SAM_2017_user_KZT!BL20/326)</f>
        <v/>
      </c>
      <c r="BM20" s="220" t="str">
        <f>IF(SAM_2017_user_KZT!BM20="","",SAM_2017_user_KZT!BM20/326)</f>
        <v/>
      </c>
      <c r="BN20" s="220" t="str">
        <f>IF(SAM_2017_user_KZT!BN20="","",SAM_2017_user_KZT!BN20/326)</f>
        <v/>
      </c>
      <c r="BO20" s="220" t="str">
        <f>IF(SAM_2017_user_KZT!BO20="","",SAM_2017_user_KZT!BO20/326)</f>
        <v/>
      </c>
      <c r="BP20" s="220" t="str">
        <f>IF(SAM_2017_user_KZT!BP20="","",SAM_2017_user_KZT!BP20/326)</f>
        <v/>
      </c>
      <c r="BQ20" s="220" t="str">
        <f>IF(SAM_2017_user_KZT!BQ20="","",SAM_2017_user_KZT!BQ20/326)</f>
        <v/>
      </c>
      <c r="BR20" s="219" t="str">
        <f>IF(SAM_2017_user_KZT!BR20="","",SAM_2017_user_KZT!BR20/326)</f>
        <v/>
      </c>
      <c r="BS20" s="223" t="str">
        <f>IF(SAM_2017_user_KZT!BS20="","",SAM_2017_user_KZT!BS20/326)</f>
        <v/>
      </c>
      <c r="BT20" s="223" t="str">
        <f>IF(SAM_2017_user_KZT!BT20="","",SAM_2017_user_KZT!BT20/326)</f>
        <v/>
      </c>
      <c r="BU20" s="223" t="str">
        <f>IF(SAM_2017_user_KZT!BU20="","",SAM_2017_user_KZT!BU20/326)</f>
        <v/>
      </c>
      <c r="BV20" s="223" t="str">
        <f>IF(SAM_2017_user_KZT!BV20="","",SAM_2017_user_KZT!BV20/326)</f>
        <v/>
      </c>
      <c r="BW20" s="223" t="str">
        <f>IF(SAM_2017_user_KZT!BW20="","",SAM_2017_user_KZT!BW20/326)</f>
        <v/>
      </c>
      <c r="BX20" s="223" t="str">
        <f>IF(SAM_2017_user_KZT!BX20="","",SAM_2017_user_KZT!BX20/326)</f>
        <v/>
      </c>
      <c r="BY20" s="223" t="str">
        <f>IF(SAM_2017_user_KZT!BY20="","",SAM_2017_user_KZT!BY20/326)</f>
        <v/>
      </c>
      <c r="BZ20" s="223" t="str">
        <f>IF(SAM_2017_user_KZT!BZ20="","",SAM_2017_user_KZT!BZ20/326)</f>
        <v/>
      </c>
      <c r="CA20" s="223" t="str">
        <f>IF(SAM_2017_user_KZT!CA20="","",SAM_2017_user_KZT!CA20/326)</f>
        <v/>
      </c>
      <c r="CB20" s="223" t="str">
        <f>IF(SAM_2017_user_KZT!CB20="","",SAM_2017_user_KZT!CB20/326)</f>
        <v/>
      </c>
      <c r="CC20" s="223" t="str">
        <f>IF(SAM_2017_user_KZT!CD20="","",SAM_2017_user_KZT!CD20/326)</f>
        <v/>
      </c>
      <c r="CD20" s="223" t="str">
        <f>IF(SAM_2017_user_KZT!CE20="","",SAM_2017_user_KZT!CE20/326)</f>
        <v/>
      </c>
      <c r="CE20" s="141">
        <f>IF(SAM_2017_user_KZT!CF20="","",SAM_2017_user_KZT!CF20/326)</f>
        <v>42.028203076208634</v>
      </c>
      <c r="CF20" s="107">
        <f t="shared" si="0"/>
        <v>53.846421475035385</v>
      </c>
    </row>
    <row r="21" spans="1:84" x14ac:dyDescent="0.25">
      <c r="A21" s="227"/>
      <c r="B21" s="225">
        <v>19</v>
      </c>
      <c r="C21" s="223" t="str">
        <f>IF(SAM_2017_user_KZT!C21="","",SAM_2017_user_KZT!C21/326)</f>
        <v/>
      </c>
      <c r="D21" s="223" t="str">
        <f>IF(SAM_2017_user_KZT!D21="","",SAM_2017_user_KZT!D21/326)</f>
        <v/>
      </c>
      <c r="E21" s="223" t="str">
        <f>IF(SAM_2017_user_KZT!E21="","",SAM_2017_user_KZT!E21/326)</f>
        <v/>
      </c>
      <c r="F21" s="223" t="str">
        <f>IF(SAM_2017_user_KZT!F21="","",SAM_2017_user_KZT!F21/326)</f>
        <v/>
      </c>
      <c r="G21" s="223" t="str">
        <f>IF(SAM_2017_user_KZT!G21="","",SAM_2017_user_KZT!G21/326)</f>
        <v/>
      </c>
      <c r="H21" s="223" t="str">
        <f>IF(SAM_2017_user_KZT!H21="","",SAM_2017_user_KZT!H21/326)</f>
        <v/>
      </c>
      <c r="I21" s="223" t="str">
        <f>IF(SAM_2017_user_KZT!I21="","",SAM_2017_user_KZT!I21/326)</f>
        <v/>
      </c>
      <c r="J21" s="223" t="str">
        <f>IF(SAM_2017_user_KZT!J21="","",SAM_2017_user_KZT!J21/326)</f>
        <v/>
      </c>
      <c r="K21" s="223" t="str">
        <f>IF(SAM_2017_user_KZT!K21="","",SAM_2017_user_KZT!K21/326)</f>
        <v/>
      </c>
      <c r="L21" s="223" t="str">
        <f>IF(SAM_2017_user_KZT!L21="","",SAM_2017_user_KZT!L21/326)</f>
        <v/>
      </c>
      <c r="M21" s="223" t="str">
        <f>IF(SAM_2017_user_KZT!M21="","",SAM_2017_user_KZT!M21/326)</f>
        <v/>
      </c>
      <c r="N21" s="223" t="str">
        <f>IF(SAM_2017_user_KZT!N21="","",SAM_2017_user_KZT!N21/326)</f>
        <v/>
      </c>
      <c r="O21" s="223" t="str">
        <f>IF(SAM_2017_user_KZT!O21="","",SAM_2017_user_KZT!O21/326)</f>
        <v/>
      </c>
      <c r="P21" s="223" t="str">
        <f>IF(SAM_2017_user_KZT!P21="","",SAM_2017_user_KZT!P21/326)</f>
        <v/>
      </c>
      <c r="Q21" s="223" t="str">
        <f>IF(SAM_2017_user_KZT!Q21="","",SAM_2017_user_KZT!Q21/326)</f>
        <v/>
      </c>
      <c r="R21" s="223" t="str">
        <f>IF(SAM_2017_user_KZT!R21="","",SAM_2017_user_KZT!R21/326)</f>
        <v/>
      </c>
      <c r="S21" s="223" t="str">
        <f>IF(SAM_2017_user_KZT!S21="","",SAM_2017_user_KZT!S21/326)</f>
        <v/>
      </c>
      <c r="T21" s="223" t="str">
        <f>IF(SAM_2017_user_KZT!T21="","",SAM_2017_user_KZT!T21/326)</f>
        <v/>
      </c>
      <c r="U21" s="223" t="str">
        <f>IF(SAM_2017_user_KZT!U21="","",SAM_2017_user_KZT!U21/326)</f>
        <v/>
      </c>
      <c r="V21" s="223" t="str">
        <f>IF(SAM_2017_user_KZT!V21="","",SAM_2017_user_KZT!V21/326)</f>
        <v/>
      </c>
      <c r="W21" s="223" t="str">
        <f>IF(SAM_2017_user_KZT!W21="","",SAM_2017_user_KZT!W21/326)</f>
        <v/>
      </c>
      <c r="X21" s="223" t="str">
        <f>IF(SAM_2017_user_KZT!X21="","",SAM_2017_user_KZT!X21/326)</f>
        <v/>
      </c>
      <c r="Y21" s="223" t="str">
        <f>IF(SAM_2017_user_KZT!Y21="","",SAM_2017_user_KZT!Y21/326)</f>
        <v/>
      </c>
      <c r="Z21" s="223" t="str">
        <f>IF(SAM_2017_user_KZT!Z21="","",SAM_2017_user_KZT!Z21/326)</f>
        <v/>
      </c>
      <c r="AA21" s="223" t="str">
        <f>IF(SAM_2017_user_KZT!AA21="","",SAM_2017_user_KZT!AA21/326)</f>
        <v/>
      </c>
      <c r="AB21" s="223" t="str">
        <f>IF(SAM_2017_user_KZT!AB21="","",SAM_2017_user_KZT!AB21/326)</f>
        <v/>
      </c>
      <c r="AC21" s="223" t="str">
        <f>IF(SAM_2017_user_KZT!AC21="","",SAM_2017_user_KZT!AC21/326)</f>
        <v/>
      </c>
      <c r="AD21" s="223" t="str">
        <f>IF(SAM_2017_user_KZT!AD21="","",SAM_2017_user_KZT!AD21/326)</f>
        <v/>
      </c>
      <c r="AE21" s="223" t="str">
        <f>IF(SAM_2017_user_KZT!AE21="","",SAM_2017_user_KZT!AE21/326)</f>
        <v/>
      </c>
      <c r="AF21" s="223" t="str">
        <f>IF(SAM_2017_user_KZT!AF21="","",SAM_2017_user_KZT!AF21/326)</f>
        <v/>
      </c>
      <c r="AG21" s="223" t="str">
        <f>IF(SAM_2017_user_KZT!AG21="","",SAM_2017_user_KZT!AG21/326)</f>
        <v/>
      </c>
      <c r="AH21" s="223" t="str">
        <f>IF(SAM_2017_user_KZT!AH21="","",SAM_2017_user_KZT!AH21/326)</f>
        <v/>
      </c>
      <c r="AI21" s="223" t="str">
        <f>IF(SAM_2017_user_KZT!AI21="","",SAM_2017_user_KZT!AI21/326)</f>
        <v/>
      </c>
      <c r="AJ21" s="223" t="str">
        <f>IF(SAM_2017_user_KZT!AJ21="","",SAM_2017_user_KZT!AJ21/326)</f>
        <v/>
      </c>
      <c r="AK21" s="211" t="str">
        <f>IF(SAM_2017_user_KZT!AK21="","",SAM_2017_user_KZT!AK21/326)</f>
        <v/>
      </c>
      <c r="AL21" s="220" t="str">
        <f>IF(SAM_2017_user_KZT!AL21="","",SAM_2017_user_KZT!AL21/326)</f>
        <v/>
      </c>
      <c r="AM21" s="220" t="str">
        <f>IF(SAM_2017_user_KZT!AM21="","",SAM_2017_user_KZT!AM21/326)</f>
        <v/>
      </c>
      <c r="AN21" s="220" t="str">
        <f>IF(SAM_2017_user_KZT!AN21="","",SAM_2017_user_KZT!AN21/326)</f>
        <v/>
      </c>
      <c r="AO21" s="220" t="str">
        <f>IF(SAM_2017_user_KZT!AO21="","",SAM_2017_user_KZT!AO21/326)</f>
        <v/>
      </c>
      <c r="AP21" s="220" t="str">
        <f>IF(SAM_2017_user_KZT!AP21="","",SAM_2017_user_KZT!AP21/326)</f>
        <v/>
      </c>
      <c r="AQ21" s="220" t="str">
        <f>IF(SAM_2017_user_KZT!AQ21="","",SAM_2017_user_KZT!AQ21/326)</f>
        <v/>
      </c>
      <c r="AR21" s="220" t="str">
        <f>IF(SAM_2017_user_KZT!AR21="","",SAM_2017_user_KZT!AR21/326)</f>
        <v/>
      </c>
      <c r="AS21" s="220" t="str">
        <f>IF(SAM_2017_user_KZT!AS21="","",SAM_2017_user_KZT!AS21/326)</f>
        <v/>
      </c>
      <c r="AT21" s="220" t="str">
        <f>IF(SAM_2017_user_KZT!AT21="","",SAM_2017_user_KZT!AT21/326)</f>
        <v/>
      </c>
      <c r="AU21" s="220" t="str">
        <f>IF(SAM_2017_user_KZT!AU21="","",SAM_2017_user_KZT!AU21/326)</f>
        <v/>
      </c>
      <c r="AV21" s="220" t="str">
        <f>IF(SAM_2017_user_KZT!AV21="","",SAM_2017_user_KZT!AV21/326)</f>
        <v/>
      </c>
      <c r="AW21" s="220" t="str">
        <f>IF(SAM_2017_user_KZT!AW21="","",SAM_2017_user_KZT!AW21/326)</f>
        <v/>
      </c>
      <c r="AX21" s="220" t="str">
        <f>IF(SAM_2017_user_KZT!AX21="","",SAM_2017_user_KZT!AX21/326)</f>
        <v/>
      </c>
      <c r="AY21" s="220" t="str">
        <f>IF(SAM_2017_user_KZT!AY21="","",SAM_2017_user_KZT!AY21/326)</f>
        <v/>
      </c>
      <c r="AZ21" s="220" t="str">
        <f>IF(SAM_2017_user_KZT!AZ21="","",SAM_2017_user_KZT!AZ21/326)</f>
        <v/>
      </c>
      <c r="BA21" s="220" t="str">
        <f>IF(SAM_2017_user_KZT!BA21="","",SAM_2017_user_KZT!BA21/326)</f>
        <v/>
      </c>
      <c r="BB21" s="220" t="str">
        <f>IF(SAM_2017_user_KZT!BB21="","",SAM_2017_user_KZT!BB21/326)</f>
        <v/>
      </c>
      <c r="BC21" s="220">
        <f>IF(SAM_2017_user_KZT!BC21="","",SAM_2017_user_KZT!BC21/326)</f>
        <v>2996.2987323758075</v>
      </c>
      <c r="BD21" s="220" t="str">
        <f>IF(SAM_2017_user_KZT!BD21="","",SAM_2017_user_KZT!BD21/326)</f>
        <v/>
      </c>
      <c r="BE21" s="117"/>
      <c r="BF21" s="220" t="str">
        <f>IF(SAM_2017_user_KZT!BF21="","",SAM_2017_user_KZT!BF21/326)</f>
        <v/>
      </c>
      <c r="BG21" s="220" t="str">
        <f>IF(SAM_2017_user_KZT!BG21="","",SAM_2017_user_KZT!BG21/326)</f>
        <v/>
      </c>
      <c r="BH21" s="220" t="str">
        <f>IF(SAM_2017_user_KZT!BH21="","",SAM_2017_user_KZT!BH21/326)</f>
        <v/>
      </c>
      <c r="BI21" s="220" t="str">
        <f>IF(SAM_2017_user_KZT!BI21="","",SAM_2017_user_KZT!BI21/326)</f>
        <v/>
      </c>
      <c r="BJ21" s="220" t="str">
        <f>IF(SAM_2017_user_KZT!BJ21="","",SAM_2017_user_KZT!BJ21/326)</f>
        <v/>
      </c>
      <c r="BK21" s="220" t="str">
        <f>IF(SAM_2017_user_KZT!BK21="","",SAM_2017_user_KZT!BK21/326)</f>
        <v/>
      </c>
      <c r="BL21" s="220" t="str">
        <f>IF(SAM_2017_user_KZT!BL21="","",SAM_2017_user_KZT!BL21/326)</f>
        <v/>
      </c>
      <c r="BM21" s="220" t="str">
        <f>IF(SAM_2017_user_KZT!BM21="","",SAM_2017_user_KZT!BM21/326)</f>
        <v/>
      </c>
      <c r="BN21" s="220" t="str">
        <f>IF(SAM_2017_user_KZT!BN21="","",SAM_2017_user_KZT!BN21/326)</f>
        <v/>
      </c>
      <c r="BO21" s="220" t="str">
        <f>IF(SAM_2017_user_KZT!BO21="","",SAM_2017_user_KZT!BO21/326)</f>
        <v/>
      </c>
      <c r="BP21" s="220" t="str">
        <f>IF(SAM_2017_user_KZT!BP21="","",SAM_2017_user_KZT!BP21/326)</f>
        <v/>
      </c>
      <c r="BQ21" s="220" t="str">
        <f>IF(SAM_2017_user_KZT!BQ21="","",SAM_2017_user_KZT!BQ21/326)</f>
        <v/>
      </c>
      <c r="BR21" s="219" t="str">
        <f>IF(SAM_2017_user_KZT!BR21="","",SAM_2017_user_KZT!BR21/326)</f>
        <v/>
      </c>
      <c r="BS21" s="223" t="str">
        <f>IF(SAM_2017_user_KZT!BS21="","",SAM_2017_user_KZT!BS21/326)</f>
        <v/>
      </c>
      <c r="BT21" s="223" t="str">
        <f>IF(SAM_2017_user_KZT!BT21="","",SAM_2017_user_KZT!BT21/326)</f>
        <v/>
      </c>
      <c r="BU21" s="223" t="str">
        <f>IF(SAM_2017_user_KZT!BU21="","",SAM_2017_user_KZT!BU21/326)</f>
        <v/>
      </c>
      <c r="BV21" s="223" t="str">
        <f>IF(SAM_2017_user_KZT!BV21="","",SAM_2017_user_KZT!BV21/326)</f>
        <v/>
      </c>
      <c r="BW21" s="223" t="str">
        <f>IF(SAM_2017_user_KZT!BW21="","",SAM_2017_user_KZT!BW21/326)</f>
        <v/>
      </c>
      <c r="BX21" s="223" t="str">
        <f>IF(SAM_2017_user_KZT!BX21="","",SAM_2017_user_KZT!BX21/326)</f>
        <v/>
      </c>
      <c r="BY21" s="223" t="str">
        <f>IF(SAM_2017_user_KZT!BY21="","",SAM_2017_user_KZT!BY21/326)</f>
        <v/>
      </c>
      <c r="BZ21" s="223" t="str">
        <f>IF(SAM_2017_user_KZT!BZ21="","",SAM_2017_user_KZT!BZ21/326)</f>
        <v/>
      </c>
      <c r="CA21" s="223" t="str">
        <f>IF(SAM_2017_user_KZT!CA21="","",SAM_2017_user_KZT!CA21/326)</f>
        <v/>
      </c>
      <c r="CB21" s="223" t="str">
        <f>IF(SAM_2017_user_KZT!CB21="","",SAM_2017_user_KZT!CB21/326)</f>
        <v/>
      </c>
      <c r="CC21" s="223" t="str">
        <f>IF(SAM_2017_user_KZT!CD21="","",SAM_2017_user_KZT!CD21/326)</f>
        <v/>
      </c>
      <c r="CD21" s="223" t="str">
        <f>IF(SAM_2017_user_KZT!CE21="","",SAM_2017_user_KZT!CE21/326)</f>
        <v/>
      </c>
      <c r="CE21" s="141">
        <f>IF(SAM_2017_user_KZT!CF21="","",SAM_2017_user_KZT!CF21/326)</f>
        <v>178.56254418632903</v>
      </c>
      <c r="CF21" s="107">
        <f t="shared" si="0"/>
        <v>3174.8612765621365</v>
      </c>
    </row>
    <row r="22" spans="1:84" x14ac:dyDescent="0.25">
      <c r="A22" s="227"/>
      <c r="B22" s="225">
        <v>20</v>
      </c>
      <c r="C22" s="223" t="str">
        <f>IF(SAM_2017_user_KZT!C22="","",SAM_2017_user_KZT!C22/326)</f>
        <v/>
      </c>
      <c r="D22" s="223" t="str">
        <f>IF(SAM_2017_user_KZT!D22="","",SAM_2017_user_KZT!D22/326)</f>
        <v/>
      </c>
      <c r="E22" s="223" t="str">
        <f>IF(SAM_2017_user_KZT!E22="","",SAM_2017_user_KZT!E22/326)</f>
        <v/>
      </c>
      <c r="F22" s="223" t="str">
        <f>IF(SAM_2017_user_KZT!F22="","",SAM_2017_user_KZT!F22/326)</f>
        <v/>
      </c>
      <c r="G22" s="223" t="str">
        <f>IF(SAM_2017_user_KZT!G22="","",SAM_2017_user_KZT!G22/326)</f>
        <v/>
      </c>
      <c r="H22" s="223" t="str">
        <f>IF(SAM_2017_user_KZT!H22="","",SAM_2017_user_KZT!H22/326)</f>
        <v/>
      </c>
      <c r="I22" s="223" t="str">
        <f>IF(SAM_2017_user_KZT!I22="","",SAM_2017_user_KZT!I22/326)</f>
        <v/>
      </c>
      <c r="J22" s="223" t="str">
        <f>IF(SAM_2017_user_KZT!J22="","",SAM_2017_user_KZT!J22/326)</f>
        <v/>
      </c>
      <c r="K22" s="223" t="str">
        <f>IF(SAM_2017_user_KZT!K22="","",SAM_2017_user_KZT!K22/326)</f>
        <v/>
      </c>
      <c r="L22" s="223" t="str">
        <f>IF(SAM_2017_user_KZT!L22="","",SAM_2017_user_KZT!L22/326)</f>
        <v/>
      </c>
      <c r="M22" s="223" t="str">
        <f>IF(SAM_2017_user_KZT!M22="","",SAM_2017_user_KZT!M22/326)</f>
        <v/>
      </c>
      <c r="N22" s="223" t="str">
        <f>IF(SAM_2017_user_KZT!N22="","",SAM_2017_user_KZT!N22/326)</f>
        <v/>
      </c>
      <c r="O22" s="223" t="str">
        <f>IF(SAM_2017_user_KZT!O22="","",SAM_2017_user_KZT!O22/326)</f>
        <v/>
      </c>
      <c r="P22" s="223" t="str">
        <f>IF(SAM_2017_user_KZT!P22="","",SAM_2017_user_KZT!P22/326)</f>
        <v/>
      </c>
      <c r="Q22" s="223" t="str">
        <f>IF(SAM_2017_user_KZT!Q22="","",SAM_2017_user_KZT!Q22/326)</f>
        <v/>
      </c>
      <c r="R22" s="223" t="str">
        <f>IF(SAM_2017_user_KZT!R22="","",SAM_2017_user_KZT!R22/326)</f>
        <v/>
      </c>
      <c r="S22" s="223" t="str">
        <f>IF(SAM_2017_user_KZT!S22="","",SAM_2017_user_KZT!S22/326)</f>
        <v/>
      </c>
      <c r="T22" s="223" t="str">
        <f>IF(SAM_2017_user_KZT!T22="","",SAM_2017_user_KZT!T22/326)</f>
        <v/>
      </c>
      <c r="U22" s="223" t="str">
        <f>IF(SAM_2017_user_KZT!U22="","",SAM_2017_user_KZT!U22/326)</f>
        <v/>
      </c>
      <c r="V22" s="223" t="str">
        <f>IF(SAM_2017_user_KZT!V22="","",SAM_2017_user_KZT!V22/326)</f>
        <v/>
      </c>
      <c r="W22" s="223" t="str">
        <f>IF(SAM_2017_user_KZT!W22="","",SAM_2017_user_KZT!W22/326)</f>
        <v/>
      </c>
      <c r="X22" s="223" t="str">
        <f>IF(SAM_2017_user_KZT!X22="","",SAM_2017_user_KZT!X22/326)</f>
        <v/>
      </c>
      <c r="Y22" s="223" t="str">
        <f>IF(SAM_2017_user_KZT!Y22="","",SAM_2017_user_KZT!Y22/326)</f>
        <v/>
      </c>
      <c r="Z22" s="223" t="str">
        <f>IF(SAM_2017_user_KZT!Z22="","",SAM_2017_user_KZT!Z22/326)</f>
        <v/>
      </c>
      <c r="AA22" s="223" t="str">
        <f>IF(SAM_2017_user_KZT!AA22="","",SAM_2017_user_KZT!AA22/326)</f>
        <v/>
      </c>
      <c r="AB22" s="223" t="str">
        <f>IF(SAM_2017_user_KZT!AB22="","",SAM_2017_user_KZT!AB22/326)</f>
        <v/>
      </c>
      <c r="AC22" s="223" t="str">
        <f>IF(SAM_2017_user_KZT!AC22="","",SAM_2017_user_KZT!AC22/326)</f>
        <v/>
      </c>
      <c r="AD22" s="223" t="str">
        <f>IF(SAM_2017_user_KZT!AD22="","",SAM_2017_user_KZT!AD22/326)</f>
        <v/>
      </c>
      <c r="AE22" s="223" t="str">
        <f>IF(SAM_2017_user_KZT!AE22="","",SAM_2017_user_KZT!AE22/326)</f>
        <v/>
      </c>
      <c r="AF22" s="223" t="str">
        <f>IF(SAM_2017_user_KZT!AF22="","",SAM_2017_user_KZT!AF22/326)</f>
        <v/>
      </c>
      <c r="AG22" s="223" t="str">
        <f>IF(SAM_2017_user_KZT!AG22="","",SAM_2017_user_KZT!AG22/326)</f>
        <v/>
      </c>
      <c r="AH22" s="223" t="str">
        <f>IF(SAM_2017_user_KZT!AH22="","",SAM_2017_user_KZT!AH22/326)</f>
        <v/>
      </c>
      <c r="AI22" s="223" t="str">
        <f>IF(SAM_2017_user_KZT!AI22="","",SAM_2017_user_KZT!AI22/326)</f>
        <v/>
      </c>
      <c r="AJ22" s="223" t="str">
        <f>IF(SAM_2017_user_KZT!AJ22="","",SAM_2017_user_KZT!AJ22/326)</f>
        <v/>
      </c>
      <c r="AK22" s="211" t="str">
        <f>IF(SAM_2017_user_KZT!AK22="","",SAM_2017_user_KZT!AK22/326)</f>
        <v/>
      </c>
      <c r="AL22" s="220" t="str">
        <f>IF(SAM_2017_user_KZT!AL22="","",SAM_2017_user_KZT!AL22/326)</f>
        <v/>
      </c>
      <c r="AM22" s="220" t="str">
        <f>IF(SAM_2017_user_KZT!AM22="","",SAM_2017_user_KZT!AM22/326)</f>
        <v/>
      </c>
      <c r="AN22" s="220" t="str">
        <f>IF(SAM_2017_user_KZT!AN22="","",SAM_2017_user_KZT!AN22/326)</f>
        <v/>
      </c>
      <c r="AO22" s="220" t="str">
        <f>IF(SAM_2017_user_KZT!AO22="","",SAM_2017_user_KZT!AO22/326)</f>
        <v/>
      </c>
      <c r="AP22" s="220" t="str">
        <f>IF(SAM_2017_user_KZT!AP22="","",SAM_2017_user_KZT!AP22/326)</f>
        <v/>
      </c>
      <c r="AQ22" s="220" t="str">
        <f>IF(SAM_2017_user_KZT!AQ22="","",SAM_2017_user_KZT!AQ22/326)</f>
        <v/>
      </c>
      <c r="AR22" s="220" t="str">
        <f>IF(SAM_2017_user_KZT!AR22="","",SAM_2017_user_KZT!AR22/326)</f>
        <v/>
      </c>
      <c r="AS22" s="220" t="str">
        <f>IF(SAM_2017_user_KZT!AS22="","",SAM_2017_user_KZT!AS22/326)</f>
        <v/>
      </c>
      <c r="AT22" s="220" t="str">
        <f>IF(SAM_2017_user_KZT!AT22="","",SAM_2017_user_KZT!AT22/326)</f>
        <v/>
      </c>
      <c r="AU22" s="220" t="str">
        <f>IF(SAM_2017_user_KZT!AU22="","",SAM_2017_user_KZT!AU22/326)</f>
        <v/>
      </c>
      <c r="AV22" s="220" t="str">
        <f>IF(SAM_2017_user_KZT!AV22="","",SAM_2017_user_KZT!AV22/326)</f>
        <v/>
      </c>
      <c r="AW22" s="220" t="str">
        <f>IF(SAM_2017_user_KZT!AW22="","",SAM_2017_user_KZT!AW22/326)</f>
        <v/>
      </c>
      <c r="AX22" s="220" t="str">
        <f>IF(SAM_2017_user_KZT!AX22="","",SAM_2017_user_KZT!AX22/326)</f>
        <v/>
      </c>
      <c r="AY22" s="220" t="str">
        <f>IF(SAM_2017_user_KZT!AY22="","",SAM_2017_user_KZT!AY22/326)</f>
        <v/>
      </c>
      <c r="AZ22" s="220" t="str">
        <f>IF(SAM_2017_user_KZT!AZ22="","",SAM_2017_user_KZT!AZ22/326)</f>
        <v/>
      </c>
      <c r="BA22" s="220" t="str">
        <f>IF(SAM_2017_user_KZT!BA22="","",SAM_2017_user_KZT!BA22/326)</f>
        <v/>
      </c>
      <c r="BB22" s="220" t="str">
        <f>IF(SAM_2017_user_KZT!BB22="","",SAM_2017_user_KZT!BB22/326)</f>
        <v/>
      </c>
      <c r="BC22" s="220" t="str">
        <f>IF(SAM_2017_user_KZT!BC22="","",SAM_2017_user_KZT!BC22/326)</f>
        <v/>
      </c>
      <c r="BD22" s="220">
        <f>IF(SAM_2017_user_KZT!BD22="","",SAM_2017_user_KZT!BD22/326)</f>
        <v>737.12971547466714</v>
      </c>
      <c r="BE22" s="220" t="str">
        <f>IF(SAM_2017_user_KZT!BE22="","",SAM_2017_user_KZT!BE22/326)</f>
        <v/>
      </c>
      <c r="BF22" s="220" t="str">
        <f>IF(SAM_2017_user_KZT!BF22="","",SAM_2017_user_KZT!BF22/326)</f>
        <v/>
      </c>
      <c r="BG22" s="220" t="str">
        <f>IF(SAM_2017_user_KZT!BG22="","",SAM_2017_user_KZT!BG22/326)</f>
        <v/>
      </c>
      <c r="BH22" s="220" t="str">
        <f>IF(SAM_2017_user_KZT!BH22="","",SAM_2017_user_KZT!BH22/326)</f>
        <v/>
      </c>
      <c r="BI22" s="220" t="str">
        <f>IF(SAM_2017_user_KZT!BI22="","",SAM_2017_user_KZT!BI22/326)</f>
        <v/>
      </c>
      <c r="BJ22" s="220" t="str">
        <f>IF(SAM_2017_user_KZT!BJ22="","",SAM_2017_user_KZT!BJ22/326)</f>
        <v/>
      </c>
      <c r="BK22" s="220" t="str">
        <f>IF(SAM_2017_user_KZT!BK22="","",SAM_2017_user_KZT!BK22/326)</f>
        <v/>
      </c>
      <c r="BL22" s="220" t="str">
        <f>IF(SAM_2017_user_KZT!BL22="","",SAM_2017_user_KZT!BL22/326)</f>
        <v/>
      </c>
      <c r="BM22" s="220" t="str">
        <f>IF(SAM_2017_user_KZT!BM22="","",SAM_2017_user_KZT!BM22/326)</f>
        <v/>
      </c>
      <c r="BN22" s="220" t="str">
        <f>IF(SAM_2017_user_KZT!BN22="","",SAM_2017_user_KZT!BN22/326)</f>
        <v/>
      </c>
      <c r="BO22" s="220" t="str">
        <f>IF(SAM_2017_user_KZT!BO22="","",SAM_2017_user_KZT!BO22/326)</f>
        <v/>
      </c>
      <c r="BP22" s="220" t="str">
        <f>IF(SAM_2017_user_KZT!BP22="","",SAM_2017_user_KZT!BP22/326)</f>
        <v/>
      </c>
      <c r="BQ22" s="220" t="str">
        <f>IF(SAM_2017_user_KZT!BQ22="","",SAM_2017_user_KZT!BQ22/326)</f>
        <v/>
      </c>
      <c r="BR22" s="219" t="str">
        <f>IF(SAM_2017_user_KZT!BR22="","",SAM_2017_user_KZT!BR22/326)</f>
        <v/>
      </c>
      <c r="BS22" s="223" t="str">
        <f>IF(SAM_2017_user_KZT!BS22="","",SAM_2017_user_KZT!BS22/326)</f>
        <v/>
      </c>
      <c r="BT22" s="223" t="str">
        <f>IF(SAM_2017_user_KZT!BT22="","",SAM_2017_user_KZT!BT22/326)</f>
        <v/>
      </c>
      <c r="BU22" s="223" t="str">
        <f>IF(SAM_2017_user_KZT!BU22="","",SAM_2017_user_KZT!BU22/326)</f>
        <v/>
      </c>
      <c r="BV22" s="223" t="str">
        <f>IF(SAM_2017_user_KZT!BV22="","",SAM_2017_user_KZT!BV22/326)</f>
        <v/>
      </c>
      <c r="BW22" s="223" t="str">
        <f>IF(SAM_2017_user_KZT!BW22="","",SAM_2017_user_KZT!BW22/326)</f>
        <v/>
      </c>
      <c r="BX22" s="223" t="str">
        <f>IF(SAM_2017_user_KZT!BX22="","",SAM_2017_user_KZT!BX22/326)</f>
        <v/>
      </c>
      <c r="BY22" s="223" t="str">
        <f>IF(SAM_2017_user_KZT!BY22="","",SAM_2017_user_KZT!BY22/326)</f>
        <v/>
      </c>
      <c r="BZ22" s="223" t="str">
        <f>IF(SAM_2017_user_KZT!BZ22="","",SAM_2017_user_KZT!BZ22/326)</f>
        <v/>
      </c>
      <c r="CA22" s="223" t="str">
        <f>IF(SAM_2017_user_KZT!CA22="","",SAM_2017_user_KZT!CA22/326)</f>
        <v/>
      </c>
      <c r="CB22" s="223" t="str">
        <f>IF(SAM_2017_user_KZT!CB22="","",SAM_2017_user_KZT!CB22/326)</f>
        <v/>
      </c>
      <c r="CC22" s="223" t="str">
        <f>IF(SAM_2017_user_KZT!CD22="","",SAM_2017_user_KZT!CD22/326)</f>
        <v/>
      </c>
      <c r="CD22" s="223" t="str">
        <f>IF(SAM_2017_user_KZT!CE22="","",SAM_2017_user_KZT!CE22/326)</f>
        <v/>
      </c>
      <c r="CE22" s="141">
        <f>IF(SAM_2017_user_KZT!CF22="","",SAM_2017_user_KZT!CF22/326)</f>
        <v>11.069183810985614</v>
      </c>
      <c r="CF22" s="107">
        <f t="shared" si="0"/>
        <v>748.19889928565271</v>
      </c>
    </row>
    <row r="23" spans="1:84" x14ac:dyDescent="0.25">
      <c r="A23" s="227"/>
      <c r="B23" s="225">
        <v>21</v>
      </c>
      <c r="C23" s="223" t="str">
        <f>IF(SAM_2017_user_KZT!C23="","",SAM_2017_user_KZT!C23/326)</f>
        <v/>
      </c>
      <c r="D23" s="223" t="str">
        <f>IF(SAM_2017_user_KZT!D23="","",SAM_2017_user_KZT!D23/326)</f>
        <v/>
      </c>
      <c r="E23" s="223" t="str">
        <f>IF(SAM_2017_user_KZT!E23="","",SAM_2017_user_KZT!E23/326)</f>
        <v/>
      </c>
      <c r="F23" s="223" t="str">
        <f>IF(SAM_2017_user_KZT!F23="","",SAM_2017_user_KZT!F23/326)</f>
        <v/>
      </c>
      <c r="G23" s="223" t="str">
        <f>IF(SAM_2017_user_KZT!G23="","",SAM_2017_user_KZT!G23/326)</f>
        <v/>
      </c>
      <c r="H23" s="223" t="str">
        <f>IF(SAM_2017_user_KZT!H23="","",SAM_2017_user_KZT!H23/326)</f>
        <v/>
      </c>
      <c r="I23" s="223" t="str">
        <f>IF(SAM_2017_user_KZT!I23="","",SAM_2017_user_KZT!I23/326)</f>
        <v/>
      </c>
      <c r="J23" s="223" t="str">
        <f>IF(SAM_2017_user_KZT!J23="","",SAM_2017_user_KZT!J23/326)</f>
        <v/>
      </c>
      <c r="K23" s="223" t="str">
        <f>IF(SAM_2017_user_KZT!K23="","",SAM_2017_user_KZT!K23/326)</f>
        <v/>
      </c>
      <c r="L23" s="223" t="str">
        <f>IF(SAM_2017_user_KZT!L23="","",SAM_2017_user_KZT!L23/326)</f>
        <v/>
      </c>
      <c r="M23" s="223" t="str">
        <f>IF(SAM_2017_user_KZT!M23="","",SAM_2017_user_KZT!M23/326)</f>
        <v/>
      </c>
      <c r="N23" s="223" t="str">
        <f>IF(SAM_2017_user_KZT!N23="","",SAM_2017_user_KZT!N23/326)</f>
        <v/>
      </c>
      <c r="O23" s="223" t="str">
        <f>IF(SAM_2017_user_KZT!O23="","",SAM_2017_user_KZT!O23/326)</f>
        <v/>
      </c>
      <c r="P23" s="223" t="str">
        <f>IF(SAM_2017_user_KZT!P23="","",SAM_2017_user_KZT!P23/326)</f>
        <v/>
      </c>
      <c r="Q23" s="223" t="str">
        <f>IF(SAM_2017_user_KZT!Q23="","",SAM_2017_user_KZT!Q23/326)</f>
        <v/>
      </c>
      <c r="R23" s="223" t="str">
        <f>IF(SAM_2017_user_KZT!R23="","",SAM_2017_user_KZT!R23/326)</f>
        <v/>
      </c>
      <c r="S23" s="223" t="str">
        <f>IF(SAM_2017_user_KZT!S23="","",SAM_2017_user_KZT!S23/326)</f>
        <v/>
      </c>
      <c r="T23" s="223" t="str">
        <f>IF(SAM_2017_user_KZT!T23="","",SAM_2017_user_KZT!T23/326)</f>
        <v/>
      </c>
      <c r="U23" s="223" t="str">
        <f>IF(SAM_2017_user_KZT!U23="","",SAM_2017_user_KZT!U23/326)</f>
        <v/>
      </c>
      <c r="V23" s="223" t="str">
        <f>IF(SAM_2017_user_KZT!V23="","",SAM_2017_user_KZT!V23/326)</f>
        <v/>
      </c>
      <c r="W23" s="223" t="str">
        <f>IF(SAM_2017_user_KZT!W23="","",SAM_2017_user_KZT!W23/326)</f>
        <v/>
      </c>
      <c r="X23" s="223" t="str">
        <f>IF(SAM_2017_user_KZT!X23="","",SAM_2017_user_KZT!X23/326)</f>
        <v/>
      </c>
      <c r="Y23" s="223" t="str">
        <f>IF(SAM_2017_user_KZT!Y23="","",SAM_2017_user_KZT!Y23/326)</f>
        <v/>
      </c>
      <c r="Z23" s="223" t="str">
        <f>IF(SAM_2017_user_KZT!Z23="","",SAM_2017_user_KZT!Z23/326)</f>
        <v/>
      </c>
      <c r="AA23" s="223" t="str">
        <f>IF(SAM_2017_user_KZT!AA23="","",SAM_2017_user_KZT!AA23/326)</f>
        <v/>
      </c>
      <c r="AB23" s="223" t="str">
        <f>IF(SAM_2017_user_KZT!AB23="","",SAM_2017_user_KZT!AB23/326)</f>
        <v/>
      </c>
      <c r="AC23" s="223" t="str">
        <f>IF(SAM_2017_user_KZT!AC23="","",SAM_2017_user_KZT!AC23/326)</f>
        <v/>
      </c>
      <c r="AD23" s="223" t="str">
        <f>IF(SAM_2017_user_KZT!AD23="","",SAM_2017_user_KZT!AD23/326)</f>
        <v/>
      </c>
      <c r="AE23" s="223" t="str">
        <f>IF(SAM_2017_user_KZT!AE23="","",SAM_2017_user_KZT!AE23/326)</f>
        <v/>
      </c>
      <c r="AF23" s="223" t="str">
        <f>IF(SAM_2017_user_KZT!AF23="","",SAM_2017_user_KZT!AF23/326)</f>
        <v/>
      </c>
      <c r="AG23" s="223" t="str">
        <f>IF(SAM_2017_user_KZT!AG23="","",SAM_2017_user_KZT!AG23/326)</f>
        <v/>
      </c>
      <c r="AH23" s="223" t="str">
        <f>IF(SAM_2017_user_KZT!AH23="","",SAM_2017_user_KZT!AH23/326)</f>
        <v/>
      </c>
      <c r="AI23" s="223" t="str">
        <f>IF(SAM_2017_user_KZT!AI23="","",SAM_2017_user_KZT!AI23/326)</f>
        <v/>
      </c>
      <c r="AJ23" s="223" t="str">
        <f>IF(SAM_2017_user_KZT!AJ23="","",SAM_2017_user_KZT!AJ23/326)</f>
        <v/>
      </c>
      <c r="AK23" s="211" t="str">
        <f>IF(SAM_2017_user_KZT!AK23="","",SAM_2017_user_KZT!AK23/326)</f>
        <v/>
      </c>
      <c r="AL23" s="220" t="str">
        <f>IF(SAM_2017_user_KZT!AL23="","",SAM_2017_user_KZT!AL23/326)</f>
        <v/>
      </c>
      <c r="AM23" s="220" t="str">
        <f>IF(SAM_2017_user_KZT!AM23="","",SAM_2017_user_KZT!AM23/326)</f>
        <v/>
      </c>
      <c r="AN23" s="220" t="str">
        <f>IF(SAM_2017_user_KZT!AN23="","",SAM_2017_user_KZT!AN23/326)</f>
        <v/>
      </c>
      <c r="AO23" s="220" t="str">
        <f>IF(SAM_2017_user_KZT!AO23="","",SAM_2017_user_KZT!AO23/326)</f>
        <v/>
      </c>
      <c r="AP23" s="220" t="str">
        <f>IF(SAM_2017_user_KZT!AP23="","",SAM_2017_user_KZT!AP23/326)</f>
        <v/>
      </c>
      <c r="AQ23" s="220" t="str">
        <f>IF(SAM_2017_user_KZT!AQ23="","",SAM_2017_user_KZT!AQ23/326)</f>
        <v/>
      </c>
      <c r="AR23" s="220" t="str">
        <f>IF(SAM_2017_user_KZT!AR23="","",SAM_2017_user_KZT!AR23/326)</f>
        <v/>
      </c>
      <c r="AS23" s="220" t="str">
        <f>IF(SAM_2017_user_KZT!AS23="","",SAM_2017_user_KZT!AS23/326)</f>
        <v/>
      </c>
      <c r="AT23" s="220" t="str">
        <f>IF(SAM_2017_user_KZT!AT23="","",SAM_2017_user_KZT!AT23/326)</f>
        <v/>
      </c>
      <c r="AU23" s="220" t="str">
        <f>IF(SAM_2017_user_KZT!AU23="","",SAM_2017_user_KZT!AU23/326)</f>
        <v/>
      </c>
      <c r="AV23" s="220" t="str">
        <f>IF(SAM_2017_user_KZT!AV23="","",SAM_2017_user_KZT!AV23/326)</f>
        <v/>
      </c>
      <c r="AW23" s="220" t="str">
        <f>IF(SAM_2017_user_KZT!AW23="","",SAM_2017_user_KZT!AW23/326)</f>
        <v/>
      </c>
      <c r="AX23" s="220" t="str">
        <f>IF(SAM_2017_user_KZT!AX23="","",SAM_2017_user_KZT!AX23/326)</f>
        <v/>
      </c>
      <c r="AY23" s="220" t="str">
        <f>IF(SAM_2017_user_KZT!AY23="","",SAM_2017_user_KZT!AY23/326)</f>
        <v/>
      </c>
      <c r="AZ23" s="220" t="str">
        <f>IF(SAM_2017_user_KZT!AZ23="","",SAM_2017_user_KZT!AZ23/326)</f>
        <v/>
      </c>
      <c r="BA23" s="220" t="str">
        <f>IF(SAM_2017_user_KZT!BA23="","",SAM_2017_user_KZT!BA23/326)</f>
        <v/>
      </c>
      <c r="BB23" s="220" t="str">
        <f>IF(SAM_2017_user_KZT!BB23="","",SAM_2017_user_KZT!BB23/326)</f>
        <v/>
      </c>
      <c r="BC23" s="220" t="str">
        <f>IF(SAM_2017_user_KZT!BC23="","",SAM_2017_user_KZT!BC23/326)</f>
        <v/>
      </c>
      <c r="BD23" s="220" t="str">
        <f>IF(SAM_2017_user_KZT!BD23="","",SAM_2017_user_KZT!BD23/326)</f>
        <v/>
      </c>
      <c r="BE23" s="220">
        <f>IF(SAM_2017_user_KZT!BE23="","",SAM_2017_user_KZT!BE23/326)</f>
        <v>924.5974709865701</v>
      </c>
      <c r="BF23" s="220" t="str">
        <f>IF(SAM_2017_user_KZT!BF23="","",SAM_2017_user_KZT!BF23/326)</f>
        <v/>
      </c>
      <c r="BG23" s="220" t="str">
        <f>IF(SAM_2017_user_KZT!BG23="","",SAM_2017_user_KZT!BG23/326)</f>
        <v/>
      </c>
      <c r="BH23" s="220" t="str">
        <f>IF(SAM_2017_user_KZT!BH23="","",SAM_2017_user_KZT!BH23/326)</f>
        <v/>
      </c>
      <c r="BI23" s="220" t="str">
        <f>IF(SAM_2017_user_KZT!BI23="","",SAM_2017_user_KZT!BI23/326)</f>
        <v/>
      </c>
      <c r="BJ23" s="220" t="str">
        <f>IF(SAM_2017_user_KZT!BJ23="","",SAM_2017_user_KZT!BJ23/326)</f>
        <v/>
      </c>
      <c r="BK23" s="220" t="str">
        <f>IF(SAM_2017_user_KZT!BK23="","",SAM_2017_user_KZT!BK23/326)</f>
        <v/>
      </c>
      <c r="BL23" s="220" t="str">
        <f>IF(SAM_2017_user_KZT!BL23="","",SAM_2017_user_KZT!BL23/326)</f>
        <v/>
      </c>
      <c r="BM23" s="220" t="str">
        <f>IF(SAM_2017_user_KZT!BM23="","",SAM_2017_user_KZT!BM23/326)</f>
        <v/>
      </c>
      <c r="BN23" s="220" t="str">
        <f>IF(SAM_2017_user_KZT!BN23="","",SAM_2017_user_KZT!BN23/326)</f>
        <v/>
      </c>
      <c r="BO23" s="220" t="str">
        <f>IF(SAM_2017_user_KZT!BO23="","",SAM_2017_user_KZT!BO23/326)</f>
        <v/>
      </c>
      <c r="BP23" s="220" t="str">
        <f>IF(SAM_2017_user_KZT!BP23="","",SAM_2017_user_KZT!BP23/326)</f>
        <v/>
      </c>
      <c r="BQ23" s="220" t="str">
        <f>IF(SAM_2017_user_KZT!BQ23="","",SAM_2017_user_KZT!BQ23/326)</f>
        <v/>
      </c>
      <c r="BR23" s="219" t="str">
        <f>IF(SAM_2017_user_KZT!BR23="","",SAM_2017_user_KZT!BR23/326)</f>
        <v/>
      </c>
      <c r="BS23" s="223" t="str">
        <f>IF(SAM_2017_user_KZT!BS23="","",SAM_2017_user_KZT!BS23/326)</f>
        <v/>
      </c>
      <c r="BT23" s="223" t="str">
        <f>IF(SAM_2017_user_KZT!BT23="","",SAM_2017_user_KZT!BT23/326)</f>
        <v/>
      </c>
      <c r="BU23" s="223" t="str">
        <f>IF(SAM_2017_user_KZT!BU23="","",SAM_2017_user_KZT!BU23/326)</f>
        <v/>
      </c>
      <c r="BV23" s="223" t="str">
        <f>IF(SAM_2017_user_KZT!BV23="","",SAM_2017_user_KZT!BV23/326)</f>
        <v/>
      </c>
      <c r="BW23" s="223" t="str">
        <f>IF(SAM_2017_user_KZT!BW23="","",SAM_2017_user_KZT!BW23/326)</f>
        <v/>
      </c>
      <c r="BX23" s="223" t="str">
        <f>IF(SAM_2017_user_KZT!BX23="","",SAM_2017_user_KZT!BX23/326)</f>
        <v/>
      </c>
      <c r="BY23" s="223" t="str">
        <f>IF(SAM_2017_user_KZT!BY23="","",SAM_2017_user_KZT!BY23/326)</f>
        <v/>
      </c>
      <c r="BZ23" s="223" t="str">
        <f>IF(SAM_2017_user_KZT!BZ23="","",SAM_2017_user_KZT!BZ23/326)</f>
        <v/>
      </c>
      <c r="CA23" s="223" t="str">
        <f>IF(SAM_2017_user_KZT!CA23="","",SAM_2017_user_KZT!CA23/326)</f>
        <v/>
      </c>
      <c r="CB23" s="223" t="str">
        <f>IF(SAM_2017_user_KZT!CB23="","",SAM_2017_user_KZT!CB23/326)</f>
        <v/>
      </c>
      <c r="CC23" s="223" t="str">
        <f>IF(SAM_2017_user_KZT!CD23="","",SAM_2017_user_KZT!CD23/326)</f>
        <v/>
      </c>
      <c r="CD23" s="223" t="str">
        <f>IF(SAM_2017_user_KZT!CE23="","",SAM_2017_user_KZT!CE23/326)</f>
        <v/>
      </c>
      <c r="CE23" s="141">
        <f>IF(SAM_2017_user_KZT!CF23="","",SAM_2017_user_KZT!CF23/326)</f>
        <v>26.381683124736842</v>
      </c>
      <c r="CF23" s="107">
        <f t="shared" si="0"/>
        <v>950.97915411130691</v>
      </c>
    </row>
    <row r="24" spans="1:84" x14ac:dyDescent="0.25">
      <c r="A24" s="227"/>
      <c r="B24" s="225">
        <v>22</v>
      </c>
      <c r="C24" s="223" t="str">
        <f>IF(SAM_2017_user_KZT!C24="","",SAM_2017_user_KZT!C24/326)</f>
        <v/>
      </c>
      <c r="D24" s="223" t="str">
        <f>IF(SAM_2017_user_KZT!D24="","",SAM_2017_user_KZT!D24/326)</f>
        <v/>
      </c>
      <c r="E24" s="223" t="str">
        <f>IF(SAM_2017_user_KZT!E24="","",SAM_2017_user_KZT!E24/326)</f>
        <v/>
      </c>
      <c r="F24" s="223" t="str">
        <f>IF(SAM_2017_user_KZT!F24="","",SAM_2017_user_KZT!F24/326)</f>
        <v/>
      </c>
      <c r="G24" s="223" t="str">
        <f>IF(SAM_2017_user_KZT!G24="","",SAM_2017_user_KZT!G24/326)</f>
        <v/>
      </c>
      <c r="H24" s="223" t="str">
        <f>IF(SAM_2017_user_KZT!H24="","",SAM_2017_user_KZT!H24/326)</f>
        <v/>
      </c>
      <c r="I24" s="223" t="str">
        <f>IF(SAM_2017_user_KZT!I24="","",SAM_2017_user_KZT!I24/326)</f>
        <v/>
      </c>
      <c r="J24" s="223" t="str">
        <f>IF(SAM_2017_user_KZT!J24="","",SAM_2017_user_KZT!J24/326)</f>
        <v/>
      </c>
      <c r="K24" s="223" t="str">
        <f>IF(SAM_2017_user_KZT!K24="","",SAM_2017_user_KZT!K24/326)</f>
        <v/>
      </c>
      <c r="L24" s="223" t="str">
        <f>IF(SAM_2017_user_KZT!L24="","",SAM_2017_user_KZT!L24/326)</f>
        <v/>
      </c>
      <c r="M24" s="223" t="str">
        <f>IF(SAM_2017_user_KZT!M24="","",SAM_2017_user_KZT!M24/326)</f>
        <v/>
      </c>
      <c r="N24" s="223" t="str">
        <f>IF(SAM_2017_user_KZT!N24="","",SAM_2017_user_KZT!N24/326)</f>
        <v/>
      </c>
      <c r="O24" s="223" t="str">
        <f>IF(SAM_2017_user_KZT!O24="","",SAM_2017_user_KZT!O24/326)</f>
        <v/>
      </c>
      <c r="P24" s="223" t="str">
        <f>IF(SAM_2017_user_KZT!P24="","",SAM_2017_user_KZT!P24/326)</f>
        <v/>
      </c>
      <c r="Q24" s="223" t="str">
        <f>IF(SAM_2017_user_KZT!Q24="","",SAM_2017_user_KZT!Q24/326)</f>
        <v/>
      </c>
      <c r="R24" s="223" t="str">
        <f>IF(SAM_2017_user_KZT!R24="","",SAM_2017_user_KZT!R24/326)</f>
        <v/>
      </c>
      <c r="S24" s="223" t="str">
        <f>IF(SAM_2017_user_KZT!S24="","",SAM_2017_user_KZT!S24/326)</f>
        <v/>
      </c>
      <c r="T24" s="223" t="str">
        <f>IF(SAM_2017_user_KZT!T24="","",SAM_2017_user_KZT!T24/326)</f>
        <v/>
      </c>
      <c r="U24" s="223" t="str">
        <f>IF(SAM_2017_user_KZT!U24="","",SAM_2017_user_KZT!U24/326)</f>
        <v/>
      </c>
      <c r="V24" s="223" t="str">
        <f>IF(SAM_2017_user_KZT!V24="","",SAM_2017_user_KZT!V24/326)</f>
        <v/>
      </c>
      <c r="W24" s="223" t="str">
        <f>IF(SAM_2017_user_KZT!W24="","",SAM_2017_user_KZT!W24/326)</f>
        <v/>
      </c>
      <c r="X24" s="223" t="str">
        <f>IF(SAM_2017_user_KZT!X24="","",SAM_2017_user_KZT!X24/326)</f>
        <v/>
      </c>
      <c r="Y24" s="223" t="str">
        <f>IF(SAM_2017_user_KZT!Y24="","",SAM_2017_user_KZT!Y24/326)</f>
        <v/>
      </c>
      <c r="Z24" s="223" t="str">
        <f>IF(SAM_2017_user_KZT!Z24="","",SAM_2017_user_KZT!Z24/326)</f>
        <v/>
      </c>
      <c r="AA24" s="223" t="str">
        <f>IF(SAM_2017_user_KZT!AA24="","",SAM_2017_user_KZT!AA24/326)</f>
        <v/>
      </c>
      <c r="AB24" s="223" t="str">
        <f>IF(SAM_2017_user_KZT!AB24="","",SAM_2017_user_KZT!AB24/326)</f>
        <v/>
      </c>
      <c r="AC24" s="223" t="str">
        <f>IF(SAM_2017_user_KZT!AC24="","",SAM_2017_user_KZT!AC24/326)</f>
        <v/>
      </c>
      <c r="AD24" s="223" t="str">
        <f>IF(SAM_2017_user_KZT!AD24="","",SAM_2017_user_KZT!AD24/326)</f>
        <v/>
      </c>
      <c r="AE24" s="223" t="str">
        <f>IF(SAM_2017_user_KZT!AE24="","",SAM_2017_user_KZT!AE24/326)</f>
        <v/>
      </c>
      <c r="AF24" s="223" t="str">
        <f>IF(SAM_2017_user_KZT!AF24="","",SAM_2017_user_KZT!AF24/326)</f>
        <v/>
      </c>
      <c r="AG24" s="223" t="str">
        <f>IF(SAM_2017_user_KZT!AG24="","",SAM_2017_user_KZT!AG24/326)</f>
        <v/>
      </c>
      <c r="AH24" s="223" t="str">
        <f>IF(SAM_2017_user_KZT!AH24="","",SAM_2017_user_KZT!AH24/326)</f>
        <v/>
      </c>
      <c r="AI24" s="223" t="str">
        <f>IF(SAM_2017_user_KZT!AI24="","",SAM_2017_user_KZT!AI24/326)</f>
        <v/>
      </c>
      <c r="AJ24" s="223" t="str">
        <f>IF(SAM_2017_user_KZT!AJ24="","",SAM_2017_user_KZT!AJ24/326)</f>
        <v/>
      </c>
      <c r="AK24" s="211" t="str">
        <f>IF(SAM_2017_user_KZT!AK24="","",SAM_2017_user_KZT!AK24/326)</f>
        <v/>
      </c>
      <c r="AL24" s="220" t="str">
        <f>IF(SAM_2017_user_KZT!AL24="","",SAM_2017_user_KZT!AL24/326)</f>
        <v/>
      </c>
      <c r="AM24" s="220" t="str">
        <f>IF(SAM_2017_user_KZT!AM24="","",SAM_2017_user_KZT!AM24/326)</f>
        <v/>
      </c>
      <c r="AN24" s="220" t="str">
        <f>IF(SAM_2017_user_KZT!AN24="","",SAM_2017_user_KZT!AN24/326)</f>
        <v/>
      </c>
      <c r="AO24" s="220" t="str">
        <f>IF(SAM_2017_user_KZT!AO24="","",SAM_2017_user_KZT!AO24/326)</f>
        <v/>
      </c>
      <c r="AP24" s="220" t="str">
        <f>IF(SAM_2017_user_KZT!AP24="","",SAM_2017_user_KZT!AP24/326)</f>
        <v/>
      </c>
      <c r="AQ24" s="220" t="str">
        <f>IF(SAM_2017_user_KZT!AQ24="","",SAM_2017_user_KZT!AQ24/326)</f>
        <v/>
      </c>
      <c r="AR24" s="220" t="str">
        <f>IF(SAM_2017_user_KZT!AR24="","",SAM_2017_user_KZT!AR24/326)</f>
        <v/>
      </c>
      <c r="AS24" s="220" t="str">
        <f>IF(SAM_2017_user_KZT!AS24="","",SAM_2017_user_KZT!AS24/326)</f>
        <v/>
      </c>
      <c r="AT24" s="220" t="str">
        <f>IF(SAM_2017_user_KZT!AT24="","",SAM_2017_user_KZT!AT24/326)</f>
        <v/>
      </c>
      <c r="AU24" s="220" t="str">
        <f>IF(SAM_2017_user_KZT!AU24="","",SAM_2017_user_KZT!AU24/326)</f>
        <v/>
      </c>
      <c r="AV24" s="220" t="str">
        <f>IF(SAM_2017_user_KZT!AV24="","",SAM_2017_user_KZT!AV24/326)</f>
        <v/>
      </c>
      <c r="AW24" s="220" t="str">
        <f>IF(SAM_2017_user_KZT!AW24="","",SAM_2017_user_KZT!AW24/326)</f>
        <v/>
      </c>
      <c r="AX24" s="220" t="str">
        <f>IF(SAM_2017_user_KZT!AX24="","",SAM_2017_user_KZT!AX24/326)</f>
        <v/>
      </c>
      <c r="AY24" s="220" t="str">
        <f>IF(SAM_2017_user_KZT!AY24="","",SAM_2017_user_KZT!AY24/326)</f>
        <v/>
      </c>
      <c r="AZ24" s="220" t="str">
        <f>IF(SAM_2017_user_KZT!AZ24="","",SAM_2017_user_KZT!AZ24/326)</f>
        <v/>
      </c>
      <c r="BA24" s="220" t="str">
        <f>IF(SAM_2017_user_KZT!BA24="","",SAM_2017_user_KZT!BA24/326)</f>
        <v/>
      </c>
      <c r="BB24" s="220" t="str">
        <f>IF(SAM_2017_user_KZT!BB24="","",SAM_2017_user_KZT!BB24/326)</f>
        <v/>
      </c>
      <c r="BC24" s="220" t="str">
        <f>IF(SAM_2017_user_KZT!BC24="","",SAM_2017_user_KZT!BC24/326)</f>
        <v/>
      </c>
      <c r="BD24" s="220" t="str">
        <f>IF(SAM_2017_user_KZT!BD24="","",SAM_2017_user_KZT!BD24/326)</f>
        <v/>
      </c>
      <c r="BE24" s="220" t="str">
        <f>IF(SAM_2017_user_KZT!BE24="","",SAM_2017_user_KZT!BE24/326)</f>
        <v/>
      </c>
      <c r="BF24" s="220">
        <f>IF(SAM_2017_user_KZT!BF24="","",SAM_2017_user_KZT!BF24/326)</f>
        <v>1017.6778111362414</v>
      </c>
      <c r="BG24" s="220" t="str">
        <f>IF(SAM_2017_user_KZT!BG24="","",SAM_2017_user_KZT!BG24/326)</f>
        <v/>
      </c>
      <c r="BH24" s="220" t="str">
        <f>IF(SAM_2017_user_KZT!BH24="","",SAM_2017_user_KZT!BH24/326)</f>
        <v/>
      </c>
      <c r="BI24" s="220" t="str">
        <f>IF(SAM_2017_user_KZT!BI24="","",SAM_2017_user_KZT!BI24/326)</f>
        <v/>
      </c>
      <c r="BJ24" s="220" t="str">
        <f>IF(SAM_2017_user_KZT!BJ24="","",SAM_2017_user_KZT!BJ24/326)</f>
        <v/>
      </c>
      <c r="BK24" s="220" t="str">
        <f>IF(SAM_2017_user_KZT!BK24="","",SAM_2017_user_KZT!BK24/326)</f>
        <v/>
      </c>
      <c r="BL24" s="220" t="str">
        <f>IF(SAM_2017_user_KZT!BL24="","",SAM_2017_user_KZT!BL24/326)</f>
        <v/>
      </c>
      <c r="BM24" s="220" t="str">
        <f>IF(SAM_2017_user_KZT!BM24="","",SAM_2017_user_KZT!BM24/326)</f>
        <v/>
      </c>
      <c r="BN24" s="220" t="str">
        <f>IF(SAM_2017_user_KZT!BN24="","",SAM_2017_user_KZT!BN24/326)</f>
        <v/>
      </c>
      <c r="BO24" s="220" t="str">
        <f>IF(SAM_2017_user_KZT!BO24="","",SAM_2017_user_KZT!BO24/326)</f>
        <v/>
      </c>
      <c r="BP24" s="220" t="str">
        <f>IF(SAM_2017_user_KZT!BP24="","",SAM_2017_user_KZT!BP24/326)</f>
        <v/>
      </c>
      <c r="BQ24" s="220" t="str">
        <f>IF(SAM_2017_user_KZT!BQ24="","",SAM_2017_user_KZT!BQ24/326)</f>
        <v/>
      </c>
      <c r="BR24" s="219" t="str">
        <f>IF(SAM_2017_user_KZT!BR24="","",SAM_2017_user_KZT!BR24/326)</f>
        <v/>
      </c>
      <c r="BS24" s="223" t="str">
        <f>IF(SAM_2017_user_KZT!BS24="","",SAM_2017_user_KZT!BS24/326)</f>
        <v/>
      </c>
      <c r="BT24" s="223" t="str">
        <f>IF(SAM_2017_user_KZT!BT24="","",SAM_2017_user_KZT!BT24/326)</f>
        <v/>
      </c>
      <c r="BU24" s="223" t="str">
        <f>IF(SAM_2017_user_KZT!BU24="","",SAM_2017_user_KZT!BU24/326)</f>
        <v/>
      </c>
      <c r="BV24" s="223" t="str">
        <f>IF(SAM_2017_user_KZT!BV24="","",SAM_2017_user_KZT!BV24/326)</f>
        <v/>
      </c>
      <c r="BW24" s="223" t="str">
        <f>IF(SAM_2017_user_KZT!BW24="","",SAM_2017_user_KZT!BW24/326)</f>
        <v/>
      </c>
      <c r="BX24" s="223" t="str">
        <f>IF(SAM_2017_user_KZT!BX24="","",SAM_2017_user_KZT!BX24/326)</f>
        <v/>
      </c>
      <c r="BY24" s="223" t="str">
        <f>IF(SAM_2017_user_KZT!BY24="","",SAM_2017_user_KZT!BY24/326)</f>
        <v/>
      </c>
      <c r="BZ24" s="223" t="str">
        <f>IF(SAM_2017_user_KZT!BZ24="","",SAM_2017_user_KZT!BZ24/326)</f>
        <v/>
      </c>
      <c r="CA24" s="223" t="str">
        <f>IF(SAM_2017_user_KZT!CA24="","",SAM_2017_user_KZT!CA24/326)</f>
        <v/>
      </c>
      <c r="CB24" s="223" t="str">
        <f>IF(SAM_2017_user_KZT!CB24="","",SAM_2017_user_KZT!CB24/326)</f>
        <v/>
      </c>
      <c r="CC24" s="223" t="str">
        <f>IF(SAM_2017_user_KZT!CD24="","",SAM_2017_user_KZT!CD24/326)</f>
        <v/>
      </c>
      <c r="CD24" s="223" t="str">
        <f>IF(SAM_2017_user_KZT!CE24="","",SAM_2017_user_KZT!CE24/326)</f>
        <v/>
      </c>
      <c r="CE24" s="141">
        <f>IF(SAM_2017_user_KZT!CF24="","",SAM_2017_user_KZT!CF24/326)</f>
        <v>155.03592145606345</v>
      </c>
      <c r="CF24" s="107">
        <f t="shared" si="0"/>
        <v>1172.713732592305</v>
      </c>
    </row>
    <row r="25" spans="1:84" x14ac:dyDescent="0.25">
      <c r="A25" s="227"/>
      <c r="B25" s="225">
        <v>23</v>
      </c>
      <c r="C25" s="223" t="str">
        <f>IF(SAM_2017_user_KZT!C25="","",SAM_2017_user_KZT!C25/326)</f>
        <v/>
      </c>
      <c r="D25" s="223" t="str">
        <f>IF(SAM_2017_user_KZT!D25="","",SAM_2017_user_KZT!D25/326)</f>
        <v/>
      </c>
      <c r="E25" s="223" t="str">
        <f>IF(SAM_2017_user_KZT!E25="","",SAM_2017_user_KZT!E25/326)</f>
        <v/>
      </c>
      <c r="F25" s="223" t="str">
        <f>IF(SAM_2017_user_KZT!F25="","",SAM_2017_user_KZT!F25/326)</f>
        <v/>
      </c>
      <c r="G25" s="223" t="str">
        <f>IF(SAM_2017_user_KZT!G25="","",SAM_2017_user_KZT!G25/326)</f>
        <v/>
      </c>
      <c r="H25" s="223" t="str">
        <f>IF(SAM_2017_user_KZT!H25="","",SAM_2017_user_KZT!H25/326)</f>
        <v/>
      </c>
      <c r="I25" s="223" t="str">
        <f>IF(SAM_2017_user_KZT!I25="","",SAM_2017_user_KZT!I25/326)</f>
        <v/>
      </c>
      <c r="J25" s="223" t="str">
        <f>IF(SAM_2017_user_KZT!J25="","",SAM_2017_user_KZT!J25/326)</f>
        <v/>
      </c>
      <c r="K25" s="223" t="str">
        <f>IF(SAM_2017_user_KZT!K25="","",SAM_2017_user_KZT!K25/326)</f>
        <v/>
      </c>
      <c r="L25" s="223" t="str">
        <f>IF(SAM_2017_user_KZT!L25="","",SAM_2017_user_KZT!L25/326)</f>
        <v/>
      </c>
      <c r="M25" s="223" t="str">
        <f>IF(SAM_2017_user_KZT!M25="","",SAM_2017_user_KZT!M25/326)</f>
        <v/>
      </c>
      <c r="N25" s="223" t="str">
        <f>IF(SAM_2017_user_KZT!N25="","",SAM_2017_user_KZT!N25/326)</f>
        <v/>
      </c>
      <c r="O25" s="223" t="str">
        <f>IF(SAM_2017_user_KZT!O25="","",SAM_2017_user_KZT!O25/326)</f>
        <v/>
      </c>
      <c r="P25" s="223" t="str">
        <f>IF(SAM_2017_user_KZT!P25="","",SAM_2017_user_KZT!P25/326)</f>
        <v/>
      </c>
      <c r="Q25" s="223" t="str">
        <f>IF(SAM_2017_user_KZT!Q25="","",SAM_2017_user_KZT!Q25/326)</f>
        <v/>
      </c>
      <c r="R25" s="223" t="str">
        <f>IF(SAM_2017_user_KZT!R25="","",SAM_2017_user_KZT!R25/326)</f>
        <v/>
      </c>
      <c r="S25" s="223" t="str">
        <f>IF(SAM_2017_user_KZT!S25="","",SAM_2017_user_KZT!S25/326)</f>
        <v/>
      </c>
      <c r="T25" s="223" t="str">
        <f>IF(SAM_2017_user_KZT!T25="","",SAM_2017_user_KZT!T25/326)</f>
        <v/>
      </c>
      <c r="U25" s="223" t="str">
        <f>IF(SAM_2017_user_KZT!U25="","",SAM_2017_user_KZT!U25/326)</f>
        <v/>
      </c>
      <c r="V25" s="223" t="str">
        <f>IF(SAM_2017_user_KZT!V25="","",SAM_2017_user_KZT!V25/326)</f>
        <v/>
      </c>
      <c r="W25" s="223" t="str">
        <f>IF(SAM_2017_user_KZT!W25="","",SAM_2017_user_KZT!W25/326)</f>
        <v/>
      </c>
      <c r="X25" s="223" t="str">
        <f>IF(SAM_2017_user_KZT!X25="","",SAM_2017_user_KZT!X25/326)</f>
        <v/>
      </c>
      <c r="Y25" s="223" t="str">
        <f>IF(SAM_2017_user_KZT!Y25="","",SAM_2017_user_KZT!Y25/326)</f>
        <v/>
      </c>
      <c r="Z25" s="223" t="str">
        <f>IF(SAM_2017_user_KZT!Z25="","",SAM_2017_user_KZT!Z25/326)</f>
        <v/>
      </c>
      <c r="AA25" s="223" t="str">
        <f>IF(SAM_2017_user_KZT!AA25="","",SAM_2017_user_KZT!AA25/326)</f>
        <v/>
      </c>
      <c r="AB25" s="223" t="str">
        <f>IF(SAM_2017_user_KZT!AB25="","",SAM_2017_user_KZT!AB25/326)</f>
        <v/>
      </c>
      <c r="AC25" s="223" t="str">
        <f>IF(SAM_2017_user_KZT!AC25="","",SAM_2017_user_KZT!AC25/326)</f>
        <v/>
      </c>
      <c r="AD25" s="223" t="str">
        <f>IF(SAM_2017_user_KZT!AD25="","",SAM_2017_user_KZT!AD25/326)</f>
        <v/>
      </c>
      <c r="AE25" s="223" t="str">
        <f>IF(SAM_2017_user_KZT!AE25="","",SAM_2017_user_KZT!AE25/326)</f>
        <v/>
      </c>
      <c r="AF25" s="223" t="str">
        <f>IF(SAM_2017_user_KZT!AF25="","",SAM_2017_user_KZT!AF25/326)</f>
        <v/>
      </c>
      <c r="AG25" s="223" t="str">
        <f>IF(SAM_2017_user_KZT!AG25="","",SAM_2017_user_KZT!AG25/326)</f>
        <v/>
      </c>
      <c r="AH25" s="223" t="str">
        <f>IF(SAM_2017_user_KZT!AH25="","",SAM_2017_user_KZT!AH25/326)</f>
        <v/>
      </c>
      <c r="AI25" s="223" t="str">
        <f>IF(SAM_2017_user_KZT!AI25="","",SAM_2017_user_KZT!AI25/326)</f>
        <v/>
      </c>
      <c r="AJ25" s="223" t="str">
        <f>IF(SAM_2017_user_KZT!AJ25="","",SAM_2017_user_KZT!AJ25/326)</f>
        <v/>
      </c>
      <c r="AK25" s="211" t="str">
        <f>IF(SAM_2017_user_KZT!AK25="","",SAM_2017_user_KZT!AK25/326)</f>
        <v/>
      </c>
      <c r="AL25" s="220" t="str">
        <f>IF(SAM_2017_user_KZT!AL25="","",SAM_2017_user_KZT!AL25/326)</f>
        <v/>
      </c>
      <c r="AM25" s="220" t="str">
        <f>IF(SAM_2017_user_KZT!AM25="","",SAM_2017_user_KZT!AM25/326)</f>
        <v/>
      </c>
      <c r="AN25" s="220" t="str">
        <f>IF(SAM_2017_user_KZT!AN25="","",SAM_2017_user_KZT!AN25/326)</f>
        <v/>
      </c>
      <c r="AO25" s="220" t="str">
        <f>IF(SAM_2017_user_KZT!AO25="","",SAM_2017_user_KZT!AO25/326)</f>
        <v/>
      </c>
      <c r="AP25" s="220" t="str">
        <f>IF(SAM_2017_user_KZT!AP25="","",SAM_2017_user_KZT!AP25/326)</f>
        <v/>
      </c>
      <c r="AQ25" s="220" t="str">
        <f>IF(SAM_2017_user_KZT!AQ25="","",SAM_2017_user_KZT!AQ25/326)</f>
        <v/>
      </c>
      <c r="AR25" s="220" t="str">
        <f>IF(SAM_2017_user_KZT!AR25="","",SAM_2017_user_KZT!AR25/326)</f>
        <v/>
      </c>
      <c r="AS25" s="220" t="str">
        <f>IF(SAM_2017_user_KZT!AS25="","",SAM_2017_user_KZT!AS25/326)</f>
        <v/>
      </c>
      <c r="AT25" s="220" t="str">
        <f>IF(SAM_2017_user_KZT!AT25="","",SAM_2017_user_KZT!AT25/326)</f>
        <v/>
      </c>
      <c r="AU25" s="220" t="str">
        <f>IF(SAM_2017_user_KZT!AU25="","",SAM_2017_user_KZT!AU25/326)</f>
        <v/>
      </c>
      <c r="AV25" s="220" t="str">
        <f>IF(SAM_2017_user_KZT!AV25="","",SAM_2017_user_KZT!AV25/326)</f>
        <v/>
      </c>
      <c r="AW25" s="220" t="str">
        <f>IF(SAM_2017_user_KZT!AW25="","",SAM_2017_user_KZT!AW25/326)</f>
        <v/>
      </c>
      <c r="AX25" s="220" t="str">
        <f>IF(SAM_2017_user_KZT!AX25="","",SAM_2017_user_KZT!AX25/326)</f>
        <v/>
      </c>
      <c r="AY25" s="220" t="str">
        <f>IF(SAM_2017_user_KZT!AY25="","",SAM_2017_user_KZT!AY25/326)</f>
        <v/>
      </c>
      <c r="AZ25" s="220" t="str">
        <f>IF(SAM_2017_user_KZT!AZ25="","",SAM_2017_user_KZT!AZ25/326)</f>
        <v/>
      </c>
      <c r="BA25" s="220" t="str">
        <f>IF(SAM_2017_user_KZT!BA25="","",SAM_2017_user_KZT!BA25/326)</f>
        <v/>
      </c>
      <c r="BB25" s="220" t="str">
        <f>IF(SAM_2017_user_KZT!BB25="","",SAM_2017_user_KZT!BB25/326)</f>
        <v/>
      </c>
      <c r="BC25" s="220" t="str">
        <f>IF(SAM_2017_user_KZT!BC25="","",SAM_2017_user_KZT!BC25/326)</f>
        <v/>
      </c>
      <c r="BD25" s="220" t="str">
        <f>IF(SAM_2017_user_KZT!BD25="","",SAM_2017_user_KZT!BD25/326)</f>
        <v/>
      </c>
      <c r="BE25" s="220" t="str">
        <f>IF(SAM_2017_user_KZT!BE25="","",SAM_2017_user_KZT!BE25/326)</f>
        <v/>
      </c>
      <c r="BF25" s="220" t="str">
        <f>IF(SAM_2017_user_KZT!BF25="","",SAM_2017_user_KZT!BF25/326)</f>
        <v/>
      </c>
      <c r="BG25" s="220">
        <f>IF(SAM_2017_user_KZT!BG25="","",SAM_2017_user_KZT!BG25/326)</f>
        <v>17222.901564866032</v>
      </c>
      <c r="BH25" s="220" t="str">
        <f>IF(SAM_2017_user_KZT!BH25="","",SAM_2017_user_KZT!BH25/326)</f>
        <v/>
      </c>
      <c r="BI25" s="220" t="str">
        <f>IF(SAM_2017_user_KZT!BI25="","",SAM_2017_user_KZT!BI25/326)</f>
        <v/>
      </c>
      <c r="BJ25" s="220" t="str">
        <f>IF(SAM_2017_user_KZT!BJ25="","",SAM_2017_user_KZT!BJ25/326)</f>
        <v/>
      </c>
      <c r="BK25" s="220" t="str">
        <f>IF(SAM_2017_user_KZT!BK25="","",SAM_2017_user_KZT!BK25/326)</f>
        <v/>
      </c>
      <c r="BL25" s="220" t="str">
        <f>IF(SAM_2017_user_KZT!BL25="","",SAM_2017_user_KZT!BL25/326)</f>
        <v/>
      </c>
      <c r="BM25" s="220" t="str">
        <f>IF(SAM_2017_user_KZT!BM25="","",SAM_2017_user_KZT!BM25/326)</f>
        <v/>
      </c>
      <c r="BN25" s="220" t="str">
        <f>IF(SAM_2017_user_KZT!BN25="","",SAM_2017_user_KZT!BN25/326)</f>
        <v/>
      </c>
      <c r="BO25" s="220" t="str">
        <f>IF(SAM_2017_user_KZT!BO25="","",SAM_2017_user_KZT!BO25/326)</f>
        <v/>
      </c>
      <c r="BP25" s="220" t="str">
        <f>IF(SAM_2017_user_KZT!BP25="","",SAM_2017_user_KZT!BP25/326)</f>
        <v/>
      </c>
      <c r="BQ25" s="220" t="str">
        <f>IF(SAM_2017_user_KZT!BQ25="","",SAM_2017_user_KZT!BQ25/326)</f>
        <v/>
      </c>
      <c r="BR25" s="219" t="str">
        <f>IF(SAM_2017_user_KZT!BR25="","",SAM_2017_user_KZT!BR25/326)</f>
        <v/>
      </c>
      <c r="BS25" s="223" t="str">
        <f>IF(SAM_2017_user_KZT!BS25="","",SAM_2017_user_KZT!BS25/326)</f>
        <v/>
      </c>
      <c r="BT25" s="223" t="str">
        <f>IF(SAM_2017_user_KZT!BT25="","",SAM_2017_user_KZT!BT25/326)</f>
        <v/>
      </c>
      <c r="BU25" s="223" t="str">
        <f>IF(SAM_2017_user_KZT!BU25="","",SAM_2017_user_KZT!BU25/326)</f>
        <v/>
      </c>
      <c r="BV25" s="223" t="str">
        <f>IF(SAM_2017_user_KZT!BV25="","",SAM_2017_user_KZT!BV25/326)</f>
        <v/>
      </c>
      <c r="BW25" s="223" t="str">
        <f>IF(SAM_2017_user_KZT!BW25="","",SAM_2017_user_KZT!BW25/326)</f>
        <v/>
      </c>
      <c r="BX25" s="223" t="str">
        <f>IF(SAM_2017_user_KZT!BX25="","",SAM_2017_user_KZT!BX25/326)</f>
        <v/>
      </c>
      <c r="BY25" s="223" t="str">
        <f>IF(SAM_2017_user_KZT!BY25="","",SAM_2017_user_KZT!BY25/326)</f>
        <v/>
      </c>
      <c r="BZ25" s="223" t="str">
        <f>IF(SAM_2017_user_KZT!BZ25="","",SAM_2017_user_KZT!BZ25/326)</f>
        <v/>
      </c>
      <c r="CA25" s="223" t="str">
        <f>IF(SAM_2017_user_KZT!CA25="","",SAM_2017_user_KZT!CA25/326)</f>
        <v/>
      </c>
      <c r="CB25" s="223" t="str">
        <f>IF(SAM_2017_user_KZT!CB25="","",SAM_2017_user_KZT!CB25/326)</f>
        <v/>
      </c>
      <c r="CC25" s="223" t="str">
        <f>IF(SAM_2017_user_KZT!CD25="","",SAM_2017_user_KZT!CD25/326)</f>
        <v/>
      </c>
      <c r="CD25" s="223" t="str">
        <f>IF(SAM_2017_user_KZT!CE25="","",SAM_2017_user_KZT!CE25/326)</f>
        <v/>
      </c>
      <c r="CE25" s="141">
        <f>IF(SAM_2017_user_KZT!CF25="","",SAM_2017_user_KZT!CF25/326)</f>
        <v>2948.8004503059283</v>
      </c>
      <c r="CF25" s="107">
        <f t="shared" si="0"/>
        <v>20171.702015171959</v>
      </c>
    </row>
    <row r="26" spans="1:84" x14ac:dyDescent="0.25">
      <c r="A26" s="227"/>
      <c r="B26" s="225">
        <v>24</v>
      </c>
      <c r="C26" s="223" t="str">
        <f>IF(SAM_2017_user_KZT!C26="","",SAM_2017_user_KZT!C26/326)</f>
        <v/>
      </c>
      <c r="D26" s="223" t="str">
        <f>IF(SAM_2017_user_KZT!D26="","",SAM_2017_user_KZT!D26/326)</f>
        <v/>
      </c>
      <c r="E26" s="223" t="str">
        <f>IF(SAM_2017_user_KZT!E26="","",SAM_2017_user_KZT!E26/326)</f>
        <v/>
      </c>
      <c r="F26" s="223" t="str">
        <f>IF(SAM_2017_user_KZT!F26="","",SAM_2017_user_KZT!F26/326)</f>
        <v/>
      </c>
      <c r="G26" s="223" t="str">
        <f>IF(SAM_2017_user_KZT!G26="","",SAM_2017_user_KZT!G26/326)</f>
        <v/>
      </c>
      <c r="H26" s="223" t="str">
        <f>IF(SAM_2017_user_KZT!H26="","",SAM_2017_user_KZT!H26/326)</f>
        <v/>
      </c>
      <c r="I26" s="223" t="str">
        <f>IF(SAM_2017_user_KZT!I26="","",SAM_2017_user_KZT!I26/326)</f>
        <v/>
      </c>
      <c r="J26" s="223" t="str">
        <f>IF(SAM_2017_user_KZT!J26="","",SAM_2017_user_KZT!J26/326)</f>
        <v/>
      </c>
      <c r="K26" s="223" t="str">
        <f>IF(SAM_2017_user_KZT!K26="","",SAM_2017_user_KZT!K26/326)</f>
        <v/>
      </c>
      <c r="L26" s="223" t="str">
        <f>IF(SAM_2017_user_KZT!L26="","",SAM_2017_user_KZT!L26/326)</f>
        <v/>
      </c>
      <c r="M26" s="223" t="str">
        <f>IF(SAM_2017_user_KZT!M26="","",SAM_2017_user_KZT!M26/326)</f>
        <v/>
      </c>
      <c r="N26" s="223" t="str">
        <f>IF(SAM_2017_user_KZT!N26="","",SAM_2017_user_KZT!N26/326)</f>
        <v/>
      </c>
      <c r="O26" s="223" t="str">
        <f>IF(SAM_2017_user_KZT!O26="","",SAM_2017_user_KZT!O26/326)</f>
        <v/>
      </c>
      <c r="P26" s="223" t="str">
        <f>IF(SAM_2017_user_KZT!P26="","",SAM_2017_user_KZT!P26/326)</f>
        <v/>
      </c>
      <c r="Q26" s="223" t="str">
        <f>IF(SAM_2017_user_KZT!Q26="","",SAM_2017_user_KZT!Q26/326)</f>
        <v/>
      </c>
      <c r="R26" s="223" t="str">
        <f>IF(SAM_2017_user_KZT!R26="","",SAM_2017_user_KZT!R26/326)</f>
        <v/>
      </c>
      <c r="S26" s="223" t="str">
        <f>IF(SAM_2017_user_KZT!S26="","",SAM_2017_user_KZT!S26/326)</f>
        <v/>
      </c>
      <c r="T26" s="223" t="str">
        <f>IF(SAM_2017_user_KZT!T26="","",SAM_2017_user_KZT!T26/326)</f>
        <v/>
      </c>
      <c r="U26" s="223" t="str">
        <f>IF(SAM_2017_user_KZT!U26="","",SAM_2017_user_KZT!U26/326)</f>
        <v/>
      </c>
      <c r="V26" s="223" t="str">
        <f>IF(SAM_2017_user_KZT!V26="","",SAM_2017_user_KZT!V26/326)</f>
        <v/>
      </c>
      <c r="W26" s="223" t="str">
        <f>IF(SAM_2017_user_KZT!W26="","",SAM_2017_user_KZT!W26/326)</f>
        <v/>
      </c>
      <c r="X26" s="223" t="str">
        <f>IF(SAM_2017_user_KZT!X26="","",SAM_2017_user_KZT!X26/326)</f>
        <v/>
      </c>
      <c r="Y26" s="223" t="str">
        <f>IF(SAM_2017_user_KZT!Y26="","",SAM_2017_user_KZT!Y26/326)</f>
        <v/>
      </c>
      <c r="Z26" s="223" t="str">
        <f>IF(SAM_2017_user_KZT!Z26="","",SAM_2017_user_KZT!Z26/326)</f>
        <v/>
      </c>
      <c r="AA26" s="223" t="str">
        <f>IF(SAM_2017_user_KZT!AA26="","",SAM_2017_user_KZT!AA26/326)</f>
        <v/>
      </c>
      <c r="AB26" s="223" t="str">
        <f>IF(SAM_2017_user_KZT!AB26="","",SAM_2017_user_KZT!AB26/326)</f>
        <v/>
      </c>
      <c r="AC26" s="223" t="str">
        <f>IF(SAM_2017_user_KZT!AC26="","",SAM_2017_user_KZT!AC26/326)</f>
        <v/>
      </c>
      <c r="AD26" s="223" t="str">
        <f>IF(SAM_2017_user_KZT!AD26="","",SAM_2017_user_KZT!AD26/326)</f>
        <v/>
      </c>
      <c r="AE26" s="223" t="str">
        <f>IF(SAM_2017_user_KZT!AE26="","",SAM_2017_user_KZT!AE26/326)</f>
        <v/>
      </c>
      <c r="AF26" s="223" t="str">
        <f>IF(SAM_2017_user_KZT!AF26="","",SAM_2017_user_KZT!AF26/326)</f>
        <v/>
      </c>
      <c r="AG26" s="223" t="str">
        <f>IF(SAM_2017_user_KZT!AG26="","",SAM_2017_user_KZT!AG26/326)</f>
        <v/>
      </c>
      <c r="AH26" s="223" t="str">
        <f>IF(SAM_2017_user_KZT!AH26="","",SAM_2017_user_KZT!AH26/326)</f>
        <v/>
      </c>
      <c r="AI26" s="223" t="str">
        <f>IF(SAM_2017_user_KZT!AI26="","",SAM_2017_user_KZT!AI26/326)</f>
        <v/>
      </c>
      <c r="AJ26" s="223" t="str">
        <f>IF(SAM_2017_user_KZT!AJ26="","",SAM_2017_user_KZT!AJ26/326)</f>
        <v/>
      </c>
      <c r="AK26" s="211" t="str">
        <f>IF(SAM_2017_user_KZT!AK26="","",SAM_2017_user_KZT!AK26/326)</f>
        <v/>
      </c>
      <c r="AL26" s="220" t="str">
        <f>IF(SAM_2017_user_KZT!AL26="","",SAM_2017_user_KZT!AL26/326)</f>
        <v/>
      </c>
      <c r="AM26" s="220" t="str">
        <f>IF(SAM_2017_user_KZT!AM26="","",SAM_2017_user_KZT!AM26/326)</f>
        <v/>
      </c>
      <c r="AN26" s="220" t="str">
        <f>IF(SAM_2017_user_KZT!AN26="","",SAM_2017_user_KZT!AN26/326)</f>
        <v/>
      </c>
      <c r="AO26" s="220" t="str">
        <f>IF(SAM_2017_user_KZT!AO26="","",SAM_2017_user_KZT!AO26/326)</f>
        <v/>
      </c>
      <c r="AP26" s="220" t="str">
        <f>IF(SAM_2017_user_KZT!AP26="","",SAM_2017_user_KZT!AP26/326)</f>
        <v/>
      </c>
      <c r="AQ26" s="220" t="str">
        <f>IF(SAM_2017_user_KZT!AQ26="","",SAM_2017_user_KZT!AQ26/326)</f>
        <v/>
      </c>
      <c r="AR26" s="220" t="str">
        <f>IF(SAM_2017_user_KZT!AR26="","",SAM_2017_user_KZT!AR26/326)</f>
        <v/>
      </c>
      <c r="AS26" s="220" t="str">
        <f>IF(SAM_2017_user_KZT!AS26="","",SAM_2017_user_KZT!AS26/326)</f>
        <v/>
      </c>
      <c r="AT26" s="220" t="str">
        <f>IF(SAM_2017_user_KZT!AT26="","",SAM_2017_user_KZT!AT26/326)</f>
        <v/>
      </c>
      <c r="AU26" s="220" t="str">
        <f>IF(SAM_2017_user_KZT!AU26="","",SAM_2017_user_KZT!AU26/326)</f>
        <v/>
      </c>
      <c r="AV26" s="220" t="str">
        <f>IF(SAM_2017_user_KZT!AV26="","",SAM_2017_user_KZT!AV26/326)</f>
        <v/>
      </c>
      <c r="AW26" s="220" t="str">
        <f>IF(SAM_2017_user_KZT!AW26="","",SAM_2017_user_KZT!AW26/326)</f>
        <v/>
      </c>
      <c r="AX26" s="220" t="str">
        <f>IF(SAM_2017_user_KZT!AX26="","",SAM_2017_user_KZT!AX26/326)</f>
        <v/>
      </c>
      <c r="AY26" s="220" t="str">
        <f>IF(SAM_2017_user_KZT!AY26="","",SAM_2017_user_KZT!AY26/326)</f>
        <v/>
      </c>
      <c r="AZ26" s="220" t="str">
        <f>IF(SAM_2017_user_KZT!AZ26="","",SAM_2017_user_KZT!AZ26/326)</f>
        <v/>
      </c>
      <c r="BA26" s="220" t="str">
        <f>IF(SAM_2017_user_KZT!BA26="","",SAM_2017_user_KZT!BA26/326)</f>
        <v/>
      </c>
      <c r="BB26" s="220" t="str">
        <f>IF(SAM_2017_user_KZT!BB26="","",SAM_2017_user_KZT!BB26/326)</f>
        <v/>
      </c>
      <c r="BC26" s="220" t="str">
        <f>IF(SAM_2017_user_KZT!BC26="","",SAM_2017_user_KZT!BC26/326)</f>
        <v/>
      </c>
      <c r="BD26" s="220" t="str">
        <f>IF(SAM_2017_user_KZT!BD26="","",SAM_2017_user_KZT!BD26/326)</f>
        <v/>
      </c>
      <c r="BE26" s="220" t="str">
        <f>IF(SAM_2017_user_KZT!BE26="","",SAM_2017_user_KZT!BE26/326)</f>
        <v/>
      </c>
      <c r="BF26" s="220" t="str">
        <f>IF(SAM_2017_user_KZT!BF26="","",SAM_2017_user_KZT!BF26/326)</f>
        <v/>
      </c>
      <c r="BG26" s="220" t="str">
        <f>IF(SAM_2017_user_KZT!BG26="","",SAM_2017_user_KZT!BG26/326)</f>
        <v/>
      </c>
      <c r="BH26" s="220">
        <f>IF(SAM_2017_user_KZT!BH26="","",SAM_2017_user_KZT!BH26/326)</f>
        <v>230.77827684305606</v>
      </c>
      <c r="BI26" s="220" t="str">
        <f>IF(SAM_2017_user_KZT!BI26="","",SAM_2017_user_KZT!BI26/326)</f>
        <v/>
      </c>
      <c r="BJ26" s="220" t="str">
        <f>IF(SAM_2017_user_KZT!BJ26="","",SAM_2017_user_KZT!BJ26/326)</f>
        <v/>
      </c>
      <c r="BK26" s="220" t="str">
        <f>IF(SAM_2017_user_KZT!BK26="","",SAM_2017_user_KZT!BK26/326)</f>
        <v/>
      </c>
      <c r="BL26" s="220" t="str">
        <f>IF(SAM_2017_user_KZT!BL26="","",SAM_2017_user_KZT!BL26/326)</f>
        <v/>
      </c>
      <c r="BM26" s="220" t="str">
        <f>IF(SAM_2017_user_KZT!BM26="","",SAM_2017_user_KZT!BM26/326)</f>
        <v/>
      </c>
      <c r="BN26" s="220" t="str">
        <f>IF(SAM_2017_user_KZT!BN26="","",SAM_2017_user_KZT!BN26/326)</f>
        <v/>
      </c>
      <c r="BO26" s="220" t="str">
        <f>IF(SAM_2017_user_KZT!BO26="","",SAM_2017_user_KZT!BO26/326)</f>
        <v/>
      </c>
      <c r="BP26" s="220" t="str">
        <f>IF(SAM_2017_user_KZT!BP26="","",SAM_2017_user_KZT!BP26/326)</f>
        <v/>
      </c>
      <c r="BQ26" s="220" t="str">
        <f>IF(SAM_2017_user_KZT!BQ26="","",SAM_2017_user_KZT!BQ26/326)</f>
        <v/>
      </c>
      <c r="BR26" s="219" t="str">
        <f>IF(SAM_2017_user_KZT!BR26="","",SAM_2017_user_KZT!BR26/326)</f>
        <v/>
      </c>
      <c r="BS26" s="223" t="str">
        <f>IF(SAM_2017_user_KZT!BS26="","",SAM_2017_user_KZT!BS26/326)</f>
        <v/>
      </c>
      <c r="BT26" s="223" t="str">
        <f>IF(SAM_2017_user_KZT!BT26="","",SAM_2017_user_KZT!BT26/326)</f>
        <v/>
      </c>
      <c r="BU26" s="223" t="str">
        <f>IF(SAM_2017_user_KZT!BU26="","",SAM_2017_user_KZT!BU26/326)</f>
        <v/>
      </c>
      <c r="BV26" s="223" t="str">
        <f>IF(SAM_2017_user_KZT!BV26="","",SAM_2017_user_KZT!BV26/326)</f>
        <v/>
      </c>
      <c r="BW26" s="223" t="str">
        <f>IF(SAM_2017_user_KZT!BW26="","",SAM_2017_user_KZT!BW26/326)</f>
        <v/>
      </c>
      <c r="BX26" s="223" t="str">
        <f>IF(SAM_2017_user_KZT!BX26="","",SAM_2017_user_KZT!BX26/326)</f>
        <v/>
      </c>
      <c r="BY26" s="223" t="str">
        <f>IF(SAM_2017_user_KZT!BY26="","",SAM_2017_user_KZT!BY26/326)</f>
        <v/>
      </c>
      <c r="BZ26" s="223" t="str">
        <f>IF(SAM_2017_user_KZT!BZ26="","",SAM_2017_user_KZT!BZ26/326)</f>
        <v/>
      </c>
      <c r="CA26" s="223" t="str">
        <f>IF(SAM_2017_user_KZT!CA26="","",SAM_2017_user_KZT!CA26/326)</f>
        <v/>
      </c>
      <c r="CB26" s="223" t="str">
        <f>IF(SAM_2017_user_KZT!CB26="","",SAM_2017_user_KZT!CB26/326)</f>
        <v/>
      </c>
      <c r="CC26" s="223" t="str">
        <f>IF(SAM_2017_user_KZT!CD26="","",SAM_2017_user_KZT!CD26/326)</f>
        <v/>
      </c>
      <c r="CD26" s="223" t="str">
        <f>IF(SAM_2017_user_KZT!CE26="","",SAM_2017_user_KZT!CE26/326)</f>
        <v/>
      </c>
      <c r="CE26" s="141">
        <f>IF(SAM_2017_user_KZT!CF26="","",SAM_2017_user_KZT!CF26/326)</f>
        <v>11.966454009175656</v>
      </c>
      <c r="CF26" s="107">
        <f t="shared" si="0"/>
        <v>242.74473085223173</v>
      </c>
    </row>
    <row r="27" spans="1:84" x14ac:dyDescent="0.25">
      <c r="A27" s="227"/>
      <c r="B27" s="225">
        <v>25</v>
      </c>
      <c r="C27" s="223" t="str">
        <f>IF(SAM_2017_user_KZT!C27="","",SAM_2017_user_KZT!C27/326)</f>
        <v/>
      </c>
      <c r="D27" s="223" t="str">
        <f>IF(SAM_2017_user_KZT!D27="","",SAM_2017_user_KZT!D27/326)</f>
        <v/>
      </c>
      <c r="E27" s="223" t="str">
        <f>IF(SAM_2017_user_KZT!E27="","",SAM_2017_user_KZT!E27/326)</f>
        <v/>
      </c>
      <c r="F27" s="223" t="str">
        <f>IF(SAM_2017_user_KZT!F27="","",SAM_2017_user_KZT!F27/326)</f>
        <v/>
      </c>
      <c r="G27" s="223" t="str">
        <f>IF(SAM_2017_user_KZT!G27="","",SAM_2017_user_KZT!G27/326)</f>
        <v/>
      </c>
      <c r="H27" s="223" t="str">
        <f>IF(SAM_2017_user_KZT!H27="","",SAM_2017_user_KZT!H27/326)</f>
        <v/>
      </c>
      <c r="I27" s="223" t="str">
        <f>IF(SAM_2017_user_KZT!I27="","",SAM_2017_user_KZT!I27/326)</f>
        <v/>
      </c>
      <c r="J27" s="223" t="str">
        <f>IF(SAM_2017_user_KZT!J27="","",SAM_2017_user_KZT!J27/326)</f>
        <v/>
      </c>
      <c r="K27" s="223" t="str">
        <f>IF(SAM_2017_user_KZT!K27="","",SAM_2017_user_KZT!K27/326)</f>
        <v/>
      </c>
      <c r="L27" s="223" t="str">
        <f>IF(SAM_2017_user_KZT!L27="","",SAM_2017_user_KZT!L27/326)</f>
        <v/>
      </c>
      <c r="M27" s="223" t="str">
        <f>IF(SAM_2017_user_KZT!M27="","",SAM_2017_user_KZT!M27/326)</f>
        <v/>
      </c>
      <c r="N27" s="223" t="str">
        <f>IF(SAM_2017_user_KZT!N27="","",SAM_2017_user_KZT!N27/326)</f>
        <v/>
      </c>
      <c r="O27" s="223" t="str">
        <f>IF(SAM_2017_user_KZT!O27="","",SAM_2017_user_KZT!O27/326)</f>
        <v/>
      </c>
      <c r="P27" s="223" t="str">
        <f>IF(SAM_2017_user_KZT!P27="","",SAM_2017_user_KZT!P27/326)</f>
        <v/>
      </c>
      <c r="Q27" s="223" t="str">
        <f>IF(SAM_2017_user_KZT!Q27="","",SAM_2017_user_KZT!Q27/326)</f>
        <v/>
      </c>
      <c r="R27" s="223" t="str">
        <f>IF(SAM_2017_user_KZT!R27="","",SAM_2017_user_KZT!R27/326)</f>
        <v/>
      </c>
      <c r="S27" s="223" t="str">
        <f>IF(SAM_2017_user_KZT!S27="","",SAM_2017_user_KZT!S27/326)</f>
        <v/>
      </c>
      <c r="T27" s="223" t="str">
        <f>IF(SAM_2017_user_KZT!T27="","",SAM_2017_user_KZT!T27/326)</f>
        <v/>
      </c>
      <c r="U27" s="223" t="str">
        <f>IF(SAM_2017_user_KZT!U27="","",SAM_2017_user_KZT!U27/326)</f>
        <v/>
      </c>
      <c r="V27" s="223" t="str">
        <f>IF(SAM_2017_user_KZT!V27="","",SAM_2017_user_KZT!V27/326)</f>
        <v/>
      </c>
      <c r="W27" s="223" t="str">
        <f>IF(SAM_2017_user_KZT!W27="","",SAM_2017_user_KZT!W27/326)</f>
        <v/>
      </c>
      <c r="X27" s="223" t="str">
        <f>IF(SAM_2017_user_KZT!X27="","",SAM_2017_user_KZT!X27/326)</f>
        <v/>
      </c>
      <c r="Y27" s="223" t="str">
        <f>IF(SAM_2017_user_KZT!Y27="","",SAM_2017_user_KZT!Y27/326)</f>
        <v/>
      </c>
      <c r="Z27" s="223" t="str">
        <f>IF(SAM_2017_user_KZT!Z27="","",SAM_2017_user_KZT!Z27/326)</f>
        <v/>
      </c>
      <c r="AA27" s="223" t="str">
        <f>IF(SAM_2017_user_KZT!AA27="","",SAM_2017_user_KZT!AA27/326)</f>
        <v/>
      </c>
      <c r="AB27" s="223" t="str">
        <f>IF(SAM_2017_user_KZT!AB27="","",SAM_2017_user_KZT!AB27/326)</f>
        <v/>
      </c>
      <c r="AC27" s="223" t="str">
        <f>IF(SAM_2017_user_KZT!AC27="","",SAM_2017_user_KZT!AC27/326)</f>
        <v/>
      </c>
      <c r="AD27" s="223" t="str">
        <f>IF(SAM_2017_user_KZT!AD27="","",SAM_2017_user_KZT!AD27/326)</f>
        <v/>
      </c>
      <c r="AE27" s="223" t="str">
        <f>IF(SAM_2017_user_KZT!AE27="","",SAM_2017_user_KZT!AE27/326)</f>
        <v/>
      </c>
      <c r="AF27" s="223" t="str">
        <f>IF(SAM_2017_user_KZT!AF27="","",SAM_2017_user_KZT!AF27/326)</f>
        <v/>
      </c>
      <c r="AG27" s="223" t="str">
        <f>IF(SAM_2017_user_KZT!AG27="","",SAM_2017_user_KZT!AG27/326)</f>
        <v/>
      </c>
      <c r="AH27" s="223" t="str">
        <f>IF(SAM_2017_user_KZT!AH27="","",SAM_2017_user_KZT!AH27/326)</f>
        <v/>
      </c>
      <c r="AI27" s="223" t="str">
        <f>IF(SAM_2017_user_KZT!AI27="","",SAM_2017_user_KZT!AI27/326)</f>
        <v/>
      </c>
      <c r="AJ27" s="223" t="str">
        <f>IF(SAM_2017_user_KZT!AJ27="","",SAM_2017_user_KZT!AJ27/326)</f>
        <v/>
      </c>
      <c r="AK27" s="211" t="str">
        <f>IF(SAM_2017_user_KZT!AK27="","",SAM_2017_user_KZT!AK27/326)</f>
        <v/>
      </c>
      <c r="AL27" s="220" t="str">
        <f>IF(SAM_2017_user_KZT!AL27="","",SAM_2017_user_KZT!AL27/326)</f>
        <v/>
      </c>
      <c r="AM27" s="220" t="str">
        <f>IF(SAM_2017_user_KZT!AM27="","",SAM_2017_user_KZT!AM27/326)</f>
        <v/>
      </c>
      <c r="AN27" s="220" t="str">
        <f>IF(SAM_2017_user_KZT!AN27="","",SAM_2017_user_KZT!AN27/326)</f>
        <v/>
      </c>
      <c r="AO27" s="220" t="str">
        <f>IF(SAM_2017_user_KZT!AO27="","",SAM_2017_user_KZT!AO27/326)</f>
        <v/>
      </c>
      <c r="AP27" s="220" t="str">
        <f>IF(SAM_2017_user_KZT!AP27="","",SAM_2017_user_KZT!AP27/326)</f>
        <v/>
      </c>
      <c r="AQ27" s="220" t="str">
        <f>IF(SAM_2017_user_KZT!AQ27="","",SAM_2017_user_KZT!AQ27/326)</f>
        <v/>
      </c>
      <c r="AR27" s="220" t="str">
        <f>IF(SAM_2017_user_KZT!AR27="","",SAM_2017_user_KZT!AR27/326)</f>
        <v/>
      </c>
      <c r="AS27" s="220" t="str">
        <f>IF(SAM_2017_user_KZT!AS27="","",SAM_2017_user_KZT!AS27/326)</f>
        <v/>
      </c>
      <c r="AT27" s="220" t="str">
        <f>IF(SAM_2017_user_KZT!AT27="","",SAM_2017_user_KZT!AT27/326)</f>
        <v/>
      </c>
      <c r="AU27" s="220" t="str">
        <f>IF(SAM_2017_user_KZT!AU27="","",SAM_2017_user_KZT!AU27/326)</f>
        <v/>
      </c>
      <c r="AV27" s="220" t="str">
        <f>IF(SAM_2017_user_KZT!AV27="","",SAM_2017_user_KZT!AV27/326)</f>
        <v/>
      </c>
      <c r="AW27" s="220" t="str">
        <f>IF(SAM_2017_user_KZT!AW27="","",SAM_2017_user_KZT!AW27/326)</f>
        <v/>
      </c>
      <c r="AX27" s="220" t="str">
        <f>IF(SAM_2017_user_KZT!AX27="","",SAM_2017_user_KZT!AX27/326)</f>
        <v/>
      </c>
      <c r="AY27" s="220" t="str">
        <f>IF(SAM_2017_user_KZT!AY27="","",SAM_2017_user_KZT!AY27/326)</f>
        <v/>
      </c>
      <c r="AZ27" s="220" t="str">
        <f>IF(SAM_2017_user_KZT!AZ27="","",SAM_2017_user_KZT!AZ27/326)</f>
        <v/>
      </c>
      <c r="BA27" s="220" t="str">
        <f>IF(SAM_2017_user_KZT!BA27="","",SAM_2017_user_KZT!BA27/326)</f>
        <v/>
      </c>
      <c r="BB27" s="220" t="str">
        <f>IF(SAM_2017_user_KZT!BB27="","",SAM_2017_user_KZT!BB27/326)</f>
        <v/>
      </c>
      <c r="BC27" s="220" t="str">
        <f>IF(SAM_2017_user_KZT!BC27="","",SAM_2017_user_KZT!BC27/326)</f>
        <v/>
      </c>
      <c r="BD27" s="220" t="str">
        <f>IF(SAM_2017_user_KZT!BD27="","",SAM_2017_user_KZT!BD27/326)</f>
        <v/>
      </c>
      <c r="BE27" s="220" t="str">
        <f>IF(SAM_2017_user_KZT!BE27="","",SAM_2017_user_KZT!BE27/326)</f>
        <v/>
      </c>
      <c r="BF27" s="220" t="str">
        <f>IF(SAM_2017_user_KZT!BF27="","",SAM_2017_user_KZT!BF27/326)</f>
        <v/>
      </c>
      <c r="BG27" s="220" t="str">
        <f>IF(SAM_2017_user_KZT!BG27="","",SAM_2017_user_KZT!BG27/326)</f>
        <v/>
      </c>
      <c r="BH27" s="220" t="str">
        <f>IF(SAM_2017_user_KZT!BH27="","",SAM_2017_user_KZT!BH27/326)</f>
        <v/>
      </c>
      <c r="BI27" s="220">
        <f>IF(SAM_2017_user_KZT!BI27="","",SAM_2017_user_KZT!BI27/326)</f>
        <v>1207.9054590132423</v>
      </c>
      <c r="BJ27" s="220" t="str">
        <f>IF(SAM_2017_user_KZT!BJ27="","",SAM_2017_user_KZT!BJ27/326)</f>
        <v/>
      </c>
      <c r="BK27" s="220" t="str">
        <f>IF(SAM_2017_user_KZT!BK27="","",SAM_2017_user_KZT!BK27/326)</f>
        <v/>
      </c>
      <c r="BL27" s="220" t="str">
        <f>IF(SAM_2017_user_KZT!BL27="","",SAM_2017_user_KZT!BL27/326)</f>
        <v/>
      </c>
      <c r="BM27" s="220" t="str">
        <f>IF(SAM_2017_user_KZT!BM27="","",SAM_2017_user_KZT!BM27/326)</f>
        <v/>
      </c>
      <c r="BN27" s="220" t="str">
        <f>IF(SAM_2017_user_KZT!BN27="","",SAM_2017_user_KZT!BN27/326)</f>
        <v/>
      </c>
      <c r="BO27" s="220" t="str">
        <f>IF(SAM_2017_user_KZT!BO27="","",SAM_2017_user_KZT!BO27/326)</f>
        <v/>
      </c>
      <c r="BP27" s="220" t="str">
        <f>IF(SAM_2017_user_KZT!BP27="","",SAM_2017_user_KZT!BP27/326)</f>
        <v/>
      </c>
      <c r="BQ27" s="220" t="str">
        <f>IF(SAM_2017_user_KZT!BQ27="","",SAM_2017_user_KZT!BQ27/326)</f>
        <v/>
      </c>
      <c r="BR27" s="219" t="str">
        <f>IF(SAM_2017_user_KZT!BR27="","",SAM_2017_user_KZT!BR27/326)</f>
        <v/>
      </c>
      <c r="BS27" s="223" t="str">
        <f>IF(SAM_2017_user_KZT!BS27="","",SAM_2017_user_KZT!BS27/326)</f>
        <v/>
      </c>
      <c r="BT27" s="223" t="str">
        <f>IF(SAM_2017_user_KZT!BT27="","",SAM_2017_user_KZT!BT27/326)</f>
        <v/>
      </c>
      <c r="BU27" s="223" t="str">
        <f>IF(SAM_2017_user_KZT!BU27="","",SAM_2017_user_KZT!BU27/326)</f>
        <v/>
      </c>
      <c r="BV27" s="223" t="str">
        <f>IF(SAM_2017_user_KZT!BV27="","",SAM_2017_user_KZT!BV27/326)</f>
        <v/>
      </c>
      <c r="BW27" s="223" t="str">
        <f>IF(SAM_2017_user_KZT!BW27="","",SAM_2017_user_KZT!BW27/326)</f>
        <v/>
      </c>
      <c r="BX27" s="223" t="str">
        <f>IF(SAM_2017_user_KZT!BX27="","",SAM_2017_user_KZT!BX27/326)</f>
        <v/>
      </c>
      <c r="BY27" s="223" t="str">
        <f>IF(SAM_2017_user_KZT!BY27="","",SAM_2017_user_KZT!BY27/326)</f>
        <v/>
      </c>
      <c r="BZ27" s="223" t="str">
        <f>IF(SAM_2017_user_KZT!BZ27="","",SAM_2017_user_KZT!BZ27/326)</f>
        <v/>
      </c>
      <c r="CA27" s="223" t="str">
        <f>IF(SAM_2017_user_KZT!CA27="","",SAM_2017_user_KZT!CA27/326)</f>
        <v/>
      </c>
      <c r="CB27" s="223" t="str">
        <f>IF(SAM_2017_user_KZT!CB27="","",SAM_2017_user_KZT!CB27/326)</f>
        <v/>
      </c>
      <c r="CC27" s="223" t="str">
        <f>IF(SAM_2017_user_KZT!CD27="","",SAM_2017_user_KZT!CD27/326)</f>
        <v/>
      </c>
      <c r="CD27" s="223" t="str">
        <f>IF(SAM_2017_user_KZT!CE27="","",SAM_2017_user_KZT!CE27/326)</f>
        <v/>
      </c>
      <c r="CE27" s="141">
        <f>IF(SAM_2017_user_KZT!CF27="","",SAM_2017_user_KZT!CF27/326)</f>
        <v>218.08951591307508</v>
      </c>
      <c r="CF27" s="107">
        <f t="shared" si="0"/>
        <v>1425.9949749263174</v>
      </c>
    </row>
    <row r="28" spans="1:84" x14ac:dyDescent="0.25">
      <c r="A28" s="227"/>
      <c r="B28" s="225">
        <v>26</v>
      </c>
      <c r="C28" s="223" t="str">
        <f>IF(SAM_2017_user_KZT!C28="","",SAM_2017_user_KZT!C28/326)</f>
        <v/>
      </c>
      <c r="D28" s="223" t="str">
        <f>IF(SAM_2017_user_KZT!D28="","",SAM_2017_user_KZT!D28/326)</f>
        <v/>
      </c>
      <c r="E28" s="223" t="str">
        <f>IF(SAM_2017_user_KZT!E28="","",SAM_2017_user_KZT!E28/326)</f>
        <v/>
      </c>
      <c r="F28" s="223" t="str">
        <f>IF(SAM_2017_user_KZT!F28="","",SAM_2017_user_KZT!F28/326)</f>
        <v/>
      </c>
      <c r="G28" s="223" t="str">
        <f>IF(SAM_2017_user_KZT!G28="","",SAM_2017_user_KZT!G28/326)</f>
        <v/>
      </c>
      <c r="H28" s="223" t="str">
        <f>IF(SAM_2017_user_KZT!H28="","",SAM_2017_user_KZT!H28/326)</f>
        <v/>
      </c>
      <c r="I28" s="223" t="str">
        <f>IF(SAM_2017_user_KZT!I28="","",SAM_2017_user_KZT!I28/326)</f>
        <v/>
      </c>
      <c r="J28" s="223" t="str">
        <f>IF(SAM_2017_user_KZT!J28="","",SAM_2017_user_KZT!J28/326)</f>
        <v/>
      </c>
      <c r="K28" s="223" t="str">
        <f>IF(SAM_2017_user_KZT!K28="","",SAM_2017_user_KZT!K28/326)</f>
        <v/>
      </c>
      <c r="L28" s="223" t="str">
        <f>IF(SAM_2017_user_KZT!L28="","",SAM_2017_user_KZT!L28/326)</f>
        <v/>
      </c>
      <c r="M28" s="223" t="str">
        <f>IF(SAM_2017_user_KZT!M28="","",SAM_2017_user_KZT!M28/326)</f>
        <v/>
      </c>
      <c r="N28" s="223" t="str">
        <f>IF(SAM_2017_user_KZT!N28="","",SAM_2017_user_KZT!N28/326)</f>
        <v/>
      </c>
      <c r="O28" s="223" t="str">
        <f>IF(SAM_2017_user_KZT!O28="","",SAM_2017_user_KZT!O28/326)</f>
        <v/>
      </c>
      <c r="P28" s="223" t="str">
        <f>IF(SAM_2017_user_KZT!P28="","",SAM_2017_user_KZT!P28/326)</f>
        <v/>
      </c>
      <c r="Q28" s="223" t="str">
        <f>IF(SAM_2017_user_KZT!Q28="","",SAM_2017_user_KZT!Q28/326)</f>
        <v/>
      </c>
      <c r="R28" s="223" t="str">
        <f>IF(SAM_2017_user_KZT!R28="","",SAM_2017_user_KZT!R28/326)</f>
        <v/>
      </c>
      <c r="S28" s="223" t="str">
        <f>IF(SAM_2017_user_KZT!S28="","",SAM_2017_user_KZT!S28/326)</f>
        <v/>
      </c>
      <c r="T28" s="223" t="str">
        <f>IF(SAM_2017_user_KZT!T28="","",SAM_2017_user_KZT!T28/326)</f>
        <v/>
      </c>
      <c r="U28" s="223" t="str">
        <f>IF(SAM_2017_user_KZT!U28="","",SAM_2017_user_KZT!U28/326)</f>
        <v/>
      </c>
      <c r="V28" s="223" t="str">
        <f>IF(SAM_2017_user_KZT!V28="","",SAM_2017_user_KZT!V28/326)</f>
        <v/>
      </c>
      <c r="W28" s="223" t="str">
        <f>IF(SAM_2017_user_KZT!W28="","",SAM_2017_user_KZT!W28/326)</f>
        <v/>
      </c>
      <c r="X28" s="223" t="str">
        <f>IF(SAM_2017_user_KZT!X28="","",SAM_2017_user_KZT!X28/326)</f>
        <v/>
      </c>
      <c r="Y28" s="223" t="str">
        <f>IF(SAM_2017_user_KZT!Y28="","",SAM_2017_user_KZT!Y28/326)</f>
        <v/>
      </c>
      <c r="Z28" s="223" t="str">
        <f>IF(SAM_2017_user_KZT!Z28="","",SAM_2017_user_KZT!Z28/326)</f>
        <v/>
      </c>
      <c r="AA28" s="223" t="str">
        <f>IF(SAM_2017_user_KZT!AA28="","",SAM_2017_user_KZT!AA28/326)</f>
        <v/>
      </c>
      <c r="AB28" s="223" t="str">
        <f>IF(SAM_2017_user_KZT!AB28="","",SAM_2017_user_KZT!AB28/326)</f>
        <v/>
      </c>
      <c r="AC28" s="223" t="str">
        <f>IF(SAM_2017_user_KZT!AC28="","",SAM_2017_user_KZT!AC28/326)</f>
        <v/>
      </c>
      <c r="AD28" s="223" t="str">
        <f>IF(SAM_2017_user_KZT!AD28="","",SAM_2017_user_KZT!AD28/326)</f>
        <v/>
      </c>
      <c r="AE28" s="223" t="str">
        <f>IF(SAM_2017_user_KZT!AE28="","",SAM_2017_user_KZT!AE28/326)</f>
        <v/>
      </c>
      <c r="AF28" s="223" t="str">
        <f>IF(SAM_2017_user_KZT!AF28="","",SAM_2017_user_KZT!AF28/326)</f>
        <v/>
      </c>
      <c r="AG28" s="223" t="str">
        <f>IF(SAM_2017_user_KZT!AG28="","",SAM_2017_user_KZT!AG28/326)</f>
        <v/>
      </c>
      <c r="AH28" s="223" t="str">
        <f>IF(SAM_2017_user_KZT!AH28="","",SAM_2017_user_KZT!AH28/326)</f>
        <v/>
      </c>
      <c r="AI28" s="223" t="str">
        <f>IF(SAM_2017_user_KZT!AI28="","",SAM_2017_user_KZT!AI28/326)</f>
        <v/>
      </c>
      <c r="AJ28" s="223" t="str">
        <f>IF(SAM_2017_user_KZT!AJ28="","",SAM_2017_user_KZT!AJ28/326)</f>
        <v/>
      </c>
      <c r="AK28" s="211" t="str">
        <f>IF(SAM_2017_user_KZT!AK28="","",SAM_2017_user_KZT!AK28/326)</f>
        <v/>
      </c>
      <c r="AL28" s="220" t="str">
        <f>IF(SAM_2017_user_KZT!AL28="","",SAM_2017_user_KZT!AL28/326)</f>
        <v/>
      </c>
      <c r="AM28" s="220" t="str">
        <f>IF(SAM_2017_user_KZT!AM28="","",SAM_2017_user_KZT!AM28/326)</f>
        <v/>
      </c>
      <c r="AN28" s="220" t="str">
        <f>IF(SAM_2017_user_KZT!AN28="","",SAM_2017_user_KZT!AN28/326)</f>
        <v/>
      </c>
      <c r="AO28" s="220" t="str">
        <f>IF(SAM_2017_user_KZT!AO28="","",SAM_2017_user_KZT!AO28/326)</f>
        <v/>
      </c>
      <c r="AP28" s="220" t="str">
        <f>IF(SAM_2017_user_KZT!AP28="","",SAM_2017_user_KZT!AP28/326)</f>
        <v/>
      </c>
      <c r="AQ28" s="220" t="str">
        <f>IF(SAM_2017_user_KZT!AQ28="","",SAM_2017_user_KZT!AQ28/326)</f>
        <v/>
      </c>
      <c r="AR28" s="220" t="str">
        <f>IF(SAM_2017_user_KZT!AR28="","",SAM_2017_user_KZT!AR28/326)</f>
        <v/>
      </c>
      <c r="AS28" s="220" t="str">
        <f>IF(SAM_2017_user_KZT!AS28="","",SAM_2017_user_KZT!AS28/326)</f>
        <v/>
      </c>
      <c r="AT28" s="220" t="str">
        <f>IF(SAM_2017_user_KZT!AT28="","",SAM_2017_user_KZT!AT28/326)</f>
        <v/>
      </c>
      <c r="AU28" s="220" t="str">
        <f>IF(SAM_2017_user_KZT!AU28="","",SAM_2017_user_KZT!AU28/326)</f>
        <v/>
      </c>
      <c r="AV28" s="220" t="str">
        <f>IF(SAM_2017_user_KZT!AV28="","",SAM_2017_user_KZT!AV28/326)</f>
        <v/>
      </c>
      <c r="AW28" s="220" t="str">
        <f>IF(SAM_2017_user_KZT!AW28="","",SAM_2017_user_KZT!AW28/326)</f>
        <v/>
      </c>
      <c r="AX28" s="220" t="str">
        <f>IF(SAM_2017_user_KZT!AX28="","",SAM_2017_user_KZT!AX28/326)</f>
        <v/>
      </c>
      <c r="AY28" s="220" t="str">
        <f>IF(SAM_2017_user_KZT!AY28="","",SAM_2017_user_KZT!AY28/326)</f>
        <v/>
      </c>
      <c r="AZ28" s="220" t="str">
        <f>IF(SAM_2017_user_KZT!AZ28="","",SAM_2017_user_KZT!AZ28/326)</f>
        <v/>
      </c>
      <c r="BA28" s="220" t="str">
        <f>IF(SAM_2017_user_KZT!BA28="","",SAM_2017_user_KZT!BA28/326)</f>
        <v/>
      </c>
      <c r="BB28" s="220" t="str">
        <f>IF(SAM_2017_user_KZT!BB28="","",SAM_2017_user_KZT!BB28/326)</f>
        <v/>
      </c>
      <c r="BC28" s="220" t="str">
        <f>IF(SAM_2017_user_KZT!BC28="","",SAM_2017_user_KZT!BC28/326)</f>
        <v/>
      </c>
      <c r="BD28" s="220" t="str">
        <f>IF(SAM_2017_user_KZT!BD28="","",SAM_2017_user_KZT!BD28/326)</f>
        <v/>
      </c>
      <c r="BE28" s="220" t="str">
        <f>IF(SAM_2017_user_KZT!BE28="","",SAM_2017_user_KZT!BE28/326)</f>
        <v/>
      </c>
      <c r="BF28" s="220" t="str">
        <f>IF(SAM_2017_user_KZT!BF28="","",SAM_2017_user_KZT!BF28/326)</f>
        <v/>
      </c>
      <c r="BG28" s="220" t="str">
        <f>IF(SAM_2017_user_KZT!BG28="","",SAM_2017_user_KZT!BG28/326)</f>
        <v/>
      </c>
      <c r="BH28" s="220" t="str">
        <f>IF(SAM_2017_user_KZT!BH28="","",SAM_2017_user_KZT!BH28/326)</f>
        <v/>
      </c>
      <c r="BI28" s="220" t="str">
        <f>IF(SAM_2017_user_KZT!BI28="","",SAM_2017_user_KZT!BI28/326)</f>
        <v/>
      </c>
      <c r="BJ28" s="220">
        <f>IF(SAM_2017_user_KZT!BJ28="","",SAM_2017_user_KZT!BJ28/326)</f>
        <v>18641.176915309705</v>
      </c>
      <c r="BK28" s="220" t="str">
        <f>IF(SAM_2017_user_KZT!BK28="","",SAM_2017_user_KZT!BK28/326)</f>
        <v/>
      </c>
      <c r="BL28" s="220" t="str">
        <f>IF(SAM_2017_user_KZT!BL28="","",SAM_2017_user_KZT!BL28/326)</f>
        <v/>
      </c>
      <c r="BM28" s="220" t="str">
        <f>IF(SAM_2017_user_KZT!BM28="","",SAM_2017_user_KZT!BM28/326)</f>
        <v/>
      </c>
      <c r="BN28" s="220" t="str">
        <f>IF(SAM_2017_user_KZT!BN28="","",SAM_2017_user_KZT!BN28/326)</f>
        <v/>
      </c>
      <c r="BO28" s="220" t="str">
        <f>IF(SAM_2017_user_KZT!BO28="","",SAM_2017_user_KZT!BO28/326)</f>
        <v/>
      </c>
      <c r="BP28" s="220" t="str">
        <f>IF(SAM_2017_user_KZT!BP28="","",SAM_2017_user_KZT!BP28/326)</f>
        <v/>
      </c>
      <c r="BQ28" s="220" t="str">
        <f>IF(SAM_2017_user_KZT!BQ28="","",SAM_2017_user_KZT!BQ28/326)</f>
        <v/>
      </c>
      <c r="BR28" s="219" t="str">
        <f>IF(SAM_2017_user_KZT!BR28="","",SAM_2017_user_KZT!BR28/326)</f>
        <v/>
      </c>
      <c r="BS28" s="223" t="str">
        <f>IF(SAM_2017_user_KZT!BS28="","",SAM_2017_user_KZT!BS28/326)</f>
        <v/>
      </c>
      <c r="BT28" s="223" t="str">
        <f>IF(SAM_2017_user_KZT!BT28="","",SAM_2017_user_KZT!BT28/326)</f>
        <v/>
      </c>
      <c r="BU28" s="223" t="str">
        <f>IF(SAM_2017_user_KZT!BU28="","",SAM_2017_user_KZT!BU28/326)</f>
        <v/>
      </c>
      <c r="BV28" s="223" t="str">
        <f>IF(SAM_2017_user_KZT!BV28="","",SAM_2017_user_KZT!BV28/326)</f>
        <v/>
      </c>
      <c r="BW28" s="223" t="str">
        <f>IF(SAM_2017_user_KZT!BW28="","",SAM_2017_user_KZT!BW28/326)</f>
        <v/>
      </c>
      <c r="BX28" s="223" t="str">
        <f>IF(SAM_2017_user_KZT!BX28="","",SAM_2017_user_KZT!BX28/326)</f>
        <v/>
      </c>
      <c r="BY28" s="223" t="str">
        <f>IF(SAM_2017_user_KZT!BY28="","",SAM_2017_user_KZT!BY28/326)</f>
        <v/>
      </c>
      <c r="BZ28" s="223" t="str">
        <f>IF(SAM_2017_user_KZT!BZ28="","",SAM_2017_user_KZT!BZ28/326)</f>
        <v/>
      </c>
      <c r="CA28" s="223" t="str">
        <f>IF(SAM_2017_user_KZT!CA28="","",SAM_2017_user_KZT!CA28/326)</f>
        <v/>
      </c>
      <c r="CB28" s="223" t="str">
        <f>IF(SAM_2017_user_KZT!CB28="","",SAM_2017_user_KZT!CB28/326)</f>
        <v/>
      </c>
      <c r="CC28" s="223" t="str">
        <f>IF(SAM_2017_user_KZT!CD28="","",SAM_2017_user_KZT!CD28/326)</f>
        <v/>
      </c>
      <c r="CD28" s="223" t="str">
        <f>IF(SAM_2017_user_KZT!CE28="","",SAM_2017_user_KZT!CE28/326)</f>
        <v/>
      </c>
      <c r="CE28" s="141">
        <f>IF(SAM_2017_user_KZT!CF28="","",SAM_2017_user_KZT!CF28/326)</f>
        <v>261.15302803986049</v>
      </c>
      <c r="CF28" s="107">
        <f t="shared" si="0"/>
        <v>18902.329943349567</v>
      </c>
    </row>
    <row r="29" spans="1:84" x14ac:dyDescent="0.25">
      <c r="A29" s="227"/>
      <c r="B29" s="225">
        <v>27</v>
      </c>
      <c r="C29" s="223" t="str">
        <f>IF(SAM_2017_user_KZT!C29="","",SAM_2017_user_KZT!C29/326)</f>
        <v/>
      </c>
      <c r="D29" s="223" t="str">
        <f>IF(SAM_2017_user_KZT!D29="","",SAM_2017_user_KZT!D29/326)</f>
        <v/>
      </c>
      <c r="E29" s="223" t="str">
        <f>IF(SAM_2017_user_KZT!E29="","",SAM_2017_user_KZT!E29/326)</f>
        <v/>
      </c>
      <c r="F29" s="223" t="str">
        <f>IF(SAM_2017_user_KZT!F29="","",SAM_2017_user_KZT!F29/326)</f>
        <v/>
      </c>
      <c r="G29" s="223" t="str">
        <f>IF(SAM_2017_user_KZT!G29="","",SAM_2017_user_KZT!G29/326)</f>
        <v/>
      </c>
      <c r="H29" s="223" t="str">
        <f>IF(SAM_2017_user_KZT!H29="","",SAM_2017_user_KZT!H29/326)</f>
        <v/>
      </c>
      <c r="I29" s="223" t="str">
        <f>IF(SAM_2017_user_KZT!I29="","",SAM_2017_user_KZT!I29/326)</f>
        <v/>
      </c>
      <c r="J29" s="223" t="str">
        <f>IF(SAM_2017_user_KZT!J29="","",SAM_2017_user_KZT!J29/326)</f>
        <v/>
      </c>
      <c r="K29" s="223" t="str">
        <f>IF(SAM_2017_user_KZT!K29="","",SAM_2017_user_KZT!K29/326)</f>
        <v/>
      </c>
      <c r="L29" s="223" t="str">
        <f>IF(SAM_2017_user_KZT!L29="","",SAM_2017_user_KZT!L29/326)</f>
        <v/>
      </c>
      <c r="M29" s="223" t="str">
        <f>IF(SAM_2017_user_KZT!M29="","",SAM_2017_user_KZT!M29/326)</f>
        <v/>
      </c>
      <c r="N29" s="223" t="str">
        <f>IF(SAM_2017_user_KZT!N29="","",SAM_2017_user_KZT!N29/326)</f>
        <v/>
      </c>
      <c r="O29" s="223" t="str">
        <f>IF(SAM_2017_user_KZT!O29="","",SAM_2017_user_KZT!O29/326)</f>
        <v/>
      </c>
      <c r="P29" s="223" t="str">
        <f>IF(SAM_2017_user_KZT!P29="","",SAM_2017_user_KZT!P29/326)</f>
        <v/>
      </c>
      <c r="Q29" s="223" t="str">
        <f>IF(SAM_2017_user_KZT!Q29="","",SAM_2017_user_KZT!Q29/326)</f>
        <v/>
      </c>
      <c r="R29" s="223" t="str">
        <f>IF(SAM_2017_user_KZT!R29="","",SAM_2017_user_KZT!R29/326)</f>
        <v/>
      </c>
      <c r="S29" s="223" t="str">
        <f>IF(SAM_2017_user_KZT!S29="","",SAM_2017_user_KZT!S29/326)</f>
        <v/>
      </c>
      <c r="T29" s="223" t="str">
        <f>IF(SAM_2017_user_KZT!T29="","",SAM_2017_user_KZT!T29/326)</f>
        <v/>
      </c>
      <c r="U29" s="223" t="str">
        <f>IF(SAM_2017_user_KZT!U29="","",SAM_2017_user_KZT!U29/326)</f>
        <v/>
      </c>
      <c r="V29" s="223" t="str">
        <f>IF(SAM_2017_user_KZT!V29="","",SAM_2017_user_KZT!V29/326)</f>
        <v/>
      </c>
      <c r="W29" s="223" t="str">
        <f>IF(SAM_2017_user_KZT!W29="","",SAM_2017_user_KZT!W29/326)</f>
        <v/>
      </c>
      <c r="X29" s="223" t="str">
        <f>IF(SAM_2017_user_KZT!X29="","",SAM_2017_user_KZT!X29/326)</f>
        <v/>
      </c>
      <c r="Y29" s="223" t="str">
        <f>IF(SAM_2017_user_KZT!Y29="","",SAM_2017_user_KZT!Y29/326)</f>
        <v/>
      </c>
      <c r="Z29" s="223" t="str">
        <f>IF(SAM_2017_user_KZT!Z29="","",SAM_2017_user_KZT!Z29/326)</f>
        <v/>
      </c>
      <c r="AA29" s="223" t="str">
        <f>IF(SAM_2017_user_KZT!AA29="","",SAM_2017_user_KZT!AA29/326)</f>
        <v/>
      </c>
      <c r="AB29" s="223" t="str">
        <f>IF(SAM_2017_user_KZT!AB29="","",SAM_2017_user_KZT!AB29/326)</f>
        <v/>
      </c>
      <c r="AC29" s="223" t="str">
        <f>IF(SAM_2017_user_KZT!AC29="","",SAM_2017_user_KZT!AC29/326)</f>
        <v/>
      </c>
      <c r="AD29" s="223" t="str">
        <f>IF(SAM_2017_user_KZT!AD29="","",SAM_2017_user_KZT!AD29/326)</f>
        <v/>
      </c>
      <c r="AE29" s="223" t="str">
        <f>IF(SAM_2017_user_KZT!AE29="","",SAM_2017_user_KZT!AE29/326)</f>
        <v/>
      </c>
      <c r="AF29" s="223" t="str">
        <f>IF(SAM_2017_user_KZT!AF29="","",SAM_2017_user_KZT!AF29/326)</f>
        <v/>
      </c>
      <c r="AG29" s="223" t="str">
        <f>IF(SAM_2017_user_KZT!AG29="","",SAM_2017_user_KZT!AG29/326)</f>
        <v/>
      </c>
      <c r="AH29" s="223" t="str">
        <f>IF(SAM_2017_user_KZT!AH29="","",SAM_2017_user_KZT!AH29/326)</f>
        <v/>
      </c>
      <c r="AI29" s="223" t="str">
        <f>IF(SAM_2017_user_KZT!AI29="","",SAM_2017_user_KZT!AI29/326)</f>
        <v/>
      </c>
      <c r="AJ29" s="223" t="str">
        <f>IF(SAM_2017_user_KZT!AJ29="","",SAM_2017_user_KZT!AJ29/326)</f>
        <v/>
      </c>
      <c r="AK29" s="211" t="str">
        <f>IF(SAM_2017_user_KZT!AK29="","",SAM_2017_user_KZT!AK29/326)</f>
        <v/>
      </c>
      <c r="AL29" s="220" t="str">
        <f>IF(SAM_2017_user_KZT!AL29="","",SAM_2017_user_KZT!AL29/326)</f>
        <v/>
      </c>
      <c r="AM29" s="220" t="str">
        <f>IF(SAM_2017_user_KZT!AM29="","",SAM_2017_user_KZT!AM29/326)</f>
        <v/>
      </c>
      <c r="AN29" s="220" t="str">
        <f>IF(SAM_2017_user_KZT!AN29="","",SAM_2017_user_KZT!AN29/326)</f>
        <v/>
      </c>
      <c r="AO29" s="220" t="str">
        <f>IF(SAM_2017_user_KZT!AO29="","",SAM_2017_user_KZT!AO29/326)</f>
        <v/>
      </c>
      <c r="AP29" s="220" t="str">
        <f>IF(SAM_2017_user_KZT!AP29="","",SAM_2017_user_KZT!AP29/326)</f>
        <v/>
      </c>
      <c r="AQ29" s="220" t="str">
        <f>IF(SAM_2017_user_KZT!AQ29="","",SAM_2017_user_KZT!AQ29/326)</f>
        <v/>
      </c>
      <c r="AR29" s="220" t="str">
        <f>IF(SAM_2017_user_KZT!AR29="","",SAM_2017_user_KZT!AR29/326)</f>
        <v/>
      </c>
      <c r="AS29" s="220" t="str">
        <f>IF(SAM_2017_user_KZT!AS29="","",SAM_2017_user_KZT!AS29/326)</f>
        <v/>
      </c>
      <c r="AT29" s="220" t="str">
        <f>IF(SAM_2017_user_KZT!AT29="","",SAM_2017_user_KZT!AT29/326)</f>
        <v/>
      </c>
      <c r="AU29" s="220" t="str">
        <f>IF(SAM_2017_user_KZT!AU29="","",SAM_2017_user_KZT!AU29/326)</f>
        <v/>
      </c>
      <c r="AV29" s="220" t="str">
        <f>IF(SAM_2017_user_KZT!AV29="","",SAM_2017_user_KZT!AV29/326)</f>
        <v/>
      </c>
      <c r="AW29" s="220" t="str">
        <f>IF(SAM_2017_user_KZT!AW29="","",SAM_2017_user_KZT!AW29/326)</f>
        <v/>
      </c>
      <c r="AX29" s="220" t="str">
        <f>IF(SAM_2017_user_KZT!AX29="","",SAM_2017_user_KZT!AX29/326)</f>
        <v/>
      </c>
      <c r="AY29" s="220" t="str">
        <f>IF(SAM_2017_user_KZT!AY29="","",SAM_2017_user_KZT!AY29/326)</f>
        <v/>
      </c>
      <c r="AZ29" s="220" t="str">
        <f>IF(SAM_2017_user_KZT!AZ29="","",SAM_2017_user_KZT!AZ29/326)</f>
        <v/>
      </c>
      <c r="BA29" s="220" t="str">
        <f>IF(SAM_2017_user_KZT!BA29="","",SAM_2017_user_KZT!BA29/326)</f>
        <v/>
      </c>
      <c r="BB29" s="220" t="str">
        <f>IF(SAM_2017_user_KZT!BB29="","",SAM_2017_user_KZT!BB29/326)</f>
        <v/>
      </c>
      <c r="BC29" s="220" t="str">
        <f>IF(SAM_2017_user_KZT!BC29="","",SAM_2017_user_KZT!BC29/326)</f>
        <v/>
      </c>
      <c r="BD29" s="220" t="str">
        <f>IF(SAM_2017_user_KZT!BD29="","",SAM_2017_user_KZT!BD29/326)</f>
        <v/>
      </c>
      <c r="BE29" s="220" t="str">
        <f>IF(SAM_2017_user_KZT!BE29="","",SAM_2017_user_KZT!BE29/326)</f>
        <v/>
      </c>
      <c r="BF29" s="220" t="str">
        <f>IF(SAM_2017_user_KZT!BF29="","",SAM_2017_user_KZT!BF29/326)</f>
        <v/>
      </c>
      <c r="BG29" s="220" t="str">
        <f>IF(SAM_2017_user_KZT!BG29="","",SAM_2017_user_KZT!BG29/326)</f>
        <v/>
      </c>
      <c r="BH29" s="220" t="str">
        <f>IF(SAM_2017_user_KZT!BH29="","",SAM_2017_user_KZT!BH29/326)</f>
        <v/>
      </c>
      <c r="BI29" s="220" t="str">
        <f>IF(SAM_2017_user_KZT!BI29="","",SAM_2017_user_KZT!BI29/326)</f>
        <v/>
      </c>
      <c r="BJ29" s="220" t="str">
        <f>IF(SAM_2017_user_KZT!BJ29="","",SAM_2017_user_KZT!BJ29/326)</f>
        <v/>
      </c>
      <c r="BK29" s="220">
        <f>IF(SAM_2017_user_KZT!BK29="","",SAM_2017_user_KZT!BK29/326)</f>
        <v>47777.766561789635</v>
      </c>
      <c r="BL29" s="220" t="str">
        <f>IF(SAM_2017_user_KZT!BL29="","",SAM_2017_user_KZT!BL29/326)</f>
        <v/>
      </c>
      <c r="BM29" s="220" t="str">
        <f>IF(SAM_2017_user_KZT!BM29="","",SAM_2017_user_KZT!BM29/326)</f>
        <v/>
      </c>
      <c r="BN29" s="220" t="str">
        <f>IF(SAM_2017_user_KZT!BN29="","",SAM_2017_user_KZT!BN29/326)</f>
        <v/>
      </c>
      <c r="BO29" s="220" t="str">
        <f>IF(SAM_2017_user_KZT!BO29="","",SAM_2017_user_KZT!BO29/326)</f>
        <v/>
      </c>
      <c r="BP29" s="220" t="str">
        <f>IF(SAM_2017_user_KZT!BP29="","",SAM_2017_user_KZT!BP29/326)</f>
        <v/>
      </c>
      <c r="BQ29" s="220" t="str">
        <f>IF(SAM_2017_user_KZT!BQ29="","",SAM_2017_user_KZT!BQ29/326)</f>
        <v/>
      </c>
      <c r="BR29" s="219" t="str">
        <f>IF(SAM_2017_user_KZT!BR29="","",SAM_2017_user_KZT!BR29/326)</f>
        <v/>
      </c>
      <c r="BS29" s="223" t="str">
        <f>IF(SAM_2017_user_KZT!BS29="","",SAM_2017_user_KZT!BS29/326)</f>
        <v/>
      </c>
      <c r="BT29" s="223" t="str">
        <f>IF(SAM_2017_user_KZT!BT29="","",SAM_2017_user_KZT!BT29/326)</f>
        <v/>
      </c>
      <c r="BU29" s="223" t="str">
        <f>IF(SAM_2017_user_KZT!BU29="","",SAM_2017_user_KZT!BU29/326)</f>
        <v/>
      </c>
      <c r="BV29" s="223" t="str">
        <f>IF(SAM_2017_user_KZT!BV29="","",SAM_2017_user_KZT!BV29/326)</f>
        <v/>
      </c>
      <c r="BW29" s="223" t="str">
        <f>IF(SAM_2017_user_KZT!BW29="","",SAM_2017_user_KZT!BW29/326)</f>
        <v/>
      </c>
      <c r="BX29" s="223" t="str">
        <f>IF(SAM_2017_user_KZT!BX29="","",SAM_2017_user_KZT!BX29/326)</f>
        <v/>
      </c>
      <c r="BY29" s="223" t="str">
        <f>IF(SAM_2017_user_KZT!BY29="","",SAM_2017_user_KZT!BY29/326)</f>
        <v/>
      </c>
      <c r="BZ29" s="223" t="str">
        <f>IF(SAM_2017_user_KZT!BZ29="","",SAM_2017_user_KZT!BZ29/326)</f>
        <v/>
      </c>
      <c r="CA29" s="223" t="str">
        <f>IF(SAM_2017_user_KZT!CA29="","",SAM_2017_user_KZT!CA29/326)</f>
        <v/>
      </c>
      <c r="CB29" s="223" t="str">
        <f>IF(SAM_2017_user_KZT!CB29="","",SAM_2017_user_KZT!CB29/326)</f>
        <v/>
      </c>
      <c r="CC29" s="223" t="str">
        <f>IF(SAM_2017_user_KZT!CD29="","",SAM_2017_user_KZT!CD29/326)</f>
        <v/>
      </c>
      <c r="CD29" s="223" t="str">
        <f>IF(SAM_2017_user_KZT!CE29="","",SAM_2017_user_KZT!CE29/326)</f>
        <v/>
      </c>
      <c r="CE29" s="141">
        <f>IF(SAM_2017_user_KZT!CF29="","",SAM_2017_user_KZT!CF29/326)</f>
        <v>5678.726055436563</v>
      </c>
      <c r="CF29" s="107">
        <f t="shared" si="0"/>
        <v>53456.492617226198</v>
      </c>
    </row>
    <row r="30" spans="1:84" x14ac:dyDescent="0.25">
      <c r="A30" s="227"/>
      <c r="B30" s="225">
        <v>28</v>
      </c>
      <c r="C30" s="223" t="str">
        <f>IF(SAM_2017_user_KZT!C30="","",SAM_2017_user_KZT!C30/326)</f>
        <v/>
      </c>
      <c r="D30" s="223" t="str">
        <f>IF(SAM_2017_user_KZT!D30="","",SAM_2017_user_KZT!D30/326)</f>
        <v/>
      </c>
      <c r="E30" s="223" t="str">
        <f>IF(SAM_2017_user_KZT!E30="","",SAM_2017_user_KZT!E30/326)</f>
        <v/>
      </c>
      <c r="F30" s="223" t="str">
        <f>IF(SAM_2017_user_KZT!F30="","",SAM_2017_user_KZT!F30/326)</f>
        <v/>
      </c>
      <c r="G30" s="223" t="str">
        <f>IF(SAM_2017_user_KZT!G30="","",SAM_2017_user_KZT!G30/326)</f>
        <v/>
      </c>
      <c r="H30" s="223" t="str">
        <f>IF(SAM_2017_user_KZT!H30="","",SAM_2017_user_KZT!H30/326)</f>
        <v/>
      </c>
      <c r="I30" s="223" t="str">
        <f>IF(SAM_2017_user_KZT!I30="","",SAM_2017_user_KZT!I30/326)</f>
        <v/>
      </c>
      <c r="J30" s="223" t="str">
        <f>IF(SAM_2017_user_KZT!J30="","",SAM_2017_user_KZT!J30/326)</f>
        <v/>
      </c>
      <c r="K30" s="223" t="str">
        <f>IF(SAM_2017_user_KZT!K30="","",SAM_2017_user_KZT!K30/326)</f>
        <v/>
      </c>
      <c r="L30" s="223" t="str">
        <f>IF(SAM_2017_user_KZT!L30="","",SAM_2017_user_KZT!L30/326)</f>
        <v/>
      </c>
      <c r="M30" s="223" t="str">
        <f>IF(SAM_2017_user_KZT!M30="","",SAM_2017_user_KZT!M30/326)</f>
        <v/>
      </c>
      <c r="N30" s="223" t="str">
        <f>IF(SAM_2017_user_KZT!N30="","",SAM_2017_user_KZT!N30/326)</f>
        <v/>
      </c>
      <c r="O30" s="223" t="str">
        <f>IF(SAM_2017_user_KZT!O30="","",SAM_2017_user_KZT!O30/326)</f>
        <v/>
      </c>
      <c r="P30" s="223" t="str">
        <f>IF(SAM_2017_user_KZT!P30="","",SAM_2017_user_KZT!P30/326)</f>
        <v/>
      </c>
      <c r="Q30" s="223" t="str">
        <f>IF(SAM_2017_user_KZT!Q30="","",SAM_2017_user_KZT!Q30/326)</f>
        <v/>
      </c>
      <c r="R30" s="223" t="str">
        <f>IF(SAM_2017_user_KZT!R30="","",SAM_2017_user_KZT!R30/326)</f>
        <v/>
      </c>
      <c r="S30" s="223" t="str">
        <f>IF(SAM_2017_user_KZT!S30="","",SAM_2017_user_KZT!S30/326)</f>
        <v/>
      </c>
      <c r="T30" s="223" t="str">
        <f>IF(SAM_2017_user_KZT!T30="","",SAM_2017_user_KZT!T30/326)</f>
        <v/>
      </c>
      <c r="U30" s="223" t="str">
        <f>IF(SAM_2017_user_KZT!U30="","",SAM_2017_user_KZT!U30/326)</f>
        <v/>
      </c>
      <c r="V30" s="223" t="str">
        <f>IF(SAM_2017_user_KZT!V30="","",SAM_2017_user_KZT!V30/326)</f>
        <v/>
      </c>
      <c r="W30" s="223" t="str">
        <f>IF(SAM_2017_user_KZT!W30="","",SAM_2017_user_KZT!W30/326)</f>
        <v/>
      </c>
      <c r="X30" s="223" t="str">
        <f>IF(SAM_2017_user_KZT!X30="","",SAM_2017_user_KZT!X30/326)</f>
        <v/>
      </c>
      <c r="Y30" s="223" t="str">
        <f>IF(SAM_2017_user_KZT!Y30="","",SAM_2017_user_KZT!Y30/326)</f>
        <v/>
      </c>
      <c r="Z30" s="223" t="str">
        <f>IF(SAM_2017_user_KZT!Z30="","",SAM_2017_user_KZT!Z30/326)</f>
        <v/>
      </c>
      <c r="AA30" s="223" t="str">
        <f>IF(SAM_2017_user_KZT!AA30="","",SAM_2017_user_KZT!AA30/326)</f>
        <v/>
      </c>
      <c r="AB30" s="223" t="str">
        <f>IF(SAM_2017_user_KZT!AB30="","",SAM_2017_user_KZT!AB30/326)</f>
        <v/>
      </c>
      <c r="AC30" s="223" t="str">
        <f>IF(SAM_2017_user_KZT!AC30="","",SAM_2017_user_KZT!AC30/326)</f>
        <v/>
      </c>
      <c r="AD30" s="223" t="str">
        <f>IF(SAM_2017_user_KZT!AD30="","",SAM_2017_user_KZT!AD30/326)</f>
        <v/>
      </c>
      <c r="AE30" s="223" t="str">
        <f>IF(SAM_2017_user_KZT!AE30="","",SAM_2017_user_KZT!AE30/326)</f>
        <v/>
      </c>
      <c r="AF30" s="223" t="str">
        <f>IF(SAM_2017_user_KZT!AF30="","",SAM_2017_user_KZT!AF30/326)</f>
        <v/>
      </c>
      <c r="AG30" s="223" t="str">
        <f>IF(SAM_2017_user_KZT!AG30="","",SAM_2017_user_KZT!AG30/326)</f>
        <v/>
      </c>
      <c r="AH30" s="223" t="str">
        <f>IF(SAM_2017_user_KZT!AH30="","",SAM_2017_user_KZT!AH30/326)</f>
        <v/>
      </c>
      <c r="AI30" s="223" t="str">
        <f>IF(SAM_2017_user_KZT!AI30="","",SAM_2017_user_KZT!AI30/326)</f>
        <v/>
      </c>
      <c r="AJ30" s="223" t="str">
        <f>IF(SAM_2017_user_KZT!AJ30="","",SAM_2017_user_KZT!AJ30/326)</f>
        <v/>
      </c>
      <c r="AK30" s="211" t="str">
        <f>IF(SAM_2017_user_KZT!AK30="","",SAM_2017_user_KZT!AK30/326)</f>
        <v/>
      </c>
      <c r="AL30" s="220" t="str">
        <f>IF(SAM_2017_user_KZT!AL30="","",SAM_2017_user_KZT!AL30/326)</f>
        <v/>
      </c>
      <c r="AM30" s="220" t="str">
        <f>IF(SAM_2017_user_KZT!AM30="","",SAM_2017_user_KZT!AM30/326)</f>
        <v/>
      </c>
      <c r="AN30" s="220" t="str">
        <f>IF(SAM_2017_user_KZT!AN30="","",SAM_2017_user_KZT!AN30/326)</f>
        <v/>
      </c>
      <c r="AO30" s="220" t="str">
        <f>IF(SAM_2017_user_KZT!AO30="","",SAM_2017_user_KZT!AO30/326)</f>
        <v/>
      </c>
      <c r="AP30" s="220" t="str">
        <f>IF(SAM_2017_user_KZT!AP30="","",SAM_2017_user_KZT!AP30/326)</f>
        <v/>
      </c>
      <c r="AQ30" s="220" t="str">
        <f>IF(SAM_2017_user_KZT!AQ30="","",SAM_2017_user_KZT!AQ30/326)</f>
        <v/>
      </c>
      <c r="AR30" s="220" t="str">
        <f>IF(SAM_2017_user_KZT!AR30="","",SAM_2017_user_KZT!AR30/326)</f>
        <v/>
      </c>
      <c r="AS30" s="220" t="str">
        <f>IF(SAM_2017_user_KZT!AS30="","",SAM_2017_user_KZT!AS30/326)</f>
        <v/>
      </c>
      <c r="AT30" s="220" t="str">
        <f>IF(SAM_2017_user_KZT!AT30="","",SAM_2017_user_KZT!AT30/326)</f>
        <v/>
      </c>
      <c r="AU30" s="220" t="str">
        <f>IF(SAM_2017_user_KZT!AU30="","",SAM_2017_user_KZT!AU30/326)</f>
        <v/>
      </c>
      <c r="AV30" s="220" t="str">
        <f>IF(SAM_2017_user_KZT!AV30="","",SAM_2017_user_KZT!AV30/326)</f>
        <v/>
      </c>
      <c r="AW30" s="220" t="str">
        <f>IF(SAM_2017_user_KZT!AW30="","",SAM_2017_user_KZT!AW30/326)</f>
        <v/>
      </c>
      <c r="AX30" s="220" t="str">
        <f>IF(SAM_2017_user_KZT!AX30="","",SAM_2017_user_KZT!AX30/326)</f>
        <v/>
      </c>
      <c r="AY30" s="220" t="str">
        <f>IF(SAM_2017_user_KZT!AY30="","",SAM_2017_user_KZT!AY30/326)</f>
        <v/>
      </c>
      <c r="AZ30" s="220" t="str">
        <f>IF(SAM_2017_user_KZT!AZ30="","",SAM_2017_user_KZT!AZ30/326)</f>
        <v/>
      </c>
      <c r="BA30" s="220" t="str">
        <f>IF(SAM_2017_user_KZT!BA30="","",SAM_2017_user_KZT!BA30/326)</f>
        <v/>
      </c>
      <c r="BB30" s="220" t="str">
        <f>IF(SAM_2017_user_KZT!BB30="","",SAM_2017_user_KZT!BB30/326)</f>
        <v/>
      </c>
      <c r="BC30" s="220" t="str">
        <f>IF(SAM_2017_user_KZT!BC30="","",SAM_2017_user_KZT!BC30/326)</f>
        <v/>
      </c>
      <c r="BD30" s="220" t="str">
        <f>IF(SAM_2017_user_KZT!BD30="","",SAM_2017_user_KZT!BD30/326)</f>
        <v/>
      </c>
      <c r="BE30" s="220" t="str">
        <f>IF(SAM_2017_user_KZT!BE30="","",SAM_2017_user_KZT!BE30/326)</f>
        <v/>
      </c>
      <c r="BF30" s="220" t="str">
        <f>IF(SAM_2017_user_KZT!BF30="","",SAM_2017_user_KZT!BF30/326)</f>
        <v/>
      </c>
      <c r="BG30" s="220" t="str">
        <f>IF(SAM_2017_user_KZT!BG30="","",SAM_2017_user_KZT!BG30/326)</f>
        <v/>
      </c>
      <c r="BH30" s="220" t="str">
        <f>IF(SAM_2017_user_KZT!BH30="","",SAM_2017_user_KZT!BH30/326)</f>
        <v/>
      </c>
      <c r="BI30" s="220" t="str">
        <f>IF(SAM_2017_user_KZT!BI30="","",SAM_2017_user_KZT!BI30/326)</f>
        <v/>
      </c>
      <c r="BJ30" s="220" t="str">
        <f>IF(SAM_2017_user_KZT!BJ30="","",SAM_2017_user_KZT!BJ30/326)</f>
        <v/>
      </c>
      <c r="BK30" s="220" t="str">
        <f>IF(SAM_2017_user_KZT!BK30="","",SAM_2017_user_KZT!BK30/326)</f>
        <v/>
      </c>
      <c r="BL30" s="220">
        <f>IF(SAM_2017_user_KZT!BL30="","",SAM_2017_user_KZT!BL30/326)</f>
        <v>5060.5749531028014</v>
      </c>
      <c r="BM30" s="220" t="str">
        <f>IF(SAM_2017_user_KZT!BM30="","",SAM_2017_user_KZT!BM30/326)</f>
        <v/>
      </c>
      <c r="BN30" s="220" t="str">
        <f>IF(SAM_2017_user_KZT!BN30="","",SAM_2017_user_KZT!BN30/326)</f>
        <v/>
      </c>
      <c r="BO30" s="220" t="str">
        <f>IF(SAM_2017_user_KZT!BO30="","",SAM_2017_user_KZT!BO30/326)</f>
        <v/>
      </c>
      <c r="BP30" s="220" t="str">
        <f>IF(SAM_2017_user_KZT!BP30="","",SAM_2017_user_KZT!BP30/326)</f>
        <v/>
      </c>
      <c r="BQ30" s="220" t="str">
        <f>IF(SAM_2017_user_KZT!BQ30="","",SAM_2017_user_KZT!BQ30/326)</f>
        <v/>
      </c>
      <c r="BR30" s="219" t="str">
        <f>IF(SAM_2017_user_KZT!BR30="","",SAM_2017_user_KZT!BR30/326)</f>
        <v/>
      </c>
      <c r="BS30" s="223" t="str">
        <f>IF(SAM_2017_user_KZT!BS30="","",SAM_2017_user_KZT!BS30/326)</f>
        <v/>
      </c>
      <c r="BT30" s="223" t="str">
        <f>IF(SAM_2017_user_KZT!BT30="","",SAM_2017_user_KZT!BT30/326)</f>
        <v/>
      </c>
      <c r="BU30" s="223" t="str">
        <f>IF(SAM_2017_user_KZT!BU30="","",SAM_2017_user_KZT!BU30/326)</f>
        <v/>
      </c>
      <c r="BV30" s="223" t="str">
        <f>IF(SAM_2017_user_KZT!BV30="","",SAM_2017_user_KZT!BV30/326)</f>
        <v/>
      </c>
      <c r="BW30" s="223" t="str">
        <f>IF(SAM_2017_user_KZT!BW30="","",SAM_2017_user_KZT!BW30/326)</f>
        <v/>
      </c>
      <c r="BX30" s="223" t="str">
        <f>IF(SAM_2017_user_KZT!BX30="","",SAM_2017_user_KZT!BX30/326)</f>
        <v/>
      </c>
      <c r="BY30" s="223" t="str">
        <f>IF(SAM_2017_user_KZT!BY30="","",SAM_2017_user_KZT!BY30/326)</f>
        <v/>
      </c>
      <c r="BZ30" s="223" t="str">
        <f>IF(SAM_2017_user_KZT!BZ30="","",SAM_2017_user_KZT!BZ30/326)</f>
        <v/>
      </c>
      <c r="CA30" s="223" t="str">
        <f>IF(SAM_2017_user_KZT!CA30="","",SAM_2017_user_KZT!CA30/326)</f>
        <v/>
      </c>
      <c r="CB30" s="223" t="str">
        <f>IF(SAM_2017_user_KZT!CB30="","",SAM_2017_user_KZT!CB30/326)</f>
        <v/>
      </c>
      <c r="CC30" s="223" t="str">
        <f>IF(SAM_2017_user_KZT!CD30="","",SAM_2017_user_KZT!CD30/326)</f>
        <v/>
      </c>
      <c r="CD30" s="223" t="str">
        <f>IF(SAM_2017_user_KZT!CE30="","",SAM_2017_user_KZT!CE30/326)</f>
        <v/>
      </c>
      <c r="CE30" s="141">
        <f>IF(SAM_2017_user_KZT!CF30="","",SAM_2017_user_KZT!CF30/326)</f>
        <v>153.9976741082331</v>
      </c>
      <c r="CF30" s="107">
        <f t="shared" si="0"/>
        <v>5214.5726272110342</v>
      </c>
    </row>
    <row r="31" spans="1:84" x14ac:dyDescent="0.25">
      <c r="A31" s="227"/>
      <c r="B31" s="225">
        <v>29</v>
      </c>
      <c r="C31" s="223" t="str">
        <f>IF(SAM_2017_user_KZT!C31="","",SAM_2017_user_KZT!C31/326)</f>
        <v/>
      </c>
      <c r="D31" s="223" t="str">
        <f>IF(SAM_2017_user_KZT!D31="","",SAM_2017_user_KZT!D31/326)</f>
        <v/>
      </c>
      <c r="E31" s="223" t="str">
        <f>IF(SAM_2017_user_KZT!E31="","",SAM_2017_user_KZT!E31/326)</f>
        <v/>
      </c>
      <c r="F31" s="223" t="str">
        <f>IF(SAM_2017_user_KZT!F31="","",SAM_2017_user_KZT!F31/326)</f>
        <v/>
      </c>
      <c r="G31" s="223" t="str">
        <f>IF(SAM_2017_user_KZT!G31="","",SAM_2017_user_KZT!G31/326)</f>
        <v/>
      </c>
      <c r="H31" s="223" t="str">
        <f>IF(SAM_2017_user_KZT!H31="","",SAM_2017_user_KZT!H31/326)</f>
        <v/>
      </c>
      <c r="I31" s="223" t="str">
        <f>IF(SAM_2017_user_KZT!I31="","",SAM_2017_user_KZT!I31/326)</f>
        <v/>
      </c>
      <c r="J31" s="223" t="str">
        <f>IF(SAM_2017_user_KZT!J31="","",SAM_2017_user_KZT!J31/326)</f>
        <v/>
      </c>
      <c r="K31" s="223" t="str">
        <f>IF(SAM_2017_user_KZT!K31="","",SAM_2017_user_KZT!K31/326)</f>
        <v/>
      </c>
      <c r="L31" s="223" t="str">
        <f>IF(SAM_2017_user_KZT!L31="","",SAM_2017_user_KZT!L31/326)</f>
        <v/>
      </c>
      <c r="M31" s="223" t="str">
        <f>IF(SAM_2017_user_KZT!M31="","",SAM_2017_user_KZT!M31/326)</f>
        <v/>
      </c>
      <c r="N31" s="223" t="str">
        <f>IF(SAM_2017_user_KZT!N31="","",SAM_2017_user_KZT!N31/326)</f>
        <v/>
      </c>
      <c r="O31" s="223" t="str">
        <f>IF(SAM_2017_user_KZT!O31="","",SAM_2017_user_KZT!O31/326)</f>
        <v/>
      </c>
      <c r="P31" s="223" t="str">
        <f>IF(SAM_2017_user_KZT!P31="","",SAM_2017_user_KZT!P31/326)</f>
        <v/>
      </c>
      <c r="Q31" s="223" t="str">
        <f>IF(SAM_2017_user_KZT!Q31="","",SAM_2017_user_KZT!Q31/326)</f>
        <v/>
      </c>
      <c r="R31" s="223" t="str">
        <f>IF(SAM_2017_user_KZT!R31="","",SAM_2017_user_KZT!R31/326)</f>
        <v/>
      </c>
      <c r="S31" s="223" t="str">
        <f>IF(SAM_2017_user_KZT!S31="","",SAM_2017_user_KZT!S31/326)</f>
        <v/>
      </c>
      <c r="T31" s="223" t="str">
        <f>IF(SAM_2017_user_KZT!T31="","",SAM_2017_user_KZT!T31/326)</f>
        <v/>
      </c>
      <c r="U31" s="223" t="str">
        <f>IF(SAM_2017_user_KZT!U31="","",SAM_2017_user_KZT!U31/326)</f>
        <v/>
      </c>
      <c r="V31" s="223" t="str">
        <f>IF(SAM_2017_user_KZT!V31="","",SAM_2017_user_KZT!V31/326)</f>
        <v/>
      </c>
      <c r="W31" s="223" t="str">
        <f>IF(SAM_2017_user_KZT!W31="","",SAM_2017_user_KZT!W31/326)</f>
        <v/>
      </c>
      <c r="X31" s="223" t="str">
        <f>IF(SAM_2017_user_KZT!X31="","",SAM_2017_user_KZT!X31/326)</f>
        <v/>
      </c>
      <c r="Y31" s="223" t="str">
        <f>IF(SAM_2017_user_KZT!Y31="","",SAM_2017_user_KZT!Y31/326)</f>
        <v/>
      </c>
      <c r="Z31" s="223" t="str">
        <f>IF(SAM_2017_user_KZT!Z31="","",SAM_2017_user_KZT!Z31/326)</f>
        <v/>
      </c>
      <c r="AA31" s="223" t="str">
        <f>IF(SAM_2017_user_KZT!AA31="","",SAM_2017_user_KZT!AA31/326)</f>
        <v/>
      </c>
      <c r="AB31" s="223" t="str">
        <f>IF(SAM_2017_user_KZT!AB31="","",SAM_2017_user_KZT!AB31/326)</f>
        <v/>
      </c>
      <c r="AC31" s="223" t="str">
        <f>IF(SAM_2017_user_KZT!AC31="","",SAM_2017_user_KZT!AC31/326)</f>
        <v/>
      </c>
      <c r="AD31" s="223" t="str">
        <f>IF(SAM_2017_user_KZT!AD31="","",SAM_2017_user_KZT!AD31/326)</f>
        <v/>
      </c>
      <c r="AE31" s="223" t="str">
        <f>IF(SAM_2017_user_KZT!AE31="","",SAM_2017_user_KZT!AE31/326)</f>
        <v/>
      </c>
      <c r="AF31" s="223" t="str">
        <f>IF(SAM_2017_user_KZT!AF31="","",SAM_2017_user_KZT!AF31/326)</f>
        <v/>
      </c>
      <c r="AG31" s="223" t="str">
        <f>IF(SAM_2017_user_KZT!AG31="","",SAM_2017_user_KZT!AG31/326)</f>
        <v/>
      </c>
      <c r="AH31" s="223" t="str">
        <f>IF(SAM_2017_user_KZT!AH31="","",SAM_2017_user_KZT!AH31/326)</f>
        <v/>
      </c>
      <c r="AI31" s="223" t="str">
        <f>IF(SAM_2017_user_KZT!AI31="","",SAM_2017_user_KZT!AI31/326)</f>
        <v/>
      </c>
      <c r="AJ31" s="223" t="str">
        <f>IF(SAM_2017_user_KZT!AJ31="","",SAM_2017_user_KZT!AJ31/326)</f>
        <v/>
      </c>
      <c r="AK31" s="211" t="str">
        <f>IF(SAM_2017_user_KZT!AK31="","",SAM_2017_user_KZT!AK31/326)</f>
        <v/>
      </c>
      <c r="AL31" s="220" t="str">
        <f>IF(SAM_2017_user_KZT!AL31="","",SAM_2017_user_KZT!AL31/326)</f>
        <v/>
      </c>
      <c r="AM31" s="220" t="str">
        <f>IF(SAM_2017_user_KZT!AM31="","",SAM_2017_user_KZT!AM31/326)</f>
        <v/>
      </c>
      <c r="AN31" s="220" t="str">
        <f>IF(SAM_2017_user_KZT!AN31="","",SAM_2017_user_KZT!AN31/326)</f>
        <v/>
      </c>
      <c r="AO31" s="220" t="str">
        <f>IF(SAM_2017_user_KZT!AO31="","",SAM_2017_user_KZT!AO31/326)</f>
        <v/>
      </c>
      <c r="AP31" s="220" t="str">
        <f>IF(SAM_2017_user_KZT!AP31="","",SAM_2017_user_KZT!AP31/326)</f>
        <v/>
      </c>
      <c r="AQ31" s="220" t="str">
        <f>IF(SAM_2017_user_KZT!AQ31="","",SAM_2017_user_KZT!AQ31/326)</f>
        <v/>
      </c>
      <c r="AR31" s="220" t="str">
        <f>IF(SAM_2017_user_KZT!AR31="","",SAM_2017_user_KZT!AR31/326)</f>
        <v/>
      </c>
      <c r="AS31" s="220" t="str">
        <f>IF(SAM_2017_user_KZT!AS31="","",SAM_2017_user_KZT!AS31/326)</f>
        <v/>
      </c>
      <c r="AT31" s="220" t="str">
        <f>IF(SAM_2017_user_KZT!AT31="","",SAM_2017_user_KZT!AT31/326)</f>
        <v/>
      </c>
      <c r="AU31" s="220" t="str">
        <f>IF(SAM_2017_user_KZT!AU31="","",SAM_2017_user_KZT!AU31/326)</f>
        <v/>
      </c>
      <c r="AV31" s="220" t="str">
        <f>IF(SAM_2017_user_KZT!AV31="","",SAM_2017_user_KZT!AV31/326)</f>
        <v/>
      </c>
      <c r="AW31" s="220" t="str">
        <f>IF(SAM_2017_user_KZT!AW31="","",SAM_2017_user_KZT!AW31/326)</f>
        <v/>
      </c>
      <c r="AX31" s="220" t="str">
        <f>IF(SAM_2017_user_KZT!AX31="","",SAM_2017_user_KZT!AX31/326)</f>
        <v/>
      </c>
      <c r="AY31" s="220" t="str">
        <f>IF(SAM_2017_user_KZT!AY31="","",SAM_2017_user_KZT!AY31/326)</f>
        <v/>
      </c>
      <c r="AZ31" s="220" t="str">
        <f>IF(SAM_2017_user_KZT!AZ31="","",SAM_2017_user_KZT!AZ31/326)</f>
        <v/>
      </c>
      <c r="BA31" s="220" t="str">
        <f>IF(SAM_2017_user_KZT!BA31="","",SAM_2017_user_KZT!BA31/326)</f>
        <v/>
      </c>
      <c r="BB31" s="220" t="str">
        <f>IF(SAM_2017_user_KZT!BB31="","",SAM_2017_user_KZT!BB31/326)</f>
        <v/>
      </c>
      <c r="BC31" s="220" t="str">
        <f>IF(SAM_2017_user_KZT!BC31="","",SAM_2017_user_KZT!BC31/326)</f>
        <v/>
      </c>
      <c r="BD31" s="220" t="str">
        <f>IF(SAM_2017_user_KZT!BD31="","",SAM_2017_user_KZT!BD31/326)</f>
        <v/>
      </c>
      <c r="BE31" s="220" t="str">
        <f>IF(SAM_2017_user_KZT!BE31="","",SAM_2017_user_KZT!BE31/326)</f>
        <v/>
      </c>
      <c r="BF31" s="220" t="str">
        <f>IF(SAM_2017_user_KZT!BF31="","",SAM_2017_user_KZT!BF31/326)</f>
        <v/>
      </c>
      <c r="BG31" s="220" t="str">
        <f>IF(SAM_2017_user_KZT!BG31="","",SAM_2017_user_KZT!BG31/326)</f>
        <v/>
      </c>
      <c r="BH31" s="220" t="str">
        <f>IF(SAM_2017_user_KZT!BH31="","",SAM_2017_user_KZT!BH31/326)</f>
        <v/>
      </c>
      <c r="BI31" s="220" t="str">
        <f>IF(SAM_2017_user_KZT!BI31="","",SAM_2017_user_KZT!BI31/326)</f>
        <v/>
      </c>
      <c r="BJ31" s="220" t="str">
        <f>IF(SAM_2017_user_KZT!BJ31="","",SAM_2017_user_KZT!BJ31/326)</f>
        <v/>
      </c>
      <c r="BK31" s="220" t="str">
        <f>IF(SAM_2017_user_KZT!BK31="","",SAM_2017_user_KZT!BK31/326)</f>
        <v/>
      </c>
      <c r="BL31" s="220" t="str">
        <f>IF(SAM_2017_user_KZT!BL31="","",SAM_2017_user_KZT!BL31/326)</f>
        <v/>
      </c>
      <c r="BM31" s="220">
        <f>IF(SAM_2017_user_KZT!BM31="","",SAM_2017_user_KZT!BM31/326)</f>
        <v>9650.1363070743573</v>
      </c>
      <c r="BN31" s="220" t="str">
        <f>IF(SAM_2017_user_KZT!BN31="","",SAM_2017_user_KZT!BN31/326)</f>
        <v/>
      </c>
      <c r="BO31" s="220" t="str">
        <f>IF(SAM_2017_user_KZT!BO31="","",SAM_2017_user_KZT!BO31/326)</f>
        <v/>
      </c>
      <c r="BP31" s="220" t="str">
        <f>IF(SAM_2017_user_KZT!BP31="","",SAM_2017_user_KZT!BP31/326)</f>
        <v/>
      </c>
      <c r="BQ31" s="220" t="str">
        <f>IF(SAM_2017_user_KZT!BQ31="","",SAM_2017_user_KZT!BQ31/326)</f>
        <v/>
      </c>
      <c r="BR31" s="219" t="str">
        <f>IF(SAM_2017_user_KZT!BR31="","",SAM_2017_user_KZT!BR31/326)</f>
        <v/>
      </c>
      <c r="BS31" s="223" t="str">
        <f>IF(SAM_2017_user_KZT!BS31="","",SAM_2017_user_KZT!BS31/326)</f>
        <v/>
      </c>
      <c r="BT31" s="223" t="str">
        <f>IF(SAM_2017_user_KZT!BT31="","",SAM_2017_user_KZT!BT31/326)</f>
        <v/>
      </c>
      <c r="BU31" s="223" t="str">
        <f>IF(SAM_2017_user_KZT!BU31="","",SAM_2017_user_KZT!BU31/326)</f>
        <v/>
      </c>
      <c r="BV31" s="223" t="str">
        <f>IF(SAM_2017_user_KZT!BV31="","",SAM_2017_user_KZT!BV31/326)</f>
        <v/>
      </c>
      <c r="BW31" s="223" t="str">
        <f>IF(SAM_2017_user_KZT!BW31="","",SAM_2017_user_KZT!BW31/326)</f>
        <v/>
      </c>
      <c r="BX31" s="223" t="str">
        <f>IF(SAM_2017_user_KZT!BX31="","",SAM_2017_user_KZT!BX31/326)</f>
        <v/>
      </c>
      <c r="BY31" s="223" t="str">
        <f>IF(SAM_2017_user_KZT!BY31="","",SAM_2017_user_KZT!BY31/326)</f>
        <v/>
      </c>
      <c r="BZ31" s="223" t="str">
        <f>IF(SAM_2017_user_KZT!BZ31="","",SAM_2017_user_KZT!BZ31/326)</f>
        <v/>
      </c>
      <c r="CA31" s="223" t="str">
        <f>IF(SAM_2017_user_KZT!CA31="","",SAM_2017_user_KZT!CA31/326)</f>
        <v/>
      </c>
      <c r="CB31" s="223" t="str">
        <f>IF(SAM_2017_user_KZT!CB31="","",SAM_2017_user_KZT!CB31/326)</f>
        <v/>
      </c>
      <c r="CC31" s="223" t="str">
        <f>IF(SAM_2017_user_KZT!CD31="","",SAM_2017_user_KZT!CD31/326)</f>
        <v/>
      </c>
      <c r="CD31" s="223" t="str">
        <f>IF(SAM_2017_user_KZT!CE31="","",SAM_2017_user_KZT!CE31/326)</f>
        <v/>
      </c>
      <c r="CE31" s="141">
        <f>IF(SAM_2017_user_KZT!CF31="","",SAM_2017_user_KZT!CF31/326)</f>
        <v>89.568128500239411</v>
      </c>
      <c r="CF31" s="107">
        <f t="shared" si="0"/>
        <v>9739.7044355745966</v>
      </c>
    </row>
    <row r="32" spans="1:84" x14ac:dyDescent="0.25">
      <c r="A32" s="227"/>
      <c r="B32" s="225">
        <v>30</v>
      </c>
      <c r="C32" s="223" t="str">
        <f>IF(SAM_2017_user_KZT!C32="","",SAM_2017_user_KZT!C32/326)</f>
        <v/>
      </c>
      <c r="D32" s="223" t="str">
        <f>IF(SAM_2017_user_KZT!D32="","",SAM_2017_user_KZT!D32/326)</f>
        <v/>
      </c>
      <c r="E32" s="223" t="str">
        <f>IF(SAM_2017_user_KZT!E32="","",SAM_2017_user_KZT!E32/326)</f>
        <v/>
      </c>
      <c r="F32" s="223" t="str">
        <f>IF(SAM_2017_user_KZT!F32="","",SAM_2017_user_KZT!F32/326)</f>
        <v/>
      </c>
      <c r="G32" s="223" t="str">
        <f>IF(SAM_2017_user_KZT!G32="","",SAM_2017_user_KZT!G32/326)</f>
        <v/>
      </c>
      <c r="H32" s="223" t="str">
        <f>IF(SAM_2017_user_KZT!H32="","",SAM_2017_user_KZT!H32/326)</f>
        <v/>
      </c>
      <c r="I32" s="223" t="str">
        <f>IF(SAM_2017_user_KZT!I32="","",SAM_2017_user_KZT!I32/326)</f>
        <v/>
      </c>
      <c r="J32" s="223" t="str">
        <f>IF(SAM_2017_user_KZT!J32="","",SAM_2017_user_KZT!J32/326)</f>
        <v/>
      </c>
      <c r="K32" s="223" t="str">
        <f>IF(SAM_2017_user_KZT!K32="","",SAM_2017_user_KZT!K32/326)</f>
        <v/>
      </c>
      <c r="L32" s="223" t="str">
        <f>IF(SAM_2017_user_KZT!L32="","",SAM_2017_user_KZT!L32/326)</f>
        <v/>
      </c>
      <c r="M32" s="223" t="str">
        <f>IF(SAM_2017_user_KZT!M32="","",SAM_2017_user_KZT!M32/326)</f>
        <v/>
      </c>
      <c r="N32" s="223" t="str">
        <f>IF(SAM_2017_user_KZT!N32="","",SAM_2017_user_KZT!N32/326)</f>
        <v/>
      </c>
      <c r="O32" s="223" t="str">
        <f>IF(SAM_2017_user_KZT!O32="","",SAM_2017_user_KZT!O32/326)</f>
        <v/>
      </c>
      <c r="P32" s="223" t="str">
        <f>IF(SAM_2017_user_KZT!P32="","",SAM_2017_user_KZT!P32/326)</f>
        <v/>
      </c>
      <c r="Q32" s="223" t="str">
        <f>IF(SAM_2017_user_KZT!Q32="","",SAM_2017_user_KZT!Q32/326)</f>
        <v/>
      </c>
      <c r="R32" s="223" t="str">
        <f>IF(SAM_2017_user_KZT!R32="","",SAM_2017_user_KZT!R32/326)</f>
        <v/>
      </c>
      <c r="S32" s="223" t="str">
        <f>IF(SAM_2017_user_KZT!S32="","",SAM_2017_user_KZT!S32/326)</f>
        <v/>
      </c>
      <c r="T32" s="223" t="str">
        <f>IF(SAM_2017_user_KZT!T32="","",SAM_2017_user_KZT!T32/326)</f>
        <v/>
      </c>
      <c r="U32" s="223" t="str">
        <f>IF(SAM_2017_user_KZT!U32="","",SAM_2017_user_KZT!U32/326)</f>
        <v/>
      </c>
      <c r="V32" s="223" t="str">
        <f>IF(SAM_2017_user_KZT!V32="","",SAM_2017_user_KZT!V32/326)</f>
        <v/>
      </c>
      <c r="W32" s="223" t="str">
        <f>IF(SAM_2017_user_KZT!W32="","",SAM_2017_user_KZT!W32/326)</f>
        <v/>
      </c>
      <c r="X32" s="223" t="str">
        <f>IF(SAM_2017_user_KZT!X32="","",SAM_2017_user_KZT!X32/326)</f>
        <v/>
      </c>
      <c r="Y32" s="223" t="str">
        <f>IF(SAM_2017_user_KZT!Y32="","",SAM_2017_user_KZT!Y32/326)</f>
        <v/>
      </c>
      <c r="Z32" s="223" t="str">
        <f>IF(SAM_2017_user_KZT!Z32="","",SAM_2017_user_KZT!Z32/326)</f>
        <v/>
      </c>
      <c r="AA32" s="223" t="str">
        <f>IF(SAM_2017_user_KZT!AA32="","",SAM_2017_user_KZT!AA32/326)</f>
        <v/>
      </c>
      <c r="AB32" s="223" t="str">
        <f>IF(SAM_2017_user_KZT!AB32="","",SAM_2017_user_KZT!AB32/326)</f>
        <v/>
      </c>
      <c r="AC32" s="223" t="str">
        <f>IF(SAM_2017_user_KZT!AC32="","",SAM_2017_user_KZT!AC32/326)</f>
        <v/>
      </c>
      <c r="AD32" s="223" t="str">
        <f>IF(SAM_2017_user_KZT!AD32="","",SAM_2017_user_KZT!AD32/326)</f>
        <v/>
      </c>
      <c r="AE32" s="223" t="str">
        <f>IF(SAM_2017_user_KZT!AE32="","",SAM_2017_user_KZT!AE32/326)</f>
        <v/>
      </c>
      <c r="AF32" s="223" t="str">
        <f>IF(SAM_2017_user_KZT!AF32="","",SAM_2017_user_KZT!AF32/326)</f>
        <v/>
      </c>
      <c r="AG32" s="223" t="str">
        <f>IF(SAM_2017_user_KZT!AG32="","",SAM_2017_user_KZT!AG32/326)</f>
        <v/>
      </c>
      <c r="AH32" s="223" t="str">
        <f>IF(SAM_2017_user_KZT!AH32="","",SAM_2017_user_KZT!AH32/326)</f>
        <v/>
      </c>
      <c r="AI32" s="223" t="str">
        <f>IF(SAM_2017_user_KZT!AI32="","",SAM_2017_user_KZT!AI32/326)</f>
        <v/>
      </c>
      <c r="AJ32" s="223" t="str">
        <f>IF(SAM_2017_user_KZT!AJ32="","",SAM_2017_user_KZT!AJ32/326)</f>
        <v/>
      </c>
      <c r="AK32" s="211" t="str">
        <f>IF(SAM_2017_user_KZT!AK32="","",SAM_2017_user_KZT!AK32/326)</f>
        <v/>
      </c>
      <c r="AL32" s="220" t="str">
        <f>IF(SAM_2017_user_KZT!AL32="","",SAM_2017_user_KZT!AL32/326)</f>
        <v/>
      </c>
      <c r="AM32" s="220" t="str">
        <f>IF(SAM_2017_user_KZT!AM32="","",SAM_2017_user_KZT!AM32/326)</f>
        <v/>
      </c>
      <c r="AN32" s="220" t="str">
        <f>IF(SAM_2017_user_KZT!AN32="","",SAM_2017_user_KZT!AN32/326)</f>
        <v/>
      </c>
      <c r="AO32" s="220" t="str">
        <f>IF(SAM_2017_user_KZT!AO32="","",SAM_2017_user_KZT!AO32/326)</f>
        <v/>
      </c>
      <c r="AP32" s="220" t="str">
        <f>IF(SAM_2017_user_KZT!AP32="","",SAM_2017_user_KZT!AP32/326)</f>
        <v/>
      </c>
      <c r="AQ32" s="220" t="str">
        <f>IF(SAM_2017_user_KZT!AQ32="","",SAM_2017_user_KZT!AQ32/326)</f>
        <v/>
      </c>
      <c r="AR32" s="220" t="str">
        <f>IF(SAM_2017_user_KZT!AR32="","",SAM_2017_user_KZT!AR32/326)</f>
        <v/>
      </c>
      <c r="AS32" s="220" t="str">
        <f>IF(SAM_2017_user_KZT!AS32="","",SAM_2017_user_KZT!AS32/326)</f>
        <v/>
      </c>
      <c r="AT32" s="220" t="str">
        <f>IF(SAM_2017_user_KZT!AT32="","",SAM_2017_user_KZT!AT32/326)</f>
        <v/>
      </c>
      <c r="AU32" s="220" t="str">
        <f>IF(SAM_2017_user_KZT!AU32="","",SAM_2017_user_KZT!AU32/326)</f>
        <v/>
      </c>
      <c r="AV32" s="220" t="str">
        <f>IF(SAM_2017_user_KZT!AV32="","",SAM_2017_user_KZT!AV32/326)</f>
        <v/>
      </c>
      <c r="AW32" s="220" t="str">
        <f>IF(SAM_2017_user_KZT!AW32="","",SAM_2017_user_KZT!AW32/326)</f>
        <v/>
      </c>
      <c r="AX32" s="220" t="str">
        <f>IF(SAM_2017_user_KZT!AX32="","",SAM_2017_user_KZT!AX32/326)</f>
        <v/>
      </c>
      <c r="AY32" s="220" t="str">
        <f>IF(SAM_2017_user_KZT!AY32="","",SAM_2017_user_KZT!AY32/326)</f>
        <v/>
      </c>
      <c r="AZ32" s="220" t="str">
        <f>IF(SAM_2017_user_KZT!AZ32="","",SAM_2017_user_KZT!AZ32/326)</f>
        <v/>
      </c>
      <c r="BA32" s="220" t="str">
        <f>IF(SAM_2017_user_KZT!BA32="","",SAM_2017_user_KZT!BA32/326)</f>
        <v/>
      </c>
      <c r="BB32" s="220" t="str">
        <f>IF(SAM_2017_user_KZT!BB32="","",SAM_2017_user_KZT!BB32/326)</f>
        <v/>
      </c>
      <c r="BC32" s="220" t="str">
        <f>IF(SAM_2017_user_KZT!BC32="","",SAM_2017_user_KZT!BC32/326)</f>
        <v/>
      </c>
      <c r="BD32" s="220" t="str">
        <f>IF(SAM_2017_user_KZT!BD32="","",SAM_2017_user_KZT!BD32/326)</f>
        <v/>
      </c>
      <c r="BE32" s="220" t="str">
        <f>IF(SAM_2017_user_KZT!BE32="","",SAM_2017_user_KZT!BE32/326)</f>
        <v/>
      </c>
      <c r="BF32" s="220" t="str">
        <f>IF(SAM_2017_user_KZT!BF32="","",SAM_2017_user_KZT!BF32/326)</f>
        <v/>
      </c>
      <c r="BG32" s="220" t="str">
        <f>IF(SAM_2017_user_KZT!BG32="","",SAM_2017_user_KZT!BG32/326)</f>
        <v/>
      </c>
      <c r="BH32" s="220" t="str">
        <f>IF(SAM_2017_user_KZT!BH32="","",SAM_2017_user_KZT!BH32/326)</f>
        <v/>
      </c>
      <c r="BI32" s="220" t="str">
        <f>IF(SAM_2017_user_KZT!BI32="","",SAM_2017_user_KZT!BI32/326)</f>
        <v/>
      </c>
      <c r="BJ32" s="220" t="str">
        <f>IF(SAM_2017_user_KZT!BJ32="","",SAM_2017_user_KZT!BJ32/326)</f>
        <v/>
      </c>
      <c r="BK32" s="220" t="str">
        <f>IF(SAM_2017_user_KZT!BK32="","",SAM_2017_user_KZT!BK32/326)</f>
        <v/>
      </c>
      <c r="BL32" s="220" t="str">
        <f>IF(SAM_2017_user_KZT!BL32="","",SAM_2017_user_KZT!BL32/326)</f>
        <v/>
      </c>
      <c r="BM32" s="220" t="str">
        <f>IF(SAM_2017_user_KZT!BM32="","",SAM_2017_user_KZT!BM32/326)</f>
        <v/>
      </c>
      <c r="BN32" s="220">
        <f>IF(SAM_2017_user_KZT!BN32="","",SAM_2017_user_KZT!BN32/326)</f>
        <v>20009.072219311445</v>
      </c>
      <c r="BO32" s="220" t="str">
        <f>IF(SAM_2017_user_KZT!BO32="","",SAM_2017_user_KZT!BO32/326)</f>
        <v/>
      </c>
      <c r="BP32" s="220" t="str">
        <f>IF(SAM_2017_user_KZT!BP32="","",SAM_2017_user_KZT!BP32/326)</f>
        <v/>
      </c>
      <c r="BQ32" s="220" t="str">
        <f>IF(SAM_2017_user_KZT!BQ32="","",SAM_2017_user_KZT!BQ32/326)</f>
        <v/>
      </c>
      <c r="BR32" s="219" t="str">
        <f>IF(SAM_2017_user_KZT!BR32="","",SAM_2017_user_KZT!BR32/326)</f>
        <v/>
      </c>
      <c r="BS32" s="223" t="str">
        <f>IF(SAM_2017_user_KZT!BS32="","",SAM_2017_user_KZT!BS32/326)</f>
        <v/>
      </c>
      <c r="BT32" s="223" t="str">
        <f>IF(SAM_2017_user_KZT!BT32="","",SAM_2017_user_KZT!BT32/326)</f>
        <v/>
      </c>
      <c r="BU32" s="223" t="str">
        <f>IF(SAM_2017_user_KZT!BU32="","",SAM_2017_user_KZT!BU32/326)</f>
        <v/>
      </c>
      <c r="BV32" s="223" t="str">
        <f>IF(SAM_2017_user_KZT!BV32="","",SAM_2017_user_KZT!BV32/326)</f>
        <v/>
      </c>
      <c r="BW32" s="223" t="str">
        <f>IF(SAM_2017_user_KZT!BW32="","",SAM_2017_user_KZT!BW32/326)</f>
        <v/>
      </c>
      <c r="BX32" s="223" t="str">
        <f>IF(SAM_2017_user_KZT!BX32="","",SAM_2017_user_KZT!BX32/326)</f>
        <v/>
      </c>
      <c r="BY32" s="223" t="str">
        <f>IF(SAM_2017_user_KZT!BY32="","",SAM_2017_user_KZT!BY32/326)</f>
        <v/>
      </c>
      <c r="BZ32" s="223" t="str">
        <f>IF(SAM_2017_user_KZT!BZ32="","",SAM_2017_user_KZT!BZ32/326)</f>
        <v/>
      </c>
      <c r="CA32" s="223" t="str">
        <f>IF(SAM_2017_user_KZT!CA32="","",SAM_2017_user_KZT!CA32/326)</f>
        <v/>
      </c>
      <c r="CB32" s="223" t="str">
        <f>IF(SAM_2017_user_KZT!CB32="","",SAM_2017_user_KZT!CB32/326)</f>
        <v/>
      </c>
      <c r="CC32" s="223" t="str">
        <f>IF(SAM_2017_user_KZT!CD32="","",SAM_2017_user_KZT!CD32/326)</f>
        <v/>
      </c>
      <c r="CD32" s="223" t="str">
        <f>IF(SAM_2017_user_KZT!CE32="","",SAM_2017_user_KZT!CE32/326)</f>
        <v/>
      </c>
      <c r="CE32" s="141">
        <f>IF(SAM_2017_user_KZT!CF32="","",SAM_2017_user_KZT!CF32/326)</f>
        <v>65.227753488256624</v>
      </c>
      <c r="CF32" s="107">
        <f t="shared" si="0"/>
        <v>20074.299972799701</v>
      </c>
    </row>
    <row r="33" spans="1:84" x14ac:dyDescent="0.25">
      <c r="A33" s="227"/>
      <c r="B33" s="225">
        <v>31</v>
      </c>
      <c r="C33" s="223" t="str">
        <f>IF(SAM_2017_user_KZT!C33="","",SAM_2017_user_KZT!C33/326)</f>
        <v/>
      </c>
      <c r="D33" s="223" t="str">
        <f>IF(SAM_2017_user_KZT!D33="","",SAM_2017_user_KZT!D33/326)</f>
        <v/>
      </c>
      <c r="E33" s="223" t="str">
        <f>IF(SAM_2017_user_KZT!E33="","",SAM_2017_user_KZT!E33/326)</f>
        <v/>
      </c>
      <c r="F33" s="223" t="str">
        <f>IF(SAM_2017_user_KZT!F33="","",SAM_2017_user_KZT!F33/326)</f>
        <v/>
      </c>
      <c r="G33" s="223" t="str">
        <f>IF(SAM_2017_user_KZT!G33="","",SAM_2017_user_KZT!G33/326)</f>
        <v/>
      </c>
      <c r="H33" s="223" t="str">
        <f>IF(SAM_2017_user_KZT!H33="","",SAM_2017_user_KZT!H33/326)</f>
        <v/>
      </c>
      <c r="I33" s="223" t="str">
        <f>IF(SAM_2017_user_KZT!I33="","",SAM_2017_user_KZT!I33/326)</f>
        <v/>
      </c>
      <c r="J33" s="223" t="str">
        <f>IF(SAM_2017_user_KZT!J33="","",SAM_2017_user_KZT!J33/326)</f>
        <v/>
      </c>
      <c r="K33" s="223" t="str">
        <f>IF(SAM_2017_user_KZT!K33="","",SAM_2017_user_KZT!K33/326)</f>
        <v/>
      </c>
      <c r="L33" s="223" t="str">
        <f>IF(SAM_2017_user_KZT!L33="","",SAM_2017_user_KZT!L33/326)</f>
        <v/>
      </c>
      <c r="M33" s="223" t="str">
        <f>IF(SAM_2017_user_KZT!M33="","",SAM_2017_user_KZT!M33/326)</f>
        <v/>
      </c>
      <c r="N33" s="223" t="str">
        <f>IF(SAM_2017_user_KZT!N33="","",SAM_2017_user_KZT!N33/326)</f>
        <v/>
      </c>
      <c r="O33" s="223" t="str">
        <f>IF(SAM_2017_user_KZT!O33="","",SAM_2017_user_KZT!O33/326)</f>
        <v/>
      </c>
      <c r="P33" s="223" t="str">
        <f>IF(SAM_2017_user_KZT!P33="","",SAM_2017_user_KZT!P33/326)</f>
        <v/>
      </c>
      <c r="Q33" s="223" t="str">
        <f>IF(SAM_2017_user_KZT!Q33="","",SAM_2017_user_KZT!Q33/326)</f>
        <v/>
      </c>
      <c r="R33" s="223" t="str">
        <f>IF(SAM_2017_user_KZT!R33="","",SAM_2017_user_KZT!R33/326)</f>
        <v/>
      </c>
      <c r="S33" s="223" t="str">
        <f>IF(SAM_2017_user_KZT!S33="","",SAM_2017_user_KZT!S33/326)</f>
        <v/>
      </c>
      <c r="T33" s="223" t="str">
        <f>IF(SAM_2017_user_KZT!T33="","",SAM_2017_user_KZT!T33/326)</f>
        <v/>
      </c>
      <c r="U33" s="223" t="str">
        <f>IF(SAM_2017_user_KZT!U33="","",SAM_2017_user_KZT!U33/326)</f>
        <v/>
      </c>
      <c r="V33" s="223" t="str">
        <f>IF(SAM_2017_user_KZT!V33="","",SAM_2017_user_KZT!V33/326)</f>
        <v/>
      </c>
      <c r="W33" s="223" t="str">
        <f>IF(SAM_2017_user_KZT!W33="","",SAM_2017_user_KZT!W33/326)</f>
        <v/>
      </c>
      <c r="X33" s="223" t="str">
        <f>IF(SAM_2017_user_KZT!X33="","",SAM_2017_user_KZT!X33/326)</f>
        <v/>
      </c>
      <c r="Y33" s="223" t="str">
        <f>IF(SAM_2017_user_KZT!Y33="","",SAM_2017_user_KZT!Y33/326)</f>
        <v/>
      </c>
      <c r="Z33" s="223" t="str">
        <f>IF(SAM_2017_user_KZT!Z33="","",SAM_2017_user_KZT!Z33/326)</f>
        <v/>
      </c>
      <c r="AA33" s="223" t="str">
        <f>IF(SAM_2017_user_KZT!AA33="","",SAM_2017_user_KZT!AA33/326)</f>
        <v/>
      </c>
      <c r="AB33" s="223" t="str">
        <f>IF(SAM_2017_user_KZT!AB33="","",SAM_2017_user_KZT!AB33/326)</f>
        <v/>
      </c>
      <c r="AC33" s="223" t="str">
        <f>IF(SAM_2017_user_KZT!AC33="","",SAM_2017_user_KZT!AC33/326)</f>
        <v/>
      </c>
      <c r="AD33" s="223" t="str">
        <f>IF(SAM_2017_user_KZT!AD33="","",SAM_2017_user_KZT!AD33/326)</f>
        <v/>
      </c>
      <c r="AE33" s="223" t="str">
        <f>IF(SAM_2017_user_KZT!AE33="","",SAM_2017_user_KZT!AE33/326)</f>
        <v/>
      </c>
      <c r="AF33" s="223" t="str">
        <f>IF(SAM_2017_user_KZT!AF33="","",SAM_2017_user_KZT!AF33/326)</f>
        <v/>
      </c>
      <c r="AG33" s="223" t="str">
        <f>IF(SAM_2017_user_KZT!AG33="","",SAM_2017_user_KZT!AG33/326)</f>
        <v/>
      </c>
      <c r="AH33" s="223" t="str">
        <f>IF(SAM_2017_user_KZT!AH33="","",SAM_2017_user_KZT!AH33/326)</f>
        <v/>
      </c>
      <c r="AI33" s="223" t="str">
        <f>IF(SAM_2017_user_KZT!AI33="","",SAM_2017_user_KZT!AI33/326)</f>
        <v/>
      </c>
      <c r="AJ33" s="223" t="str">
        <f>IF(SAM_2017_user_KZT!AJ33="","",SAM_2017_user_KZT!AJ33/326)</f>
        <v/>
      </c>
      <c r="AK33" s="211" t="str">
        <f>IF(SAM_2017_user_KZT!AK33="","",SAM_2017_user_KZT!AK33/326)</f>
        <v/>
      </c>
      <c r="AL33" s="220" t="str">
        <f>IF(SAM_2017_user_KZT!AL33="","",SAM_2017_user_KZT!AL33/326)</f>
        <v/>
      </c>
      <c r="AM33" s="220" t="str">
        <f>IF(SAM_2017_user_KZT!AM33="","",SAM_2017_user_KZT!AM33/326)</f>
        <v/>
      </c>
      <c r="AN33" s="220" t="str">
        <f>IF(SAM_2017_user_KZT!AN33="","",SAM_2017_user_KZT!AN33/326)</f>
        <v/>
      </c>
      <c r="AO33" s="220" t="str">
        <f>IF(SAM_2017_user_KZT!AO33="","",SAM_2017_user_KZT!AO33/326)</f>
        <v/>
      </c>
      <c r="AP33" s="220" t="str">
        <f>IF(SAM_2017_user_KZT!AP33="","",SAM_2017_user_KZT!AP33/326)</f>
        <v/>
      </c>
      <c r="AQ33" s="220" t="str">
        <f>IF(SAM_2017_user_KZT!AQ33="","",SAM_2017_user_KZT!AQ33/326)</f>
        <v/>
      </c>
      <c r="AR33" s="220" t="str">
        <f>IF(SAM_2017_user_KZT!AR33="","",SAM_2017_user_KZT!AR33/326)</f>
        <v/>
      </c>
      <c r="AS33" s="220" t="str">
        <f>IF(SAM_2017_user_KZT!AS33="","",SAM_2017_user_KZT!AS33/326)</f>
        <v/>
      </c>
      <c r="AT33" s="220" t="str">
        <f>IF(SAM_2017_user_KZT!AT33="","",SAM_2017_user_KZT!AT33/326)</f>
        <v/>
      </c>
      <c r="AU33" s="220" t="str">
        <f>IF(SAM_2017_user_KZT!AU33="","",SAM_2017_user_KZT!AU33/326)</f>
        <v/>
      </c>
      <c r="AV33" s="220" t="str">
        <f>IF(SAM_2017_user_KZT!AV33="","",SAM_2017_user_KZT!AV33/326)</f>
        <v/>
      </c>
      <c r="AW33" s="220" t="str">
        <f>IF(SAM_2017_user_KZT!AW33="","",SAM_2017_user_KZT!AW33/326)</f>
        <v/>
      </c>
      <c r="AX33" s="220" t="str">
        <f>IF(SAM_2017_user_KZT!AX33="","",SAM_2017_user_KZT!AX33/326)</f>
        <v/>
      </c>
      <c r="AY33" s="220" t="str">
        <f>IF(SAM_2017_user_KZT!AY33="","",SAM_2017_user_KZT!AY33/326)</f>
        <v/>
      </c>
      <c r="AZ33" s="220" t="str">
        <f>IF(SAM_2017_user_KZT!AZ33="","",SAM_2017_user_KZT!AZ33/326)</f>
        <v/>
      </c>
      <c r="BA33" s="220" t="str">
        <f>IF(SAM_2017_user_KZT!BA33="","",SAM_2017_user_KZT!BA33/326)</f>
        <v/>
      </c>
      <c r="BB33" s="220" t="str">
        <f>IF(SAM_2017_user_KZT!BB33="","",SAM_2017_user_KZT!BB33/326)</f>
        <v/>
      </c>
      <c r="BC33" s="220" t="str">
        <f>IF(SAM_2017_user_KZT!BC33="","",SAM_2017_user_KZT!BC33/326)</f>
        <v/>
      </c>
      <c r="BD33" s="220" t="str">
        <f>IF(SAM_2017_user_KZT!BD33="","",SAM_2017_user_KZT!BD33/326)</f>
        <v/>
      </c>
      <c r="BE33" s="220" t="str">
        <f>IF(SAM_2017_user_KZT!BE33="","",SAM_2017_user_KZT!BE33/326)</f>
        <v/>
      </c>
      <c r="BF33" s="220" t="str">
        <f>IF(SAM_2017_user_KZT!BF33="","",SAM_2017_user_KZT!BF33/326)</f>
        <v/>
      </c>
      <c r="BG33" s="220" t="str">
        <f>IF(SAM_2017_user_KZT!BG33="","",SAM_2017_user_KZT!BG33/326)</f>
        <v/>
      </c>
      <c r="BH33" s="220" t="str">
        <f>IF(SAM_2017_user_KZT!BH33="","",SAM_2017_user_KZT!BH33/326)</f>
        <v/>
      </c>
      <c r="BI33" s="220" t="str">
        <f>IF(SAM_2017_user_KZT!BI33="","",SAM_2017_user_KZT!BI33/326)</f>
        <v/>
      </c>
      <c r="BJ33" s="220" t="str">
        <f>IF(SAM_2017_user_KZT!BJ33="","",SAM_2017_user_KZT!BJ33/326)</f>
        <v/>
      </c>
      <c r="BK33" s="220" t="str">
        <f>IF(SAM_2017_user_KZT!BK33="","",SAM_2017_user_KZT!BK33/326)</f>
        <v/>
      </c>
      <c r="BL33" s="220" t="str">
        <f>IF(SAM_2017_user_KZT!BL33="","",SAM_2017_user_KZT!BL33/326)</f>
        <v/>
      </c>
      <c r="BM33" s="220" t="str">
        <f>IF(SAM_2017_user_KZT!BM33="","",SAM_2017_user_KZT!BM33/326)</f>
        <v/>
      </c>
      <c r="BN33" s="220" t="str">
        <f>IF(SAM_2017_user_KZT!BN33="","",SAM_2017_user_KZT!BN33/326)</f>
        <v/>
      </c>
      <c r="BO33" s="220">
        <f>IF(SAM_2017_user_KZT!BO33="","",SAM_2017_user_KZT!BO33/326)</f>
        <v>12507.483691193665</v>
      </c>
      <c r="BP33" s="220" t="str">
        <f>IF(SAM_2017_user_KZT!BP33="","",SAM_2017_user_KZT!BP33/326)</f>
        <v/>
      </c>
      <c r="BQ33" s="220" t="str">
        <f>IF(SAM_2017_user_KZT!BQ33="","",SAM_2017_user_KZT!BQ33/326)</f>
        <v/>
      </c>
      <c r="BR33" s="219" t="str">
        <f>IF(SAM_2017_user_KZT!BR33="","",SAM_2017_user_KZT!BR33/326)</f>
        <v/>
      </c>
      <c r="BS33" s="223" t="str">
        <f>IF(SAM_2017_user_KZT!BS33="","",SAM_2017_user_KZT!BS33/326)</f>
        <v/>
      </c>
      <c r="BT33" s="223" t="str">
        <f>IF(SAM_2017_user_KZT!BT33="","",SAM_2017_user_KZT!BT33/326)</f>
        <v/>
      </c>
      <c r="BU33" s="223" t="str">
        <f>IF(SAM_2017_user_KZT!BU33="","",SAM_2017_user_KZT!BU33/326)</f>
        <v/>
      </c>
      <c r="BV33" s="223" t="str">
        <f>IF(SAM_2017_user_KZT!BV33="","",SAM_2017_user_KZT!BV33/326)</f>
        <v/>
      </c>
      <c r="BW33" s="223" t="str">
        <f>IF(SAM_2017_user_KZT!BW33="","",SAM_2017_user_KZT!BW33/326)</f>
        <v/>
      </c>
      <c r="BX33" s="223" t="str">
        <f>IF(SAM_2017_user_KZT!BX33="","",SAM_2017_user_KZT!BX33/326)</f>
        <v/>
      </c>
      <c r="BY33" s="223" t="str">
        <f>IF(SAM_2017_user_KZT!BY33="","",SAM_2017_user_KZT!BY33/326)</f>
        <v/>
      </c>
      <c r="BZ33" s="223" t="str">
        <f>IF(SAM_2017_user_KZT!BZ33="","",SAM_2017_user_KZT!BZ33/326)</f>
        <v/>
      </c>
      <c r="CA33" s="223" t="str">
        <f>IF(SAM_2017_user_KZT!CA33="","",SAM_2017_user_KZT!CA33/326)</f>
        <v/>
      </c>
      <c r="CB33" s="223" t="str">
        <f>IF(SAM_2017_user_KZT!CB33="","",SAM_2017_user_KZT!CB33/326)</f>
        <v/>
      </c>
      <c r="CC33" s="223" t="str">
        <f>IF(SAM_2017_user_KZT!CD33="","",SAM_2017_user_KZT!CD33/326)</f>
        <v/>
      </c>
      <c r="CD33" s="223" t="str">
        <f>IF(SAM_2017_user_KZT!CE33="","",SAM_2017_user_KZT!CE33/326)</f>
        <v/>
      </c>
      <c r="CE33" s="141">
        <f>IF(SAM_2017_user_KZT!CF33="","",SAM_2017_user_KZT!CF33/326)</f>
        <v>238.5706246987169</v>
      </c>
      <c r="CF33" s="107">
        <f t="shared" si="0"/>
        <v>12746.054315892383</v>
      </c>
    </row>
    <row r="34" spans="1:84" x14ac:dyDescent="0.25">
      <c r="A34" s="227"/>
      <c r="B34" s="225">
        <v>32</v>
      </c>
      <c r="C34" s="223" t="str">
        <f>IF(SAM_2017_user_KZT!C34="","",SAM_2017_user_KZT!C34/326)</f>
        <v/>
      </c>
      <c r="D34" s="223" t="str">
        <f>IF(SAM_2017_user_KZT!D34="","",SAM_2017_user_KZT!D34/326)</f>
        <v/>
      </c>
      <c r="E34" s="223" t="str">
        <f>IF(SAM_2017_user_KZT!E34="","",SAM_2017_user_KZT!E34/326)</f>
        <v/>
      </c>
      <c r="F34" s="223" t="str">
        <f>IF(SAM_2017_user_KZT!F34="","",SAM_2017_user_KZT!F34/326)</f>
        <v/>
      </c>
      <c r="G34" s="223" t="str">
        <f>IF(SAM_2017_user_KZT!G34="","",SAM_2017_user_KZT!G34/326)</f>
        <v/>
      </c>
      <c r="H34" s="223" t="str">
        <f>IF(SAM_2017_user_KZT!H34="","",SAM_2017_user_KZT!H34/326)</f>
        <v/>
      </c>
      <c r="I34" s="223" t="str">
        <f>IF(SAM_2017_user_KZT!I34="","",SAM_2017_user_KZT!I34/326)</f>
        <v/>
      </c>
      <c r="J34" s="223" t="str">
        <f>IF(SAM_2017_user_KZT!J34="","",SAM_2017_user_KZT!J34/326)</f>
        <v/>
      </c>
      <c r="K34" s="223" t="str">
        <f>IF(SAM_2017_user_KZT!K34="","",SAM_2017_user_KZT!K34/326)</f>
        <v/>
      </c>
      <c r="L34" s="223" t="str">
        <f>IF(SAM_2017_user_KZT!L34="","",SAM_2017_user_KZT!L34/326)</f>
        <v/>
      </c>
      <c r="M34" s="223" t="str">
        <f>IF(SAM_2017_user_KZT!M34="","",SAM_2017_user_KZT!M34/326)</f>
        <v/>
      </c>
      <c r="N34" s="223" t="str">
        <f>IF(SAM_2017_user_KZT!N34="","",SAM_2017_user_KZT!N34/326)</f>
        <v/>
      </c>
      <c r="O34" s="223" t="str">
        <f>IF(SAM_2017_user_KZT!O34="","",SAM_2017_user_KZT!O34/326)</f>
        <v/>
      </c>
      <c r="P34" s="223" t="str">
        <f>IF(SAM_2017_user_KZT!P34="","",SAM_2017_user_KZT!P34/326)</f>
        <v/>
      </c>
      <c r="Q34" s="223" t="str">
        <f>IF(SAM_2017_user_KZT!Q34="","",SAM_2017_user_KZT!Q34/326)</f>
        <v/>
      </c>
      <c r="R34" s="223" t="str">
        <f>IF(SAM_2017_user_KZT!R34="","",SAM_2017_user_KZT!R34/326)</f>
        <v/>
      </c>
      <c r="S34" s="223" t="str">
        <f>IF(SAM_2017_user_KZT!S34="","",SAM_2017_user_KZT!S34/326)</f>
        <v/>
      </c>
      <c r="T34" s="223" t="str">
        <f>IF(SAM_2017_user_KZT!T34="","",SAM_2017_user_KZT!T34/326)</f>
        <v/>
      </c>
      <c r="U34" s="223" t="str">
        <f>IF(SAM_2017_user_KZT!U34="","",SAM_2017_user_KZT!U34/326)</f>
        <v/>
      </c>
      <c r="V34" s="223" t="str">
        <f>IF(SAM_2017_user_KZT!V34="","",SAM_2017_user_KZT!V34/326)</f>
        <v/>
      </c>
      <c r="W34" s="223" t="str">
        <f>IF(SAM_2017_user_KZT!W34="","",SAM_2017_user_KZT!W34/326)</f>
        <v/>
      </c>
      <c r="X34" s="223" t="str">
        <f>IF(SAM_2017_user_KZT!X34="","",SAM_2017_user_KZT!X34/326)</f>
        <v/>
      </c>
      <c r="Y34" s="223" t="str">
        <f>IF(SAM_2017_user_KZT!Y34="","",SAM_2017_user_KZT!Y34/326)</f>
        <v/>
      </c>
      <c r="Z34" s="223" t="str">
        <f>IF(SAM_2017_user_KZT!Z34="","",SAM_2017_user_KZT!Z34/326)</f>
        <v/>
      </c>
      <c r="AA34" s="223" t="str">
        <f>IF(SAM_2017_user_KZT!AA34="","",SAM_2017_user_KZT!AA34/326)</f>
        <v/>
      </c>
      <c r="AB34" s="223" t="str">
        <f>IF(SAM_2017_user_KZT!AB34="","",SAM_2017_user_KZT!AB34/326)</f>
        <v/>
      </c>
      <c r="AC34" s="223" t="str">
        <f>IF(SAM_2017_user_KZT!AC34="","",SAM_2017_user_KZT!AC34/326)</f>
        <v/>
      </c>
      <c r="AD34" s="223" t="str">
        <f>IF(SAM_2017_user_KZT!AD34="","",SAM_2017_user_KZT!AD34/326)</f>
        <v/>
      </c>
      <c r="AE34" s="223" t="str">
        <f>IF(SAM_2017_user_KZT!AE34="","",SAM_2017_user_KZT!AE34/326)</f>
        <v/>
      </c>
      <c r="AF34" s="223" t="str">
        <f>IF(SAM_2017_user_KZT!AF34="","",SAM_2017_user_KZT!AF34/326)</f>
        <v/>
      </c>
      <c r="AG34" s="223" t="str">
        <f>IF(SAM_2017_user_KZT!AG34="","",SAM_2017_user_KZT!AG34/326)</f>
        <v/>
      </c>
      <c r="AH34" s="223" t="str">
        <f>IF(SAM_2017_user_KZT!AH34="","",SAM_2017_user_KZT!AH34/326)</f>
        <v/>
      </c>
      <c r="AI34" s="223" t="str">
        <f>IF(SAM_2017_user_KZT!AI34="","",SAM_2017_user_KZT!AI34/326)</f>
        <v/>
      </c>
      <c r="AJ34" s="223" t="str">
        <f>IF(SAM_2017_user_KZT!AJ34="","",SAM_2017_user_KZT!AJ34/326)</f>
        <v/>
      </c>
      <c r="AK34" s="211" t="str">
        <f>IF(SAM_2017_user_KZT!AK34="","",SAM_2017_user_KZT!AK34/326)</f>
        <v/>
      </c>
      <c r="AL34" s="220" t="str">
        <f>IF(SAM_2017_user_KZT!AL34="","",SAM_2017_user_KZT!AL34/326)</f>
        <v/>
      </c>
      <c r="AM34" s="220" t="str">
        <f>IF(SAM_2017_user_KZT!AM34="","",SAM_2017_user_KZT!AM34/326)</f>
        <v/>
      </c>
      <c r="AN34" s="220" t="str">
        <f>IF(SAM_2017_user_KZT!AN34="","",SAM_2017_user_KZT!AN34/326)</f>
        <v/>
      </c>
      <c r="AO34" s="220" t="str">
        <f>IF(SAM_2017_user_KZT!AO34="","",SAM_2017_user_KZT!AO34/326)</f>
        <v/>
      </c>
      <c r="AP34" s="220" t="str">
        <f>IF(SAM_2017_user_KZT!AP34="","",SAM_2017_user_KZT!AP34/326)</f>
        <v/>
      </c>
      <c r="AQ34" s="220" t="str">
        <f>IF(SAM_2017_user_KZT!AQ34="","",SAM_2017_user_KZT!AQ34/326)</f>
        <v/>
      </c>
      <c r="AR34" s="220" t="str">
        <f>IF(SAM_2017_user_KZT!AR34="","",SAM_2017_user_KZT!AR34/326)</f>
        <v/>
      </c>
      <c r="AS34" s="220" t="str">
        <f>IF(SAM_2017_user_KZT!AS34="","",SAM_2017_user_KZT!AS34/326)</f>
        <v/>
      </c>
      <c r="AT34" s="220" t="str">
        <f>IF(SAM_2017_user_KZT!AT34="","",SAM_2017_user_KZT!AT34/326)</f>
        <v/>
      </c>
      <c r="AU34" s="220" t="str">
        <f>IF(SAM_2017_user_KZT!AU34="","",SAM_2017_user_KZT!AU34/326)</f>
        <v/>
      </c>
      <c r="AV34" s="220" t="str">
        <f>IF(SAM_2017_user_KZT!AV34="","",SAM_2017_user_KZT!AV34/326)</f>
        <v/>
      </c>
      <c r="AW34" s="220" t="str">
        <f>IF(SAM_2017_user_KZT!AW34="","",SAM_2017_user_KZT!AW34/326)</f>
        <v/>
      </c>
      <c r="AX34" s="220" t="str">
        <f>IF(SAM_2017_user_KZT!AX34="","",SAM_2017_user_KZT!AX34/326)</f>
        <v/>
      </c>
      <c r="AY34" s="220" t="str">
        <f>IF(SAM_2017_user_KZT!AY34="","",SAM_2017_user_KZT!AY34/326)</f>
        <v/>
      </c>
      <c r="AZ34" s="220" t="str">
        <f>IF(SAM_2017_user_KZT!AZ34="","",SAM_2017_user_KZT!AZ34/326)</f>
        <v/>
      </c>
      <c r="BA34" s="220" t="str">
        <f>IF(SAM_2017_user_KZT!BA34="","",SAM_2017_user_KZT!BA34/326)</f>
        <v/>
      </c>
      <c r="BB34" s="220" t="str">
        <f>IF(SAM_2017_user_KZT!BB34="","",SAM_2017_user_KZT!BB34/326)</f>
        <v/>
      </c>
      <c r="BC34" s="220" t="str">
        <f>IF(SAM_2017_user_KZT!BC34="","",SAM_2017_user_KZT!BC34/326)</f>
        <v/>
      </c>
      <c r="BD34" s="220" t="str">
        <f>IF(SAM_2017_user_KZT!BD34="","",SAM_2017_user_KZT!BD34/326)</f>
        <v/>
      </c>
      <c r="BE34" s="220" t="str">
        <f>IF(SAM_2017_user_KZT!BE34="","",SAM_2017_user_KZT!BE34/326)</f>
        <v/>
      </c>
      <c r="BF34" s="220" t="str">
        <f>IF(SAM_2017_user_KZT!BF34="","",SAM_2017_user_KZT!BF34/326)</f>
        <v/>
      </c>
      <c r="BG34" s="220" t="str">
        <f>IF(SAM_2017_user_KZT!BG34="","",SAM_2017_user_KZT!BG34/326)</f>
        <v/>
      </c>
      <c r="BH34" s="220" t="str">
        <f>IF(SAM_2017_user_KZT!BH34="","",SAM_2017_user_KZT!BH34/326)</f>
        <v/>
      </c>
      <c r="BI34" s="220" t="str">
        <f>IF(SAM_2017_user_KZT!BI34="","",SAM_2017_user_KZT!BI34/326)</f>
        <v/>
      </c>
      <c r="BJ34" s="220" t="str">
        <f>IF(SAM_2017_user_KZT!BJ34="","",SAM_2017_user_KZT!BJ34/326)</f>
        <v/>
      </c>
      <c r="BK34" s="220" t="str">
        <f>IF(SAM_2017_user_KZT!BK34="","",SAM_2017_user_KZT!BK34/326)</f>
        <v/>
      </c>
      <c r="BL34" s="220" t="str">
        <f>IF(SAM_2017_user_KZT!BL34="","",SAM_2017_user_KZT!BL34/326)</f>
        <v/>
      </c>
      <c r="BM34" s="220" t="str">
        <f>IF(SAM_2017_user_KZT!BM34="","",SAM_2017_user_KZT!BM34/326)</f>
        <v/>
      </c>
      <c r="BN34" s="220" t="str">
        <f>IF(SAM_2017_user_KZT!BN34="","",SAM_2017_user_KZT!BN34/326)</f>
        <v/>
      </c>
      <c r="BO34" s="220" t="str">
        <f>IF(SAM_2017_user_KZT!BO34="","",SAM_2017_user_KZT!BO34/326)</f>
        <v/>
      </c>
      <c r="BP34" s="220">
        <f>IF(SAM_2017_user_KZT!BP34="","",SAM_2017_user_KZT!BP34/326)</f>
        <v>7747.0935461385561</v>
      </c>
      <c r="BQ34" s="220" t="str">
        <f>IF(SAM_2017_user_KZT!BQ34="","",SAM_2017_user_KZT!BQ34/326)</f>
        <v/>
      </c>
      <c r="BR34" s="219" t="str">
        <f>IF(SAM_2017_user_KZT!BR34="","",SAM_2017_user_KZT!BR34/326)</f>
        <v/>
      </c>
      <c r="BS34" s="223" t="str">
        <f>IF(SAM_2017_user_KZT!BS34="","",SAM_2017_user_KZT!BS34/326)</f>
        <v/>
      </c>
      <c r="BT34" s="223" t="str">
        <f>IF(SAM_2017_user_KZT!BT34="","",SAM_2017_user_KZT!BT34/326)</f>
        <v/>
      </c>
      <c r="BU34" s="223" t="str">
        <f>IF(SAM_2017_user_KZT!BU34="","",SAM_2017_user_KZT!BU34/326)</f>
        <v/>
      </c>
      <c r="BV34" s="223" t="str">
        <f>IF(SAM_2017_user_KZT!BV34="","",SAM_2017_user_KZT!BV34/326)</f>
        <v/>
      </c>
      <c r="BW34" s="223" t="str">
        <f>IF(SAM_2017_user_KZT!BW34="","",SAM_2017_user_KZT!BW34/326)</f>
        <v/>
      </c>
      <c r="BX34" s="223" t="str">
        <f>IF(SAM_2017_user_KZT!BX34="","",SAM_2017_user_KZT!BX34/326)</f>
        <v/>
      </c>
      <c r="BY34" s="223" t="str">
        <f>IF(SAM_2017_user_KZT!BY34="","",SAM_2017_user_KZT!BY34/326)</f>
        <v/>
      </c>
      <c r="BZ34" s="223" t="str">
        <f>IF(SAM_2017_user_KZT!BZ34="","",SAM_2017_user_KZT!BZ34/326)</f>
        <v/>
      </c>
      <c r="CA34" s="223" t="str">
        <f>IF(SAM_2017_user_KZT!CA34="","",SAM_2017_user_KZT!CA34/326)</f>
        <v/>
      </c>
      <c r="CB34" s="223" t="str">
        <f>IF(SAM_2017_user_KZT!CB34="","",SAM_2017_user_KZT!CB34/326)</f>
        <v/>
      </c>
      <c r="CC34" s="223" t="str">
        <f>IF(SAM_2017_user_KZT!CD34="","",SAM_2017_user_KZT!CD34/326)</f>
        <v/>
      </c>
      <c r="CD34" s="223" t="str">
        <f>IF(SAM_2017_user_KZT!CE34="","",SAM_2017_user_KZT!CE34/326)</f>
        <v/>
      </c>
      <c r="CE34" s="141" t="str">
        <f>IF(SAM_2017_user_KZT!CF34="","",SAM_2017_user_KZT!CF34/326)</f>
        <v/>
      </c>
      <c r="CF34" s="107">
        <f t="shared" si="0"/>
        <v>7747.0935461385561</v>
      </c>
    </row>
    <row r="35" spans="1:84" x14ac:dyDescent="0.25">
      <c r="A35" s="227"/>
      <c r="B35" s="225">
        <v>33</v>
      </c>
      <c r="C35" s="223" t="str">
        <f>IF(SAM_2017_user_KZT!C35="","",SAM_2017_user_KZT!C35/326)</f>
        <v/>
      </c>
      <c r="D35" s="223" t="str">
        <f>IF(SAM_2017_user_KZT!D35="","",SAM_2017_user_KZT!D35/326)</f>
        <v/>
      </c>
      <c r="E35" s="223" t="str">
        <f>IF(SAM_2017_user_KZT!E35="","",SAM_2017_user_KZT!E35/326)</f>
        <v/>
      </c>
      <c r="F35" s="223" t="str">
        <f>IF(SAM_2017_user_KZT!F35="","",SAM_2017_user_KZT!F35/326)</f>
        <v/>
      </c>
      <c r="G35" s="223" t="str">
        <f>IF(SAM_2017_user_KZT!G35="","",SAM_2017_user_KZT!G35/326)</f>
        <v/>
      </c>
      <c r="H35" s="223" t="str">
        <f>IF(SAM_2017_user_KZT!H35="","",SAM_2017_user_KZT!H35/326)</f>
        <v/>
      </c>
      <c r="I35" s="223" t="str">
        <f>IF(SAM_2017_user_KZT!I35="","",SAM_2017_user_KZT!I35/326)</f>
        <v/>
      </c>
      <c r="J35" s="223" t="str">
        <f>IF(SAM_2017_user_KZT!J35="","",SAM_2017_user_KZT!J35/326)</f>
        <v/>
      </c>
      <c r="K35" s="223" t="str">
        <f>IF(SAM_2017_user_KZT!K35="","",SAM_2017_user_KZT!K35/326)</f>
        <v/>
      </c>
      <c r="L35" s="223" t="str">
        <f>IF(SAM_2017_user_KZT!L35="","",SAM_2017_user_KZT!L35/326)</f>
        <v/>
      </c>
      <c r="M35" s="223" t="str">
        <f>IF(SAM_2017_user_KZT!M35="","",SAM_2017_user_KZT!M35/326)</f>
        <v/>
      </c>
      <c r="N35" s="223" t="str">
        <f>IF(SAM_2017_user_KZT!N35="","",SAM_2017_user_KZT!N35/326)</f>
        <v/>
      </c>
      <c r="O35" s="223" t="str">
        <f>IF(SAM_2017_user_KZT!O35="","",SAM_2017_user_KZT!O35/326)</f>
        <v/>
      </c>
      <c r="P35" s="223" t="str">
        <f>IF(SAM_2017_user_KZT!P35="","",SAM_2017_user_KZT!P35/326)</f>
        <v/>
      </c>
      <c r="Q35" s="223" t="str">
        <f>IF(SAM_2017_user_KZT!Q35="","",SAM_2017_user_KZT!Q35/326)</f>
        <v/>
      </c>
      <c r="R35" s="223" t="str">
        <f>IF(SAM_2017_user_KZT!R35="","",SAM_2017_user_KZT!R35/326)</f>
        <v/>
      </c>
      <c r="S35" s="223" t="str">
        <f>IF(SAM_2017_user_KZT!S35="","",SAM_2017_user_KZT!S35/326)</f>
        <v/>
      </c>
      <c r="T35" s="223" t="str">
        <f>IF(SAM_2017_user_KZT!T35="","",SAM_2017_user_KZT!T35/326)</f>
        <v/>
      </c>
      <c r="U35" s="223" t="str">
        <f>IF(SAM_2017_user_KZT!U35="","",SAM_2017_user_KZT!U35/326)</f>
        <v/>
      </c>
      <c r="V35" s="223" t="str">
        <f>IF(SAM_2017_user_KZT!V35="","",SAM_2017_user_KZT!V35/326)</f>
        <v/>
      </c>
      <c r="W35" s="223" t="str">
        <f>IF(SAM_2017_user_KZT!W35="","",SAM_2017_user_KZT!W35/326)</f>
        <v/>
      </c>
      <c r="X35" s="223" t="str">
        <f>IF(SAM_2017_user_KZT!X35="","",SAM_2017_user_KZT!X35/326)</f>
        <v/>
      </c>
      <c r="Y35" s="223" t="str">
        <f>IF(SAM_2017_user_KZT!Y35="","",SAM_2017_user_KZT!Y35/326)</f>
        <v/>
      </c>
      <c r="Z35" s="223" t="str">
        <f>IF(SAM_2017_user_KZT!Z35="","",SAM_2017_user_KZT!Z35/326)</f>
        <v/>
      </c>
      <c r="AA35" s="223" t="str">
        <f>IF(SAM_2017_user_KZT!AA35="","",SAM_2017_user_KZT!AA35/326)</f>
        <v/>
      </c>
      <c r="AB35" s="223" t="str">
        <f>IF(SAM_2017_user_KZT!AB35="","",SAM_2017_user_KZT!AB35/326)</f>
        <v/>
      </c>
      <c r="AC35" s="223" t="str">
        <f>IF(SAM_2017_user_KZT!AC35="","",SAM_2017_user_KZT!AC35/326)</f>
        <v/>
      </c>
      <c r="AD35" s="223" t="str">
        <f>IF(SAM_2017_user_KZT!AD35="","",SAM_2017_user_KZT!AD35/326)</f>
        <v/>
      </c>
      <c r="AE35" s="223" t="str">
        <f>IF(SAM_2017_user_KZT!AE35="","",SAM_2017_user_KZT!AE35/326)</f>
        <v/>
      </c>
      <c r="AF35" s="223" t="str">
        <f>IF(SAM_2017_user_KZT!AF35="","",SAM_2017_user_KZT!AF35/326)</f>
        <v/>
      </c>
      <c r="AG35" s="223" t="str">
        <f>IF(SAM_2017_user_KZT!AG35="","",SAM_2017_user_KZT!AG35/326)</f>
        <v/>
      </c>
      <c r="AH35" s="223" t="str">
        <f>IF(SAM_2017_user_KZT!AH35="","",SAM_2017_user_KZT!AH35/326)</f>
        <v/>
      </c>
      <c r="AI35" s="223" t="str">
        <f>IF(SAM_2017_user_KZT!AI35="","",SAM_2017_user_KZT!AI35/326)</f>
        <v/>
      </c>
      <c r="AJ35" s="223" t="str">
        <f>IF(SAM_2017_user_KZT!AJ35="","",SAM_2017_user_KZT!AJ35/326)</f>
        <v/>
      </c>
      <c r="AK35" s="211" t="str">
        <f>IF(SAM_2017_user_KZT!AK35="","",SAM_2017_user_KZT!AK35/326)</f>
        <v/>
      </c>
      <c r="AL35" s="220" t="str">
        <f>IF(SAM_2017_user_KZT!AL35="","",SAM_2017_user_KZT!AL35/326)</f>
        <v/>
      </c>
      <c r="AM35" s="220" t="str">
        <f>IF(SAM_2017_user_KZT!AM35="","",SAM_2017_user_KZT!AM35/326)</f>
        <v/>
      </c>
      <c r="AN35" s="220" t="str">
        <f>IF(SAM_2017_user_KZT!AN35="","",SAM_2017_user_KZT!AN35/326)</f>
        <v/>
      </c>
      <c r="AO35" s="220" t="str">
        <f>IF(SAM_2017_user_KZT!AO35="","",SAM_2017_user_KZT!AO35/326)</f>
        <v/>
      </c>
      <c r="AP35" s="220" t="str">
        <f>IF(SAM_2017_user_KZT!AP35="","",SAM_2017_user_KZT!AP35/326)</f>
        <v/>
      </c>
      <c r="AQ35" s="220" t="str">
        <f>IF(SAM_2017_user_KZT!AQ35="","",SAM_2017_user_KZT!AQ35/326)</f>
        <v/>
      </c>
      <c r="AR35" s="220" t="str">
        <f>IF(SAM_2017_user_KZT!AR35="","",SAM_2017_user_KZT!AR35/326)</f>
        <v/>
      </c>
      <c r="AS35" s="220" t="str">
        <f>IF(SAM_2017_user_KZT!AS35="","",SAM_2017_user_KZT!AS35/326)</f>
        <v/>
      </c>
      <c r="AT35" s="220" t="str">
        <f>IF(SAM_2017_user_KZT!AT35="","",SAM_2017_user_KZT!AT35/326)</f>
        <v/>
      </c>
      <c r="AU35" s="220" t="str">
        <f>IF(SAM_2017_user_KZT!AU35="","",SAM_2017_user_KZT!AU35/326)</f>
        <v/>
      </c>
      <c r="AV35" s="220" t="str">
        <f>IF(SAM_2017_user_KZT!AV35="","",SAM_2017_user_KZT!AV35/326)</f>
        <v/>
      </c>
      <c r="AW35" s="220" t="str">
        <f>IF(SAM_2017_user_KZT!AW35="","",SAM_2017_user_KZT!AW35/326)</f>
        <v/>
      </c>
      <c r="AX35" s="220" t="str">
        <f>IF(SAM_2017_user_KZT!AX35="","",SAM_2017_user_KZT!AX35/326)</f>
        <v/>
      </c>
      <c r="AY35" s="220" t="str">
        <f>IF(SAM_2017_user_KZT!AY35="","",SAM_2017_user_KZT!AY35/326)</f>
        <v/>
      </c>
      <c r="AZ35" s="220" t="str">
        <f>IF(SAM_2017_user_KZT!AZ35="","",SAM_2017_user_KZT!AZ35/326)</f>
        <v/>
      </c>
      <c r="BA35" s="220" t="str">
        <f>IF(SAM_2017_user_KZT!BA35="","",SAM_2017_user_KZT!BA35/326)</f>
        <v/>
      </c>
      <c r="BB35" s="220" t="str">
        <f>IF(SAM_2017_user_KZT!BB35="","",SAM_2017_user_KZT!BB35/326)</f>
        <v/>
      </c>
      <c r="BC35" s="220" t="str">
        <f>IF(SAM_2017_user_KZT!BC35="","",SAM_2017_user_KZT!BC35/326)</f>
        <v/>
      </c>
      <c r="BD35" s="220" t="str">
        <f>IF(SAM_2017_user_KZT!BD35="","",SAM_2017_user_KZT!BD35/326)</f>
        <v/>
      </c>
      <c r="BE35" s="220" t="str">
        <f>IF(SAM_2017_user_KZT!BE35="","",SAM_2017_user_KZT!BE35/326)</f>
        <v/>
      </c>
      <c r="BF35" s="220" t="str">
        <f>IF(SAM_2017_user_KZT!BF35="","",SAM_2017_user_KZT!BF35/326)</f>
        <v/>
      </c>
      <c r="BG35" s="220" t="str">
        <f>IF(SAM_2017_user_KZT!BG35="","",SAM_2017_user_KZT!BG35/326)</f>
        <v/>
      </c>
      <c r="BH35" s="220" t="str">
        <f>IF(SAM_2017_user_KZT!BH35="","",SAM_2017_user_KZT!BH35/326)</f>
        <v/>
      </c>
      <c r="BI35" s="220" t="str">
        <f>IF(SAM_2017_user_KZT!BI35="","",SAM_2017_user_KZT!BI35/326)</f>
        <v/>
      </c>
      <c r="BJ35" s="220" t="str">
        <f>IF(SAM_2017_user_KZT!BJ35="","",SAM_2017_user_KZT!BJ35/326)</f>
        <v/>
      </c>
      <c r="BK35" s="220" t="str">
        <f>IF(SAM_2017_user_KZT!BK35="","",SAM_2017_user_KZT!BK35/326)</f>
        <v/>
      </c>
      <c r="BL35" s="220" t="str">
        <f>IF(SAM_2017_user_KZT!BL35="","",SAM_2017_user_KZT!BL35/326)</f>
        <v/>
      </c>
      <c r="BM35" s="220" t="str">
        <f>IF(SAM_2017_user_KZT!BM35="","",SAM_2017_user_KZT!BM35/326)</f>
        <v/>
      </c>
      <c r="BN35" s="220" t="str">
        <f>IF(SAM_2017_user_KZT!BN35="","",SAM_2017_user_KZT!BN35/326)</f>
        <v/>
      </c>
      <c r="BO35" s="220" t="str">
        <f>IF(SAM_2017_user_KZT!BO35="","",SAM_2017_user_KZT!BO35/326)</f>
        <v/>
      </c>
      <c r="BP35" s="220" t="str">
        <f>IF(SAM_2017_user_KZT!BP35="","",SAM_2017_user_KZT!BP35/326)</f>
        <v/>
      </c>
      <c r="BQ35" s="220">
        <f>IF(SAM_2017_user_KZT!BQ35="","",SAM_2017_user_KZT!BQ35/326)</f>
        <v>6021.2866198461434</v>
      </c>
      <c r="BR35" s="219" t="str">
        <f>IF(SAM_2017_user_KZT!BR35="","",SAM_2017_user_KZT!BR35/326)</f>
        <v/>
      </c>
      <c r="BS35" s="223" t="str">
        <f>IF(SAM_2017_user_KZT!BS35="","",SAM_2017_user_KZT!BS35/326)</f>
        <v/>
      </c>
      <c r="BT35" s="223" t="str">
        <f>IF(SAM_2017_user_KZT!BT35="","",SAM_2017_user_KZT!BT35/326)</f>
        <v/>
      </c>
      <c r="BU35" s="223" t="str">
        <f>IF(SAM_2017_user_KZT!BU35="","",SAM_2017_user_KZT!BU35/326)</f>
        <v/>
      </c>
      <c r="BV35" s="223" t="str">
        <f>IF(SAM_2017_user_KZT!BV35="","",SAM_2017_user_KZT!BV35/326)</f>
        <v/>
      </c>
      <c r="BW35" s="223" t="str">
        <f>IF(SAM_2017_user_KZT!BW35="","",SAM_2017_user_KZT!BW35/326)</f>
        <v/>
      </c>
      <c r="BX35" s="223" t="str">
        <f>IF(SAM_2017_user_KZT!BX35="","",SAM_2017_user_KZT!BX35/326)</f>
        <v/>
      </c>
      <c r="BY35" s="223" t="str">
        <f>IF(SAM_2017_user_KZT!BY35="","",SAM_2017_user_KZT!BY35/326)</f>
        <v/>
      </c>
      <c r="BZ35" s="223" t="str">
        <f>IF(SAM_2017_user_KZT!BZ35="","",SAM_2017_user_KZT!BZ35/326)</f>
        <v/>
      </c>
      <c r="CA35" s="223" t="str">
        <f>IF(SAM_2017_user_KZT!CA35="","",SAM_2017_user_KZT!CA35/326)</f>
        <v/>
      </c>
      <c r="CB35" s="223" t="str">
        <f>IF(SAM_2017_user_KZT!CB35="","",SAM_2017_user_KZT!CB35/326)</f>
        <v/>
      </c>
      <c r="CC35" s="223" t="str">
        <f>IF(SAM_2017_user_KZT!CD35="","",SAM_2017_user_KZT!CD35/326)</f>
        <v/>
      </c>
      <c r="CD35" s="223" t="str">
        <f>IF(SAM_2017_user_KZT!CE35="","",SAM_2017_user_KZT!CE35/326)</f>
        <v/>
      </c>
      <c r="CE35" s="141" t="str">
        <f>IF(SAM_2017_user_KZT!CF35="","",SAM_2017_user_KZT!CF35/326)</f>
        <v/>
      </c>
      <c r="CF35" s="107">
        <f t="shared" ref="CF35:CF66" si="1">SUM(C35:CE35)</f>
        <v>6021.2866198461434</v>
      </c>
    </row>
    <row r="36" spans="1:84" x14ac:dyDescent="0.25">
      <c r="A36" s="86"/>
      <c r="B36" s="225">
        <v>34</v>
      </c>
      <c r="C36" s="223" t="str">
        <f>IF(SAM_2017_user_KZT!C36="","",SAM_2017_user_KZT!C36/326)</f>
        <v/>
      </c>
      <c r="D36" s="223" t="str">
        <f>IF(SAM_2017_user_KZT!D36="","",SAM_2017_user_KZT!D36/326)</f>
        <v/>
      </c>
      <c r="E36" s="223" t="str">
        <f>IF(SAM_2017_user_KZT!E36="","",SAM_2017_user_KZT!E36/326)</f>
        <v/>
      </c>
      <c r="F36" s="223" t="str">
        <f>IF(SAM_2017_user_KZT!F36="","",SAM_2017_user_KZT!F36/326)</f>
        <v/>
      </c>
      <c r="G36" s="223" t="str">
        <f>IF(SAM_2017_user_KZT!G36="","",SAM_2017_user_KZT!G36/326)</f>
        <v/>
      </c>
      <c r="H36" s="223" t="str">
        <f>IF(SAM_2017_user_KZT!H36="","",SAM_2017_user_KZT!H36/326)</f>
        <v/>
      </c>
      <c r="I36" s="223" t="str">
        <f>IF(SAM_2017_user_KZT!I36="","",SAM_2017_user_KZT!I36/326)</f>
        <v/>
      </c>
      <c r="J36" s="223" t="str">
        <f>IF(SAM_2017_user_KZT!J36="","",SAM_2017_user_KZT!J36/326)</f>
        <v/>
      </c>
      <c r="K36" s="223" t="str">
        <f>IF(SAM_2017_user_KZT!K36="","",SAM_2017_user_KZT!K36/326)</f>
        <v/>
      </c>
      <c r="L36" s="223" t="str">
        <f>IF(SAM_2017_user_KZT!L36="","",SAM_2017_user_KZT!L36/326)</f>
        <v/>
      </c>
      <c r="M36" s="223" t="str">
        <f>IF(SAM_2017_user_KZT!M36="","",SAM_2017_user_KZT!M36/326)</f>
        <v/>
      </c>
      <c r="N36" s="223" t="str">
        <f>IF(SAM_2017_user_KZT!N36="","",SAM_2017_user_KZT!N36/326)</f>
        <v/>
      </c>
      <c r="O36" s="223" t="str">
        <f>IF(SAM_2017_user_KZT!O36="","",SAM_2017_user_KZT!O36/326)</f>
        <v/>
      </c>
      <c r="P36" s="223" t="str">
        <f>IF(SAM_2017_user_KZT!P36="","",SAM_2017_user_KZT!P36/326)</f>
        <v/>
      </c>
      <c r="Q36" s="223" t="str">
        <f>IF(SAM_2017_user_KZT!Q36="","",SAM_2017_user_KZT!Q36/326)</f>
        <v/>
      </c>
      <c r="R36" s="223" t="str">
        <f>IF(SAM_2017_user_KZT!R36="","",SAM_2017_user_KZT!R36/326)</f>
        <v/>
      </c>
      <c r="S36" s="223" t="str">
        <f>IF(SAM_2017_user_KZT!S36="","",SAM_2017_user_KZT!S36/326)</f>
        <v/>
      </c>
      <c r="T36" s="223" t="str">
        <f>IF(SAM_2017_user_KZT!T36="","",SAM_2017_user_KZT!T36/326)</f>
        <v/>
      </c>
      <c r="U36" s="223" t="str">
        <f>IF(SAM_2017_user_KZT!U36="","",SAM_2017_user_KZT!U36/326)</f>
        <v/>
      </c>
      <c r="V36" s="223" t="str">
        <f>IF(SAM_2017_user_KZT!V36="","",SAM_2017_user_KZT!V36/326)</f>
        <v/>
      </c>
      <c r="W36" s="223" t="str">
        <f>IF(SAM_2017_user_KZT!W36="","",SAM_2017_user_KZT!W36/326)</f>
        <v/>
      </c>
      <c r="X36" s="223" t="str">
        <f>IF(SAM_2017_user_KZT!X36="","",SAM_2017_user_KZT!X36/326)</f>
        <v/>
      </c>
      <c r="Y36" s="223" t="str">
        <f>IF(SAM_2017_user_KZT!Y36="","",SAM_2017_user_KZT!Y36/326)</f>
        <v/>
      </c>
      <c r="Z36" s="223" t="str">
        <f>IF(SAM_2017_user_KZT!Z36="","",SAM_2017_user_KZT!Z36/326)</f>
        <v/>
      </c>
      <c r="AA36" s="223" t="str">
        <f>IF(SAM_2017_user_KZT!AA36="","",SAM_2017_user_KZT!AA36/326)</f>
        <v/>
      </c>
      <c r="AB36" s="223" t="str">
        <f>IF(SAM_2017_user_KZT!AB36="","",SAM_2017_user_KZT!AB36/326)</f>
        <v/>
      </c>
      <c r="AC36" s="223" t="str">
        <f>IF(SAM_2017_user_KZT!AC36="","",SAM_2017_user_KZT!AC36/326)</f>
        <v/>
      </c>
      <c r="AD36" s="223" t="str">
        <f>IF(SAM_2017_user_KZT!AD36="","",SAM_2017_user_KZT!AD36/326)</f>
        <v/>
      </c>
      <c r="AE36" s="223" t="str">
        <f>IF(SAM_2017_user_KZT!AE36="","",SAM_2017_user_KZT!AE36/326)</f>
        <v/>
      </c>
      <c r="AF36" s="223" t="str">
        <f>IF(SAM_2017_user_KZT!AF36="","",SAM_2017_user_KZT!AF36/326)</f>
        <v/>
      </c>
      <c r="AG36" s="223" t="str">
        <f>IF(SAM_2017_user_KZT!AG36="","",SAM_2017_user_KZT!AG36/326)</f>
        <v/>
      </c>
      <c r="AH36" s="223" t="str">
        <f>IF(SAM_2017_user_KZT!AH36="","",SAM_2017_user_KZT!AH36/326)</f>
        <v/>
      </c>
      <c r="AI36" s="223" t="str">
        <f>IF(SAM_2017_user_KZT!AI36="","",SAM_2017_user_KZT!AI36/326)</f>
        <v/>
      </c>
      <c r="AJ36" s="223" t="str">
        <f>IF(SAM_2017_user_KZT!AJ36="","",SAM_2017_user_KZT!AJ36/326)</f>
        <v/>
      </c>
      <c r="AK36" s="218" t="str">
        <f>IF(SAM_2017_user_KZT!AK36="","",SAM_2017_user_KZT!AK36/326)</f>
        <v/>
      </c>
      <c r="AL36" s="217" t="str">
        <f>IF(SAM_2017_user_KZT!AL36="","",SAM_2017_user_KZT!AL36/326)</f>
        <v/>
      </c>
      <c r="AM36" s="217" t="str">
        <f>IF(SAM_2017_user_KZT!AM36="","",SAM_2017_user_KZT!AM36/326)</f>
        <v/>
      </c>
      <c r="AN36" s="217" t="str">
        <f>IF(SAM_2017_user_KZT!AN36="","",SAM_2017_user_KZT!AN36/326)</f>
        <v/>
      </c>
      <c r="AO36" s="217" t="str">
        <f>IF(SAM_2017_user_KZT!AO36="","",SAM_2017_user_KZT!AO36/326)</f>
        <v/>
      </c>
      <c r="AP36" s="217" t="str">
        <f>IF(SAM_2017_user_KZT!AP36="","",SAM_2017_user_KZT!AP36/326)</f>
        <v/>
      </c>
      <c r="AQ36" s="217" t="str">
        <f>IF(SAM_2017_user_KZT!AQ36="","",SAM_2017_user_KZT!AQ36/326)</f>
        <v/>
      </c>
      <c r="AR36" s="217" t="str">
        <f>IF(SAM_2017_user_KZT!AR36="","",SAM_2017_user_KZT!AR36/326)</f>
        <v/>
      </c>
      <c r="AS36" s="217" t="str">
        <f>IF(SAM_2017_user_KZT!AS36="","",SAM_2017_user_KZT!AS36/326)</f>
        <v/>
      </c>
      <c r="AT36" s="217" t="str">
        <f>IF(SAM_2017_user_KZT!AT36="","",SAM_2017_user_KZT!AT36/326)</f>
        <v/>
      </c>
      <c r="AU36" s="217" t="str">
        <f>IF(SAM_2017_user_KZT!AU36="","",SAM_2017_user_KZT!AU36/326)</f>
        <v/>
      </c>
      <c r="AV36" s="217" t="str">
        <f>IF(SAM_2017_user_KZT!AV36="","",SAM_2017_user_KZT!AV36/326)</f>
        <v/>
      </c>
      <c r="AW36" s="217" t="str">
        <f>IF(SAM_2017_user_KZT!AW36="","",SAM_2017_user_KZT!AW36/326)</f>
        <v/>
      </c>
      <c r="AX36" s="217" t="str">
        <f>IF(SAM_2017_user_KZT!AX36="","",SAM_2017_user_KZT!AX36/326)</f>
        <v/>
      </c>
      <c r="AY36" s="217" t="str">
        <f>IF(SAM_2017_user_KZT!AY36="","",SAM_2017_user_KZT!AY36/326)</f>
        <v/>
      </c>
      <c r="AZ36" s="217" t="str">
        <f>IF(SAM_2017_user_KZT!AZ36="","",SAM_2017_user_KZT!AZ36/326)</f>
        <v/>
      </c>
      <c r="BA36" s="217" t="str">
        <f>IF(SAM_2017_user_KZT!BA36="","",SAM_2017_user_KZT!BA36/326)</f>
        <v/>
      </c>
      <c r="BB36" s="217" t="str">
        <f>IF(SAM_2017_user_KZT!BB36="","",SAM_2017_user_KZT!BB36/326)</f>
        <v/>
      </c>
      <c r="BC36" s="217" t="str">
        <f>IF(SAM_2017_user_KZT!BC36="","",SAM_2017_user_KZT!BC36/326)</f>
        <v/>
      </c>
      <c r="BD36" s="217" t="str">
        <f>IF(SAM_2017_user_KZT!BD36="","",SAM_2017_user_KZT!BD36/326)</f>
        <v/>
      </c>
      <c r="BE36" s="217" t="str">
        <f>IF(SAM_2017_user_KZT!BE36="","",SAM_2017_user_KZT!BE36/326)</f>
        <v/>
      </c>
      <c r="BF36" s="217" t="str">
        <f>IF(SAM_2017_user_KZT!BF36="","",SAM_2017_user_KZT!BF36/326)</f>
        <v/>
      </c>
      <c r="BG36" s="217" t="str">
        <f>IF(SAM_2017_user_KZT!BG36="","",SAM_2017_user_KZT!BG36/326)</f>
        <v/>
      </c>
      <c r="BH36" s="217" t="str">
        <f>IF(SAM_2017_user_KZT!BH36="","",SAM_2017_user_KZT!BH36/326)</f>
        <v/>
      </c>
      <c r="BI36" s="217" t="str">
        <f>IF(SAM_2017_user_KZT!BI36="","",SAM_2017_user_KZT!BI36/326)</f>
        <v/>
      </c>
      <c r="BJ36" s="217" t="str">
        <f>IF(SAM_2017_user_KZT!BJ36="","",SAM_2017_user_KZT!BJ36/326)</f>
        <v/>
      </c>
      <c r="BK36" s="217" t="str">
        <f>IF(SAM_2017_user_KZT!BK36="","",SAM_2017_user_KZT!BK36/326)</f>
        <v/>
      </c>
      <c r="BL36" s="217" t="str">
        <f>IF(SAM_2017_user_KZT!BL36="","",SAM_2017_user_KZT!BL36/326)</f>
        <v/>
      </c>
      <c r="BM36" s="217" t="str">
        <f>IF(SAM_2017_user_KZT!BM36="","",SAM_2017_user_KZT!BM36/326)</f>
        <v/>
      </c>
      <c r="BN36" s="217" t="str">
        <f>IF(SAM_2017_user_KZT!BN36="","",SAM_2017_user_KZT!BN36/326)</f>
        <v/>
      </c>
      <c r="BO36" s="217" t="str">
        <f>IF(SAM_2017_user_KZT!BO36="","",SAM_2017_user_KZT!BO36/326)</f>
        <v/>
      </c>
      <c r="BP36" s="217" t="str">
        <f>IF(SAM_2017_user_KZT!BP36="","",SAM_2017_user_KZT!BP36/326)</f>
        <v/>
      </c>
      <c r="BQ36" s="217" t="str">
        <f>IF(SAM_2017_user_KZT!BQ36="","",SAM_2017_user_KZT!BQ36/326)</f>
        <v/>
      </c>
      <c r="BR36" s="216">
        <f>IF(SAM_2017_user_KZT!BR36="","",SAM_2017_user_KZT!BR36/326)</f>
        <v>28395.065823175875</v>
      </c>
      <c r="BS36" s="224" t="str">
        <f>IF(SAM_2017_user_KZT!BS36="","",SAM_2017_user_KZT!BS36/326)</f>
        <v/>
      </c>
      <c r="BT36" s="224" t="str">
        <f>IF(SAM_2017_user_KZT!BT36="","",SAM_2017_user_KZT!BT36/326)</f>
        <v/>
      </c>
      <c r="BU36" s="223" t="str">
        <f>IF(SAM_2017_user_KZT!BU36="","",SAM_2017_user_KZT!BU36/326)</f>
        <v/>
      </c>
      <c r="BV36" s="223" t="str">
        <f>IF(SAM_2017_user_KZT!BV36="","",SAM_2017_user_KZT!BV36/326)</f>
        <v/>
      </c>
      <c r="BW36" s="223" t="str">
        <f>IF(SAM_2017_user_KZT!BW36="","",SAM_2017_user_KZT!BW36/326)</f>
        <v/>
      </c>
      <c r="BX36" s="223" t="str">
        <f>IF(SAM_2017_user_KZT!BX36="","",SAM_2017_user_KZT!BX36/326)</f>
        <v/>
      </c>
      <c r="BY36" s="223" t="str">
        <f>IF(SAM_2017_user_KZT!BY36="","",SAM_2017_user_KZT!BY36/326)</f>
        <v/>
      </c>
      <c r="BZ36" s="224" t="str">
        <f>IF(SAM_2017_user_KZT!BZ36="","",SAM_2017_user_KZT!BZ36/326)</f>
        <v/>
      </c>
      <c r="CA36" s="224" t="str">
        <f>IF(SAM_2017_user_KZT!CA36="","",SAM_2017_user_KZT!CA36/326)</f>
        <v/>
      </c>
      <c r="CB36" s="224" t="str">
        <f>IF(SAM_2017_user_KZT!CB36="","",SAM_2017_user_KZT!CB36/326)</f>
        <v/>
      </c>
      <c r="CC36" s="223" t="str">
        <f>IF(SAM_2017_user_KZT!CD36="","",SAM_2017_user_KZT!CD36/326)</f>
        <v/>
      </c>
      <c r="CD36" s="223" t="str">
        <f>IF(SAM_2017_user_KZT!CE36="","",SAM_2017_user_KZT!CE36/326)</f>
        <v/>
      </c>
      <c r="CE36" s="142">
        <f>IF(SAM_2017_user_KZT!CF36="","",SAM_2017_user_KZT!CF36/326)</f>
        <v>669.34746561653628</v>
      </c>
      <c r="CF36" s="107">
        <f t="shared" si="1"/>
        <v>29064.413288792413</v>
      </c>
    </row>
    <row r="37" spans="1:84" x14ac:dyDescent="0.25">
      <c r="A37" s="227" t="str">
        <f>AK1</f>
        <v>Com</v>
      </c>
      <c r="B37" s="102">
        <v>35</v>
      </c>
      <c r="C37" s="195">
        <f>IF(SAM_2017_user_KZT!C37="","",SAM_2017_user_KZT!C37/326)</f>
        <v>1953.5137807039739</v>
      </c>
      <c r="D37" s="196">
        <f>IF(SAM_2017_user_KZT!D37="","",SAM_2017_user_KZT!D37/326)</f>
        <v>0.21623269509939183</v>
      </c>
      <c r="E37" s="196">
        <f>IF(SAM_2017_user_KZT!E37="","",SAM_2017_user_KZT!E37/326)</f>
        <v>6.9771021212686898E-2</v>
      </c>
      <c r="F37" s="249" t="str">
        <f>IF(SAM_2017_user_KZT!F37="","",SAM_2017_user_KZT!F37/326)</f>
        <v/>
      </c>
      <c r="G37" s="196" t="str">
        <f>IF(SAM_2017_user_KZT!G37="","",SAM_2017_user_KZT!G37/326)</f>
        <v/>
      </c>
      <c r="H37" s="196" t="str">
        <f>IF(SAM_2017_user_KZT!H37="","",SAM_2017_user_KZT!H37/326)</f>
        <v/>
      </c>
      <c r="I37" s="196" t="str">
        <f>IF(SAM_2017_user_KZT!I37="","",SAM_2017_user_KZT!I37/326)</f>
        <v/>
      </c>
      <c r="J37" s="196">
        <f>IF(SAM_2017_user_KZT!J37="","",SAM_2017_user_KZT!J37/326)</f>
        <v>1841.2451745223427</v>
      </c>
      <c r="K37" s="196">
        <f>IF(SAM_2017_user_KZT!K37="","",SAM_2017_user_KZT!K37/326)</f>
        <v>4.647223332851131</v>
      </c>
      <c r="L37" s="196">
        <f>IF(SAM_2017_user_KZT!L37="","",SAM_2017_user_KZT!L37/326)</f>
        <v>40.315408107499927</v>
      </c>
      <c r="M37" s="196">
        <f>IF(SAM_2017_user_KZT!M37="","",SAM_2017_user_KZT!M37/326)</f>
        <v>3.337806470399069E-6</v>
      </c>
      <c r="N37" s="196" t="str">
        <f>IF(SAM_2017_user_KZT!N37="","",SAM_2017_user_KZT!N37/326)</f>
        <v/>
      </c>
      <c r="O37" s="196">
        <f>IF(SAM_2017_user_KZT!O37="","",SAM_2017_user_KZT!O37/326)</f>
        <v>4.3187427753922768E-3</v>
      </c>
      <c r="P37" s="196" t="str">
        <f>IF(SAM_2017_user_KZT!P37="","",SAM_2017_user_KZT!P37/326)</f>
        <v/>
      </c>
      <c r="Q37" s="196">
        <f>IF(SAM_2017_user_KZT!Q37="","",SAM_2017_user_KZT!Q37/326)</f>
        <v>0.62654222665906023</v>
      </c>
      <c r="R37" s="196">
        <f>IF(SAM_2017_user_KZT!R37="","",SAM_2017_user_KZT!R37/326)</f>
        <v>0.12134651310324035</v>
      </c>
      <c r="S37" s="196">
        <f>IF(SAM_2017_user_KZT!S37="","",SAM_2017_user_KZT!S37/326)</f>
        <v>8.757040062017532E-2</v>
      </c>
      <c r="T37" s="196" t="str">
        <f>IF(SAM_2017_user_KZT!T37="","",SAM_2017_user_KZT!T37/326)</f>
        <v/>
      </c>
      <c r="U37" s="196">
        <f>IF(SAM_2017_user_KZT!U37="","",SAM_2017_user_KZT!U37/326)</f>
        <v>4.7324804436920536E-4</v>
      </c>
      <c r="V37" s="196">
        <f>IF(SAM_2017_user_KZT!V37="","",SAM_2017_user_KZT!V37/326)</f>
        <v>4.1232514441551405E-6</v>
      </c>
      <c r="W37" s="196">
        <f>IF(SAM_2017_user_KZT!W37="","",SAM_2017_user_KZT!W37/326)</f>
        <v>0.21189046006486165</v>
      </c>
      <c r="X37" s="196">
        <f>IF(SAM_2017_user_KZT!X37="","",SAM_2017_user_KZT!X37/326)</f>
        <v>2.1208601804577936E-2</v>
      </c>
      <c r="Y37" s="196">
        <f>IF(SAM_2017_user_KZT!Y37="","",SAM_2017_user_KZT!Y37/326)</f>
        <v>3.9730884575743718E-2</v>
      </c>
      <c r="Z37" s="196" t="str">
        <f>IF(SAM_2017_user_KZT!Z37="","",SAM_2017_user_KZT!Z37/326)</f>
        <v/>
      </c>
      <c r="AA37" s="196" t="str">
        <f>IF(SAM_2017_user_KZT!AA37="","",SAM_2017_user_KZT!AA37/326)</f>
        <v/>
      </c>
      <c r="AB37" s="196">
        <f>IF(SAM_2017_user_KZT!AB37="","",SAM_2017_user_KZT!AB37/326)</f>
        <v>0.17279756163347254</v>
      </c>
      <c r="AC37" s="196">
        <f>IF(SAM_2017_user_KZT!AC37="","",SAM_2017_user_KZT!AC37/326)</f>
        <v>5.7066462856391002E-3</v>
      </c>
      <c r="AD37" s="196">
        <f>IF(SAM_2017_user_KZT!AD37="","",SAM_2017_user_KZT!AD37/326)</f>
        <v>7.4284170694835394E-2</v>
      </c>
      <c r="AE37" s="196">
        <f>IF(SAM_2017_user_KZT!AE37="","",SAM_2017_user_KZT!AE37/326)</f>
        <v>1.4982072986126933E-3</v>
      </c>
      <c r="AF37" s="196">
        <f>IF(SAM_2017_user_KZT!AF37="","",SAM_2017_user_KZT!AF37/326)</f>
        <v>10.795322792467042</v>
      </c>
      <c r="AG37" s="196">
        <f>IF(SAM_2017_user_KZT!AG37="","",SAM_2017_user_KZT!AG37/326)</f>
        <v>13.25823656749237</v>
      </c>
      <c r="AH37" s="196">
        <f>IF(SAM_2017_user_KZT!AH37="","",SAM_2017_user_KZT!AH37/326)</f>
        <v>7.8929559749243303</v>
      </c>
      <c r="AI37" s="196">
        <f>IF(SAM_2017_user_KZT!AI37="","",SAM_2017_user_KZT!AI37/326)</f>
        <v>1.9855183089580899</v>
      </c>
      <c r="AJ37" s="197">
        <f>IF(SAM_2017_user_KZT!AJ37="","",SAM_2017_user_KZT!AJ37/326)</f>
        <v>671.51182258657582</v>
      </c>
      <c r="AK37" s="223" t="str">
        <f>IF(SAM_2017_user_KZT!AK37="","",SAM_2017_user_KZT!AK37/326)</f>
        <v/>
      </c>
      <c r="AL37" s="223" t="str">
        <f>IF(SAM_2017_user_KZT!AL37="","",SAM_2017_user_KZT!AL37/326)</f>
        <v/>
      </c>
      <c r="AM37" s="223" t="str">
        <f>IF(SAM_2017_user_KZT!AM37="","",SAM_2017_user_KZT!AM37/326)</f>
        <v/>
      </c>
      <c r="AN37" s="223" t="str">
        <f>IF(SAM_2017_user_KZT!AN37="","",SAM_2017_user_KZT!AN37/326)</f>
        <v/>
      </c>
      <c r="AO37" s="223" t="str">
        <f>IF(SAM_2017_user_KZT!AO37="","",SAM_2017_user_KZT!AO37/326)</f>
        <v/>
      </c>
      <c r="AP37" s="223" t="str">
        <f>IF(SAM_2017_user_KZT!AP37="","",SAM_2017_user_KZT!AP37/326)</f>
        <v/>
      </c>
      <c r="AQ37" s="223" t="str">
        <f>IF(SAM_2017_user_KZT!AQ37="","",SAM_2017_user_KZT!AQ37/326)</f>
        <v/>
      </c>
      <c r="AR37" s="223" t="str">
        <f>IF(SAM_2017_user_KZT!AR37="","",SAM_2017_user_KZT!AR37/326)</f>
        <v/>
      </c>
      <c r="AS37" s="223" t="str">
        <f>IF(SAM_2017_user_KZT!AS37="","",SAM_2017_user_KZT!AS37/326)</f>
        <v/>
      </c>
      <c r="AT37" s="223" t="str">
        <f>IF(SAM_2017_user_KZT!AT37="","",SAM_2017_user_KZT!AT37/326)</f>
        <v/>
      </c>
      <c r="AU37" s="223" t="str">
        <f>IF(SAM_2017_user_KZT!AU37="","",SAM_2017_user_KZT!AU37/326)</f>
        <v/>
      </c>
      <c r="AV37" s="223" t="str">
        <f>IF(SAM_2017_user_KZT!AV37="","",SAM_2017_user_KZT!AV37/326)</f>
        <v/>
      </c>
      <c r="AW37" s="223" t="str">
        <f>IF(SAM_2017_user_KZT!AW37="","",SAM_2017_user_KZT!AW37/326)</f>
        <v/>
      </c>
      <c r="AX37" s="223" t="str">
        <f>IF(SAM_2017_user_KZT!AX37="","",SAM_2017_user_KZT!AX37/326)</f>
        <v/>
      </c>
      <c r="AY37" s="223" t="str">
        <f>IF(SAM_2017_user_KZT!AY37="","",SAM_2017_user_KZT!AY37/326)</f>
        <v/>
      </c>
      <c r="AZ37" s="223" t="str">
        <f>IF(SAM_2017_user_KZT!AZ37="","",SAM_2017_user_KZT!AZ37/326)</f>
        <v/>
      </c>
      <c r="BA37" s="223" t="str">
        <f>IF(SAM_2017_user_KZT!BA37="","",SAM_2017_user_KZT!BA37/326)</f>
        <v/>
      </c>
      <c r="BB37" s="223" t="str">
        <f>IF(SAM_2017_user_KZT!BB37="","",SAM_2017_user_KZT!BB37/326)</f>
        <v/>
      </c>
      <c r="BC37" s="223" t="str">
        <f>IF(SAM_2017_user_KZT!BC37="","",SAM_2017_user_KZT!BC37/326)</f>
        <v/>
      </c>
      <c r="BD37" s="223" t="str">
        <f>IF(SAM_2017_user_KZT!BD37="","",SAM_2017_user_KZT!BD37/326)</f>
        <v/>
      </c>
      <c r="BE37" s="223" t="str">
        <f>IF(SAM_2017_user_KZT!BE37="","",SAM_2017_user_KZT!BE37/326)</f>
        <v/>
      </c>
      <c r="BF37" s="223" t="str">
        <f>IF(SAM_2017_user_KZT!BF37="","",SAM_2017_user_KZT!BF37/326)</f>
        <v/>
      </c>
      <c r="BG37" s="223" t="str">
        <f>IF(SAM_2017_user_KZT!BG37="","",SAM_2017_user_KZT!BG37/326)</f>
        <v/>
      </c>
      <c r="BH37" s="223" t="str">
        <f>IF(SAM_2017_user_KZT!BH37="","",SAM_2017_user_KZT!BH37/326)</f>
        <v/>
      </c>
      <c r="BI37" s="223" t="str">
        <f>IF(SAM_2017_user_KZT!BI37="","",SAM_2017_user_KZT!BI37/326)</f>
        <v/>
      </c>
      <c r="BJ37" s="223" t="str">
        <f>IF(SAM_2017_user_KZT!BJ37="","",SAM_2017_user_KZT!BJ37/326)</f>
        <v/>
      </c>
      <c r="BK37" s="223" t="str">
        <f>IF(SAM_2017_user_KZT!BK37="","",SAM_2017_user_KZT!BK37/326)</f>
        <v/>
      </c>
      <c r="BL37" s="223" t="str">
        <f>IF(SAM_2017_user_KZT!BL37="","",SAM_2017_user_KZT!BL37/326)</f>
        <v/>
      </c>
      <c r="BM37" s="223" t="str">
        <f>IF(SAM_2017_user_KZT!BM37="","",SAM_2017_user_KZT!BM37/326)</f>
        <v/>
      </c>
      <c r="BN37" s="223" t="str">
        <f>IF(SAM_2017_user_KZT!BN37="","",SAM_2017_user_KZT!BN37/326)</f>
        <v/>
      </c>
      <c r="BO37" s="223" t="str">
        <f>IF(SAM_2017_user_KZT!BO37="","",SAM_2017_user_KZT!BO37/326)</f>
        <v/>
      </c>
      <c r="BP37" s="223" t="str">
        <f>IF(SAM_2017_user_KZT!BP37="","",SAM_2017_user_KZT!BP37/326)</f>
        <v/>
      </c>
      <c r="BQ37" s="223" t="str">
        <f>IF(SAM_2017_user_KZT!BQ37="","",SAM_2017_user_KZT!BQ37/326)</f>
        <v/>
      </c>
      <c r="BR37" s="77" t="str">
        <f>IF(SAM_2017_user_KZT!BR37="","",SAM_2017_user_KZT!BR37/326)</f>
        <v/>
      </c>
      <c r="BS37" s="223" t="str">
        <f>IF(SAM_2017_user_KZT!BS37="","",SAM_2017_user_KZT!BS37/326)</f>
        <v/>
      </c>
      <c r="BT37" s="223" t="str">
        <f>IF(SAM_2017_user_KZT!BT37="","",SAM_2017_user_KZT!BT37/326)</f>
        <v/>
      </c>
      <c r="BU37" s="144">
        <f>IF(SAM_2017_user_KZT!BU37="","",SAM_2017_user_KZT!BU37/326)</f>
        <v>1687.4582701605789</v>
      </c>
      <c r="BV37" s="145">
        <f>IF(SAM_2017_user_KZT!BV37="","",SAM_2017_user_KZT!BV37/326)</f>
        <v>5459.0154808271609</v>
      </c>
      <c r="BW37" s="145">
        <f>IF(SAM_2017_user_KZT!BW37="","",SAM_2017_user_KZT!BW37/326)</f>
        <v>546.47275280336385</v>
      </c>
      <c r="BX37" s="146">
        <f>IF(SAM_2017_user_KZT!BX37="","",SAM_2017_user_KZT!BX37/326)</f>
        <v>1647.2393304084137</v>
      </c>
      <c r="BY37" s="124">
        <f>IF(SAM_2017_user_KZT!BY37="","",SAM_2017_user_KZT!BY37/326)</f>
        <v>320.16365447061645</v>
      </c>
      <c r="BZ37" s="223" t="str">
        <f>IF(SAM_2017_user_KZT!BZ37="","",SAM_2017_user_KZT!BZ37/326)</f>
        <v/>
      </c>
      <c r="CA37" s="223" t="str">
        <f>IF(SAM_2017_user_KZT!CA37="","",SAM_2017_user_KZT!CA37/326)</f>
        <v/>
      </c>
      <c r="CB37" s="223" t="str">
        <f>IF(SAM_2017_user_KZT!CB37="","",SAM_2017_user_KZT!CB37/326)</f>
        <v/>
      </c>
      <c r="CC37" s="223" t="str">
        <f>IF(SAM_2017_user_KZT!CD37="","",SAM_2017_user_KZT!CD37/326)</f>
        <v/>
      </c>
      <c r="CD37" s="121">
        <f>IF(SAM_2017_user_KZT!CE37="","",SAM_2017_user_KZT!CE37/326)</f>
        <v>836.5819754371031</v>
      </c>
      <c r="CE37" s="85" t="str">
        <f>IF(SAM_2017_user_KZT!CF37="","",SAM_2017_user_KZT!CF37/326)</f>
        <v/>
      </c>
      <c r="CF37" s="107">
        <f t="shared" si="1"/>
        <v>15043.750285845252</v>
      </c>
    </row>
    <row r="38" spans="1:84" x14ac:dyDescent="0.25">
      <c r="A38" s="227"/>
      <c r="B38" s="225">
        <v>36</v>
      </c>
      <c r="C38" s="198">
        <f>IF(SAM_2017_user_KZT!C38="","",SAM_2017_user_KZT!C38/326)</f>
        <v>4.4321159570988629</v>
      </c>
      <c r="D38" s="220">
        <f>IF(SAM_2017_user_KZT!D38="","",SAM_2017_user_KZT!D38/326)</f>
        <v>5.5297590140529227</v>
      </c>
      <c r="E38" s="220">
        <f>IF(SAM_2017_user_KZT!E38="","",SAM_2017_user_KZT!E38/326)</f>
        <v>4.3590604192624137E-2</v>
      </c>
      <c r="F38" s="250" t="str">
        <f>IF(SAM_2017_user_KZT!F38="","",SAM_2017_user_KZT!F38/326)</f>
        <v/>
      </c>
      <c r="G38" s="220">
        <f>IF(SAM_2017_user_KZT!G38="","",SAM_2017_user_KZT!G38/326)</f>
        <v>6.5986520916795515</v>
      </c>
      <c r="H38" s="220">
        <f>IF(SAM_2017_user_KZT!H38="","",SAM_2017_user_KZT!H38/326)</f>
        <v>0.30692232480097414</v>
      </c>
      <c r="I38" s="220">
        <f>IF(SAM_2017_user_KZT!I38="","",SAM_2017_user_KZT!I38/326)</f>
        <v>0.10253295264113756</v>
      </c>
      <c r="J38" s="220">
        <f>IF(SAM_2017_user_KZT!J38="","",SAM_2017_user_KZT!J38/326)</f>
        <v>1.2623092458217369</v>
      </c>
      <c r="K38" s="220" t="str">
        <f>IF(SAM_2017_user_KZT!K38="","",SAM_2017_user_KZT!K38/326)</f>
        <v/>
      </c>
      <c r="L38" s="220">
        <f>IF(SAM_2017_user_KZT!L38="","",SAM_2017_user_KZT!L38/326)</f>
        <v>2.158575091962904E-2</v>
      </c>
      <c r="M38" s="220">
        <f>IF(SAM_2017_user_KZT!M38="","",SAM_2017_user_KZT!M38/326)</f>
        <v>74.911287597215193</v>
      </c>
      <c r="N38" s="199">
        <f>IF(SAM_2017_user_KZT!N38="","",SAM_2017_user_KZT!N38/326)</f>
        <v>0.11785933649352356</v>
      </c>
      <c r="O38" s="220">
        <f>IF(SAM_2017_user_KZT!O38="","",SAM_2017_user_KZT!O38/326)</f>
        <v>9.2411470555526219E-5</v>
      </c>
      <c r="P38" s="220" t="str">
        <f>IF(SAM_2017_user_KZT!P38="","",SAM_2017_user_KZT!P38/326)</f>
        <v/>
      </c>
      <c r="Q38" s="220">
        <f>IF(SAM_2017_user_KZT!Q38="","",SAM_2017_user_KZT!Q38/326)</f>
        <v>1.5325099546702829E-2</v>
      </c>
      <c r="R38" s="220">
        <f>IF(SAM_2017_user_KZT!R38="","",SAM_2017_user_KZT!R38/326)</f>
        <v>16.797032475318719</v>
      </c>
      <c r="S38" s="220">
        <f>IF(SAM_2017_user_KZT!S38="","",SAM_2017_user_KZT!S38/326)</f>
        <v>0.19479458921622925</v>
      </c>
      <c r="T38" s="220" t="str">
        <f>IF(SAM_2017_user_KZT!T38="","",SAM_2017_user_KZT!T38/326)</f>
        <v/>
      </c>
      <c r="U38" s="220">
        <f>IF(SAM_2017_user_KZT!U38="","",SAM_2017_user_KZT!U38/326)</f>
        <v>145.34678795172022</v>
      </c>
      <c r="V38" s="220">
        <f>IF(SAM_2017_user_KZT!V38="","",SAM_2017_user_KZT!V38/326)</f>
        <v>4.7726604294692407E-4</v>
      </c>
      <c r="W38" s="220">
        <f>IF(SAM_2017_user_KZT!W38="","",SAM_2017_user_KZT!W38/326)</f>
        <v>27.650910990606523</v>
      </c>
      <c r="X38" s="220">
        <f>IF(SAM_2017_user_KZT!X38="","",SAM_2017_user_KZT!X38/326)</f>
        <v>7.866386994608046</v>
      </c>
      <c r="Y38" s="220">
        <f>IF(SAM_2017_user_KZT!Y38="","",SAM_2017_user_KZT!Y38/326)</f>
        <v>83.643320369157237</v>
      </c>
      <c r="Z38" s="220">
        <f>IF(SAM_2017_user_KZT!Z38="","",SAM_2017_user_KZT!Z38/326)</f>
        <v>6.0257341749223099E-2</v>
      </c>
      <c r="AA38" s="220">
        <f>IF(SAM_2017_user_KZT!AA38="","",SAM_2017_user_KZT!AA38/326)</f>
        <v>8.9922798164445671E-3</v>
      </c>
      <c r="AB38" s="220">
        <f>IF(SAM_2017_user_KZT!AB38="","",SAM_2017_user_KZT!AB38/326)</f>
        <v>1.9203131986103605</v>
      </c>
      <c r="AC38" s="220">
        <f>IF(SAM_2017_user_KZT!AC38="","",SAM_2017_user_KZT!AC38/326)</f>
        <v>141.44115052895927</v>
      </c>
      <c r="AD38" s="220">
        <f>IF(SAM_2017_user_KZT!AD38="","",SAM_2017_user_KZT!AD38/326)</f>
        <v>0.10473975495449478</v>
      </c>
      <c r="AE38" s="220">
        <f>IF(SAM_2017_user_KZT!AE38="","",SAM_2017_user_KZT!AE38/326)</f>
        <v>0.68146370413639956</v>
      </c>
      <c r="AF38" s="220">
        <f>IF(SAM_2017_user_KZT!AF38="","",SAM_2017_user_KZT!AF38/326)</f>
        <v>1.7270974768795579</v>
      </c>
      <c r="AG38" s="220">
        <f>IF(SAM_2017_user_KZT!AG38="","",SAM_2017_user_KZT!AG38/326)</f>
        <v>0.15500901326813935</v>
      </c>
      <c r="AH38" s="220">
        <f>IF(SAM_2017_user_KZT!AH38="","",SAM_2017_user_KZT!AH38/326)</f>
        <v>0.42635288431639079</v>
      </c>
      <c r="AI38" s="220">
        <f>IF(SAM_2017_user_KZT!AI38="","",SAM_2017_user_KZT!AI38/326)</f>
        <v>0.3198857690060995</v>
      </c>
      <c r="AJ38" s="200">
        <f>IF(SAM_2017_user_KZT!AJ38="","",SAM_2017_user_KZT!AJ38/326)</f>
        <v>14.624737920653271</v>
      </c>
      <c r="AK38" s="223" t="str">
        <f>IF(SAM_2017_user_KZT!AK38="","",SAM_2017_user_KZT!AK38/326)</f>
        <v/>
      </c>
      <c r="AL38" s="223" t="str">
        <f>IF(SAM_2017_user_KZT!AL38="","",SAM_2017_user_KZT!AL38/326)</f>
        <v/>
      </c>
      <c r="AM38" s="223" t="str">
        <f>IF(SAM_2017_user_KZT!AM38="","",SAM_2017_user_KZT!AM38/326)</f>
        <v/>
      </c>
      <c r="AN38" s="223" t="str">
        <f>IF(SAM_2017_user_KZT!AN38="","",SAM_2017_user_KZT!AN38/326)</f>
        <v/>
      </c>
      <c r="AO38" s="223" t="str">
        <f>IF(SAM_2017_user_KZT!AO38="","",SAM_2017_user_KZT!AO38/326)</f>
        <v/>
      </c>
      <c r="AP38" s="223" t="str">
        <f>IF(SAM_2017_user_KZT!AP38="","",SAM_2017_user_KZT!AP38/326)</f>
        <v/>
      </c>
      <c r="AQ38" s="223" t="str">
        <f>IF(SAM_2017_user_KZT!AQ38="","",SAM_2017_user_KZT!AQ38/326)</f>
        <v/>
      </c>
      <c r="AR38" s="223" t="str">
        <f>IF(SAM_2017_user_KZT!AR38="","",SAM_2017_user_KZT!AR38/326)</f>
        <v/>
      </c>
      <c r="AS38" s="223" t="str">
        <f>IF(SAM_2017_user_KZT!AS38="","",SAM_2017_user_KZT!AS38/326)</f>
        <v/>
      </c>
      <c r="AT38" s="223" t="str">
        <f>IF(SAM_2017_user_KZT!AT38="","",SAM_2017_user_KZT!AT38/326)</f>
        <v/>
      </c>
      <c r="AU38" s="223" t="str">
        <f>IF(SAM_2017_user_KZT!AU38="","",SAM_2017_user_KZT!AU38/326)</f>
        <v/>
      </c>
      <c r="AV38" s="223" t="str">
        <f>IF(SAM_2017_user_KZT!AV38="","",SAM_2017_user_KZT!AV38/326)</f>
        <v/>
      </c>
      <c r="AW38" s="223" t="str">
        <f>IF(SAM_2017_user_KZT!AW38="","",SAM_2017_user_KZT!AW38/326)</f>
        <v/>
      </c>
      <c r="AX38" s="223" t="str">
        <f>IF(SAM_2017_user_KZT!AX38="","",SAM_2017_user_KZT!AX38/326)</f>
        <v/>
      </c>
      <c r="AY38" s="223" t="str">
        <f>IF(SAM_2017_user_KZT!AY38="","",SAM_2017_user_KZT!AY38/326)</f>
        <v/>
      </c>
      <c r="AZ38" s="223" t="str">
        <f>IF(SAM_2017_user_KZT!AZ38="","",SAM_2017_user_KZT!AZ38/326)</f>
        <v/>
      </c>
      <c r="BA38" s="223" t="str">
        <f>IF(SAM_2017_user_KZT!BA38="","",SAM_2017_user_KZT!BA38/326)</f>
        <v/>
      </c>
      <c r="BB38" s="223" t="str">
        <f>IF(SAM_2017_user_KZT!BB38="","",SAM_2017_user_KZT!BB38/326)</f>
        <v/>
      </c>
      <c r="BC38" s="223" t="str">
        <f>IF(SAM_2017_user_KZT!BC38="","",SAM_2017_user_KZT!BC38/326)</f>
        <v/>
      </c>
      <c r="BD38" s="223" t="str">
        <f>IF(SAM_2017_user_KZT!BD38="","",SAM_2017_user_KZT!BD38/326)</f>
        <v/>
      </c>
      <c r="BE38" s="223" t="str">
        <f>IF(SAM_2017_user_KZT!BE38="","",SAM_2017_user_KZT!BE38/326)</f>
        <v/>
      </c>
      <c r="BF38" s="223" t="str">
        <f>IF(SAM_2017_user_KZT!BF38="","",SAM_2017_user_KZT!BF38/326)</f>
        <v/>
      </c>
      <c r="BG38" s="223" t="str">
        <f>IF(SAM_2017_user_KZT!BG38="","",SAM_2017_user_KZT!BG38/326)</f>
        <v/>
      </c>
      <c r="BH38" s="223" t="str">
        <f>IF(SAM_2017_user_KZT!BH38="","",SAM_2017_user_KZT!BH38/326)</f>
        <v/>
      </c>
      <c r="BI38" s="223" t="str">
        <f>IF(SAM_2017_user_KZT!BI38="","",SAM_2017_user_KZT!BI38/326)</f>
        <v/>
      </c>
      <c r="BJ38" s="223" t="str">
        <f>IF(SAM_2017_user_KZT!BJ38="","",SAM_2017_user_KZT!BJ38/326)</f>
        <v/>
      </c>
      <c r="BK38" s="223" t="str">
        <f>IF(SAM_2017_user_KZT!BK38="","",SAM_2017_user_KZT!BK38/326)</f>
        <v/>
      </c>
      <c r="BL38" s="223" t="str">
        <f>IF(SAM_2017_user_KZT!BL38="","",SAM_2017_user_KZT!BL38/326)</f>
        <v/>
      </c>
      <c r="BM38" s="223" t="str">
        <f>IF(SAM_2017_user_KZT!BM38="","",SAM_2017_user_KZT!BM38/326)</f>
        <v/>
      </c>
      <c r="BN38" s="223" t="str">
        <f>IF(SAM_2017_user_KZT!BN38="","",SAM_2017_user_KZT!BN38/326)</f>
        <v/>
      </c>
      <c r="BO38" s="223" t="str">
        <f>IF(SAM_2017_user_KZT!BO38="","",SAM_2017_user_KZT!BO38/326)</f>
        <v/>
      </c>
      <c r="BP38" s="223" t="str">
        <f>IF(SAM_2017_user_KZT!BP38="","",SAM_2017_user_KZT!BP38/326)</f>
        <v/>
      </c>
      <c r="BQ38" s="223" t="str">
        <f>IF(SAM_2017_user_KZT!BQ38="","",SAM_2017_user_KZT!BQ38/326)</f>
        <v/>
      </c>
      <c r="BR38" s="77" t="str">
        <f>IF(SAM_2017_user_KZT!BR38="","",SAM_2017_user_KZT!BR38/326)</f>
        <v/>
      </c>
      <c r="BS38" s="223" t="str">
        <f>IF(SAM_2017_user_KZT!BS38="","",SAM_2017_user_KZT!BS38/326)</f>
        <v/>
      </c>
      <c r="BT38" s="223" t="str">
        <f>IF(SAM_2017_user_KZT!BT38="","",SAM_2017_user_KZT!BT38/326)</f>
        <v/>
      </c>
      <c r="BU38" s="147">
        <f>IF(SAM_2017_user_KZT!BU38="","",SAM_2017_user_KZT!BU38/326)</f>
        <v>232.36738831158482</v>
      </c>
      <c r="BV38" s="148">
        <f>IF(SAM_2017_user_KZT!BV38="","",SAM_2017_user_KZT!BV38/326)</f>
        <v>413.59505579507515</v>
      </c>
      <c r="BW38" s="148">
        <f>IF(SAM_2017_user_KZT!BW38="","",SAM_2017_user_KZT!BW38/326)</f>
        <v>35.812137547685971</v>
      </c>
      <c r="BX38" s="149">
        <f>IF(SAM_2017_user_KZT!BX38="","",SAM_2017_user_KZT!BX38/326)</f>
        <v>66.519486708667628</v>
      </c>
      <c r="BY38" s="125" t="str">
        <f>IF(SAM_2017_user_KZT!BY38="","",SAM_2017_user_KZT!BY38/326)</f>
        <v/>
      </c>
      <c r="BZ38" s="223" t="str">
        <f>IF(SAM_2017_user_KZT!BZ38="","",SAM_2017_user_KZT!BZ38/326)</f>
        <v/>
      </c>
      <c r="CA38" s="223" t="str">
        <f>IF(SAM_2017_user_KZT!CA38="","",SAM_2017_user_KZT!CA38/326)</f>
        <v/>
      </c>
      <c r="CB38" s="223" t="str">
        <f>IF(SAM_2017_user_KZT!CB38="","",SAM_2017_user_KZT!CB38/326)</f>
        <v/>
      </c>
      <c r="CC38" s="223" t="str">
        <f>IF(SAM_2017_user_KZT!CD38="","",SAM_2017_user_KZT!CD38/326)</f>
        <v/>
      </c>
      <c r="CD38" s="122">
        <f>IF(SAM_2017_user_KZT!CE38="","",SAM_2017_user_KZT!CE38/326)</f>
        <v>6.0204038860374993</v>
      </c>
      <c r="CE38" s="85" t="str">
        <f>IF(SAM_2017_user_KZT!CF38="","",SAM_2017_user_KZT!CF38/326)</f>
        <v/>
      </c>
      <c r="CF38" s="107">
        <f t="shared" si="1"/>
        <v>1290.6262151440042</v>
      </c>
    </row>
    <row r="39" spans="1:84" x14ac:dyDescent="0.25">
      <c r="A39" s="227"/>
      <c r="B39" s="225">
        <v>37</v>
      </c>
      <c r="C39" s="198" t="str">
        <f>IF(SAM_2017_user_KZT!C39="","",SAM_2017_user_KZT!C39/326)</f>
        <v/>
      </c>
      <c r="D39" s="220" t="str">
        <f>IF(SAM_2017_user_KZT!D39="","",SAM_2017_user_KZT!D39/326)</f>
        <v/>
      </c>
      <c r="E39" s="220" t="str">
        <f>IF(SAM_2017_user_KZT!E39="","",SAM_2017_user_KZT!E39/326)</f>
        <v/>
      </c>
      <c r="F39" s="250" t="str">
        <f>IF(SAM_2017_user_KZT!F39="","",SAM_2017_user_KZT!F39/326)</f>
        <v/>
      </c>
      <c r="G39" s="220" t="str">
        <f>IF(SAM_2017_user_KZT!G39="","",SAM_2017_user_KZT!G39/326)</f>
        <v/>
      </c>
      <c r="H39" s="220" t="str">
        <f>IF(SAM_2017_user_KZT!H39="","",SAM_2017_user_KZT!H39/326)</f>
        <v/>
      </c>
      <c r="I39" s="220" t="str">
        <f>IF(SAM_2017_user_KZT!I39="","",SAM_2017_user_KZT!I39/326)</f>
        <v/>
      </c>
      <c r="J39" s="220" t="str">
        <f>IF(SAM_2017_user_KZT!J39="","",SAM_2017_user_KZT!J39/326)</f>
        <v/>
      </c>
      <c r="K39" s="220" t="str">
        <f>IF(SAM_2017_user_KZT!K39="","",SAM_2017_user_KZT!K39/326)</f>
        <v/>
      </c>
      <c r="L39" s="220" t="str">
        <f>IF(SAM_2017_user_KZT!L39="","",SAM_2017_user_KZT!L39/326)</f>
        <v/>
      </c>
      <c r="M39" s="220" t="str">
        <f>IF(SAM_2017_user_KZT!M39="","",SAM_2017_user_KZT!M39/326)</f>
        <v/>
      </c>
      <c r="N39" s="220" t="str">
        <f>IF(SAM_2017_user_KZT!N39="","",SAM_2017_user_KZT!N39/326)</f>
        <v/>
      </c>
      <c r="O39" s="220" t="str">
        <f>IF(SAM_2017_user_KZT!O39="","",SAM_2017_user_KZT!O39/326)</f>
        <v/>
      </c>
      <c r="P39" s="220">
        <f>IF(SAM_2017_user_KZT!P39="","",SAM_2017_user_KZT!P39/326)</f>
        <v>2628.9038394373101</v>
      </c>
      <c r="Q39" s="220" t="str">
        <f>IF(SAM_2017_user_KZT!Q39="","",SAM_2017_user_KZT!Q39/326)</f>
        <v/>
      </c>
      <c r="R39" s="220" t="str">
        <f>IF(SAM_2017_user_KZT!R39="","",SAM_2017_user_KZT!R39/326)</f>
        <v/>
      </c>
      <c r="S39" s="220" t="str">
        <f>IF(SAM_2017_user_KZT!S39="","",SAM_2017_user_KZT!S39/326)</f>
        <v/>
      </c>
      <c r="T39" s="220" t="str">
        <f>IF(SAM_2017_user_KZT!T39="","",SAM_2017_user_KZT!T39/326)</f>
        <v/>
      </c>
      <c r="U39" s="220" t="str">
        <f>IF(SAM_2017_user_KZT!U39="","",SAM_2017_user_KZT!U39/326)</f>
        <v/>
      </c>
      <c r="V39" s="220" t="str">
        <f>IF(SAM_2017_user_KZT!V39="","",SAM_2017_user_KZT!V39/326)</f>
        <v/>
      </c>
      <c r="W39" s="220" t="str">
        <f>IF(SAM_2017_user_KZT!W39="","",SAM_2017_user_KZT!W39/326)</f>
        <v/>
      </c>
      <c r="X39" s="220" t="str">
        <f>IF(SAM_2017_user_KZT!X39="","",SAM_2017_user_KZT!X39/326)</f>
        <v/>
      </c>
      <c r="Y39" s="220" t="str">
        <f>IF(SAM_2017_user_KZT!Y39="","",SAM_2017_user_KZT!Y39/326)</f>
        <v/>
      </c>
      <c r="Z39" s="220" t="str">
        <f>IF(SAM_2017_user_KZT!Z39="","",SAM_2017_user_KZT!Z39/326)</f>
        <v/>
      </c>
      <c r="AA39" s="220" t="str">
        <f>IF(SAM_2017_user_KZT!AA39="","",SAM_2017_user_KZT!AA39/326)</f>
        <v/>
      </c>
      <c r="AB39" s="220" t="str">
        <f>IF(SAM_2017_user_KZT!AB39="","",SAM_2017_user_KZT!AB39/326)</f>
        <v/>
      </c>
      <c r="AC39" s="220" t="str">
        <f>IF(SAM_2017_user_KZT!AC39="","",SAM_2017_user_KZT!AC39/326)</f>
        <v/>
      </c>
      <c r="AD39" s="220" t="str">
        <f>IF(SAM_2017_user_KZT!AD39="","",SAM_2017_user_KZT!AD39/326)</f>
        <v/>
      </c>
      <c r="AE39" s="220" t="str">
        <f>IF(SAM_2017_user_KZT!AE39="","",SAM_2017_user_KZT!AE39/326)</f>
        <v/>
      </c>
      <c r="AF39" s="220" t="str">
        <f>IF(SAM_2017_user_KZT!AF39="","",SAM_2017_user_KZT!AF39/326)</f>
        <v/>
      </c>
      <c r="AG39" s="220" t="str">
        <f>IF(SAM_2017_user_KZT!AG39="","",SAM_2017_user_KZT!AG39/326)</f>
        <v/>
      </c>
      <c r="AH39" s="220" t="str">
        <f>IF(SAM_2017_user_KZT!AH39="","",SAM_2017_user_KZT!AH39/326)</f>
        <v/>
      </c>
      <c r="AI39" s="220" t="str">
        <f>IF(SAM_2017_user_KZT!AI39="","",SAM_2017_user_KZT!AI39/326)</f>
        <v/>
      </c>
      <c r="AJ39" s="200" t="str">
        <f>IF(SAM_2017_user_KZT!AJ39="","",SAM_2017_user_KZT!AJ39/326)</f>
        <v/>
      </c>
      <c r="AK39" s="223" t="str">
        <f>IF(SAM_2017_user_KZT!AK39="","",SAM_2017_user_KZT!AK39/326)</f>
        <v/>
      </c>
      <c r="AL39" s="223" t="str">
        <f>IF(SAM_2017_user_KZT!AL39="","",SAM_2017_user_KZT!AL39/326)</f>
        <v/>
      </c>
      <c r="AM39" s="223" t="str">
        <f>IF(SAM_2017_user_KZT!AM39="","",SAM_2017_user_KZT!AM39/326)</f>
        <v/>
      </c>
      <c r="AN39" s="223" t="str">
        <f>IF(SAM_2017_user_KZT!AN39="","",SAM_2017_user_KZT!AN39/326)</f>
        <v/>
      </c>
      <c r="AO39" s="223" t="str">
        <f>IF(SAM_2017_user_KZT!AO39="","",SAM_2017_user_KZT!AO39/326)</f>
        <v/>
      </c>
      <c r="AP39" s="223" t="str">
        <f>IF(SAM_2017_user_KZT!AP39="","",SAM_2017_user_KZT!AP39/326)</f>
        <v/>
      </c>
      <c r="AQ39" s="223" t="str">
        <f>IF(SAM_2017_user_KZT!AQ39="","",SAM_2017_user_KZT!AQ39/326)</f>
        <v/>
      </c>
      <c r="AR39" s="223" t="str">
        <f>IF(SAM_2017_user_KZT!AR39="","",SAM_2017_user_KZT!AR39/326)</f>
        <v/>
      </c>
      <c r="AS39" s="223" t="str">
        <f>IF(SAM_2017_user_KZT!AS39="","",SAM_2017_user_KZT!AS39/326)</f>
        <v/>
      </c>
      <c r="AT39" s="223" t="str">
        <f>IF(SAM_2017_user_KZT!AT39="","",SAM_2017_user_KZT!AT39/326)</f>
        <v/>
      </c>
      <c r="AU39" s="223" t="str">
        <f>IF(SAM_2017_user_KZT!AU39="","",SAM_2017_user_KZT!AU39/326)</f>
        <v/>
      </c>
      <c r="AV39" s="223" t="str">
        <f>IF(SAM_2017_user_KZT!AV39="","",SAM_2017_user_KZT!AV39/326)</f>
        <v/>
      </c>
      <c r="AW39" s="223" t="str">
        <f>IF(SAM_2017_user_KZT!AW39="","",SAM_2017_user_KZT!AW39/326)</f>
        <v/>
      </c>
      <c r="AX39" s="223" t="str">
        <f>IF(SAM_2017_user_KZT!AX39="","",SAM_2017_user_KZT!AX39/326)</f>
        <v/>
      </c>
      <c r="AY39" s="223" t="str">
        <f>IF(SAM_2017_user_KZT!AY39="","",SAM_2017_user_KZT!AY39/326)</f>
        <v/>
      </c>
      <c r="AZ39" s="223" t="str">
        <f>IF(SAM_2017_user_KZT!AZ39="","",SAM_2017_user_KZT!AZ39/326)</f>
        <v/>
      </c>
      <c r="BA39" s="223" t="str">
        <f>IF(SAM_2017_user_KZT!BA39="","",SAM_2017_user_KZT!BA39/326)</f>
        <v/>
      </c>
      <c r="BB39" s="223" t="str">
        <f>IF(SAM_2017_user_KZT!BB39="","",SAM_2017_user_KZT!BB39/326)</f>
        <v/>
      </c>
      <c r="BC39" s="223" t="str">
        <f>IF(SAM_2017_user_KZT!BC39="","",SAM_2017_user_KZT!BC39/326)</f>
        <v/>
      </c>
      <c r="BD39" s="223" t="str">
        <f>IF(SAM_2017_user_KZT!BD39="","",SAM_2017_user_KZT!BD39/326)</f>
        <v/>
      </c>
      <c r="BE39" s="223" t="str">
        <f>IF(SAM_2017_user_KZT!BE39="","",SAM_2017_user_KZT!BE39/326)</f>
        <v/>
      </c>
      <c r="BF39" s="223" t="str">
        <f>IF(SAM_2017_user_KZT!BF39="","",SAM_2017_user_KZT!BF39/326)</f>
        <v/>
      </c>
      <c r="BG39" s="223" t="str">
        <f>IF(SAM_2017_user_KZT!BG39="","",SAM_2017_user_KZT!BG39/326)</f>
        <v/>
      </c>
      <c r="BH39" s="223" t="str">
        <f>IF(SAM_2017_user_KZT!BH39="","",SAM_2017_user_KZT!BH39/326)</f>
        <v/>
      </c>
      <c r="BI39" s="223" t="str">
        <f>IF(SAM_2017_user_KZT!BI39="","",SAM_2017_user_KZT!BI39/326)</f>
        <v/>
      </c>
      <c r="BJ39" s="223" t="str">
        <f>IF(SAM_2017_user_KZT!BJ39="","",SAM_2017_user_KZT!BJ39/326)</f>
        <v/>
      </c>
      <c r="BK39" s="223" t="str">
        <f>IF(SAM_2017_user_KZT!BK39="","",SAM_2017_user_KZT!BK39/326)</f>
        <v/>
      </c>
      <c r="BL39" s="223" t="str">
        <f>IF(SAM_2017_user_KZT!BL39="","",SAM_2017_user_KZT!BL39/326)</f>
        <v/>
      </c>
      <c r="BM39" s="223" t="str">
        <f>IF(SAM_2017_user_KZT!BM39="","",SAM_2017_user_KZT!BM39/326)</f>
        <v/>
      </c>
      <c r="BN39" s="223" t="str">
        <f>IF(SAM_2017_user_KZT!BN39="","",SAM_2017_user_KZT!BN39/326)</f>
        <v/>
      </c>
      <c r="BO39" s="223" t="str">
        <f>IF(SAM_2017_user_KZT!BO39="","",SAM_2017_user_KZT!BO39/326)</f>
        <v/>
      </c>
      <c r="BP39" s="223" t="str">
        <f>IF(SAM_2017_user_KZT!BP39="","",SAM_2017_user_KZT!BP39/326)</f>
        <v/>
      </c>
      <c r="BQ39" s="223" t="str">
        <f>IF(SAM_2017_user_KZT!BQ39="","",SAM_2017_user_KZT!BQ39/326)</f>
        <v/>
      </c>
      <c r="BR39" s="77" t="str">
        <f>IF(SAM_2017_user_KZT!BR39="","",SAM_2017_user_KZT!BR39/326)</f>
        <v/>
      </c>
      <c r="BS39" s="223" t="str">
        <f>IF(SAM_2017_user_KZT!BS39="","",SAM_2017_user_KZT!BS39/326)</f>
        <v/>
      </c>
      <c r="BT39" s="223" t="str">
        <f>IF(SAM_2017_user_KZT!BT39="","",SAM_2017_user_KZT!BT39/326)</f>
        <v/>
      </c>
      <c r="BU39" s="147">
        <f>IF(SAM_2017_user_KZT!BU39="","",SAM_2017_user_KZT!BU39/326)</f>
        <v>0</v>
      </c>
      <c r="BV39" s="148">
        <f>IF(SAM_2017_user_KZT!BV39="","",SAM_2017_user_KZT!BV39/326)</f>
        <v>0</v>
      </c>
      <c r="BW39" s="148">
        <f>IF(SAM_2017_user_KZT!BW39="","",SAM_2017_user_KZT!BW39/326)</f>
        <v>0</v>
      </c>
      <c r="BX39" s="149">
        <f>IF(SAM_2017_user_KZT!BX39="","",SAM_2017_user_KZT!BX39/326)</f>
        <v>0</v>
      </c>
      <c r="BY39" s="125" t="str">
        <f>IF(SAM_2017_user_KZT!BY39="","",SAM_2017_user_KZT!BY39/326)</f>
        <v/>
      </c>
      <c r="BZ39" s="223" t="str">
        <f>IF(SAM_2017_user_KZT!BZ39="","",SAM_2017_user_KZT!BZ39/326)</f>
        <v/>
      </c>
      <c r="CA39" s="223" t="str">
        <f>IF(SAM_2017_user_KZT!CA39="","",SAM_2017_user_KZT!CA39/326)</f>
        <v/>
      </c>
      <c r="CB39" s="223" t="str">
        <f>IF(SAM_2017_user_KZT!CB39="","",SAM_2017_user_KZT!CB39/326)</f>
        <v/>
      </c>
      <c r="CC39" s="223" t="str">
        <f>IF(SAM_2017_user_KZT!CD39="","",SAM_2017_user_KZT!CD39/326)</f>
        <v/>
      </c>
      <c r="CD39" s="122">
        <f>IF(SAM_2017_user_KZT!CE39="","",SAM_2017_user_KZT!CE39/326)</f>
        <v>4097.4752296931501</v>
      </c>
      <c r="CE39" s="85" t="str">
        <f>IF(SAM_2017_user_KZT!CF39="","",SAM_2017_user_KZT!CF39/326)</f>
        <v/>
      </c>
      <c r="CF39" s="107">
        <f t="shared" si="1"/>
        <v>6726.3790691304603</v>
      </c>
    </row>
    <row r="40" spans="1:84" x14ac:dyDescent="0.25">
      <c r="A40" s="227"/>
      <c r="B40" s="225">
        <v>38</v>
      </c>
      <c r="C40" s="198">
        <f>IF(SAM_2017_user_KZT!C40="","",SAM_2017_user_KZT!C40/326)</f>
        <v>0.4826313860382534</v>
      </c>
      <c r="D40" s="220" t="str">
        <f>IF(SAM_2017_user_KZT!D40="","",SAM_2017_user_KZT!D40/326)</f>
        <v/>
      </c>
      <c r="E40" s="220">
        <f>IF(SAM_2017_user_KZT!E40="","",SAM_2017_user_KZT!E40/326)</f>
        <v>40.169336328230841</v>
      </c>
      <c r="F40" s="250" t="str">
        <f>IF(SAM_2017_user_KZT!F40="","",SAM_2017_user_KZT!F40/326)</f>
        <v/>
      </c>
      <c r="G40" s="220">
        <f>IF(SAM_2017_user_KZT!G40="","",SAM_2017_user_KZT!G40/326)</f>
        <v>6.2494680598272666E-4</v>
      </c>
      <c r="H40" s="220">
        <f>IF(SAM_2017_user_KZT!H40="","",SAM_2017_user_KZT!H40/326)</f>
        <v>4.1841083640659153E-4</v>
      </c>
      <c r="I40" s="220">
        <f>IF(SAM_2017_user_KZT!I40="","",SAM_2017_user_KZT!I40/326)</f>
        <v>3.3685731419529609E-2</v>
      </c>
      <c r="J40" s="220">
        <f>IF(SAM_2017_user_KZT!J40="","",SAM_2017_user_KZT!J40/326)</f>
        <v>4.3555904534024084</v>
      </c>
      <c r="K40" s="220">
        <f>IF(SAM_2017_user_KZT!K40="","",SAM_2017_user_KZT!K40/326)</f>
        <v>4.9230578249581117E-2</v>
      </c>
      <c r="L40" s="220">
        <f>IF(SAM_2017_user_KZT!L40="","",SAM_2017_user_KZT!L40/326)</f>
        <v>7.2449459218836745E-3</v>
      </c>
      <c r="M40" s="220">
        <f>IF(SAM_2017_user_KZT!M40="","",SAM_2017_user_KZT!M40/326)</f>
        <v>2.3800355526466736E-3</v>
      </c>
      <c r="N40" s="220" t="str">
        <f>IF(SAM_2017_user_KZT!N40="","",SAM_2017_user_KZT!N40/326)</f>
        <v/>
      </c>
      <c r="O40" s="220">
        <f>IF(SAM_2017_user_KZT!O40="","",SAM_2017_user_KZT!O40/326)</f>
        <v>5.3942027779353956E-4</v>
      </c>
      <c r="P40" s="220">
        <f>IF(SAM_2017_user_KZT!P40="","",SAM_2017_user_KZT!P40/326)</f>
        <v>1.3738731637114997E-2</v>
      </c>
      <c r="Q40" s="220">
        <f>IF(SAM_2017_user_KZT!Q40="","",SAM_2017_user_KZT!Q40/326)</f>
        <v>9.6473628993248628E-2</v>
      </c>
      <c r="R40" s="220">
        <f>IF(SAM_2017_user_KZT!R40="","",SAM_2017_user_KZT!R40/326)</f>
        <v>5.7127160065768984E-2</v>
      </c>
      <c r="S40" s="220">
        <f>IF(SAM_2017_user_KZT!S40="","",SAM_2017_user_KZT!S40/326)</f>
        <v>5.2999647793433767E-2</v>
      </c>
      <c r="T40" s="220" t="str">
        <f>IF(SAM_2017_user_KZT!T40="","",SAM_2017_user_KZT!T40/326)</f>
        <v/>
      </c>
      <c r="U40" s="220">
        <f>IF(SAM_2017_user_KZT!U40="","",SAM_2017_user_KZT!U40/326)</f>
        <v>9.7781321707094015</v>
      </c>
      <c r="V40" s="220">
        <f>IF(SAM_2017_user_KZT!V40="","",SAM_2017_user_KZT!V40/326)</f>
        <v>48.293449858346563</v>
      </c>
      <c r="W40" s="220">
        <f>IF(SAM_2017_user_KZT!W40="","",SAM_2017_user_KZT!W40/326)</f>
        <v>3.1959333016812446</v>
      </c>
      <c r="X40" s="220">
        <f>IF(SAM_2017_user_KZT!X40="","",SAM_2017_user_KZT!X40/326)</f>
        <v>1.1816352336920143E-2</v>
      </c>
      <c r="Y40" s="220">
        <f>IF(SAM_2017_user_KZT!Y40="","",SAM_2017_user_KZT!Y40/326)</f>
        <v>30.985370157590079</v>
      </c>
      <c r="Z40" s="220" t="str">
        <f>IF(SAM_2017_user_KZT!Z40="","",SAM_2017_user_KZT!Z40/326)</f>
        <v/>
      </c>
      <c r="AA40" s="220">
        <f>IF(SAM_2017_user_KZT!AA40="","",SAM_2017_user_KZT!AA40/326)</f>
        <v>1.5475402487964299E-3</v>
      </c>
      <c r="AB40" s="220">
        <f>IF(SAM_2017_user_KZT!AB40="","",SAM_2017_user_KZT!AB40/326)</f>
        <v>5.0958330325512281E-4</v>
      </c>
      <c r="AC40" s="220">
        <f>IF(SAM_2017_user_KZT!AC40="","",SAM_2017_user_KZT!AC40/326)</f>
        <v>0.11278600254752348</v>
      </c>
      <c r="AD40" s="220">
        <f>IF(SAM_2017_user_KZT!AD40="","",SAM_2017_user_KZT!AD40/326)</f>
        <v>1.6856768297525628E-3</v>
      </c>
      <c r="AE40" s="220" t="str">
        <f>IF(SAM_2017_user_KZT!AE40="","",SAM_2017_user_KZT!AE40/326)</f>
        <v/>
      </c>
      <c r="AF40" s="220">
        <f>IF(SAM_2017_user_KZT!AF40="","",SAM_2017_user_KZT!AF40/326)</f>
        <v>0.30432628047451404</v>
      </c>
      <c r="AG40" s="220">
        <f>IF(SAM_2017_user_KZT!AG40="","",SAM_2017_user_KZT!AG40/326)</f>
        <v>2.3388986084448098E-2</v>
      </c>
      <c r="AH40" s="220">
        <f>IF(SAM_2017_user_KZT!AH40="","",SAM_2017_user_KZT!AH40/326)</f>
        <v>1.3999268671595843E-3</v>
      </c>
      <c r="AI40" s="220">
        <f>IF(SAM_2017_user_KZT!AI40="","",SAM_2017_user_KZT!AI40/326)</f>
        <v>7.7587358003312174E-4</v>
      </c>
      <c r="AJ40" s="200">
        <f>IF(SAM_2017_user_KZT!AJ40="","",SAM_2017_user_KZT!AJ40/326)</f>
        <v>0.48700095038542979</v>
      </c>
      <c r="AK40" s="223" t="str">
        <f>IF(SAM_2017_user_KZT!AK40="","",SAM_2017_user_KZT!AK40/326)</f>
        <v/>
      </c>
      <c r="AL40" s="223" t="str">
        <f>IF(SAM_2017_user_KZT!AL40="","",SAM_2017_user_KZT!AL40/326)</f>
        <v/>
      </c>
      <c r="AM40" s="223" t="str">
        <f>IF(SAM_2017_user_KZT!AM40="","",SAM_2017_user_KZT!AM40/326)</f>
        <v/>
      </c>
      <c r="AN40" s="223" t="str">
        <f>IF(SAM_2017_user_KZT!AN40="","",SAM_2017_user_KZT!AN40/326)</f>
        <v/>
      </c>
      <c r="AO40" s="223" t="str">
        <f>IF(SAM_2017_user_KZT!AO40="","",SAM_2017_user_KZT!AO40/326)</f>
        <v/>
      </c>
      <c r="AP40" s="223" t="str">
        <f>IF(SAM_2017_user_KZT!AP40="","",SAM_2017_user_KZT!AP40/326)</f>
        <v/>
      </c>
      <c r="AQ40" s="223" t="str">
        <f>IF(SAM_2017_user_KZT!AQ40="","",SAM_2017_user_KZT!AQ40/326)</f>
        <v/>
      </c>
      <c r="AR40" s="223" t="str">
        <f>IF(SAM_2017_user_KZT!AR40="","",SAM_2017_user_KZT!AR40/326)</f>
        <v/>
      </c>
      <c r="AS40" s="223" t="str">
        <f>IF(SAM_2017_user_KZT!AS40="","",SAM_2017_user_KZT!AS40/326)</f>
        <v/>
      </c>
      <c r="AT40" s="223" t="str">
        <f>IF(SAM_2017_user_KZT!AT40="","",SAM_2017_user_KZT!AT40/326)</f>
        <v/>
      </c>
      <c r="AU40" s="223" t="str">
        <f>IF(SAM_2017_user_KZT!AU40="","",SAM_2017_user_KZT!AU40/326)</f>
        <v/>
      </c>
      <c r="AV40" s="223" t="str">
        <f>IF(SAM_2017_user_KZT!AV40="","",SAM_2017_user_KZT!AV40/326)</f>
        <v/>
      </c>
      <c r="AW40" s="223" t="str">
        <f>IF(SAM_2017_user_KZT!AW40="","",SAM_2017_user_KZT!AW40/326)</f>
        <v/>
      </c>
      <c r="AX40" s="223" t="str">
        <f>IF(SAM_2017_user_KZT!AX40="","",SAM_2017_user_KZT!AX40/326)</f>
        <v/>
      </c>
      <c r="AY40" s="223" t="str">
        <f>IF(SAM_2017_user_KZT!AY40="","",SAM_2017_user_KZT!AY40/326)</f>
        <v/>
      </c>
      <c r="AZ40" s="223" t="str">
        <f>IF(SAM_2017_user_KZT!AZ40="","",SAM_2017_user_KZT!AZ40/326)</f>
        <v/>
      </c>
      <c r="BA40" s="223" t="str">
        <f>IF(SAM_2017_user_KZT!BA40="","",SAM_2017_user_KZT!BA40/326)</f>
        <v/>
      </c>
      <c r="BB40" s="223" t="str">
        <f>IF(SAM_2017_user_KZT!BB40="","",SAM_2017_user_KZT!BB40/326)</f>
        <v/>
      </c>
      <c r="BC40" s="223" t="str">
        <f>IF(SAM_2017_user_KZT!BC40="","",SAM_2017_user_KZT!BC40/326)</f>
        <v/>
      </c>
      <c r="BD40" s="223" t="str">
        <f>IF(SAM_2017_user_KZT!BD40="","",SAM_2017_user_KZT!BD40/326)</f>
        <v/>
      </c>
      <c r="BE40" s="223" t="str">
        <f>IF(SAM_2017_user_KZT!BE40="","",SAM_2017_user_KZT!BE40/326)</f>
        <v/>
      </c>
      <c r="BF40" s="223" t="str">
        <f>IF(SAM_2017_user_KZT!BF40="","",SAM_2017_user_KZT!BF40/326)</f>
        <v/>
      </c>
      <c r="BG40" s="223" t="str">
        <f>IF(SAM_2017_user_KZT!BG40="","",SAM_2017_user_KZT!BG40/326)</f>
        <v/>
      </c>
      <c r="BH40" s="223" t="str">
        <f>IF(SAM_2017_user_KZT!BH40="","",SAM_2017_user_KZT!BH40/326)</f>
        <v/>
      </c>
      <c r="BI40" s="223" t="str">
        <f>IF(SAM_2017_user_KZT!BI40="","",SAM_2017_user_KZT!BI40/326)</f>
        <v/>
      </c>
      <c r="BJ40" s="223" t="str">
        <f>IF(SAM_2017_user_KZT!BJ40="","",SAM_2017_user_KZT!BJ40/326)</f>
        <v/>
      </c>
      <c r="BK40" s="223" t="str">
        <f>IF(SAM_2017_user_KZT!BK40="","",SAM_2017_user_KZT!BK40/326)</f>
        <v/>
      </c>
      <c r="BL40" s="223" t="str">
        <f>IF(SAM_2017_user_KZT!BL40="","",SAM_2017_user_KZT!BL40/326)</f>
        <v/>
      </c>
      <c r="BM40" s="223" t="str">
        <f>IF(SAM_2017_user_KZT!BM40="","",SAM_2017_user_KZT!BM40/326)</f>
        <v/>
      </c>
      <c r="BN40" s="223" t="str">
        <f>IF(SAM_2017_user_KZT!BN40="","",SAM_2017_user_KZT!BN40/326)</f>
        <v/>
      </c>
      <c r="BO40" s="223" t="str">
        <f>IF(SAM_2017_user_KZT!BO40="","",SAM_2017_user_KZT!BO40/326)</f>
        <v/>
      </c>
      <c r="BP40" s="223" t="str">
        <f>IF(SAM_2017_user_KZT!BP40="","",SAM_2017_user_KZT!BP40/326)</f>
        <v/>
      </c>
      <c r="BQ40" s="223" t="str">
        <f>IF(SAM_2017_user_KZT!BQ40="","",SAM_2017_user_KZT!BQ40/326)</f>
        <v/>
      </c>
      <c r="BR40" s="77" t="str">
        <f>IF(SAM_2017_user_KZT!BR40="","",SAM_2017_user_KZT!BR40/326)</f>
        <v/>
      </c>
      <c r="BS40" s="223" t="str">
        <f>IF(SAM_2017_user_KZT!BS40="","",SAM_2017_user_KZT!BS40/326)</f>
        <v/>
      </c>
      <c r="BT40" s="223" t="str">
        <f>IF(SAM_2017_user_KZT!BT40="","",SAM_2017_user_KZT!BT40/326)</f>
        <v/>
      </c>
      <c r="BU40" s="147">
        <f>IF(SAM_2017_user_KZT!BU40="","",SAM_2017_user_KZT!BU40/326)</f>
        <v>0</v>
      </c>
      <c r="BV40" s="148">
        <f>IF(SAM_2017_user_KZT!BV40="","",SAM_2017_user_KZT!BV40/326)</f>
        <v>0</v>
      </c>
      <c r="BW40" s="148">
        <f>IF(SAM_2017_user_KZT!BW40="","",SAM_2017_user_KZT!BW40/326)</f>
        <v>0</v>
      </c>
      <c r="BX40" s="149">
        <f>IF(SAM_2017_user_KZT!BX40="","",SAM_2017_user_KZT!BX40/326)</f>
        <v>0</v>
      </c>
      <c r="BY40" s="125" t="str">
        <f>IF(SAM_2017_user_KZT!BY40="","",SAM_2017_user_KZT!BY40/326)</f>
        <v/>
      </c>
      <c r="BZ40" s="223" t="str">
        <f>IF(SAM_2017_user_KZT!BZ40="","",SAM_2017_user_KZT!BZ40/326)</f>
        <v/>
      </c>
      <c r="CA40" s="223" t="str">
        <f>IF(SAM_2017_user_KZT!CA40="","",SAM_2017_user_KZT!CA40/326)</f>
        <v/>
      </c>
      <c r="CB40" s="223" t="str">
        <f>IF(SAM_2017_user_KZT!CB40="","",SAM_2017_user_KZT!CB40/326)</f>
        <v/>
      </c>
      <c r="CC40" s="223" t="str">
        <f>IF(SAM_2017_user_KZT!CD40="","",SAM_2017_user_KZT!CD40/326)</f>
        <v/>
      </c>
      <c r="CD40" s="122">
        <f>IF(SAM_2017_user_KZT!CE40="","",SAM_2017_user_KZT!CE40/326)</f>
        <v>-8.4622366928868011</v>
      </c>
      <c r="CE40" s="85" t="str">
        <f>IF(SAM_2017_user_KZT!CF40="","",SAM_2017_user_KZT!CF40/326)</f>
        <v/>
      </c>
      <c r="CF40" s="107">
        <f t="shared" si="1"/>
        <v>130.05790737332327</v>
      </c>
    </row>
    <row r="41" spans="1:84" x14ac:dyDescent="0.25">
      <c r="A41" s="227"/>
      <c r="B41" s="225">
        <v>39</v>
      </c>
      <c r="C41" s="198" t="str">
        <f>IF(SAM_2017_user_KZT!C41="","",SAM_2017_user_KZT!C41/326)</f>
        <v/>
      </c>
      <c r="D41" s="220" t="str">
        <f>IF(SAM_2017_user_KZT!D41="","",SAM_2017_user_KZT!D41/326)</f>
        <v/>
      </c>
      <c r="E41" s="220" t="str">
        <f>IF(SAM_2017_user_KZT!E41="","",SAM_2017_user_KZT!E41/326)</f>
        <v/>
      </c>
      <c r="F41" s="250">
        <f>IF(SAM_2017_user_KZT!F41="","",SAM_2017_user_KZT!F41/326)</f>
        <v>8.6204596612396045E-2</v>
      </c>
      <c r="G41" s="220">
        <f>IF(SAM_2017_user_KZT!G41="","",SAM_2017_user_KZT!G41/326)</f>
        <v>0.21176726687017194</v>
      </c>
      <c r="H41" s="220">
        <f>IF(SAM_2017_user_KZT!H41="","",SAM_2017_user_KZT!H41/326)</f>
        <v>66.296562388135072</v>
      </c>
      <c r="I41" s="220" t="str">
        <f>IF(SAM_2017_user_KZT!I41="","",SAM_2017_user_KZT!I41/326)</f>
        <v/>
      </c>
      <c r="J41" s="220" t="str">
        <f>IF(SAM_2017_user_KZT!J41="","",SAM_2017_user_KZT!J41/326)</f>
        <v/>
      </c>
      <c r="K41" s="220" t="str">
        <f>IF(SAM_2017_user_KZT!K41="","",SAM_2017_user_KZT!K41/326)</f>
        <v/>
      </c>
      <c r="L41" s="220">
        <f>IF(SAM_2017_user_KZT!L41="","",SAM_2017_user_KZT!L41/326)</f>
        <v>9.9023215699157161E-6</v>
      </c>
      <c r="M41" s="220">
        <f>IF(SAM_2017_user_KZT!M41="","",SAM_2017_user_KZT!M41/326)</f>
        <v>824.28017890398519</v>
      </c>
      <c r="N41" s="220">
        <f>IF(SAM_2017_user_KZT!N41="","",SAM_2017_user_KZT!N41/326)</f>
        <v>6.1887198942185124</v>
      </c>
      <c r="O41" s="220">
        <f>IF(SAM_2017_user_KZT!O41="","",SAM_2017_user_KZT!O41/326)</f>
        <v>0.36021947933325144</v>
      </c>
      <c r="P41" s="220">
        <f>IF(SAM_2017_user_KZT!P41="","",SAM_2017_user_KZT!P41/326)</f>
        <v>0.3043338779290502</v>
      </c>
      <c r="Q41" s="220">
        <f>IF(SAM_2017_user_KZT!Q41="","",SAM_2017_user_KZT!Q41/326)</f>
        <v>5.4255912131642257</v>
      </c>
      <c r="R41" s="220">
        <f>IF(SAM_2017_user_KZT!R41="","",SAM_2017_user_KZT!R41/326)</f>
        <v>4.4440861586536338</v>
      </c>
      <c r="S41" s="220" t="str">
        <f>IF(SAM_2017_user_KZT!S41="","",SAM_2017_user_KZT!S41/326)</f>
        <v/>
      </c>
      <c r="T41" s="220" t="str">
        <f>IF(SAM_2017_user_KZT!T41="","",SAM_2017_user_KZT!T41/326)</f>
        <v/>
      </c>
      <c r="U41" s="220" t="str">
        <f>IF(SAM_2017_user_KZT!U41="","",SAM_2017_user_KZT!U41/326)</f>
        <v/>
      </c>
      <c r="V41" s="220" t="str">
        <f>IF(SAM_2017_user_KZT!V41="","",SAM_2017_user_KZT!V41/326)</f>
        <v/>
      </c>
      <c r="W41" s="220" t="str">
        <f>IF(SAM_2017_user_KZT!W41="","",SAM_2017_user_KZT!W41/326)</f>
        <v/>
      </c>
      <c r="X41" s="220">
        <f>IF(SAM_2017_user_KZT!X41="","",SAM_2017_user_KZT!X41/326)</f>
        <v>4.7227845658148446E-6</v>
      </c>
      <c r="Y41" s="220">
        <f>IF(SAM_2017_user_KZT!Y41="","",SAM_2017_user_KZT!Y41/326)</f>
        <v>4.5935884608340879E-3</v>
      </c>
      <c r="Z41" s="220" t="str">
        <f>IF(SAM_2017_user_KZT!Z41="","",SAM_2017_user_KZT!Z41/326)</f>
        <v/>
      </c>
      <c r="AA41" s="220" t="str">
        <f>IF(SAM_2017_user_KZT!AA41="","",SAM_2017_user_KZT!AA41/326)</f>
        <v/>
      </c>
      <c r="AB41" s="220">
        <f>IF(SAM_2017_user_KZT!AB41="","",SAM_2017_user_KZT!AB41/326)</f>
        <v>23.523072232746578</v>
      </c>
      <c r="AC41" s="220" t="str">
        <f>IF(SAM_2017_user_KZT!AC41="","",SAM_2017_user_KZT!AC41/326)</f>
        <v/>
      </c>
      <c r="AD41" s="220" t="str">
        <f>IF(SAM_2017_user_KZT!AD41="","",SAM_2017_user_KZT!AD41/326)</f>
        <v/>
      </c>
      <c r="AE41" s="220" t="str">
        <f>IF(SAM_2017_user_KZT!AE41="","",SAM_2017_user_KZT!AE41/326)</f>
        <v/>
      </c>
      <c r="AF41" s="220">
        <f>IF(SAM_2017_user_KZT!AF41="","",SAM_2017_user_KZT!AF41/326)</f>
        <v>7.0680918745557788E-3</v>
      </c>
      <c r="AG41" s="220">
        <f>IF(SAM_2017_user_KZT!AG41="","",SAM_2017_user_KZT!AG41/326)</f>
        <v>5.4560126630879453E-3</v>
      </c>
      <c r="AH41" s="220" t="str">
        <f>IF(SAM_2017_user_KZT!AH41="","",SAM_2017_user_KZT!AH41/326)</f>
        <v/>
      </c>
      <c r="AI41" s="220" t="str">
        <f>IF(SAM_2017_user_KZT!AI41="","",SAM_2017_user_KZT!AI41/326)</f>
        <v/>
      </c>
      <c r="AJ41" s="200">
        <f>IF(SAM_2017_user_KZT!AJ41="","",SAM_2017_user_KZT!AJ41/326)</f>
        <v>1.6856603975642415E-2</v>
      </c>
      <c r="AK41" s="223" t="str">
        <f>IF(SAM_2017_user_KZT!AK41="","",SAM_2017_user_KZT!AK41/326)</f>
        <v/>
      </c>
      <c r="AL41" s="223" t="str">
        <f>IF(SAM_2017_user_KZT!AL41="","",SAM_2017_user_KZT!AL41/326)</f>
        <v/>
      </c>
      <c r="AM41" s="223" t="str">
        <f>IF(SAM_2017_user_KZT!AM41="","",SAM_2017_user_KZT!AM41/326)</f>
        <v/>
      </c>
      <c r="AN41" s="223" t="str">
        <f>IF(SAM_2017_user_KZT!AN41="","",SAM_2017_user_KZT!AN41/326)</f>
        <v/>
      </c>
      <c r="AO41" s="107"/>
      <c r="AP41" s="223" t="str">
        <f>IF(SAM_2017_user_KZT!AP41="","",SAM_2017_user_KZT!AP41/326)</f>
        <v/>
      </c>
      <c r="AQ41" s="223" t="str">
        <f>IF(SAM_2017_user_KZT!AQ41="","",SAM_2017_user_KZT!AQ41/326)</f>
        <v/>
      </c>
      <c r="AR41" s="223" t="str">
        <f>IF(SAM_2017_user_KZT!AR41="","",SAM_2017_user_KZT!AR41/326)</f>
        <v/>
      </c>
      <c r="AS41" s="223" t="str">
        <f>IF(SAM_2017_user_KZT!AS41="","",SAM_2017_user_KZT!AS41/326)</f>
        <v/>
      </c>
      <c r="AT41" s="223" t="str">
        <f>IF(SAM_2017_user_KZT!AT41="","",SAM_2017_user_KZT!AT41/326)</f>
        <v/>
      </c>
      <c r="AU41" s="223" t="str">
        <f>IF(SAM_2017_user_KZT!AU41="","",SAM_2017_user_KZT!AU41/326)</f>
        <v/>
      </c>
      <c r="AV41" s="223" t="str">
        <f>IF(SAM_2017_user_KZT!AV41="","",SAM_2017_user_KZT!AV41/326)</f>
        <v/>
      </c>
      <c r="AW41" s="223" t="str">
        <f>IF(SAM_2017_user_KZT!AW41="","",SAM_2017_user_KZT!AW41/326)</f>
        <v/>
      </c>
      <c r="AX41" s="223" t="str">
        <f>IF(SAM_2017_user_KZT!AX41="","",SAM_2017_user_KZT!AX41/326)</f>
        <v/>
      </c>
      <c r="AY41" s="223" t="str">
        <f>IF(SAM_2017_user_KZT!AY41="","",SAM_2017_user_KZT!AY41/326)</f>
        <v/>
      </c>
      <c r="AZ41" s="223" t="str">
        <f>IF(SAM_2017_user_KZT!AZ41="","",SAM_2017_user_KZT!AZ41/326)</f>
        <v/>
      </c>
      <c r="BA41" s="223" t="str">
        <f>IF(SAM_2017_user_KZT!BA41="","",SAM_2017_user_KZT!BA41/326)</f>
        <v/>
      </c>
      <c r="BB41" s="223" t="str">
        <f>IF(SAM_2017_user_KZT!BB41="","",SAM_2017_user_KZT!BB41/326)</f>
        <v/>
      </c>
      <c r="BC41" s="223" t="str">
        <f>IF(SAM_2017_user_KZT!BC41="","",SAM_2017_user_KZT!BC41/326)</f>
        <v/>
      </c>
      <c r="BD41" s="223" t="str">
        <f>IF(SAM_2017_user_KZT!BD41="","",SAM_2017_user_KZT!BD41/326)</f>
        <v/>
      </c>
      <c r="BE41" s="223" t="str">
        <f>IF(SAM_2017_user_KZT!BE41="","",SAM_2017_user_KZT!BE41/326)</f>
        <v/>
      </c>
      <c r="BF41" s="223" t="str">
        <f>IF(SAM_2017_user_KZT!BF41="","",SAM_2017_user_KZT!BF41/326)</f>
        <v/>
      </c>
      <c r="BG41" s="223" t="str">
        <f>IF(SAM_2017_user_KZT!BG41="","",SAM_2017_user_KZT!BG41/326)</f>
        <v/>
      </c>
      <c r="BH41" s="223" t="str">
        <f>IF(SAM_2017_user_KZT!BH41="","",SAM_2017_user_KZT!BH41/326)</f>
        <v/>
      </c>
      <c r="BI41" s="223" t="str">
        <f>IF(SAM_2017_user_KZT!BI41="","",SAM_2017_user_KZT!BI41/326)</f>
        <v/>
      </c>
      <c r="BJ41" s="223" t="str">
        <f>IF(SAM_2017_user_KZT!BJ41="","",SAM_2017_user_KZT!BJ41/326)</f>
        <v/>
      </c>
      <c r="BK41" s="223" t="str">
        <f>IF(SAM_2017_user_KZT!BK41="","",SAM_2017_user_KZT!BK41/326)</f>
        <v/>
      </c>
      <c r="BL41" s="223" t="str">
        <f>IF(SAM_2017_user_KZT!BL41="","",SAM_2017_user_KZT!BL41/326)</f>
        <v/>
      </c>
      <c r="BM41" s="223" t="str">
        <f>IF(SAM_2017_user_KZT!BM41="","",SAM_2017_user_KZT!BM41/326)</f>
        <v/>
      </c>
      <c r="BN41" s="223" t="str">
        <f>IF(SAM_2017_user_KZT!BN41="","",SAM_2017_user_KZT!BN41/326)</f>
        <v/>
      </c>
      <c r="BO41" s="223" t="str">
        <f>IF(SAM_2017_user_KZT!BO41="","",SAM_2017_user_KZT!BO41/326)</f>
        <v/>
      </c>
      <c r="BP41" s="223" t="str">
        <f>IF(SAM_2017_user_KZT!BP41="","",SAM_2017_user_KZT!BP41/326)</f>
        <v/>
      </c>
      <c r="BQ41" s="223" t="str">
        <f>IF(SAM_2017_user_KZT!BQ41="","",SAM_2017_user_KZT!BQ41/326)</f>
        <v/>
      </c>
      <c r="BR41" s="77" t="str">
        <f>IF(SAM_2017_user_KZT!BR41="","",SAM_2017_user_KZT!BR41/326)</f>
        <v/>
      </c>
      <c r="BS41" s="223" t="str">
        <f>IF(SAM_2017_user_KZT!BS41="","",SAM_2017_user_KZT!BS41/326)</f>
        <v/>
      </c>
      <c r="BT41" s="223" t="str">
        <f>IF(SAM_2017_user_KZT!BT41="","",SAM_2017_user_KZT!BT41/326)</f>
        <v/>
      </c>
      <c r="BU41" s="147">
        <f>IF(SAM_2017_user_KZT!BU41="","",SAM_2017_user_KZT!BU41/326)</f>
        <v>1.0530093710808717</v>
      </c>
      <c r="BV41" s="148">
        <f>IF(SAM_2017_user_KZT!BV41="","",SAM_2017_user_KZT!BV41/326)</f>
        <v>1.7966944184439284</v>
      </c>
      <c r="BW41" s="148">
        <f>IF(SAM_2017_user_KZT!BW41="","",SAM_2017_user_KZT!BW41/326)</f>
        <v>0.66277471082937645</v>
      </c>
      <c r="BX41" s="149">
        <f>IF(SAM_2017_user_KZT!BX41="","",SAM_2017_user_KZT!BX41/326)</f>
        <v>2.53580942940774</v>
      </c>
      <c r="BY41" s="125" t="str">
        <f>IF(SAM_2017_user_KZT!BY41="","",SAM_2017_user_KZT!BY41/326)</f>
        <v/>
      </c>
      <c r="BZ41" s="223" t="str">
        <f>IF(SAM_2017_user_KZT!BZ41="","",SAM_2017_user_KZT!BZ41/326)</f>
        <v/>
      </c>
      <c r="CA41" s="223" t="str">
        <f>IF(SAM_2017_user_KZT!CA41="","",SAM_2017_user_KZT!CA41/326)</f>
        <v/>
      </c>
      <c r="CB41" s="223" t="str">
        <f>IF(SAM_2017_user_KZT!CB41="","",SAM_2017_user_KZT!CB41/326)</f>
        <v/>
      </c>
      <c r="CC41" s="223" t="str">
        <f>IF(SAM_2017_user_KZT!CD41="","",SAM_2017_user_KZT!CD41/326)</f>
        <v/>
      </c>
      <c r="CD41" s="122">
        <f>IF(SAM_2017_user_KZT!CE41="","",SAM_2017_user_KZT!CE41/326)</f>
        <v>67.115269490117669</v>
      </c>
      <c r="CE41" s="85" t="str">
        <f>IF(SAM_2017_user_KZT!CF41="","",SAM_2017_user_KZT!CF41/326)</f>
        <v/>
      </c>
      <c r="CF41" s="107">
        <f t="shared" si="1"/>
        <v>1004.3182823536079</v>
      </c>
    </row>
    <row r="42" spans="1:84" x14ac:dyDescent="0.25">
      <c r="A42" s="227"/>
      <c r="B42" s="225">
        <v>40</v>
      </c>
      <c r="C42" s="198" t="str">
        <f>IF(SAM_2017_user_KZT!C42="","",SAM_2017_user_KZT!C42/326)</f>
        <v/>
      </c>
      <c r="D42" s="220" t="str">
        <f>IF(SAM_2017_user_KZT!D42="","",SAM_2017_user_KZT!D42/326)</f>
        <v/>
      </c>
      <c r="E42" s="220">
        <f>IF(SAM_2017_user_KZT!E42="","",SAM_2017_user_KZT!E42/326)</f>
        <v>327.76871733002622</v>
      </c>
      <c r="F42" s="250" t="str">
        <f>IF(SAM_2017_user_KZT!F42="","",SAM_2017_user_KZT!F42/326)</f>
        <v/>
      </c>
      <c r="G42" s="220">
        <f>IF(SAM_2017_user_KZT!G42="","",SAM_2017_user_KZT!G42/326)</f>
        <v>0.276223053764101</v>
      </c>
      <c r="H42" s="220">
        <f>IF(SAM_2017_user_KZT!H42="","",SAM_2017_user_KZT!H42/326)</f>
        <v>676.59277850476485</v>
      </c>
      <c r="I42" s="220" t="str">
        <f>IF(SAM_2017_user_KZT!I42="","",SAM_2017_user_KZT!I42/326)</f>
        <v/>
      </c>
      <c r="J42" s="220" t="str">
        <f>IF(SAM_2017_user_KZT!J42="","",SAM_2017_user_KZT!J42/326)</f>
        <v/>
      </c>
      <c r="K42" s="220" t="str">
        <f>IF(SAM_2017_user_KZT!K42="","",SAM_2017_user_KZT!K42/326)</f>
        <v/>
      </c>
      <c r="L42" s="220" t="str">
        <f>IF(SAM_2017_user_KZT!L42="","",SAM_2017_user_KZT!L42/326)</f>
        <v/>
      </c>
      <c r="M42" s="220">
        <f>IF(SAM_2017_user_KZT!M42="","",SAM_2017_user_KZT!M42/326)</f>
        <v>1429.5167256507905</v>
      </c>
      <c r="N42" s="220">
        <f>IF(SAM_2017_user_KZT!N42="","",SAM_2017_user_KZT!N42/326)</f>
        <v>3467.8508635027856</v>
      </c>
      <c r="O42" s="220">
        <f>IF(SAM_2017_user_KZT!O42="","",SAM_2017_user_KZT!O42/326)</f>
        <v>3.2640931543251171E-2</v>
      </c>
      <c r="P42" s="220">
        <f>IF(SAM_2017_user_KZT!P42="","",SAM_2017_user_KZT!P42/326)</f>
        <v>6.1839582260587509</v>
      </c>
      <c r="Q42" s="220">
        <f>IF(SAM_2017_user_KZT!Q42="","",SAM_2017_user_KZT!Q42/326)</f>
        <v>255.92538226123787</v>
      </c>
      <c r="R42" s="220">
        <f>IF(SAM_2017_user_KZT!R42="","",SAM_2017_user_KZT!R42/326)</f>
        <v>2.3051424031370952E-2</v>
      </c>
      <c r="S42" s="220" t="str">
        <f>IF(SAM_2017_user_KZT!S42="","",SAM_2017_user_KZT!S42/326)</f>
        <v/>
      </c>
      <c r="T42" s="220" t="str">
        <f>IF(SAM_2017_user_KZT!T42="","",SAM_2017_user_KZT!T42/326)</f>
        <v/>
      </c>
      <c r="U42" s="220" t="str">
        <f>IF(SAM_2017_user_KZT!U42="","",SAM_2017_user_KZT!U42/326)</f>
        <v/>
      </c>
      <c r="V42" s="220" t="str">
        <f>IF(SAM_2017_user_KZT!V42="","",SAM_2017_user_KZT!V42/326)</f>
        <v/>
      </c>
      <c r="W42" s="220">
        <f>IF(SAM_2017_user_KZT!W42="","",SAM_2017_user_KZT!W42/326)</f>
        <v>3.4156982275749758E-3</v>
      </c>
      <c r="X42" s="220">
        <f>IF(SAM_2017_user_KZT!X42="","",SAM_2017_user_KZT!X42/326)</f>
        <v>0.62807695615656656</v>
      </c>
      <c r="Y42" s="220">
        <f>IF(SAM_2017_user_KZT!Y42="","",SAM_2017_user_KZT!Y42/326)</f>
        <v>2.536121307970963</v>
      </c>
      <c r="Z42" s="220" t="str">
        <f>IF(SAM_2017_user_KZT!Z42="","",SAM_2017_user_KZT!Z42/326)</f>
        <v/>
      </c>
      <c r="AA42" s="220" t="str">
        <f>IF(SAM_2017_user_KZT!AA42="","",SAM_2017_user_KZT!AA42/326)</f>
        <v/>
      </c>
      <c r="AB42" s="220">
        <f>IF(SAM_2017_user_KZT!AB42="","",SAM_2017_user_KZT!AB42/326)</f>
        <v>203.91062092791284</v>
      </c>
      <c r="AC42" s="220">
        <f>IF(SAM_2017_user_KZT!AC42="","",SAM_2017_user_KZT!AC42/326)</f>
        <v>67.102610441923161</v>
      </c>
      <c r="AD42" s="220" t="str">
        <f>IF(SAM_2017_user_KZT!AD42="","",SAM_2017_user_KZT!AD42/326)</f>
        <v/>
      </c>
      <c r="AE42" s="220" t="str">
        <f>IF(SAM_2017_user_KZT!AE42="","",SAM_2017_user_KZT!AE42/326)</f>
        <v/>
      </c>
      <c r="AF42" s="220">
        <f>IF(SAM_2017_user_KZT!AF42="","",SAM_2017_user_KZT!AF42/326)</f>
        <v>4.053388825566552</v>
      </c>
      <c r="AG42" s="220">
        <f>IF(SAM_2017_user_KZT!AG42="","",SAM_2017_user_KZT!AG42/326)</f>
        <v>6.3869342553491384</v>
      </c>
      <c r="AH42" s="220" t="str">
        <f>IF(SAM_2017_user_KZT!AH42="","",SAM_2017_user_KZT!AH42/326)</f>
        <v/>
      </c>
      <c r="AI42" s="220">
        <f>IF(SAM_2017_user_KZT!AI42="","",SAM_2017_user_KZT!AI42/326)</f>
        <v>1.4683465351542507E-5</v>
      </c>
      <c r="AJ42" s="200">
        <f>IF(SAM_2017_user_KZT!AJ42="","",SAM_2017_user_KZT!AJ42/326)</f>
        <v>9.9773919931891442</v>
      </c>
      <c r="AK42" s="223" t="str">
        <f>IF(SAM_2017_user_KZT!AK42="","",SAM_2017_user_KZT!AK42/326)</f>
        <v/>
      </c>
      <c r="AL42" s="223" t="str">
        <f>IF(SAM_2017_user_KZT!AL42="","",SAM_2017_user_KZT!AL42/326)</f>
        <v/>
      </c>
      <c r="AM42" s="223" t="str">
        <f>IF(SAM_2017_user_KZT!AM42="","",SAM_2017_user_KZT!AM42/326)</f>
        <v/>
      </c>
      <c r="AN42" s="223" t="str">
        <f>IF(SAM_2017_user_KZT!AN42="","",SAM_2017_user_KZT!AN42/326)</f>
        <v/>
      </c>
      <c r="AO42" s="223" t="str">
        <f>IF(SAM_2017_user_KZT!AO42="","",SAM_2017_user_KZT!AO42/326)</f>
        <v/>
      </c>
      <c r="AP42" s="223" t="str">
        <f>IF(SAM_2017_user_KZT!AP42="","",SAM_2017_user_KZT!AP42/326)</f>
        <v/>
      </c>
      <c r="AQ42" s="223" t="str">
        <f>IF(SAM_2017_user_KZT!AQ42="","",SAM_2017_user_KZT!AQ42/326)</f>
        <v/>
      </c>
      <c r="AR42" s="223" t="str">
        <f>IF(SAM_2017_user_KZT!AR42="","",SAM_2017_user_KZT!AR42/326)</f>
        <v/>
      </c>
      <c r="AS42" s="223" t="str">
        <f>IF(SAM_2017_user_KZT!AS42="","",SAM_2017_user_KZT!AS42/326)</f>
        <v/>
      </c>
      <c r="AT42" s="223" t="str">
        <f>IF(SAM_2017_user_KZT!AT42="","",SAM_2017_user_KZT!AT42/326)</f>
        <v/>
      </c>
      <c r="AU42" s="223" t="str">
        <f>IF(SAM_2017_user_KZT!AU42="","",SAM_2017_user_KZT!AU42/326)</f>
        <v/>
      </c>
      <c r="AV42" s="223" t="str">
        <f>IF(SAM_2017_user_KZT!AV42="","",SAM_2017_user_KZT!AV42/326)</f>
        <v/>
      </c>
      <c r="AW42" s="223" t="str">
        <f>IF(SAM_2017_user_KZT!AW42="","",SAM_2017_user_KZT!AW42/326)</f>
        <v/>
      </c>
      <c r="AX42" s="223" t="str">
        <f>IF(SAM_2017_user_KZT!AX42="","",SAM_2017_user_KZT!AX42/326)</f>
        <v/>
      </c>
      <c r="AY42" s="223" t="str">
        <f>IF(SAM_2017_user_KZT!AY42="","",SAM_2017_user_KZT!AY42/326)</f>
        <v/>
      </c>
      <c r="AZ42" s="223" t="str">
        <f>IF(SAM_2017_user_KZT!AZ42="","",SAM_2017_user_KZT!AZ42/326)</f>
        <v/>
      </c>
      <c r="BA42" s="223" t="str">
        <f>IF(SAM_2017_user_KZT!BA42="","",SAM_2017_user_KZT!BA42/326)</f>
        <v/>
      </c>
      <c r="BB42" s="223" t="str">
        <f>IF(SAM_2017_user_KZT!BB42="","",SAM_2017_user_KZT!BB42/326)</f>
        <v/>
      </c>
      <c r="BC42" s="223" t="str">
        <f>IF(SAM_2017_user_KZT!BC42="","",SAM_2017_user_KZT!BC42/326)</f>
        <v/>
      </c>
      <c r="BD42" s="223" t="str">
        <f>IF(SAM_2017_user_KZT!BD42="","",SAM_2017_user_KZT!BD42/326)</f>
        <v/>
      </c>
      <c r="BE42" s="223" t="str">
        <f>IF(SAM_2017_user_KZT!BE42="","",SAM_2017_user_KZT!BE42/326)</f>
        <v/>
      </c>
      <c r="BF42" s="223" t="str">
        <f>IF(SAM_2017_user_KZT!BF42="","",SAM_2017_user_KZT!BF42/326)</f>
        <v/>
      </c>
      <c r="BG42" s="223" t="str">
        <f>IF(SAM_2017_user_KZT!BG42="","",SAM_2017_user_KZT!BG42/326)</f>
        <v/>
      </c>
      <c r="BH42" s="223" t="str">
        <f>IF(SAM_2017_user_KZT!BH42="","",SAM_2017_user_KZT!BH42/326)</f>
        <v/>
      </c>
      <c r="BI42" s="223" t="str">
        <f>IF(SAM_2017_user_KZT!BI42="","",SAM_2017_user_KZT!BI42/326)</f>
        <v/>
      </c>
      <c r="BJ42" s="223" t="str">
        <f>IF(SAM_2017_user_KZT!BJ42="","",SAM_2017_user_KZT!BJ42/326)</f>
        <v/>
      </c>
      <c r="BK42" s="223" t="str">
        <f>IF(SAM_2017_user_KZT!BK42="","",SAM_2017_user_KZT!BK42/326)</f>
        <v/>
      </c>
      <c r="BL42" s="223" t="str">
        <f>IF(SAM_2017_user_KZT!BL42="","",SAM_2017_user_KZT!BL42/326)</f>
        <v/>
      </c>
      <c r="BM42" s="223" t="str">
        <f>IF(SAM_2017_user_KZT!BM42="","",SAM_2017_user_KZT!BM42/326)</f>
        <v/>
      </c>
      <c r="BN42" s="223" t="str">
        <f>IF(SAM_2017_user_KZT!BN42="","",SAM_2017_user_KZT!BN42/326)</f>
        <v/>
      </c>
      <c r="BO42" s="223" t="str">
        <f>IF(SAM_2017_user_KZT!BO42="","",SAM_2017_user_KZT!BO42/326)</f>
        <v/>
      </c>
      <c r="BP42" s="223" t="str">
        <f>IF(SAM_2017_user_KZT!BP42="","",SAM_2017_user_KZT!BP42/326)</f>
        <v/>
      </c>
      <c r="BQ42" s="223" t="str">
        <f>IF(SAM_2017_user_KZT!BQ42="","",SAM_2017_user_KZT!BQ42/326)</f>
        <v/>
      </c>
      <c r="BR42" s="77" t="str">
        <f>IF(SAM_2017_user_KZT!BR42="","",SAM_2017_user_KZT!BR42/326)</f>
        <v/>
      </c>
      <c r="BS42" s="223" t="str">
        <f>IF(SAM_2017_user_KZT!BS42="","",SAM_2017_user_KZT!BS42/326)</f>
        <v/>
      </c>
      <c r="BT42" s="223" t="str">
        <f>IF(SAM_2017_user_KZT!BT42="","",SAM_2017_user_KZT!BT42/326)</f>
        <v/>
      </c>
      <c r="BU42" s="147">
        <f>IF(SAM_2017_user_KZT!BU42="","",SAM_2017_user_KZT!BU42/326)</f>
        <v>5.1632157099002685</v>
      </c>
      <c r="BV42" s="148">
        <f>IF(SAM_2017_user_KZT!BV42="","",SAM_2017_user_KZT!BV42/326)</f>
        <v>8.8097229730041615</v>
      </c>
      <c r="BW42" s="148">
        <f>IF(SAM_2017_user_KZT!BW42="","",SAM_2017_user_KZT!BW42/326)</f>
        <v>3.2497800048695198</v>
      </c>
      <c r="BX42" s="149">
        <f>IF(SAM_2017_user_KZT!BX42="","",SAM_2017_user_KZT!BX42/326)</f>
        <v>12.433821998936169</v>
      </c>
      <c r="BY42" s="125" t="str">
        <f>IF(SAM_2017_user_KZT!BY42="","",SAM_2017_user_KZT!BY42/326)</f>
        <v/>
      </c>
      <c r="BZ42" s="223" t="str">
        <f>IF(SAM_2017_user_KZT!BZ42="","",SAM_2017_user_KZT!BZ42/326)</f>
        <v/>
      </c>
      <c r="CA42" s="223" t="str">
        <f>IF(SAM_2017_user_KZT!CA42="","",SAM_2017_user_KZT!CA42/326)</f>
        <v/>
      </c>
      <c r="CB42" s="223" t="str">
        <f>IF(SAM_2017_user_KZT!CB42="","",SAM_2017_user_KZT!CB42/326)</f>
        <v/>
      </c>
      <c r="CC42" s="223" t="str">
        <f>IF(SAM_2017_user_KZT!CD42="","",SAM_2017_user_KZT!CD42/326)</f>
        <v/>
      </c>
      <c r="CD42" s="122">
        <f>IF(SAM_2017_user_KZT!CE42="","",SAM_2017_user_KZT!CE42/326)</f>
        <v>801.29773768375287</v>
      </c>
      <c r="CE42" s="85" t="str">
        <f>IF(SAM_2017_user_KZT!CF42="","",SAM_2017_user_KZT!CF42/326)</f>
        <v/>
      </c>
      <c r="CF42" s="107">
        <f t="shared" si="1"/>
        <v>7289.7231943452261</v>
      </c>
    </row>
    <row r="43" spans="1:84" x14ac:dyDescent="0.25">
      <c r="A43" s="227"/>
      <c r="B43" s="225">
        <v>41</v>
      </c>
      <c r="C43" s="198">
        <f>IF(SAM_2017_user_KZT!C43="","",SAM_2017_user_KZT!C43/326)</f>
        <v>0.54979427999968844</v>
      </c>
      <c r="D43" s="220">
        <f>IF(SAM_2017_user_KZT!D43="","",SAM_2017_user_KZT!D43/326)</f>
        <v>21.989173773277727</v>
      </c>
      <c r="E43" s="220">
        <f>IF(SAM_2017_user_KZT!E43="","",SAM_2017_user_KZT!E43/326)</f>
        <v>1997.7606018889026</v>
      </c>
      <c r="F43" s="250">
        <f>IF(SAM_2017_user_KZT!F43="","",SAM_2017_user_KZT!F43/326)</f>
        <v>33.997559179132224</v>
      </c>
      <c r="G43" s="220">
        <f>IF(SAM_2017_user_KZT!G43="","",SAM_2017_user_KZT!G43/326)</f>
        <v>6.0522807830922094</v>
      </c>
      <c r="H43" s="220">
        <f>IF(SAM_2017_user_KZT!H43="","",SAM_2017_user_KZT!H43/326)</f>
        <v>293.85538304699804</v>
      </c>
      <c r="I43" s="220">
        <f>IF(SAM_2017_user_KZT!I43="","",SAM_2017_user_KZT!I43/326)</f>
        <v>9.3693422279106073</v>
      </c>
      <c r="J43" s="220">
        <f>IF(SAM_2017_user_KZT!J43="","",SAM_2017_user_KZT!J43/326)</f>
        <v>5.1797835706100658E-2</v>
      </c>
      <c r="K43" s="220" t="str">
        <f>IF(SAM_2017_user_KZT!K43="","",SAM_2017_user_KZT!K43/326)</f>
        <v/>
      </c>
      <c r="L43" s="220">
        <f>IF(SAM_2017_user_KZT!L43="","",SAM_2017_user_KZT!L43/326)</f>
        <v>0.30420327088527671</v>
      </c>
      <c r="M43" s="220">
        <f>IF(SAM_2017_user_KZT!M43="","",SAM_2017_user_KZT!M43/326)</f>
        <v>13.084033271291396</v>
      </c>
      <c r="N43" s="220">
        <f>IF(SAM_2017_user_KZT!N43="","",SAM_2017_user_KZT!N43/326)</f>
        <v>0.53405453563184602</v>
      </c>
      <c r="O43" s="220">
        <f>IF(SAM_2017_user_KZT!O43="","",SAM_2017_user_KZT!O43/326)</f>
        <v>3.1191357874173854E-4</v>
      </c>
      <c r="P43" s="220">
        <f>IF(SAM_2017_user_KZT!P43="","",SAM_2017_user_KZT!P43/326)</f>
        <v>2.1889807377099248E-2</v>
      </c>
      <c r="Q43" s="220">
        <f>IF(SAM_2017_user_KZT!Q43="","",SAM_2017_user_KZT!Q43/326)</f>
        <v>108.40548581047511</v>
      </c>
      <c r="R43" s="220">
        <f>IF(SAM_2017_user_KZT!R43="","",SAM_2017_user_KZT!R43/326)</f>
        <v>95.734410159883922</v>
      </c>
      <c r="S43" s="220">
        <f>IF(SAM_2017_user_KZT!S43="","",SAM_2017_user_KZT!S43/326)</f>
        <v>1.3841251987520453</v>
      </c>
      <c r="T43" s="220">
        <f>IF(SAM_2017_user_KZT!T43="","",SAM_2017_user_KZT!T43/326)</f>
        <v>5.1041565244567684</v>
      </c>
      <c r="U43" s="220">
        <f>IF(SAM_2017_user_KZT!U43="","",SAM_2017_user_KZT!U43/326)</f>
        <v>0.33116556147135412</v>
      </c>
      <c r="V43" s="220">
        <f>IF(SAM_2017_user_KZT!V43="","",SAM_2017_user_KZT!V43/326)</f>
        <v>3.2153136453296066E-5</v>
      </c>
      <c r="W43" s="220">
        <f>IF(SAM_2017_user_KZT!W43="","",SAM_2017_user_KZT!W43/326)</f>
        <v>0.10425072916072733</v>
      </c>
      <c r="X43" s="220">
        <f>IF(SAM_2017_user_KZT!X43="","",SAM_2017_user_KZT!X43/326)</f>
        <v>3.3498791541950683</v>
      </c>
      <c r="Y43" s="220">
        <f>IF(SAM_2017_user_KZT!Y43="","",SAM_2017_user_KZT!Y43/326)</f>
        <v>14.096985168142593</v>
      </c>
      <c r="Z43" s="220" t="str">
        <f>IF(SAM_2017_user_KZT!Z43="","",SAM_2017_user_KZT!Z43/326)</f>
        <v/>
      </c>
      <c r="AA43" s="220">
        <f>IF(SAM_2017_user_KZT!AA43="","",SAM_2017_user_KZT!AA43/326)</f>
        <v>1.3204241865063893</v>
      </c>
      <c r="AB43" s="220">
        <f>IF(SAM_2017_user_KZT!AB43="","",SAM_2017_user_KZT!AB43/326)</f>
        <v>100.5522816508888</v>
      </c>
      <c r="AC43" s="220">
        <f>IF(SAM_2017_user_KZT!AC43="","",SAM_2017_user_KZT!AC43/326)</f>
        <v>3.7975324830146637</v>
      </c>
      <c r="AD43" s="220">
        <f>IF(SAM_2017_user_KZT!AD43="","",SAM_2017_user_KZT!AD43/326)</f>
        <v>0.17243592669957916</v>
      </c>
      <c r="AE43" s="220">
        <f>IF(SAM_2017_user_KZT!AE43="","",SAM_2017_user_KZT!AE43/326)</f>
        <v>6.9292892471811265E-2</v>
      </c>
      <c r="AF43" s="220">
        <f>IF(SAM_2017_user_KZT!AF43="","",SAM_2017_user_KZT!AF43/326)</f>
        <v>16.150279228613364</v>
      </c>
      <c r="AG43" s="220">
        <f>IF(SAM_2017_user_KZT!AG43="","",SAM_2017_user_KZT!AG43/326)</f>
        <v>7.2369860078718089</v>
      </c>
      <c r="AH43" s="220">
        <f>IF(SAM_2017_user_KZT!AH43="","",SAM_2017_user_KZT!AH43/326)</f>
        <v>0.19380780276510293</v>
      </c>
      <c r="AI43" s="220">
        <f>IF(SAM_2017_user_KZT!AI43="","",SAM_2017_user_KZT!AI43/326)</f>
        <v>1.2676866096218466E-2</v>
      </c>
      <c r="AJ43" s="200">
        <f>IF(SAM_2017_user_KZT!AJ43="","",SAM_2017_user_KZT!AJ43/326)</f>
        <v>6.935203356111356</v>
      </c>
      <c r="AK43" s="223" t="str">
        <f>IF(SAM_2017_user_KZT!AK43="","",SAM_2017_user_KZT!AK43/326)</f>
        <v/>
      </c>
      <c r="AL43" s="223" t="str">
        <f>IF(SAM_2017_user_KZT!AL43="","",SAM_2017_user_KZT!AL43/326)</f>
        <v/>
      </c>
      <c r="AM43" s="223" t="str">
        <f>IF(SAM_2017_user_KZT!AM43="","",SAM_2017_user_KZT!AM43/326)</f>
        <v/>
      </c>
      <c r="AN43" s="223" t="str">
        <f>IF(SAM_2017_user_KZT!AN43="","",SAM_2017_user_KZT!AN43/326)</f>
        <v/>
      </c>
      <c r="AO43" s="223" t="str">
        <f>IF(SAM_2017_user_KZT!AO43="","",SAM_2017_user_KZT!AO43/326)</f>
        <v/>
      </c>
      <c r="AP43" s="223" t="str">
        <f>IF(SAM_2017_user_KZT!AP43="","",SAM_2017_user_KZT!AP43/326)</f>
        <v/>
      </c>
      <c r="AQ43" s="223" t="str">
        <f>IF(SAM_2017_user_KZT!AQ43="","",SAM_2017_user_KZT!AQ43/326)</f>
        <v/>
      </c>
      <c r="AR43" s="223" t="str">
        <f>IF(SAM_2017_user_KZT!AR43="","",SAM_2017_user_KZT!AR43/326)</f>
        <v/>
      </c>
      <c r="AS43" s="223" t="str">
        <f>IF(SAM_2017_user_KZT!AS43="","",SAM_2017_user_KZT!AS43/326)</f>
        <v/>
      </c>
      <c r="AT43" s="223" t="str">
        <f>IF(SAM_2017_user_KZT!AT43="","",SAM_2017_user_KZT!AT43/326)</f>
        <v/>
      </c>
      <c r="AU43" s="223" t="str">
        <f>IF(SAM_2017_user_KZT!AU43="","",SAM_2017_user_KZT!AU43/326)</f>
        <v/>
      </c>
      <c r="AV43" s="223" t="str">
        <f>IF(SAM_2017_user_KZT!AV43="","",SAM_2017_user_KZT!AV43/326)</f>
        <v/>
      </c>
      <c r="AW43" s="223" t="str">
        <f>IF(SAM_2017_user_KZT!AW43="","",SAM_2017_user_KZT!AW43/326)</f>
        <v/>
      </c>
      <c r="AX43" s="223" t="str">
        <f>IF(SAM_2017_user_KZT!AX43="","",SAM_2017_user_KZT!AX43/326)</f>
        <v/>
      </c>
      <c r="AY43" s="223" t="str">
        <f>IF(SAM_2017_user_KZT!AY43="","",SAM_2017_user_KZT!AY43/326)</f>
        <v/>
      </c>
      <c r="AZ43" s="223" t="str">
        <f>IF(SAM_2017_user_KZT!AZ43="","",SAM_2017_user_KZT!AZ43/326)</f>
        <v/>
      </c>
      <c r="BA43" s="223" t="str">
        <f>IF(SAM_2017_user_KZT!BA43="","",SAM_2017_user_KZT!BA43/326)</f>
        <v/>
      </c>
      <c r="BB43" s="223" t="str">
        <f>IF(SAM_2017_user_KZT!BB43="","",SAM_2017_user_KZT!BB43/326)</f>
        <v/>
      </c>
      <c r="BC43" s="223" t="str">
        <f>IF(SAM_2017_user_KZT!BC43="","",SAM_2017_user_KZT!BC43/326)</f>
        <v/>
      </c>
      <c r="BD43" s="223" t="str">
        <f>IF(SAM_2017_user_KZT!BD43="","",SAM_2017_user_KZT!BD43/326)</f>
        <v/>
      </c>
      <c r="BE43" s="223" t="str">
        <f>IF(SAM_2017_user_KZT!BE43="","",SAM_2017_user_KZT!BE43/326)</f>
        <v/>
      </c>
      <c r="BF43" s="223" t="str">
        <f>IF(SAM_2017_user_KZT!BF43="","",SAM_2017_user_KZT!BF43/326)</f>
        <v/>
      </c>
      <c r="BG43" s="223" t="str">
        <f>IF(SAM_2017_user_KZT!BG43="","",SAM_2017_user_KZT!BG43/326)</f>
        <v/>
      </c>
      <c r="BH43" s="223" t="str">
        <f>IF(SAM_2017_user_KZT!BH43="","",SAM_2017_user_KZT!BH43/326)</f>
        <v/>
      </c>
      <c r="BI43" s="223" t="str">
        <f>IF(SAM_2017_user_KZT!BI43="","",SAM_2017_user_KZT!BI43/326)</f>
        <v/>
      </c>
      <c r="BJ43" s="223" t="str">
        <f>IF(SAM_2017_user_KZT!BJ43="","",SAM_2017_user_KZT!BJ43/326)</f>
        <v/>
      </c>
      <c r="BK43" s="223" t="str">
        <f>IF(SAM_2017_user_KZT!BK43="","",SAM_2017_user_KZT!BK43/326)</f>
        <v/>
      </c>
      <c r="BL43" s="223" t="str">
        <f>IF(SAM_2017_user_KZT!BL43="","",SAM_2017_user_KZT!BL43/326)</f>
        <v/>
      </c>
      <c r="BM43" s="223" t="str">
        <f>IF(SAM_2017_user_KZT!BM43="","",SAM_2017_user_KZT!BM43/326)</f>
        <v/>
      </c>
      <c r="BN43" s="223" t="str">
        <f>IF(SAM_2017_user_KZT!BN43="","",SAM_2017_user_KZT!BN43/326)</f>
        <v/>
      </c>
      <c r="BO43" s="223" t="str">
        <f>IF(SAM_2017_user_KZT!BO43="","",SAM_2017_user_KZT!BO43/326)</f>
        <v/>
      </c>
      <c r="BP43" s="223" t="str">
        <f>IF(SAM_2017_user_KZT!BP43="","",SAM_2017_user_KZT!BP43/326)</f>
        <v/>
      </c>
      <c r="BQ43" s="223" t="str">
        <f>IF(SAM_2017_user_KZT!BQ43="","",SAM_2017_user_KZT!BQ43/326)</f>
        <v/>
      </c>
      <c r="BR43" s="77" t="str">
        <f>IF(SAM_2017_user_KZT!BR43="","",SAM_2017_user_KZT!BR43/326)</f>
        <v/>
      </c>
      <c r="BS43" s="223" t="str">
        <f>IF(SAM_2017_user_KZT!BS43="","",SAM_2017_user_KZT!BS43/326)</f>
        <v/>
      </c>
      <c r="BT43" s="223" t="str">
        <f>IF(SAM_2017_user_KZT!BT43="","",SAM_2017_user_KZT!BT43/326)</f>
        <v/>
      </c>
      <c r="BU43" s="147">
        <f>IF(SAM_2017_user_KZT!BU43="","",SAM_2017_user_KZT!BU43/326)</f>
        <v>0</v>
      </c>
      <c r="BV43" s="148">
        <f>IF(SAM_2017_user_KZT!BV43="","",SAM_2017_user_KZT!BV43/326)</f>
        <v>0</v>
      </c>
      <c r="BW43" s="148">
        <f>IF(SAM_2017_user_KZT!BW43="","",SAM_2017_user_KZT!BW43/326)</f>
        <v>41.23636401034625</v>
      </c>
      <c r="BX43" s="149">
        <f>IF(SAM_2017_user_KZT!BX43="","",SAM_2017_user_KZT!BX43/326)</f>
        <v>5.8118365383709492</v>
      </c>
      <c r="BY43" s="125" t="str">
        <f>IF(SAM_2017_user_KZT!BY43="","",SAM_2017_user_KZT!BY43/326)</f>
        <v/>
      </c>
      <c r="BZ43" s="223" t="str">
        <f>IF(SAM_2017_user_KZT!BZ43="","",SAM_2017_user_KZT!BZ43/326)</f>
        <v/>
      </c>
      <c r="CA43" s="223" t="str">
        <f>IF(SAM_2017_user_KZT!CA43="","",SAM_2017_user_KZT!CA43/326)</f>
        <v/>
      </c>
      <c r="CB43" s="223" t="str">
        <f>IF(SAM_2017_user_KZT!CB43="","",SAM_2017_user_KZT!CB43/326)</f>
        <v/>
      </c>
      <c r="CC43" s="223" t="str">
        <f>IF(SAM_2017_user_KZT!CD43="","",SAM_2017_user_KZT!CD43/326)</f>
        <v/>
      </c>
      <c r="CD43" s="122">
        <f>IF(SAM_2017_user_KZT!CE43="","",SAM_2017_user_KZT!CE43/326)</f>
        <v>75.160400790807472</v>
      </c>
      <c r="CE43" s="85" t="str">
        <f>IF(SAM_2017_user_KZT!CF43="","",SAM_2017_user_KZT!CF43/326)</f>
        <v/>
      </c>
      <c r="CF43" s="107">
        <f t="shared" si="1"/>
        <v>2864.7304380140213</v>
      </c>
    </row>
    <row r="44" spans="1:84" x14ac:dyDescent="0.25">
      <c r="A44" s="227"/>
      <c r="B44" s="225">
        <v>42</v>
      </c>
      <c r="C44" s="198">
        <f>IF(SAM_2017_user_KZT!C44="","",SAM_2017_user_KZT!C44/326)</f>
        <v>428.40647591382572</v>
      </c>
      <c r="D44" s="220">
        <f>IF(SAM_2017_user_KZT!D44="","",SAM_2017_user_KZT!D44/326)</f>
        <v>3.8714807933060552E-6</v>
      </c>
      <c r="E44" s="220">
        <f>IF(SAM_2017_user_KZT!E44="","",SAM_2017_user_KZT!E44/326)</f>
        <v>2.6428771414841998</v>
      </c>
      <c r="F44" s="250" t="str">
        <f>IF(SAM_2017_user_KZT!F44="","",SAM_2017_user_KZT!F44/326)</f>
        <v/>
      </c>
      <c r="G44" s="220" t="str">
        <f>IF(SAM_2017_user_KZT!G44="","",SAM_2017_user_KZT!G44/326)</f>
        <v/>
      </c>
      <c r="H44" s="220">
        <f>IF(SAM_2017_user_KZT!H44="","",SAM_2017_user_KZT!H44/326)</f>
        <v>1.4162275196626838E-4</v>
      </c>
      <c r="I44" s="220">
        <f>IF(SAM_2017_user_KZT!I44="","",SAM_2017_user_KZT!I44/326)</f>
        <v>1.8611897697858728</v>
      </c>
      <c r="J44" s="220">
        <f>IF(SAM_2017_user_KZT!J44="","",SAM_2017_user_KZT!J44/326)</f>
        <v>402.06414411897049</v>
      </c>
      <c r="K44" s="220">
        <f>IF(SAM_2017_user_KZT!K44="","",SAM_2017_user_KZT!K44/326)</f>
        <v>0.98277301303388997</v>
      </c>
      <c r="L44" s="220">
        <f>IF(SAM_2017_user_KZT!L44="","",SAM_2017_user_KZT!L44/326)</f>
        <v>1.0206888998090997</v>
      </c>
      <c r="M44" s="220">
        <f>IF(SAM_2017_user_KZT!M44="","",SAM_2017_user_KZT!M44/326)</f>
        <v>0.14294879777494585</v>
      </c>
      <c r="N44" s="220">
        <f>IF(SAM_2017_user_KZT!N44="","",SAM_2017_user_KZT!N44/326)</f>
        <v>0.30247620250645152</v>
      </c>
      <c r="O44" s="220">
        <f>IF(SAM_2017_user_KZT!O44="","",SAM_2017_user_KZT!O44/326)</f>
        <v>4.6456669297995539E-3</v>
      </c>
      <c r="P44" s="220">
        <f>IF(SAM_2017_user_KZT!P44="","",SAM_2017_user_KZT!P44/326)</f>
        <v>3.1451761663709443E-2</v>
      </c>
      <c r="Q44" s="220">
        <f>IF(SAM_2017_user_KZT!Q44="","",SAM_2017_user_KZT!Q44/326)</f>
        <v>1.2527914333004686</v>
      </c>
      <c r="R44" s="220">
        <f>IF(SAM_2017_user_KZT!R44="","",SAM_2017_user_KZT!R44/326)</f>
        <v>4.8076596205956328E-2</v>
      </c>
      <c r="S44" s="220">
        <f>IF(SAM_2017_user_KZT!S44="","",SAM_2017_user_KZT!S44/326)</f>
        <v>3.1226800695962264E-3</v>
      </c>
      <c r="T44" s="220" t="str">
        <f>IF(SAM_2017_user_KZT!T44="","",SAM_2017_user_KZT!T44/326)</f>
        <v/>
      </c>
      <c r="U44" s="220">
        <f>IF(SAM_2017_user_KZT!U44="","",SAM_2017_user_KZT!U44/326)</f>
        <v>7.0034546636686804E-2</v>
      </c>
      <c r="V44" s="220">
        <f>IF(SAM_2017_user_KZT!V44="","",SAM_2017_user_KZT!V44/326)</f>
        <v>0.55311268715741213</v>
      </c>
      <c r="W44" s="220">
        <f>IF(SAM_2017_user_KZT!W44="","",SAM_2017_user_KZT!W44/326)</f>
        <v>8.9986963798856956E-2</v>
      </c>
      <c r="X44" s="220">
        <f>IF(SAM_2017_user_KZT!X44="","",SAM_2017_user_KZT!X44/326)</f>
        <v>0.13392032130599776</v>
      </c>
      <c r="Y44" s="220">
        <f>IF(SAM_2017_user_KZT!Y44="","",SAM_2017_user_KZT!Y44/326)</f>
        <v>1.7123408539758633</v>
      </c>
      <c r="Z44" s="220">
        <f>IF(SAM_2017_user_KZT!Z44="","",SAM_2017_user_KZT!Z44/326)</f>
        <v>5.1155937590822845E-5</v>
      </c>
      <c r="AA44" s="220">
        <f>IF(SAM_2017_user_KZT!AA44="","",SAM_2017_user_KZT!AA44/326)</f>
        <v>0.47715983497099485</v>
      </c>
      <c r="AB44" s="220">
        <f>IF(SAM_2017_user_KZT!AB44="","",SAM_2017_user_KZT!AB44/326)</f>
        <v>0.58887145672218943</v>
      </c>
      <c r="AC44" s="220">
        <f>IF(SAM_2017_user_KZT!AC44="","",SAM_2017_user_KZT!AC44/326)</f>
        <v>157.87050503801183</v>
      </c>
      <c r="AD44" s="220">
        <f>IF(SAM_2017_user_KZT!AD44="","",SAM_2017_user_KZT!AD44/326)</f>
        <v>8.8837668850579323</v>
      </c>
      <c r="AE44" s="220">
        <f>IF(SAM_2017_user_KZT!AE44="","",SAM_2017_user_KZT!AE44/326)</f>
        <v>0.50892988086015256</v>
      </c>
      <c r="AF44" s="220">
        <f>IF(SAM_2017_user_KZT!AF44="","",SAM_2017_user_KZT!AF44/326)</f>
        <v>0.80789824499217355</v>
      </c>
      <c r="AG44" s="220">
        <f>IF(SAM_2017_user_KZT!AG44="","",SAM_2017_user_KZT!AG44/326)</f>
        <v>7.2742572087232986</v>
      </c>
      <c r="AH44" s="220">
        <f>IF(SAM_2017_user_KZT!AH44="","",SAM_2017_user_KZT!AH44/326)</f>
        <v>43.357136841948744</v>
      </c>
      <c r="AI44" s="220">
        <f>IF(SAM_2017_user_KZT!AI44="","",SAM_2017_user_KZT!AI44/326)</f>
        <v>10.38229543494869</v>
      </c>
      <c r="AJ44" s="200">
        <f>IF(SAM_2017_user_KZT!AJ44="","",SAM_2017_user_KZT!AJ44/326)</f>
        <v>255.10198587669944</v>
      </c>
      <c r="AK44" s="223" t="str">
        <f>IF(SAM_2017_user_KZT!AK44="","",SAM_2017_user_KZT!AK44/326)</f>
        <v/>
      </c>
      <c r="AL44" s="223" t="str">
        <f>IF(SAM_2017_user_KZT!AL44="","",SAM_2017_user_KZT!AL44/326)</f>
        <v/>
      </c>
      <c r="AM44" s="223" t="str">
        <f>IF(SAM_2017_user_KZT!AM44="","",SAM_2017_user_KZT!AM44/326)</f>
        <v/>
      </c>
      <c r="AN44" s="223" t="str">
        <f>IF(SAM_2017_user_KZT!AN44="","",SAM_2017_user_KZT!AN44/326)</f>
        <v/>
      </c>
      <c r="AO44" s="223" t="str">
        <f>IF(SAM_2017_user_KZT!AO44="","",SAM_2017_user_KZT!AO44/326)</f>
        <v/>
      </c>
      <c r="AP44" s="223" t="str">
        <f>IF(SAM_2017_user_KZT!AP44="","",SAM_2017_user_KZT!AP44/326)</f>
        <v/>
      </c>
      <c r="AQ44" s="223" t="str">
        <f>IF(SAM_2017_user_KZT!AQ44="","",SAM_2017_user_KZT!AQ44/326)</f>
        <v/>
      </c>
      <c r="AR44" s="223" t="str">
        <f>IF(SAM_2017_user_KZT!AR44="","",SAM_2017_user_KZT!AR44/326)</f>
        <v/>
      </c>
      <c r="AS44" s="223" t="str">
        <f>IF(SAM_2017_user_KZT!AS44="","",SAM_2017_user_KZT!AS44/326)</f>
        <v/>
      </c>
      <c r="AT44" s="223" t="str">
        <f>IF(SAM_2017_user_KZT!AT44="","",SAM_2017_user_KZT!AT44/326)</f>
        <v/>
      </c>
      <c r="AU44" s="223" t="str">
        <f>IF(SAM_2017_user_KZT!AU44="","",SAM_2017_user_KZT!AU44/326)</f>
        <v/>
      </c>
      <c r="AV44" s="223" t="str">
        <f>IF(SAM_2017_user_KZT!AV44="","",SAM_2017_user_KZT!AV44/326)</f>
        <v/>
      </c>
      <c r="AW44" s="223" t="str">
        <f>IF(SAM_2017_user_KZT!AW44="","",SAM_2017_user_KZT!AW44/326)</f>
        <v/>
      </c>
      <c r="AX44" s="223" t="str">
        <f>IF(SAM_2017_user_KZT!AX44="","",SAM_2017_user_KZT!AX44/326)</f>
        <v/>
      </c>
      <c r="AY44" s="223" t="str">
        <f>IF(SAM_2017_user_KZT!AY44="","",SAM_2017_user_KZT!AY44/326)</f>
        <v/>
      </c>
      <c r="AZ44" s="223" t="str">
        <f>IF(SAM_2017_user_KZT!AZ44="","",SAM_2017_user_KZT!AZ44/326)</f>
        <v/>
      </c>
      <c r="BA44" s="223" t="str">
        <f>IF(SAM_2017_user_KZT!BA44="","",SAM_2017_user_KZT!BA44/326)</f>
        <v/>
      </c>
      <c r="BB44" s="223" t="str">
        <f>IF(SAM_2017_user_KZT!BB44="","",SAM_2017_user_KZT!BB44/326)</f>
        <v/>
      </c>
      <c r="BC44" s="223" t="str">
        <f>IF(SAM_2017_user_KZT!BC44="","",SAM_2017_user_KZT!BC44/326)</f>
        <v/>
      </c>
      <c r="BD44" s="223" t="str">
        <f>IF(SAM_2017_user_KZT!BD44="","",SAM_2017_user_KZT!BD44/326)</f>
        <v/>
      </c>
      <c r="BE44" s="223" t="str">
        <f>IF(SAM_2017_user_KZT!BE44="","",SAM_2017_user_KZT!BE44/326)</f>
        <v/>
      </c>
      <c r="BF44" s="223" t="str">
        <f>IF(SAM_2017_user_KZT!BF44="","",SAM_2017_user_KZT!BF44/326)</f>
        <v/>
      </c>
      <c r="BG44" s="223" t="str">
        <f>IF(SAM_2017_user_KZT!BG44="","",SAM_2017_user_KZT!BG44/326)</f>
        <v/>
      </c>
      <c r="BH44" s="223" t="str">
        <f>IF(SAM_2017_user_KZT!BH44="","",SAM_2017_user_KZT!BH44/326)</f>
        <v/>
      </c>
      <c r="BI44" s="223" t="str">
        <f>IF(SAM_2017_user_KZT!BI44="","",SAM_2017_user_KZT!BI44/326)</f>
        <v/>
      </c>
      <c r="BJ44" s="223" t="str">
        <f>IF(SAM_2017_user_KZT!BJ44="","",SAM_2017_user_KZT!BJ44/326)</f>
        <v/>
      </c>
      <c r="BK44" s="223" t="str">
        <f>IF(SAM_2017_user_KZT!BK44="","",SAM_2017_user_KZT!BK44/326)</f>
        <v/>
      </c>
      <c r="BL44" s="223" t="str">
        <f>IF(SAM_2017_user_KZT!BL44="","",SAM_2017_user_KZT!BL44/326)</f>
        <v/>
      </c>
      <c r="BM44" s="223" t="str">
        <f>IF(SAM_2017_user_KZT!BM44="","",SAM_2017_user_KZT!BM44/326)</f>
        <v/>
      </c>
      <c r="BN44" s="223" t="str">
        <f>IF(SAM_2017_user_KZT!BN44="","",SAM_2017_user_KZT!BN44/326)</f>
        <v/>
      </c>
      <c r="BO44" s="223" t="str">
        <f>IF(SAM_2017_user_KZT!BO44="","",SAM_2017_user_KZT!BO44/326)</f>
        <v/>
      </c>
      <c r="BP44" s="223" t="str">
        <f>IF(SAM_2017_user_KZT!BP44="","",SAM_2017_user_KZT!BP44/326)</f>
        <v/>
      </c>
      <c r="BQ44" s="223" t="str">
        <f>IF(SAM_2017_user_KZT!BQ44="","",SAM_2017_user_KZT!BQ44/326)</f>
        <v/>
      </c>
      <c r="BR44" s="77" t="str">
        <f>IF(SAM_2017_user_KZT!BR44="","",SAM_2017_user_KZT!BR44/326)</f>
        <v/>
      </c>
      <c r="BS44" s="223" t="str">
        <f>IF(SAM_2017_user_KZT!BS44="","",SAM_2017_user_KZT!BS44/326)</f>
        <v/>
      </c>
      <c r="BT44" s="223" t="str">
        <f>IF(SAM_2017_user_KZT!BT44="","",SAM_2017_user_KZT!BT44/326)</f>
        <v/>
      </c>
      <c r="BU44" s="147">
        <f>IF(SAM_2017_user_KZT!BU44="","",SAM_2017_user_KZT!BU44/326)</f>
        <v>2337.7628537101295</v>
      </c>
      <c r="BV44" s="148">
        <f>IF(SAM_2017_user_KZT!BV44="","",SAM_2017_user_KZT!BV44/326)</f>
        <v>2957.946924703851</v>
      </c>
      <c r="BW44" s="148">
        <f>IF(SAM_2017_user_KZT!BW44="","",SAM_2017_user_KZT!BW44/326)</f>
        <v>1322.5405972528281</v>
      </c>
      <c r="BX44" s="149">
        <f>IF(SAM_2017_user_KZT!BX44="","",SAM_2017_user_KZT!BX44/326)</f>
        <v>3761.5569352696593</v>
      </c>
      <c r="BY44" s="125" t="str">
        <f>IF(SAM_2017_user_KZT!BY44="","",SAM_2017_user_KZT!BY44/326)</f>
        <v/>
      </c>
      <c r="BZ44" s="223" t="str">
        <f>IF(SAM_2017_user_KZT!BZ44="","",SAM_2017_user_KZT!BZ44/326)</f>
        <v/>
      </c>
      <c r="CA44" s="223" t="str">
        <f>IF(SAM_2017_user_KZT!CA44="","",SAM_2017_user_KZT!CA44/326)</f>
        <v/>
      </c>
      <c r="CB44" s="223" t="str">
        <f>IF(SAM_2017_user_KZT!CB44="","",SAM_2017_user_KZT!CB44/326)</f>
        <v/>
      </c>
      <c r="CC44" s="223" t="str">
        <f>IF(SAM_2017_user_KZT!CD44="","",SAM_2017_user_KZT!CD44/326)</f>
        <v/>
      </c>
      <c r="CD44" s="122">
        <f>IF(SAM_2017_user_KZT!CE44="","",SAM_2017_user_KZT!CE44/326)</f>
        <v>15.672777582702722</v>
      </c>
      <c r="CE44" s="85" t="str">
        <f>IF(SAM_2017_user_KZT!CF44="","",SAM_2017_user_KZT!CF44/326)</f>
        <v/>
      </c>
      <c r="CF44" s="107">
        <f t="shared" si="1"/>
        <v>11722.05614924051</v>
      </c>
    </row>
    <row r="45" spans="1:84" x14ac:dyDescent="0.25">
      <c r="A45" s="227"/>
      <c r="B45" s="225">
        <v>43</v>
      </c>
      <c r="C45" s="198">
        <f>IF(SAM_2017_user_KZT!C45="","",SAM_2017_user_KZT!C45/326)</f>
        <v>1.9946692567391549</v>
      </c>
      <c r="D45" s="220">
        <f>IF(SAM_2017_user_KZT!D45="","",SAM_2017_user_KZT!D45/326)</f>
        <v>4.5009757607578109</v>
      </c>
      <c r="E45" s="220">
        <f>IF(SAM_2017_user_KZT!E45="","",SAM_2017_user_KZT!E45/326)</f>
        <v>2.1818484186098082</v>
      </c>
      <c r="F45" s="250" t="str">
        <f>IF(SAM_2017_user_KZT!F45="","",SAM_2017_user_KZT!F45/326)</f>
        <v/>
      </c>
      <c r="G45" s="220">
        <f>IF(SAM_2017_user_KZT!G45="","",SAM_2017_user_KZT!G45/326)</f>
        <v>0.14537588190513767</v>
      </c>
      <c r="H45" s="220">
        <f>IF(SAM_2017_user_KZT!H45="","",SAM_2017_user_KZT!H45/326)</f>
        <v>0.10469370201397797</v>
      </c>
      <c r="I45" s="220">
        <f>IF(SAM_2017_user_KZT!I45="","",SAM_2017_user_KZT!I45/326)</f>
        <v>0.69659963200524566</v>
      </c>
      <c r="J45" s="220">
        <f>IF(SAM_2017_user_KZT!J45="","",SAM_2017_user_KZT!J45/326)</f>
        <v>42.910064319010019</v>
      </c>
      <c r="K45" s="220">
        <f>IF(SAM_2017_user_KZT!K45="","",SAM_2017_user_KZT!K45/326)</f>
        <v>14.420534469083131</v>
      </c>
      <c r="L45" s="220">
        <f>IF(SAM_2017_user_KZT!L45="","",SAM_2017_user_KZT!L45/326)</f>
        <v>0.72528911830875409</v>
      </c>
      <c r="M45" s="220">
        <f>IF(SAM_2017_user_KZT!M45="","",SAM_2017_user_KZT!M45/326)</f>
        <v>0.48091607534284447</v>
      </c>
      <c r="N45" s="220">
        <f>IF(SAM_2017_user_KZT!N45="","",SAM_2017_user_KZT!N45/326)</f>
        <v>2.9002667616231102E-4</v>
      </c>
      <c r="O45" s="220">
        <f>IF(SAM_2017_user_KZT!O45="","",SAM_2017_user_KZT!O45/326)</f>
        <v>2.86943156540111E-6</v>
      </c>
      <c r="P45" s="220">
        <f>IF(SAM_2017_user_KZT!P45="","",SAM_2017_user_KZT!P45/326)</f>
        <v>8.7714680844167383E-4</v>
      </c>
      <c r="Q45" s="220">
        <f>IF(SAM_2017_user_KZT!Q45="","",SAM_2017_user_KZT!Q45/326)</f>
        <v>2.2220165498174373</v>
      </c>
      <c r="R45" s="220">
        <f>IF(SAM_2017_user_KZT!R45="","",SAM_2017_user_KZT!R45/326)</f>
        <v>0.47772101567745284</v>
      </c>
      <c r="S45" s="220">
        <f>IF(SAM_2017_user_KZT!S45="","",SAM_2017_user_KZT!S45/326)</f>
        <v>7.1772135670421774E-2</v>
      </c>
      <c r="T45" s="220" t="str">
        <f>IF(SAM_2017_user_KZT!T45="","",SAM_2017_user_KZT!T45/326)</f>
        <v/>
      </c>
      <c r="U45" s="220">
        <f>IF(SAM_2017_user_KZT!U45="","",SAM_2017_user_KZT!U45/326)</f>
        <v>2.0463904021949189</v>
      </c>
      <c r="V45" s="220">
        <f>IF(SAM_2017_user_KZT!V45="","",SAM_2017_user_KZT!V45/326)</f>
        <v>9.8263582393480209E-3</v>
      </c>
      <c r="W45" s="220">
        <f>IF(SAM_2017_user_KZT!W45="","",SAM_2017_user_KZT!W45/326)</f>
        <v>4.1665072594766886E-2</v>
      </c>
      <c r="X45" s="220">
        <f>IF(SAM_2017_user_KZT!X45="","",SAM_2017_user_KZT!X45/326)</f>
        <v>1.9559214662533589E-2</v>
      </c>
      <c r="Y45" s="220">
        <f>IF(SAM_2017_user_KZT!Y45="","",SAM_2017_user_KZT!Y45/326)</f>
        <v>4.2246024605489714</v>
      </c>
      <c r="Z45" s="220">
        <f>IF(SAM_2017_user_KZT!Z45="","",SAM_2017_user_KZT!Z45/326)</f>
        <v>7.277409781903188E-2</v>
      </c>
      <c r="AA45" s="220">
        <f>IF(SAM_2017_user_KZT!AA45="","",SAM_2017_user_KZT!AA45/326)</f>
        <v>0.4606793204043646</v>
      </c>
      <c r="AB45" s="220">
        <f>IF(SAM_2017_user_KZT!AB45="","",SAM_2017_user_KZT!AB45/326)</f>
        <v>36.949867928608739</v>
      </c>
      <c r="AC45" s="220">
        <f>IF(SAM_2017_user_KZT!AC45="","",SAM_2017_user_KZT!AC45/326)</f>
        <v>330.53980910351663</v>
      </c>
      <c r="AD45" s="220">
        <f>IF(SAM_2017_user_KZT!AD45="","",SAM_2017_user_KZT!AD45/326)</f>
        <v>111.93946466577485</v>
      </c>
      <c r="AE45" s="220">
        <f>IF(SAM_2017_user_KZT!AE45="","",SAM_2017_user_KZT!AE45/326)</f>
        <v>23.408599551961764</v>
      </c>
      <c r="AF45" s="220">
        <f>IF(SAM_2017_user_KZT!AF45="","",SAM_2017_user_KZT!AF45/326)</f>
        <v>29.391285370119821</v>
      </c>
      <c r="AG45" s="220">
        <f>IF(SAM_2017_user_KZT!AG45="","",SAM_2017_user_KZT!AG45/326)</f>
        <v>85.440440299559171</v>
      </c>
      <c r="AH45" s="220">
        <f>IF(SAM_2017_user_KZT!AH45="","",SAM_2017_user_KZT!AH45/326)</f>
        <v>80.396175516107874</v>
      </c>
      <c r="AI45" s="220">
        <f>IF(SAM_2017_user_KZT!AI45="","",SAM_2017_user_KZT!AI45/326)</f>
        <v>3.7393858453759141</v>
      </c>
      <c r="AJ45" s="200">
        <f>IF(SAM_2017_user_KZT!AJ45="","",SAM_2017_user_KZT!AJ45/326)</f>
        <v>112.67058820868832</v>
      </c>
      <c r="AK45" s="223" t="str">
        <f>IF(SAM_2017_user_KZT!AK45="","",SAM_2017_user_KZT!AK45/326)</f>
        <v/>
      </c>
      <c r="AL45" s="223" t="str">
        <f>IF(SAM_2017_user_KZT!AL45="","",SAM_2017_user_KZT!AL45/326)</f>
        <v/>
      </c>
      <c r="AM45" s="223" t="str">
        <f>IF(SAM_2017_user_KZT!AM45="","",SAM_2017_user_KZT!AM45/326)</f>
        <v/>
      </c>
      <c r="AN45" s="223" t="str">
        <f>IF(SAM_2017_user_KZT!AN45="","",SAM_2017_user_KZT!AN45/326)</f>
        <v/>
      </c>
      <c r="AO45" s="223" t="str">
        <f>IF(SAM_2017_user_KZT!AO45="","",SAM_2017_user_KZT!AO45/326)</f>
        <v/>
      </c>
      <c r="AP45" s="223" t="str">
        <f>IF(SAM_2017_user_KZT!AP45="","",SAM_2017_user_KZT!AP45/326)</f>
        <v/>
      </c>
      <c r="AQ45" s="223" t="str">
        <f>IF(SAM_2017_user_KZT!AQ45="","",SAM_2017_user_KZT!AQ45/326)</f>
        <v/>
      </c>
      <c r="AR45" s="223" t="str">
        <f>IF(SAM_2017_user_KZT!AR45="","",SAM_2017_user_KZT!AR45/326)</f>
        <v/>
      </c>
      <c r="AS45" s="223" t="str">
        <f>IF(SAM_2017_user_KZT!AS45="","",SAM_2017_user_KZT!AS45/326)</f>
        <v/>
      </c>
      <c r="AT45" s="223" t="str">
        <f>IF(SAM_2017_user_KZT!AT45="","",SAM_2017_user_KZT!AT45/326)</f>
        <v/>
      </c>
      <c r="AU45" s="223" t="str">
        <f>IF(SAM_2017_user_KZT!AU45="","",SAM_2017_user_KZT!AU45/326)</f>
        <v/>
      </c>
      <c r="AV45" s="223" t="str">
        <f>IF(SAM_2017_user_KZT!AV45="","",SAM_2017_user_KZT!AV45/326)</f>
        <v/>
      </c>
      <c r="AW45" s="223" t="str">
        <f>IF(SAM_2017_user_KZT!AW45="","",SAM_2017_user_KZT!AW45/326)</f>
        <v/>
      </c>
      <c r="AX45" s="223" t="str">
        <f>IF(SAM_2017_user_KZT!AX45="","",SAM_2017_user_KZT!AX45/326)</f>
        <v/>
      </c>
      <c r="AY45" s="223" t="str">
        <f>IF(SAM_2017_user_KZT!AY45="","",SAM_2017_user_KZT!AY45/326)</f>
        <v/>
      </c>
      <c r="AZ45" s="223" t="str">
        <f>IF(SAM_2017_user_KZT!AZ45="","",SAM_2017_user_KZT!AZ45/326)</f>
        <v/>
      </c>
      <c r="BA45" s="223" t="str">
        <f>IF(SAM_2017_user_KZT!BA45="","",SAM_2017_user_KZT!BA45/326)</f>
        <v/>
      </c>
      <c r="BB45" s="223" t="str">
        <f>IF(SAM_2017_user_KZT!BB45="","",SAM_2017_user_KZT!BB45/326)</f>
        <v/>
      </c>
      <c r="BC45" s="223" t="str">
        <f>IF(SAM_2017_user_KZT!BC45="","",SAM_2017_user_KZT!BC45/326)</f>
        <v/>
      </c>
      <c r="BD45" s="223" t="str">
        <f>IF(SAM_2017_user_KZT!BD45="","",SAM_2017_user_KZT!BD45/326)</f>
        <v/>
      </c>
      <c r="BE45" s="223" t="str">
        <f>IF(SAM_2017_user_KZT!BE45="","",SAM_2017_user_KZT!BE45/326)</f>
        <v/>
      </c>
      <c r="BF45" s="223" t="str">
        <f>IF(SAM_2017_user_KZT!BF45="","",SAM_2017_user_KZT!BF45/326)</f>
        <v/>
      </c>
      <c r="BG45" s="223" t="str">
        <f>IF(SAM_2017_user_KZT!BG45="","",SAM_2017_user_KZT!BG45/326)</f>
        <v/>
      </c>
      <c r="BH45" s="223" t="str">
        <f>IF(SAM_2017_user_KZT!BH45="","",SAM_2017_user_KZT!BH45/326)</f>
        <v/>
      </c>
      <c r="BI45" s="223" t="str">
        <f>IF(SAM_2017_user_KZT!BI45="","",SAM_2017_user_KZT!BI45/326)</f>
        <v/>
      </c>
      <c r="BJ45" s="223" t="str">
        <f>IF(SAM_2017_user_KZT!BJ45="","",SAM_2017_user_KZT!BJ45/326)</f>
        <v/>
      </c>
      <c r="BK45" s="223" t="str">
        <f>IF(SAM_2017_user_KZT!BK45="","",SAM_2017_user_KZT!BK45/326)</f>
        <v/>
      </c>
      <c r="BL45" s="223" t="str">
        <f>IF(SAM_2017_user_KZT!BL45="","",SAM_2017_user_KZT!BL45/326)</f>
        <v/>
      </c>
      <c r="BM45" s="223" t="str">
        <f>IF(SAM_2017_user_KZT!BM45="","",SAM_2017_user_KZT!BM45/326)</f>
        <v/>
      </c>
      <c r="BN45" s="223" t="str">
        <f>IF(SAM_2017_user_KZT!BN45="","",SAM_2017_user_KZT!BN45/326)</f>
        <v/>
      </c>
      <c r="BO45" s="223" t="str">
        <f>IF(SAM_2017_user_KZT!BO45="","",SAM_2017_user_KZT!BO45/326)</f>
        <v/>
      </c>
      <c r="BP45" s="223" t="str">
        <f>IF(SAM_2017_user_KZT!BP45="","",SAM_2017_user_KZT!BP45/326)</f>
        <v/>
      </c>
      <c r="BQ45" s="223" t="str">
        <f>IF(SAM_2017_user_KZT!BQ45="","",SAM_2017_user_KZT!BQ45/326)</f>
        <v/>
      </c>
      <c r="BR45" s="77" t="str">
        <f>IF(SAM_2017_user_KZT!BR45="","",SAM_2017_user_KZT!BR45/326)</f>
        <v/>
      </c>
      <c r="BS45" s="223" t="str">
        <f>IF(SAM_2017_user_KZT!BS45="","",SAM_2017_user_KZT!BS45/326)</f>
        <v/>
      </c>
      <c r="BT45" s="223" t="str">
        <f>IF(SAM_2017_user_KZT!BT45="","",SAM_2017_user_KZT!BT45/326)</f>
        <v/>
      </c>
      <c r="BU45" s="147">
        <f>IF(SAM_2017_user_KZT!BU45="","",SAM_2017_user_KZT!BU45/326)</f>
        <v>64.148692440826636</v>
      </c>
      <c r="BV45" s="148">
        <f>IF(SAM_2017_user_KZT!BV45="","",SAM_2017_user_KZT!BV45/326)</f>
        <v>67.070147153129184</v>
      </c>
      <c r="BW45" s="148">
        <f>IF(SAM_2017_user_KZT!BW45="","",SAM_2017_user_KZT!BW45/326)</f>
        <v>35.302032347872988</v>
      </c>
      <c r="BX45" s="149">
        <f>IF(SAM_2017_user_KZT!BX45="","",SAM_2017_user_KZT!BX45/326)</f>
        <v>73.918193757717191</v>
      </c>
      <c r="BY45" s="125" t="str">
        <f>IF(SAM_2017_user_KZT!BY45="","",SAM_2017_user_KZT!BY45/326)</f>
        <v/>
      </c>
      <c r="BZ45" s="223" t="str">
        <f>IF(SAM_2017_user_KZT!BZ45="","",SAM_2017_user_KZT!BZ45/326)</f>
        <v/>
      </c>
      <c r="CA45" s="223" t="str">
        <f>IF(SAM_2017_user_KZT!CA45="","",SAM_2017_user_KZT!CA45/326)</f>
        <v/>
      </c>
      <c r="CB45" s="223" t="str">
        <f>IF(SAM_2017_user_KZT!CB45="","",SAM_2017_user_KZT!CB45/326)</f>
        <v/>
      </c>
      <c r="CC45" s="223" t="str">
        <f>IF(SAM_2017_user_KZT!CD45="","",SAM_2017_user_KZT!CD45/326)</f>
        <v/>
      </c>
      <c r="CD45" s="122">
        <f>IF(SAM_2017_user_KZT!CE45="","",SAM_2017_user_KZT!CE45/326)</f>
        <v>19.2589732331754</v>
      </c>
      <c r="CE45" s="85" t="str">
        <f>IF(SAM_2017_user_KZT!CF45="","",SAM_2017_user_KZT!CF45/326)</f>
        <v/>
      </c>
      <c r="CF45" s="107">
        <f t="shared" si="1"/>
        <v>1151.9827987267556</v>
      </c>
    </row>
    <row r="46" spans="1:84" x14ac:dyDescent="0.25">
      <c r="A46" s="227"/>
      <c r="B46" s="225">
        <v>44</v>
      </c>
      <c r="C46" s="198">
        <f>IF(SAM_2017_user_KZT!C46="","",SAM_2017_user_KZT!C46/326)</f>
        <v>43.353102794248585</v>
      </c>
      <c r="D46" s="220">
        <f>IF(SAM_2017_user_KZT!D46="","",SAM_2017_user_KZT!D46/326)</f>
        <v>18.959607516071003</v>
      </c>
      <c r="E46" s="220">
        <f>IF(SAM_2017_user_KZT!E46="","",SAM_2017_user_KZT!E46/326)</f>
        <v>146.09724327227775</v>
      </c>
      <c r="F46" s="250">
        <f>IF(SAM_2017_user_KZT!F46="","",SAM_2017_user_KZT!F46/326)</f>
        <v>7.2948630616790982E-4</v>
      </c>
      <c r="G46" s="220">
        <f>IF(SAM_2017_user_KZT!G46="","",SAM_2017_user_KZT!G46/326)</f>
        <v>7.1778242130672112</v>
      </c>
      <c r="H46" s="220">
        <f>IF(SAM_2017_user_KZT!H46="","",SAM_2017_user_KZT!H46/326)</f>
        <v>12.379292638349161</v>
      </c>
      <c r="I46" s="220">
        <f>IF(SAM_2017_user_KZT!I46="","",SAM_2017_user_KZT!I46/326)</f>
        <v>137.20526811805803</v>
      </c>
      <c r="J46" s="220">
        <f>IF(SAM_2017_user_KZT!J46="","",SAM_2017_user_KZT!J46/326)</f>
        <v>76.021479138283681</v>
      </c>
      <c r="K46" s="220">
        <f>IF(SAM_2017_user_KZT!K46="","",SAM_2017_user_KZT!K46/326)</f>
        <v>2.4656680203614241</v>
      </c>
      <c r="L46" s="220">
        <f>IF(SAM_2017_user_KZT!L46="","",SAM_2017_user_KZT!L46/326)</f>
        <v>133.45864140264027</v>
      </c>
      <c r="M46" s="220">
        <f>IF(SAM_2017_user_KZT!M46="","",SAM_2017_user_KZT!M46/326)</f>
        <v>3.4303149942120363</v>
      </c>
      <c r="N46" s="220">
        <f>IF(SAM_2017_user_KZT!N46="","",SAM_2017_user_KZT!N46/326)</f>
        <v>0.1340269883469708</v>
      </c>
      <c r="O46" s="220">
        <f>IF(SAM_2017_user_KZT!O46="","",SAM_2017_user_KZT!O46/326)</f>
        <v>0.84649313097141787</v>
      </c>
      <c r="P46" s="220">
        <f>IF(SAM_2017_user_KZT!P46="","",SAM_2017_user_KZT!P46/326)</f>
        <v>0.46740458986506739</v>
      </c>
      <c r="Q46" s="220">
        <f>IF(SAM_2017_user_KZT!Q46="","",SAM_2017_user_KZT!Q46/326)</f>
        <v>18.915723040164327</v>
      </c>
      <c r="R46" s="220">
        <f>IF(SAM_2017_user_KZT!R46="","",SAM_2017_user_KZT!R46/326)</f>
        <v>48.655754926712916</v>
      </c>
      <c r="S46" s="220">
        <f>IF(SAM_2017_user_KZT!S46="","",SAM_2017_user_KZT!S46/326)</f>
        <v>3.8363005740281482</v>
      </c>
      <c r="T46" s="220">
        <f>IF(SAM_2017_user_KZT!T46="","",SAM_2017_user_KZT!T46/326)</f>
        <v>1.0528047072913028E-3</v>
      </c>
      <c r="U46" s="220">
        <f>IF(SAM_2017_user_KZT!U46="","",SAM_2017_user_KZT!U46/326)</f>
        <v>30.889148498739356</v>
      </c>
      <c r="V46" s="220">
        <f>IF(SAM_2017_user_KZT!V46="","",SAM_2017_user_KZT!V46/326)</f>
        <v>5.7068135446514651E-2</v>
      </c>
      <c r="W46" s="220">
        <f>IF(SAM_2017_user_KZT!W46="","",SAM_2017_user_KZT!W46/326)</f>
        <v>6.867484390182879</v>
      </c>
      <c r="X46" s="220">
        <f>IF(SAM_2017_user_KZT!X46="","",SAM_2017_user_KZT!X46/326)</f>
        <v>8.2296779045287582</v>
      </c>
      <c r="Y46" s="220">
        <f>IF(SAM_2017_user_KZT!Y46="","",SAM_2017_user_KZT!Y46/326)</f>
        <v>244.53084866275279</v>
      </c>
      <c r="Z46" s="220">
        <f>IF(SAM_2017_user_KZT!Z46="","",SAM_2017_user_KZT!Z46/326)</f>
        <v>8.3142948583122447</v>
      </c>
      <c r="AA46" s="220">
        <f>IF(SAM_2017_user_KZT!AA46="","",SAM_2017_user_KZT!AA46/326)</f>
        <v>18.847621506697848</v>
      </c>
      <c r="AB46" s="220">
        <f>IF(SAM_2017_user_KZT!AB46="","",SAM_2017_user_KZT!AB46/326)</f>
        <v>151.00006212865767</v>
      </c>
      <c r="AC46" s="220">
        <f>IF(SAM_2017_user_KZT!AC46="","",SAM_2017_user_KZT!AC46/326)</f>
        <v>607.41600198135404</v>
      </c>
      <c r="AD46" s="220">
        <f>IF(SAM_2017_user_KZT!AD46="","",SAM_2017_user_KZT!AD46/326)</f>
        <v>36.352072853983238</v>
      </c>
      <c r="AE46" s="220">
        <f>IF(SAM_2017_user_KZT!AE46="","",SAM_2017_user_KZT!AE46/326)</f>
        <v>3.9339865735026485</v>
      </c>
      <c r="AF46" s="220">
        <f>IF(SAM_2017_user_KZT!AF46="","",SAM_2017_user_KZT!AF46/326)</f>
        <v>299.94863243617073</v>
      </c>
      <c r="AG46" s="220">
        <f>IF(SAM_2017_user_KZT!AG46="","",SAM_2017_user_KZT!AG46/326)</f>
        <v>175.32157852386663</v>
      </c>
      <c r="AH46" s="220">
        <f>IF(SAM_2017_user_KZT!AH46="","",SAM_2017_user_KZT!AH46/326)</f>
        <v>39.855182182199542</v>
      </c>
      <c r="AI46" s="220">
        <f>IF(SAM_2017_user_KZT!AI46="","",SAM_2017_user_KZT!AI46/326)</f>
        <v>116.29637182900967</v>
      </c>
      <c r="AJ46" s="200">
        <f>IF(SAM_2017_user_KZT!AJ46="","",SAM_2017_user_KZT!AJ46/326)</f>
        <v>329.09522772325175</v>
      </c>
      <c r="AK46" s="223" t="str">
        <f>IF(SAM_2017_user_KZT!AK46="","",SAM_2017_user_KZT!AK46/326)</f>
        <v/>
      </c>
      <c r="AL46" s="223" t="str">
        <f>IF(SAM_2017_user_KZT!AL46="","",SAM_2017_user_KZT!AL46/326)</f>
        <v/>
      </c>
      <c r="AM46" s="223" t="str">
        <f>IF(SAM_2017_user_KZT!AM46="","",SAM_2017_user_KZT!AM46/326)</f>
        <v/>
      </c>
      <c r="AN46" s="223" t="str">
        <f>IF(SAM_2017_user_KZT!AN46="","",SAM_2017_user_KZT!AN46/326)</f>
        <v/>
      </c>
      <c r="AO46" s="223" t="str">
        <f>IF(SAM_2017_user_KZT!AO46="","",SAM_2017_user_KZT!AO46/326)</f>
        <v/>
      </c>
      <c r="AP46" s="223" t="str">
        <f>IF(SAM_2017_user_KZT!AP46="","",SAM_2017_user_KZT!AP46/326)</f>
        <v/>
      </c>
      <c r="AQ46" s="223" t="str">
        <f>IF(SAM_2017_user_KZT!AQ46="","",SAM_2017_user_KZT!AQ46/326)</f>
        <v/>
      </c>
      <c r="AR46" s="223" t="str">
        <f>IF(SAM_2017_user_KZT!AR46="","",SAM_2017_user_KZT!AR46/326)</f>
        <v/>
      </c>
      <c r="AS46" s="223" t="str">
        <f>IF(SAM_2017_user_KZT!AS46="","",SAM_2017_user_KZT!AS46/326)</f>
        <v/>
      </c>
      <c r="AT46" s="223" t="str">
        <f>IF(SAM_2017_user_KZT!AT46="","",SAM_2017_user_KZT!AT46/326)</f>
        <v/>
      </c>
      <c r="AU46" s="223" t="str">
        <f>IF(SAM_2017_user_KZT!AU46="","",SAM_2017_user_KZT!AU46/326)</f>
        <v/>
      </c>
      <c r="AV46" s="223" t="str">
        <f>IF(SAM_2017_user_KZT!AV46="","",SAM_2017_user_KZT!AV46/326)</f>
        <v/>
      </c>
      <c r="AW46" s="223" t="str">
        <f>IF(SAM_2017_user_KZT!AW46="","",SAM_2017_user_KZT!AW46/326)</f>
        <v/>
      </c>
      <c r="AX46" s="223" t="str">
        <f>IF(SAM_2017_user_KZT!AX46="","",SAM_2017_user_KZT!AX46/326)</f>
        <v/>
      </c>
      <c r="AY46" s="223" t="str">
        <f>IF(SAM_2017_user_KZT!AY46="","",SAM_2017_user_KZT!AY46/326)</f>
        <v/>
      </c>
      <c r="AZ46" s="223" t="str">
        <f>IF(SAM_2017_user_KZT!AZ46="","",SAM_2017_user_KZT!AZ46/326)</f>
        <v/>
      </c>
      <c r="BA46" s="223" t="str">
        <f>IF(SAM_2017_user_KZT!BA46="","",SAM_2017_user_KZT!BA46/326)</f>
        <v/>
      </c>
      <c r="BB46" s="223" t="str">
        <f>IF(SAM_2017_user_KZT!BB46="","",SAM_2017_user_KZT!BB46/326)</f>
        <v/>
      </c>
      <c r="BC46" s="223" t="str">
        <f>IF(SAM_2017_user_KZT!BC46="","",SAM_2017_user_KZT!BC46/326)</f>
        <v/>
      </c>
      <c r="BD46" s="223" t="str">
        <f>IF(SAM_2017_user_KZT!BD46="","",SAM_2017_user_KZT!BD46/326)</f>
        <v/>
      </c>
      <c r="BE46" s="223" t="str">
        <f>IF(SAM_2017_user_KZT!BE46="","",SAM_2017_user_KZT!BE46/326)</f>
        <v/>
      </c>
      <c r="BF46" s="223" t="str">
        <f>IF(SAM_2017_user_KZT!BF46="","",SAM_2017_user_KZT!BF46/326)</f>
        <v/>
      </c>
      <c r="BG46" s="223" t="str">
        <f>IF(SAM_2017_user_KZT!BG46="","",SAM_2017_user_KZT!BG46/326)</f>
        <v/>
      </c>
      <c r="BH46" s="223" t="str">
        <f>IF(SAM_2017_user_KZT!BH46="","",SAM_2017_user_KZT!BH46/326)</f>
        <v/>
      </c>
      <c r="BI46" s="223" t="str">
        <f>IF(SAM_2017_user_KZT!BI46="","",SAM_2017_user_KZT!BI46/326)</f>
        <v/>
      </c>
      <c r="BJ46" s="223" t="str">
        <f>IF(SAM_2017_user_KZT!BJ46="","",SAM_2017_user_KZT!BJ46/326)</f>
        <v/>
      </c>
      <c r="BK46" s="223" t="str">
        <f>IF(SAM_2017_user_KZT!BK46="","",SAM_2017_user_KZT!BK46/326)</f>
        <v/>
      </c>
      <c r="BL46" s="223" t="str">
        <f>IF(SAM_2017_user_KZT!BL46="","",SAM_2017_user_KZT!BL46/326)</f>
        <v/>
      </c>
      <c r="BM46" s="223" t="str">
        <f>IF(SAM_2017_user_KZT!BM46="","",SAM_2017_user_KZT!BM46/326)</f>
        <v/>
      </c>
      <c r="BN46" s="223" t="str">
        <f>IF(SAM_2017_user_KZT!BN46="","",SAM_2017_user_KZT!BN46/326)</f>
        <v/>
      </c>
      <c r="BO46" s="223" t="str">
        <f>IF(SAM_2017_user_KZT!BO46="","",SAM_2017_user_KZT!BO46/326)</f>
        <v/>
      </c>
      <c r="BP46" s="223" t="str">
        <f>IF(SAM_2017_user_KZT!BP46="","",SAM_2017_user_KZT!BP46/326)</f>
        <v/>
      </c>
      <c r="BQ46" s="223" t="str">
        <f>IF(SAM_2017_user_KZT!BQ46="","",SAM_2017_user_KZT!BQ46/326)</f>
        <v/>
      </c>
      <c r="BR46" s="77" t="str">
        <f>IF(SAM_2017_user_KZT!BR46="","",SAM_2017_user_KZT!BR46/326)</f>
        <v/>
      </c>
      <c r="BS46" s="223" t="str">
        <f>IF(SAM_2017_user_KZT!BS46="","",SAM_2017_user_KZT!BS46/326)</f>
        <v/>
      </c>
      <c r="BT46" s="223" t="str">
        <f>IF(SAM_2017_user_KZT!BT46="","",SAM_2017_user_KZT!BT46/326)</f>
        <v/>
      </c>
      <c r="BU46" s="147">
        <f>IF(SAM_2017_user_KZT!BU46="","",SAM_2017_user_KZT!BU46/326)</f>
        <v>371.04682361499516</v>
      </c>
      <c r="BV46" s="148">
        <f>IF(SAM_2017_user_KZT!BV46="","",SAM_2017_user_KZT!BV46/326)</f>
        <v>599.71388424804923</v>
      </c>
      <c r="BW46" s="148">
        <f>IF(SAM_2017_user_KZT!BW46="","",SAM_2017_user_KZT!BW46/326)</f>
        <v>231.44889383380189</v>
      </c>
      <c r="BX46" s="149">
        <f>IF(SAM_2017_user_KZT!BX46="","",SAM_2017_user_KZT!BX46/326)</f>
        <v>972.40904000730973</v>
      </c>
      <c r="BY46" s="125" t="str">
        <f>IF(SAM_2017_user_KZT!BY46="","",SAM_2017_user_KZT!BY46/326)</f>
        <v/>
      </c>
      <c r="BZ46" s="223" t="str">
        <f>IF(SAM_2017_user_KZT!BZ46="","",SAM_2017_user_KZT!BZ46/326)</f>
        <v/>
      </c>
      <c r="CA46" s="223" t="str">
        <f>IF(SAM_2017_user_KZT!CA46="","",SAM_2017_user_KZT!CA46/326)</f>
        <v/>
      </c>
      <c r="CB46" s="223" t="str">
        <f>IF(SAM_2017_user_KZT!CB46="","",SAM_2017_user_KZT!CB46/326)</f>
        <v/>
      </c>
      <c r="CC46" s="223" t="str">
        <f>IF(SAM_2017_user_KZT!CD46="","",SAM_2017_user_KZT!CD46/326)</f>
        <v/>
      </c>
      <c r="CD46" s="122">
        <f>IF(SAM_2017_user_KZT!CE46="","",SAM_2017_user_KZT!CE46/326)</f>
        <v>217.54163888247862</v>
      </c>
      <c r="CE46" s="85" t="str">
        <f>IF(SAM_2017_user_KZT!CF46="","",SAM_2017_user_KZT!CF46/326)</f>
        <v/>
      </c>
      <c r="CF46" s="107">
        <f t="shared" si="1"/>
        <v>5122.5214684239627</v>
      </c>
    </row>
    <row r="47" spans="1:84" x14ac:dyDescent="0.25">
      <c r="A47" s="227"/>
      <c r="B47" s="225">
        <v>45</v>
      </c>
      <c r="C47" s="198">
        <f>IF(SAM_2017_user_KZT!C47="","",SAM_2017_user_KZT!C47/326)</f>
        <v>70.913616527448383</v>
      </c>
      <c r="D47" s="220">
        <f>IF(SAM_2017_user_KZT!D47="","",SAM_2017_user_KZT!D47/326)</f>
        <v>117.82975572070264</v>
      </c>
      <c r="E47" s="220">
        <f>IF(SAM_2017_user_KZT!E47="","",SAM_2017_user_KZT!E47/326)</f>
        <v>876.16696413569377</v>
      </c>
      <c r="F47" s="250">
        <f>IF(SAM_2017_user_KZT!F47="","",SAM_2017_user_KZT!F47/326)</f>
        <v>9.3678762270233644</v>
      </c>
      <c r="G47" s="220">
        <f>IF(SAM_2017_user_KZT!G47="","",SAM_2017_user_KZT!G47/326)</f>
        <v>327.44826965471441</v>
      </c>
      <c r="H47" s="220">
        <f>IF(SAM_2017_user_KZT!H47="","",SAM_2017_user_KZT!H47/326)</f>
        <v>154.20633214697042</v>
      </c>
      <c r="I47" s="220">
        <f>IF(SAM_2017_user_KZT!I47="","",SAM_2017_user_KZT!I47/326)</f>
        <v>235.59939707916291</v>
      </c>
      <c r="J47" s="220">
        <f>IF(SAM_2017_user_KZT!J47="","",SAM_2017_user_KZT!J47/326)</f>
        <v>4.0170415912312327</v>
      </c>
      <c r="K47" s="220">
        <f>IF(SAM_2017_user_KZT!K47="","",SAM_2017_user_KZT!K47/326)</f>
        <v>4.5783949114541998E-3</v>
      </c>
      <c r="L47" s="220">
        <f>IF(SAM_2017_user_KZT!L47="","",SAM_2017_user_KZT!L47/326)</f>
        <v>27.452192986698986</v>
      </c>
      <c r="M47" s="220">
        <f>IF(SAM_2017_user_KZT!M47="","",SAM_2017_user_KZT!M47/326)</f>
        <v>383.77290940609822</v>
      </c>
      <c r="N47" s="220">
        <f>IF(SAM_2017_user_KZT!N47="","",SAM_2017_user_KZT!N47/326)</f>
        <v>25.075004279065823</v>
      </c>
      <c r="O47" s="220">
        <f>IF(SAM_2017_user_KZT!O47="","",SAM_2017_user_KZT!O47/326)</f>
        <v>118.77286035064608</v>
      </c>
      <c r="P47" s="220">
        <f>IF(SAM_2017_user_KZT!P47="","",SAM_2017_user_KZT!P47/326)</f>
        <v>1.5739213023456966</v>
      </c>
      <c r="Q47" s="220">
        <f>IF(SAM_2017_user_KZT!Q47="","",SAM_2017_user_KZT!Q47/326)</f>
        <v>2.7585434524286945</v>
      </c>
      <c r="R47" s="220">
        <f>IF(SAM_2017_user_KZT!R47="","",SAM_2017_user_KZT!R47/326)</f>
        <v>178.6240730143399</v>
      </c>
      <c r="S47" s="220">
        <f>IF(SAM_2017_user_KZT!S47="","",SAM_2017_user_KZT!S47/326)</f>
        <v>362.05939448121097</v>
      </c>
      <c r="T47" s="220">
        <f>IF(SAM_2017_user_KZT!T47="","",SAM_2017_user_KZT!T47/326)</f>
        <v>1.013603908889778E-3</v>
      </c>
      <c r="U47" s="220">
        <f>IF(SAM_2017_user_KZT!U47="","",SAM_2017_user_KZT!U47/326)</f>
        <v>473.9237196751032</v>
      </c>
      <c r="V47" s="220">
        <f>IF(SAM_2017_user_KZT!V47="","",SAM_2017_user_KZT!V47/326)</f>
        <v>55.059843726780628</v>
      </c>
      <c r="W47" s="220">
        <f>IF(SAM_2017_user_KZT!W47="","",SAM_2017_user_KZT!W47/326)</f>
        <v>69.293807423218496</v>
      </c>
      <c r="X47" s="220">
        <f>IF(SAM_2017_user_KZT!X47="","",SAM_2017_user_KZT!X47/326)</f>
        <v>45.053188259809318</v>
      </c>
      <c r="Y47" s="220">
        <f>IF(SAM_2017_user_KZT!Y47="","",SAM_2017_user_KZT!Y47/326)</f>
        <v>952.0825794359389</v>
      </c>
      <c r="Z47" s="220">
        <f>IF(SAM_2017_user_KZT!Z47="","",SAM_2017_user_KZT!Z47/326)</f>
        <v>27.150991156181266</v>
      </c>
      <c r="AA47" s="220">
        <f>IF(SAM_2017_user_KZT!AA47="","",SAM_2017_user_KZT!AA47/326)</f>
        <v>2.0354908566777605</v>
      </c>
      <c r="AB47" s="220">
        <f>IF(SAM_2017_user_KZT!AB47="","",SAM_2017_user_KZT!AB47/326)</f>
        <v>1193.9065992616022</v>
      </c>
      <c r="AC47" s="220">
        <f>IF(SAM_2017_user_KZT!AC47="","",SAM_2017_user_KZT!AC47/326)</f>
        <v>297.28607165248741</v>
      </c>
      <c r="AD47" s="220">
        <f>IF(SAM_2017_user_KZT!AD47="","",SAM_2017_user_KZT!AD47/326)</f>
        <v>143.25315718371863</v>
      </c>
      <c r="AE47" s="220">
        <f>IF(SAM_2017_user_KZT!AE47="","",SAM_2017_user_KZT!AE47/326)</f>
        <v>2.8819292228102601E-4</v>
      </c>
      <c r="AF47" s="220">
        <f>IF(SAM_2017_user_KZT!AF47="","",SAM_2017_user_KZT!AF47/326)</f>
        <v>39.944589429904454</v>
      </c>
      <c r="AG47" s="220">
        <f>IF(SAM_2017_user_KZT!AG47="","",SAM_2017_user_KZT!AG47/326)</f>
        <v>238.23669522301037</v>
      </c>
      <c r="AH47" s="220">
        <f>IF(SAM_2017_user_KZT!AH47="","",SAM_2017_user_KZT!AH47/326)</f>
        <v>5.72001862107374E-2</v>
      </c>
      <c r="AI47" s="220">
        <f>IF(SAM_2017_user_KZT!AI47="","",SAM_2017_user_KZT!AI47/326)</f>
        <v>5.192180711384677</v>
      </c>
      <c r="AJ47" s="200">
        <f>IF(SAM_2017_user_KZT!AJ47="","",SAM_2017_user_KZT!AJ47/326)</f>
        <v>232.30618372901108</v>
      </c>
      <c r="AK47" s="223" t="str">
        <f>IF(SAM_2017_user_KZT!AK47="","",SAM_2017_user_KZT!AK47/326)</f>
        <v/>
      </c>
      <c r="AL47" s="223" t="str">
        <f>IF(SAM_2017_user_KZT!AL47="","",SAM_2017_user_KZT!AL47/326)</f>
        <v/>
      </c>
      <c r="AM47" s="223" t="str">
        <f>IF(SAM_2017_user_KZT!AM47="","",SAM_2017_user_KZT!AM47/326)</f>
        <v/>
      </c>
      <c r="AN47" s="223" t="str">
        <f>IF(SAM_2017_user_KZT!AN47="","",SAM_2017_user_KZT!AN47/326)</f>
        <v/>
      </c>
      <c r="AO47" s="223" t="str">
        <f>IF(SAM_2017_user_KZT!AO47="","",SAM_2017_user_KZT!AO47/326)</f>
        <v/>
      </c>
      <c r="AP47" s="223" t="str">
        <f>IF(SAM_2017_user_KZT!AP47="","",SAM_2017_user_KZT!AP47/326)</f>
        <v/>
      </c>
      <c r="AQ47" s="223" t="str">
        <f>IF(SAM_2017_user_KZT!AQ47="","",SAM_2017_user_KZT!AQ47/326)</f>
        <v/>
      </c>
      <c r="AR47" s="223" t="str">
        <f>IF(SAM_2017_user_KZT!AR47="","",SAM_2017_user_KZT!AR47/326)</f>
        <v/>
      </c>
      <c r="AS47" s="223" t="str">
        <f>IF(SAM_2017_user_KZT!AS47="","",SAM_2017_user_KZT!AS47/326)</f>
        <v/>
      </c>
      <c r="AT47" s="223" t="str">
        <f>IF(SAM_2017_user_KZT!AT47="","",SAM_2017_user_KZT!AT47/326)</f>
        <v/>
      </c>
      <c r="AU47" s="223" t="str">
        <f>IF(SAM_2017_user_KZT!AU47="","",SAM_2017_user_KZT!AU47/326)</f>
        <v/>
      </c>
      <c r="AV47" s="223" t="str">
        <f>IF(SAM_2017_user_KZT!AV47="","",SAM_2017_user_KZT!AV47/326)</f>
        <v/>
      </c>
      <c r="AW47" s="223" t="str">
        <f>IF(SAM_2017_user_KZT!AW47="","",SAM_2017_user_KZT!AW47/326)</f>
        <v/>
      </c>
      <c r="AX47" s="223" t="str">
        <f>IF(SAM_2017_user_KZT!AX47="","",SAM_2017_user_KZT!AX47/326)</f>
        <v/>
      </c>
      <c r="AY47" s="223" t="str">
        <f>IF(SAM_2017_user_KZT!AY47="","",SAM_2017_user_KZT!AY47/326)</f>
        <v/>
      </c>
      <c r="AZ47" s="223" t="str">
        <f>IF(SAM_2017_user_KZT!AZ47="","",SAM_2017_user_KZT!AZ47/326)</f>
        <v/>
      </c>
      <c r="BA47" s="223" t="str">
        <f>IF(SAM_2017_user_KZT!BA47="","",SAM_2017_user_KZT!BA47/326)</f>
        <v/>
      </c>
      <c r="BB47" s="223" t="str">
        <f>IF(SAM_2017_user_KZT!BB47="","",SAM_2017_user_KZT!BB47/326)</f>
        <v/>
      </c>
      <c r="BC47" s="223" t="str">
        <f>IF(SAM_2017_user_KZT!BC47="","",SAM_2017_user_KZT!BC47/326)</f>
        <v/>
      </c>
      <c r="BD47" s="223" t="str">
        <f>IF(SAM_2017_user_KZT!BD47="","",SAM_2017_user_KZT!BD47/326)</f>
        <v/>
      </c>
      <c r="BE47" s="223" t="str">
        <f>IF(SAM_2017_user_KZT!BE47="","",SAM_2017_user_KZT!BE47/326)</f>
        <v/>
      </c>
      <c r="BF47" s="223" t="str">
        <f>IF(SAM_2017_user_KZT!BF47="","",SAM_2017_user_KZT!BF47/326)</f>
        <v/>
      </c>
      <c r="BG47" s="223" t="str">
        <f>IF(SAM_2017_user_KZT!BG47="","",SAM_2017_user_KZT!BG47/326)</f>
        <v/>
      </c>
      <c r="BH47" s="223" t="str">
        <f>IF(SAM_2017_user_KZT!BH47="","",SAM_2017_user_KZT!BH47/326)</f>
        <v/>
      </c>
      <c r="BI47" s="223" t="str">
        <f>IF(SAM_2017_user_KZT!BI47="","",SAM_2017_user_KZT!BI47/326)</f>
        <v/>
      </c>
      <c r="BJ47" s="223" t="str">
        <f>IF(SAM_2017_user_KZT!BJ47="","",SAM_2017_user_KZT!BJ47/326)</f>
        <v/>
      </c>
      <c r="BK47" s="223" t="str">
        <f>IF(SAM_2017_user_KZT!BK47="","",SAM_2017_user_KZT!BK47/326)</f>
        <v/>
      </c>
      <c r="BL47" s="223" t="str">
        <f>IF(SAM_2017_user_KZT!BL47="","",SAM_2017_user_KZT!BL47/326)</f>
        <v/>
      </c>
      <c r="BM47" s="223" t="str">
        <f>IF(SAM_2017_user_KZT!BM47="","",SAM_2017_user_KZT!BM47/326)</f>
        <v/>
      </c>
      <c r="BN47" s="223" t="str">
        <f>IF(SAM_2017_user_KZT!BN47="","",SAM_2017_user_KZT!BN47/326)</f>
        <v/>
      </c>
      <c r="BO47" s="223" t="str">
        <f>IF(SAM_2017_user_KZT!BO47="","",SAM_2017_user_KZT!BO47/326)</f>
        <v/>
      </c>
      <c r="BP47" s="223" t="str">
        <f>IF(SAM_2017_user_KZT!BP47="","",SAM_2017_user_KZT!BP47/326)</f>
        <v/>
      </c>
      <c r="BQ47" s="223" t="str">
        <f>IF(SAM_2017_user_KZT!BQ47="","",SAM_2017_user_KZT!BQ47/326)</f>
        <v/>
      </c>
      <c r="BR47" s="77" t="str">
        <f>IF(SAM_2017_user_KZT!BR47="","",SAM_2017_user_KZT!BR47/326)</f>
        <v/>
      </c>
      <c r="BS47" s="223" t="str">
        <f>IF(SAM_2017_user_KZT!BS47="","",SAM_2017_user_KZT!BS47/326)</f>
        <v/>
      </c>
      <c r="BT47" s="223" t="str">
        <f>IF(SAM_2017_user_KZT!BT47="","",SAM_2017_user_KZT!BT47/326)</f>
        <v/>
      </c>
      <c r="BU47" s="147">
        <f>IF(SAM_2017_user_KZT!BU47="","",SAM_2017_user_KZT!BU47/326)</f>
        <v>14.146508738253161</v>
      </c>
      <c r="BV47" s="148">
        <f>IF(SAM_2017_user_KZT!BV47="","",SAM_2017_user_KZT!BV47/326)</f>
        <v>24.137442636809816</v>
      </c>
      <c r="BW47" s="148">
        <f>IF(SAM_2017_user_KZT!BW47="","",SAM_2017_user_KZT!BW47/326)</f>
        <v>8.9039551743181136</v>
      </c>
      <c r="BX47" s="149">
        <f>IF(SAM_2017_user_KZT!BX47="","",SAM_2017_user_KZT!BX47/326)</f>
        <v>34.066981013511146</v>
      </c>
      <c r="BY47" s="125" t="str">
        <f>IF(SAM_2017_user_KZT!BY47="","",SAM_2017_user_KZT!BY47/326)</f>
        <v/>
      </c>
      <c r="BZ47" s="223" t="str">
        <f>IF(SAM_2017_user_KZT!BZ47="","",SAM_2017_user_KZT!BZ47/326)</f>
        <v/>
      </c>
      <c r="CA47" s="223" t="str">
        <f>IF(SAM_2017_user_KZT!CA47="","",SAM_2017_user_KZT!CA47/326)</f>
        <v/>
      </c>
      <c r="CB47" s="223" t="str">
        <f>IF(SAM_2017_user_KZT!CB47="","",SAM_2017_user_KZT!CB47/326)</f>
        <v/>
      </c>
      <c r="CC47" s="223" t="str">
        <f>IF(SAM_2017_user_KZT!CD47="","",SAM_2017_user_KZT!CD47/326)</f>
        <v/>
      </c>
      <c r="CD47" s="122">
        <f>IF(SAM_2017_user_KZT!CE47="","",SAM_2017_user_KZT!CE47/326)</f>
        <v>145.17688538551982</v>
      </c>
      <c r="CE47" s="85" t="str">
        <f>IF(SAM_2017_user_KZT!CF47="","",SAM_2017_user_KZT!CF47/326)</f>
        <v/>
      </c>
      <c r="CF47" s="107">
        <f t="shared" si="1"/>
        <v>6896.8581034069766</v>
      </c>
    </row>
    <row r="48" spans="1:84" x14ac:dyDescent="0.25">
      <c r="A48" s="227"/>
      <c r="B48" s="225">
        <v>46</v>
      </c>
      <c r="C48" s="198">
        <f>IF(SAM_2017_user_KZT!C48="","",SAM_2017_user_KZT!C48/326)</f>
        <v>23.518408117408882</v>
      </c>
      <c r="D48" s="220" t="str">
        <f>IF(SAM_2017_user_KZT!D48="","",SAM_2017_user_KZT!D48/326)</f>
        <v/>
      </c>
      <c r="E48" s="220">
        <f>IF(SAM_2017_user_KZT!E48="","",SAM_2017_user_KZT!E48/326)</f>
        <v>400.56711784774541</v>
      </c>
      <c r="F48" s="250" t="str">
        <f>IF(SAM_2017_user_KZT!F48="","",SAM_2017_user_KZT!F48/326)</f>
        <v/>
      </c>
      <c r="G48" s="220">
        <f>IF(SAM_2017_user_KZT!G48="","",SAM_2017_user_KZT!G48/326)</f>
        <v>5.86866142381461E-3</v>
      </c>
      <c r="H48" s="220">
        <f>IF(SAM_2017_user_KZT!H48="","",SAM_2017_user_KZT!H48/326)</f>
        <v>400.42794629180685</v>
      </c>
      <c r="I48" s="220">
        <f>IF(SAM_2017_user_KZT!I48="","",SAM_2017_user_KZT!I48/326)</f>
        <v>5.5768661378705566</v>
      </c>
      <c r="J48" s="220">
        <f>IF(SAM_2017_user_KZT!J48="","",SAM_2017_user_KZT!J48/326)</f>
        <v>8.7032428878503314</v>
      </c>
      <c r="K48" s="220">
        <f>IF(SAM_2017_user_KZT!K48="","",SAM_2017_user_KZT!K48/326)</f>
        <v>0.43110410114679709</v>
      </c>
      <c r="L48" s="220">
        <f>IF(SAM_2017_user_KZT!L48="","",SAM_2017_user_KZT!L48/326)</f>
        <v>0.71675140938657422</v>
      </c>
      <c r="M48" s="220">
        <f>IF(SAM_2017_user_KZT!M48="","",SAM_2017_user_KZT!M48/326)</f>
        <v>0.53123542595562545</v>
      </c>
      <c r="N48" s="220">
        <f>IF(SAM_2017_user_KZT!N48="","",SAM_2017_user_KZT!N48/326)</f>
        <v>214.531387620559</v>
      </c>
      <c r="O48" s="220">
        <f>IF(SAM_2017_user_KZT!O48="","",SAM_2017_user_KZT!O48/326)</f>
        <v>94.235458162596586</v>
      </c>
      <c r="P48" s="220">
        <f>IF(SAM_2017_user_KZT!P48="","",SAM_2017_user_KZT!P48/326)</f>
        <v>3.0816122140456995E-2</v>
      </c>
      <c r="Q48" s="220">
        <f>IF(SAM_2017_user_KZT!Q48="","",SAM_2017_user_KZT!Q48/326)</f>
        <v>0.50386157414381638</v>
      </c>
      <c r="R48" s="220">
        <f>IF(SAM_2017_user_KZT!R48="","",SAM_2017_user_KZT!R48/326)</f>
        <v>1.7039854624510513</v>
      </c>
      <c r="S48" s="220">
        <f>IF(SAM_2017_user_KZT!S48="","",SAM_2017_user_KZT!S48/326)</f>
        <v>335.68684257234992</v>
      </c>
      <c r="T48" s="220">
        <f>IF(SAM_2017_user_KZT!T48="","",SAM_2017_user_KZT!T48/326)</f>
        <v>0.43836209607658766</v>
      </c>
      <c r="U48" s="220">
        <f>IF(SAM_2017_user_KZT!U48="","",SAM_2017_user_KZT!U48/326)</f>
        <v>91.621434029688828</v>
      </c>
      <c r="V48" s="220">
        <f>IF(SAM_2017_user_KZT!V48="","",SAM_2017_user_KZT!V48/326)</f>
        <v>83.316939748956344</v>
      </c>
      <c r="W48" s="220">
        <f>IF(SAM_2017_user_KZT!W48="","",SAM_2017_user_KZT!W48/326)</f>
        <v>4.8316581878745364</v>
      </c>
      <c r="X48" s="220">
        <f>IF(SAM_2017_user_KZT!X48="","",SAM_2017_user_KZT!X48/326)</f>
        <v>245.17244300526139</v>
      </c>
      <c r="Y48" s="220">
        <f>IF(SAM_2017_user_KZT!Y48="","",SAM_2017_user_KZT!Y48/326)</f>
        <v>14.653050495544306</v>
      </c>
      <c r="Z48" s="220" t="str">
        <f>IF(SAM_2017_user_KZT!Z48="","",SAM_2017_user_KZT!Z48/326)</f>
        <v/>
      </c>
      <c r="AA48" s="220">
        <f>IF(SAM_2017_user_KZT!AA48="","",SAM_2017_user_KZT!AA48/326)</f>
        <v>8.6003545368816287E-4</v>
      </c>
      <c r="AB48" s="220">
        <f>IF(SAM_2017_user_KZT!AB48="","",SAM_2017_user_KZT!AB48/326)</f>
        <v>1155.4656431531573</v>
      </c>
      <c r="AC48" s="220">
        <f>IF(SAM_2017_user_KZT!AC48="","",SAM_2017_user_KZT!AC48/326)</f>
        <v>25.869471160272401</v>
      </c>
      <c r="AD48" s="220">
        <f>IF(SAM_2017_user_KZT!AD48="","",SAM_2017_user_KZT!AD48/326)</f>
        <v>53.511794686297648</v>
      </c>
      <c r="AE48" s="220">
        <f>IF(SAM_2017_user_KZT!AE48="","",SAM_2017_user_KZT!AE48/326)</f>
        <v>599.01687681164196</v>
      </c>
      <c r="AF48" s="220">
        <f>IF(SAM_2017_user_KZT!AF48="","",SAM_2017_user_KZT!AF48/326)</f>
        <v>59.691761383470137</v>
      </c>
      <c r="AG48" s="220">
        <f>IF(SAM_2017_user_KZT!AG48="","",SAM_2017_user_KZT!AG48/326)</f>
        <v>98.475841952615752</v>
      </c>
      <c r="AH48" s="220" t="str">
        <f>IF(SAM_2017_user_KZT!AH48="","",SAM_2017_user_KZT!AH48/326)</f>
        <v/>
      </c>
      <c r="AI48" s="220" t="str">
        <f>IF(SAM_2017_user_KZT!AI48="","",SAM_2017_user_KZT!AI48/326)</f>
        <v/>
      </c>
      <c r="AJ48" s="200">
        <f>IF(SAM_2017_user_KZT!AJ48="","",SAM_2017_user_KZT!AJ48/326)</f>
        <v>95.081861336017425</v>
      </c>
      <c r="AK48" s="223" t="str">
        <f>IF(SAM_2017_user_KZT!AK48="","",SAM_2017_user_KZT!AK48/326)</f>
        <v/>
      </c>
      <c r="AL48" s="223" t="str">
        <f>IF(SAM_2017_user_KZT!AL48="","",SAM_2017_user_KZT!AL48/326)</f>
        <v/>
      </c>
      <c r="AM48" s="223" t="str">
        <f>IF(SAM_2017_user_KZT!AM48="","",SAM_2017_user_KZT!AM48/326)</f>
        <v/>
      </c>
      <c r="AN48" s="223" t="str">
        <f>IF(SAM_2017_user_KZT!AN48="","",SAM_2017_user_KZT!AN48/326)</f>
        <v/>
      </c>
      <c r="AO48" s="223" t="str">
        <f>IF(SAM_2017_user_KZT!AO48="","",SAM_2017_user_KZT!AO48/326)</f>
        <v/>
      </c>
      <c r="AP48" s="223" t="str">
        <f>IF(SAM_2017_user_KZT!AP48="","",SAM_2017_user_KZT!AP48/326)</f>
        <v/>
      </c>
      <c r="AQ48" s="223" t="str">
        <f>IF(SAM_2017_user_KZT!AQ48="","",SAM_2017_user_KZT!AQ48/326)</f>
        <v/>
      </c>
      <c r="AR48" s="223" t="str">
        <f>IF(SAM_2017_user_KZT!AR48="","",SAM_2017_user_KZT!AR48/326)</f>
        <v/>
      </c>
      <c r="AS48" s="223" t="str">
        <f>IF(SAM_2017_user_KZT!AS48="","",SAM_2017_user_KZT!AS48/326)</f>
        <v/>
      </c>
      <c r="AT48" s="223" t="str">
        <f>IF(SAM_2017_user_KZT!AT48="","",SAM_2017_user_KZT!AT48/326)</f>
        <v/>
      </c>
      <c r="AU48" s="223" t="str">
        <f>IF(SAM_2017_user_KZT!AU48="","",SAM_2017_user_KZT!AU48/326)</f>
        <v/>
      </c>
      <c r="AV48" s="223" t="str">
        <f>IF(SAM_2017_user_KZT!AV48="","",SAM_2017_user_KZT!AV48/326)</f>
        <v/>
      </c>
      <c r="AW48" s="223" t="str">
        <f>IF(SAM_2017_user_KZT!AW48="","",SAM_2017_user_KZT!AW48/326)</f>
        <v/>
      </c>
      <c r="AX48" s="223" t="str">
        <f>IF(SAM_2017_user_KZT!AX48="","",SAM_2017_user_KZT!AX48/326)</f>
        <v/>
      </c>
      <c r="AY48" s="223" t="str">
        <f>IF(SAM_2017_user_KZT!AY48="","",SAM_2017_user_KZT!AY48/326)</f>
        <v/>
      </c>
      <c r="AZ48" s="223" t="str">
        <f>IF(SAM_2017_user_KZT!AZ48="","",SAM_2017_user_KZT!AZ48/326)</f>
        <v/>
      </c>
      <c r="BA48" s="223" t="str">
        <f>IF(SAM_2017_user_KZT!BA48="","",SAM_2017_user_KZT!BA48/326)</f>
        <v/>
      </c>
      <c r="BB48" s="223" t="str">
        <f>IF(SAM_2017_user_KZT!BB48="","",SAM_2017_user_KZT!BB48/326)</f>
        <v/>
      </c>
      <c r="BC48" s="223" t="str">
        <f>IF(SAM_2017_user_KZT!BC48="","",SAM_2017_user_KZT!BC48/326)</f>
        <v/>
      </c>
      <c r="BD48" s="223" t="str">
        <f>IF(SAM_2017_user_KZT!BD48="","",SAM_2017_user_KZT!BD48/326)</f>
        <v/>
      </c>
      <c r="BE48" s="223" t="str">
        <f>IF(SAM_2017_user_KZT!BE48="","",SAM_2017_user_KZT!BE48/326)</f>
        <v/>
      </c>
      <c r="BF48" s="223" t="str">
        <f>IF(SAM_2017_user_KZT!BF48="","",SAM_2017_user_KZT!BF48/326)</f>
        <v/>
      </c>
      <c r="BG48" s="223" t="str">
        <f>IF(SAM_2017_user_KZT!BG48="","",SAM_2017_user_KZT!BG48/326)</f>
        <v/>
      </c>
      <c r="BH48" s="223" t="str">
        <f>IF(SAM_2017_user_KZT!BH48="","",SAM_2017_user_KZT!BH48/326)</f>
        <v/>
      </c>
      <c r="BI48" s="223" t="str">
        <f>IF(SAM_2017_user_KZT!BI48="","",SAM_2017_user_KZT!BI48/326)</f>
        <v/>
      </c>
      <c r="BJ48" s="223" t="str">
        <f>IF(SAM_2017_user_KZT!BJ48="","",SAM_2017_user_KZT!BJ48/326)</f>
        <v/>
      </c>
      <c r="BK48" s="223" t="str">
        <f>IF(SAM_2017_user_KZT!BK48="","",SAM_2017_user_KZT!BK48/326)</f>
        <v/>
      </c>
      <c r="BL48" s="223" t="str">
        <f>IF(SAM_2017_user_KZT!BL48="","",SAM_2017_user_KZT!BL48/326)</f>
        <v/>
      </c>
      <c r="BM48" s="223" t="str">
        <f>IF(SAM_2017_user_KZT!BM48="","",SAM_2017_user_KZT!BM48/326)</f>
        <v/>
      </c>
      <c r="BN48" s="223" t="str">
        <f>IF(SAM_2017_user_KZT!BN48="","",SAM_2017_user_KZT!BN48/326)</f>
        <v/>
      </c>
      <c r="BO48" s="223" t="str">
        <f>IF(SAM_2017_user_KZT!BO48="","",SAM_2017_user_KZT!BO48/326)</f>
        <v/>
      </c>
      <c r="BP48" s="223" t="str">
        <f>IF(SAM_2017_user_KZT!BP48="","",SAM_2017_user_KZT!BP48/326)</f>
        <v/>
      </c>
      <c r="BQ48" s="223" t="str">
        <f>IF(SAM_2017_user_KZT!BQ48="","",SAM_2017_user_KZT!BQ48/326)</f>
        <v/>
      </c>
      <c r="BR48" s="77" t="str">
        <f>IF(SAM_2017_user_KZT!BR48="","",SAM_2017_user_KZT!BR48/326)</f>
        <v/>
      </c>
      <c r="BS48" s="223" t="str">
        <f>IF(SAM_2017_user_KZT!BS48="","",SAM_2017_user_KZT!BS48/326)</f>
        <v/>
      </c>
      <c r="BT48" s="223" t="str">
        <f>IF(SAM_2017_user_KZT!BT48="","",SAM_2017_user_KZT!BT48/326)</f>
        <v/>
      </c>
      <c r="BU48" s="147">
        <f>IF(SAM_2017_user_KZT!BU48="","",SAM_2017_user_KZT!BU48/326)</f>
        <v>22.362881531251745</v>
      </c>
      <c r="BV48" s="148">
        <f>IF(SAM_2017_user_KZT!BV48="","",SAM_2017_user_KZT!BV48/326)</f>
        <v>38.156606703585581</v>
      </c>
      <c r="BW48" s="148">
        <f>IF(SAM_2017_user_KZT!BW48="","",SAM_2017_user_KZT!BW48/326)</f>
        <v>14.075423018290195</v>
      </c>
      <c r="BX48" s="149">
        <f>IF(SAM_2017_user_KZT!BX48="","",SAM_2017_user_KZT!BX48/326)</f>
        <v>53.853277485525034</v>
      </c>
      <c r="BY48" s="125" t="str">
        <f>IF(SAM_2017_user_KZT!BY48="","",SAM_2017_user_KZT!BY48/326)</f>
        <v/>
      </c>
      <c r="BZ48" s="223" t="str">
        <f>IF(SAM_2017_user_KZT!BZ48="","",SAM_2017_user_KZT!BZ48/326)</f>
        <v/>
      </c>
      <c r="CA48" s="223" t="str">
        <f>IF(SAM_2017_user_KZT!CA48="","",SAM_2017_user_KZT!CA48/326)</f>
        <v/>
      </c>
      <c r="CB48" s="223" t="str">
        <f>IF(SAM_2017_user_KZT!CB48="","",SAM_2017_user_KZT!CB48/326)</f>
        <v/>
      </c>
      <c r="CC48" s="223" t="str">
        <f>IF(SAM_2017_user_KZT!CD48="","",SAM_2017_user_KZT!CD48/326)</f>
        <v/>
      </c>
      <c r="CD48" s="122">
        <f>IF(SAM_2017_user_KZT!CE48="","",SAM_2017_user_KZT!CE48/326)</f>
        <v>1904.5977982940981</v>
      </c>
      <c r="CE48" s="85" t="str">
        <f>IF(SAM_2017_user_KZT!CF48="","",SAM_2017_user_KZT!CF48/326)</f>
        <v/>
      </c>
      <c r="CF48" s="107">
        <f t="shared" si="1"/>
        <v>6047.3648775099155</v>
      </c>
    </row>
    <row r="49" spans="1:84" x14ac:dyDescent="0.25">
      <c r="A49" s="227"/>
      <c r="B49" s="225">
        <v>47</v>
      </c>
      <c r="C49" s="198">
        <f>IF(SAM_2017_user_KZT!C49="","",SAM_2017_user_KZT!C49/326)</f>
        <v>24.182687279678326</v>
      </c>
      <c r="D49" s="220">
        <f>IF(SAM_2017_user_KZT!D49="","",SAM_2017_user_KZT!D49/326)</f>
        <v>125.04779985923459</v>
      </c>
      <c r="E49" s="220">
        <f>IF(SAM_2017_user_KZT!E49="","",SAM_2017_user_KZT!E49/326)</f>
        <v>82.437472410696017</v>
      </c>
      <c r="F49" s="250">
        <f>IF(SAM_2017_user_KZT!F49="","",SAM_2017_user_KZT!F49/326)</f>
        <v>1.6266128253177008</v>
      </c>
      <c r="G49" s="220">
        <f>IF(SAM_2017_user_KZT!G49="","",SAM_2017_user_KZT!G49/326)</f>
        <v>1.9526890626826163</v>
      </c>
      <c r="H49" s="220">
        <f>IF(SAM_2017_user_KZT!H49="","",SAM_2017_user_KZT!H49/326)</f>
        <v>18.587147370457743</v>
      </c>
      <c r="I49" s="220">
        <f>IF(SAM_2017_user_KZT!I49="","",SAM_2017_user_KZT!I49/326)</f>
        <v>41.269762580852735</v>
      </c>
      <c r="J49" s="220">
        <f>IF(SAM_2017_user_KZT!J49="","",SAM_2017_user_KZT!J49/326)</f>
        <v>14.42503661428931</v>
      </c>
      <c r="K49" s="220">
        <f>IF(SAM_2017_user_KZT!K49="","",SAM_2017_user_KZT!K49/326)</f>
        <v>3.0772205100946741E-2</v>
      </c>
      <c r="L49" s="220">
        <f>IF(SAM_2017_user_KZT!L49="","",SAM_2017_user_KZT!L49/326)</f>
        <v>0.67334142700245514</v>
      </c>
      <c r="M49" s="220">
        <f>IF(SAM_2017_user_KZT!M49="","",SAM_2017_user_KZT!M49/326)</f>
        <v>27.979965474114287</v>
      </c>
      <c r="N49" s="220">
        <f>IF(SAM_2017_user_KZT!N49="","",SAM_2017_user_KZT!N49/326)</f>
        <v>0.41737188937704672</v>
      </c>
      <c r="O49" s="220">
        <f>IF(SAM_2017_user_KZT!O49="","",SAM_2017_user_KZT!O49/326)</f>
        <v>2.1490201244797413</v>
      </c>
      <c r="P49" s="220">
        <f>IF(SAM_2017_user_KZT!P49="","",SAM_2017_user_KZT!P49/326)</f>
        <v>23.199858320047522</v>
      </c>
      <c r="Q49" s="220">
        <f>IF(SAM_2017_user_KZT!Q49="","",SAM_2017_user_KZT!Q49/326)</f>
        <v>0.61578980699006391</v>
      </c>
      <c r="R49" s="220">
        <f>IF(SAM_2017_user_KZT!R49="","",SAM_2017_user_KZT!R49/326)</f>
        <v>32.813541899524004</v>
      </c>
      <c r="S49" s="220">
        <f>IF(SAM_2017_user_KZT!S49="","",SAM_2017_user_KZT!S49/326)</f>
        <v>63.535224349158256</v>
      </c>
      <c r="T49" s="220">
        <f>IF(SAM_2017_user_KZT!T49="","",SAM_2017_user_KZT!T49/326)</f>
        <v>8.63093296345021E-4</v>
      </c>
      <c r="U49" s="220">
        <f>IF(SAM_2017_user_KZT!U49="","",SAM_2017_user_KZT!U49/326)</f>
        <v>100.5530595596429</v>
      </c>
      <c r="V49" s="220">
        <f>IF(SAM_2017_user_KZT!V49="","",SAM_2017_user_KZT!V49/326)</f>
        <v>0.1361049281993188</v>
      </c>
      <c r="W49" s="220">
        <f>IF(SAM_2017_user_KZT!W49="","",SAM_2017_user_KZT!W49/326)</f>
        <v>21.527613823935059</v>
      </c>
      <c r="X49" s="220">
        <f>IF(SAM_2017_user_KZT!X49="","",SAM_2017_user_KZT!X49/326)</f>
        <v>3.4932734945823012</v>
      </c>
      <c r="Y49" s="220">
        <f>IF(SAM_2017_user_KZT!Y49="","",SAM_2017_user_KZT!Y49/326)</f>
        <v>96.654146278385198</v>
      </c>
      <c r="Z49" s="220">
        <f>IF(SAM_2017_user_KZT!Z49="","",SAM_2017_user_KZT!Z49/326)</f>
        <v>1.1560666281484711E-5</v>
      </c>
      <c r="AA49" s="220">
        <f>IF(SAM_2017_user_KZT!AA49="","",SAM_2017_user_KZT!AA49/326)</f>
        <v>4.2128868847592198</v>
      </c>
      <c r="AB49" s="220">
        <f>IF(SAM_2017_user_KZT!AB49="","",SAM_2017_user_KZT!AB49/326)</f>
        <v>215.44118486333267</v>
      </c>
      <c r="AC49" s="220">
        <f>IF(SAM_2017_user_KZT!AC49="","",SAM_2017_user_KZT!AC49/326)</f>
        <v>299.77800790126815</v>
      </c>
      <c r="AD49" s="220">
        <f>IF(SAM_2017_user_KZT!AD49="","",SAM_2017_user_KZT!AD49/326)</f>
        <v>55.8264267387706</v>
      </c>
      <c r="AE49" s="220">
        <f>IF(SAM_2017_user_KZT!AE49="","",SAM_2017_user_KZT!AE49/326)</f>
        <v>1.159310400793657</v>
      </c>
      <c r="AF49" s="220">
        <f>IF(SAM_2017_user_KZT!AF49="","",SAM_2017_user_KZT!AF49/326)</f>
        <v>36.272679704557319</v>
      </c>
      <c r="AG49" s="220">
        <f>IF(SAM_2017_user_KZT!AG49="","",SAM_2017_user_KZT!AG49/326)</f>
        <v>142.87886800277553</v>
      </c>
      <c r="AH49" s="220">
        <f>IF(SAM_2017_user_KZT!AH49="","",SAM_2017_user_KZT!AH49/326)</f>
        <v>1.6642018820539837</v>
      </c>
      <c r="AI49" s="220">
        <f>IF(SAM_2017_user_KZT!AI49="","",SAM_2017_user_KZT!AI49/326)</f>
        <v>8.4516327855386741</v>
      </c>
      <c r="AJ49" s="200">
        <f>IF(SAM_2017_user_KZT!AJ49="","",SAM_2017_user_KZT!AJ49/326)</f>
        <v>124.41935402954934</v>
      </c>
      <c r="AK49" s="223" t="str">
        <f>IF(SAM_2017_user_KZT!AK49="","",SAM_2017_user_KZT!AK49/326)</f>
        <v/>
      </c>
      <c r="AL49" s="223" t="str">
        <f>IF(SAM_2017_user_KZT!AL49="","",SAM_2017_user_KZT!AL49/326)</f>
        <v/>
      </c>
      <c r="AM49" s="223" t="str">
        <f>IF(SAM_2017_user_KZT!AM49="","",SAM_2017_user_KZT!AM49/326)</f>
        <v/>
      </c>
      <c r="AN49" s="223" t="str">
        <f>IF(SAM_2017_user_KZT!AN49="","",SAM_2017_user_KZT!AN49/326)</f>
        <v/>
      </c>
      <c r="AO49" s="223" t="str">
        <f>IF(SAM_2017_user_KZT!AO49="","",SAM_2017_user_KZT!AO49/326)</f>
        <v/>
      </c>
      <c r="AP49" s="223" t="str">
        <f>IF(SAM_2017_user_KZT!AP49="","",SAM_2017_user_KZT!AP49/326)</f>
        <v/>
      </c>
      <c r="AQ49" s="223" t="str">
        <f>IF(SAM_2017_user_KZT!AQ49="","",SAM_2017_user_KZT!AQ49/326)</f>
        <v/>
      </c>
      <c r="AR49" s="223" t="str">
        <f>IF(SAM_2017_user_KZT!AR49="","",SAM_2017_user_KZT!AR49/326)</f>
        <v/>
      </c>
      <c r="AS49" s="223" t="str">
        <f>IF(SAM_2017_user_KZT!AS49="","",SAM_2017_user_KZT!AS49/326)</f>
        <v/>
      </c>
      <c r="AT49" s="223" t="str">
        <f>IF(SAM_2017_user_KZT!AT49="","",SAM_2017_user_KZT!AT49/326)</f>
        <v/>
      </c>
      <c r="AU49" s="223" t="str">
        <f>IF(SAM_2017_user_KZT!AU49="","",SAM_2017_user_KZT!AU49/326)</f>
        <v/>
      </c>
      <c r="AV49" s="223" t="str">
        <f>IF(SAM_2017_user_KZT!AV49="","",SAM_2017_user_KZT!AV49/326)</f>
        <v/>
      </c>
      <c r="AW49" s="223" t="str">
        <f>IF(SAM_2017_user_KZT!AW49="","",SAM_2017_user_KZT!AW49/326)</f>
        <v/>
      </c>
      <c r="AX49" s="223" t="str">
        <f>IF(SAM_2017_user_KZT!AX49="","",SAM_2017_user_KZT!AX49/326)</f>
        <v/>
      </c>
      <c r="AY49" s="223" t="str">
        <f>IF(SAM_2017_user_KZT!AY49="","",SAM_2017_user_KZT!AY49/326)</f>
        <v/>
      </c>
      <c r="AZ49" s="223" t="str">
        <f>IF(SAM_2017_user_KZT!AZ49="","",SAM_2017_user_KZT!AZ49/326)</f>
        <v/>
      </c>
      <c r="BA49" s="223" t="str">
        <f>IF(SAM_2017_user_KZT!BA49="","",SAM_2017_user_KZT!BA49/326)</f>
        <v/>
      </c>
      <c r="BB49" s="223" t="str">
        <f>IF(SAM_2017_user_KZT!BB49="","",SAM_2017_user_KZT!BB49/326)</f>
        <v/>
      </c>
      <c r="BC49" s="223" t="str">
        <f>IF(SAM_2017_user_KZT!BC49="","",SAM_2017_user_KZT!BC49/326)</f>
        <v/>
      </c>
      <c r="BD49" s="223" t="str">
        <f>IF(SAM_2017_user_KZT!BD49="","",SAM_2017_user_KZT!BD49/326)</f>
        <v/>
      </c>
      <c r="BE49" s="223" t="str">
        <f>IF(SAM_2017_user_KZT!BE49="","",SAM_2017_user_KZT!BE49/326)</f>
        <v/>
      </c>
      <c r="BF49" s="223" t="str">
        <f>IF(SAM_2017_user_KZT!BF49="","",SAM_2017_user_KZT!BF49/326)</f>
        <v/>
      </c>
      <c r="BG49" s="223" t="str">
        <f>IF(SAM_2017_user_KZT!BG49="","",SAM_2017_user_KZT!BG49/326)</f>
        <v/>
      </c>
      <c r="BH49" s="223" t="str">
        <f>IF(SAM_2017_user_KZT!BH49="","",SAM_2017_user_KZT!BH49/326)</f>
        <v/>
      </c>
      <c r="BI49" s="223" t="str">
        <f>IF(SAM_2017_user_KZT!BI49="","",SAM_2017_user_KZT!BI49/326)</f>
        <v/>
      </c>
      <c r="BJ49" s="223" t="str">
        <f>IF(SAM_2017_user_KZT!BJ49="","",SAM_2017_user_KZT!BJ49/326)</f>
        <v/>
      </c>
      <c r="BK49" s="223" t="str">
        <f>IF(SAM_2017_user_KZT!BK49="","",SAM_2017_user_KZT!BK49/326)</f>
        <v/>
      </c>
      <c r="BL49" s="223" t="str">
        <f>IF(SAM_2017_user_KZT!BL49="","",SAM_2017_user_KZT!BL49/326)</f>
        <v/>
      </c>
      <c r="BM49" s="223" t="str">
        <f>IF(SAM_2017_user_KZT!BM49="","",SAM_2017_user_KZT!BM49/326)</f>
        <v/>
      </c>
      <c r="BN49" s="223" t="str">
        <f>IF(SAM_2017_user_KZT!BN49="","",SAM_2017_user_KZT!BN49/326)</f>
        <v/>
      </c>
      <c r="BO49" s="223" t="str">
        <f>IF(SAM_2017_user_KZT!BO49="","",SAM_2017_user_KZT!BO49/326)</f>
        <v/>
      </c>
      <c r="BP49" s="223" t="str">
        <f>IF(SAM_2017_user_KZT!BP49="","",SAM_2017_user_KZT!BP49/326)</f>
        <v/>
      </c>
      <c r="BQ49" s="223" t="str">
        <f>IF(SAM_2017_user_KZT!BQ49="","",SAM_2017_user_KZT!BQ49/326)</f>
        <v/>
      </c>
      <c r="BR49" s="77" t="str">
        <f>IF(SAM_2017_user_KZT!BR49="","",SAM_2017_user_KZT!BR49/326)</f>
        <v/>
      </c>
      <c r="BS49" s="223" t="str">
        <f>IF(SAM_2017_user_KZT!BS49="","",SAM_2017_user_KZT!BS49/326)</f>
        <v/>
      </c>
      <c r="BT49" s="223" t="str">
        <f>IF(SAM_2017_user_KZT!BT49="","",SAM_2017_user_KZT!BT49/326)</f>
        <v/>
      </c>
      <c r="BU49" s="147">
        <f>IF(SAM_2017_user_KZT!BU49="","",SAM_2017_user_KZT!BU49/326)</f>
        <v>61.818742431966101</v>
      </c>
      <c r="BV49" s="148">
        <f>IF(SAM_2017_user_KZT!BV49="","",SAM_2017_user_KZT!BV49/326)</f>
        <v>138.8539210294376</v>
      </c>
      <c r="BW49" s="148">
        <f>IF(SAM_2017_user_KZT!BW49="","",SAM_2017_user_KZT!BW49/326)</f>
        <v>25.155686590134966</v>
      </c>
      <c r="BX49" s="149">
        <f>IF(SAM_2017_user_KZT!BX49="","",SAM_2017_user_KZT!BX49/326)</f>
        <v>146.93793454642349</v>
      </c>
      <c r="BY49" s="125" t="str">
        <f>IF(SAM_2017_user_KZT!BY49="","",SAM_2017_user_KZT!BY49/326)</f>
        <v/>
      </c>
      <c r="BZ49" s="223" t="str">
        <f>IF(SAM_2017_user_KZT!BZ49="","",SAM_2017_user_KZT!BZ49/326)</f>
        <v/>
      </c>
      <c r="CA49" s="223" t="str">
        <f>IF(SAM_2017_user_KZT!CA49="","",SAM_2017_user_KZT!CA49/326)</f>
        <v/>
      </c>
      <c r="CB49" s="223" t="str">
        <f>IF(SAM_2017_user_KZT!CB49="","",SAM_2017_user_KZT!CB49/326)</f>
        <v/>
      </c>
      <c r="CC49" s="223" t="str">
        <f>IF(SAM_2017_user_KZT!CD49="","",SAM_2017_user_KZT!CD49/326)</f>
        <v/>
      </c>
      <c r="CD49" s="122">
        <f>IF(SAM_2017_user_KZT!CE49="","",SAM_2017_user_KZT!CE49/326)</f>
        <v>721.04847884843525</v>
      </c>
      <c r="CE49" s="85" t="str">
        <f>IF(SAM_2017_user_KZT!CF49="","",SAM_2017_user_KZT!CF49/326)</f>
        <v/>
      </c>
      <c r="CF49" s="107">
        <f t="shared" si="1"/>
        <v>2667.2284828775073</v>
      </c>
    </row>
    <row r="50" spans="1:84" x14ac:dyDescent="0.25">
      <c r="A50" s="227"/>
      <c r="B50" s="225">
        <v>48</v>
      </c>
      <c r="C50" s="198">
        <f>IF(SAM_2017_user_KZT!C50="","",SAM_2017_user_KZT!C50/326)</f>
        <v>201.06949269525518</v>
      </c>
      <c r="D50" s="220">
        <f>IF(SAM_2017_user_KZT!D50="","",SAM_2017_user_KZT!D50/326)</f>
        <v>7.1079432261302165</v>
      </c>
      <c r="E50" s="220">
        <f>IF(SAM_2017_user_KZT!E50="","",SAM_2017_user_KZT!E50/326)</f>
        <v>557.36951077775313</v>
      </c>
      <c r="F50" s="250">
        <f>IF(SAM_2017_user_KZT!F50="","",SAM_2017_user_KZT!F50/326)</f>
        <v>2.3036492495764875</v>
      </c>
      <c r="G50" s="220">
        <f>IF(SAM_2017_user_KZT!G50="","",SAM_2017_user_KZT!G50/326)</f>
        <v>1.7833700701604536</v>
      </c>
      <c r="H50" s="220">
        <f>IF(SAM_2017_user_KZT!H50="","",SAM_2017_user_KZT!H50/326)</f>
        <v>106.60537073914371</v>
      </c>
      <c r="I50" s="220">
        <f>IF(SAM_2017_user_KZT!I50="","",SAM_2017_user_KZT!I50/326)</f>
        <v>7.7228304112228265</v>
      </c>
      <c r="J50" s="220">
        <f>IF(SAM_2017_user_KZT!J50="","",SAM_2017_user_KZT!J50/326)</f>
        <v>17.26102511659926</v>
      </c>
      <c r="K50" s="220">
        <f>IF(SAM_2017_user_KZT!K50="","",SAM_2017_user_KZT!K50/326)</f>
        <v>3.0073221007911238E-2</v>
      </c>
      <c r="L50" s="220">
        <f>IF(SAM_2017_user_KZT!L50="","",SAM_2017_user_KZT!L50/326)</f>
        <v>0.90606998512102244</v>
      </c>
      <c r="M50" s="220">
        <f>IF(SAM_2017_user_KZT!M50="","",SAM_2017_user_KZT!M50/326)</f>
        <v>17.116058398907185</v>
      </c>
      <c r="N50" s="220">
        <f>IF(SAM_2017_user_KZT!N50="","",SAM_2017_user_KZT!N50/326)</f>
        <v>1.6677472068411514</v>
      </c>
      <c r="O50" s="220">
        <f>IF(SAM_2017_user_KZT!O50="","",SAM_2017_user_KZT!O50/326)</f>
        <v>6.946013069062505E-6</v>
      </c>
      <c r="P50" s="220">
        <f>IF(SAM_2017_user_KZT!P50="","",SAM_2017_user_KZT!P50/326)</f>
        <v>0.25767049360450384</v>
      </c>
      <c r="Q50" s="220">
        <f>IF(SAM_2017_user_KZT!Q50="","",SAM_2017_user_KZT!Q50/326)</f>
        <v>2.6198890352069002</v>
      </c>
      <c r="R50" s="220">
        <f>IF(SAM_2017_user_KZT!R50="","",SAM_2017_user_KZT!R50/326)</f>
        <v>7.0052672016221607</v>
      </c>
      <c r="S50" s="220">
        <f>IF(SAM_2017_user_KZT!S50="","",SAM_2017_user_KZT!S50/326)</f>
        <v>2.7674265929005428</v>
      </c>
      <c r="T50" s="220">
        <f>IF(SAM_2017_user_KZT!T50="","",SAM_2017_user_KZT!T50/326)</f>
        <v>2.3287573170283369E-4</v>
      </c>
      <c r="U50" s="220">
        <f>IF(SAM_2017_user_KZT!U50="","",SAM_2017_user_KZT!U50/326)</f>
        <v>14.846096451316289</v>
      </c>
      <c r="V50" s="220">
        <f>IF(SAM_2017_user_KZT!V50="","",SAM_2017_user_KZT!V50/326)</f>
        <v>2.3112932333349745</v>
      </c>
      <c r="W50" s="220">
        <f>IF(SAM_2017_user_KZT!W50="","",SAM_2017_user_KZT!W50/326)</f>
        <v>1.5805291558228383</v>
      </c>
      <c r="X50" s="220">
        <f>IF(SAM_2017_user_KZT!X50="","",SAM_2017_user_KZT!X50/326)</f>
        <v>6.080397402666553</v>
      </c>
      <c r="Y50" s="220">
        <f>IF(SAM_2017_user_KZT!Y50="","",SAM_2017_user_KZT!Y50/326)</f>
        <v>1890.3764816367523</v>
      </c>
      <c r="Z50" s="220">
        <f>IF(SAM_2017_user_KZT!Z50="","",SAM_2017_user_KZT!Z50/326)</f>
        <v>7.076219148060785</v>
      </c>
      <c r="AA50" s="220">
        <f>IF(SAM_2017_user_KZT!AA50="","",SAM_2017_user_KZT!AA50/326)</f>
        <v>68.49099357086935</v>
      </c>
      <c r="AB50" s="220">
        <f>IF(SAM_2017_user_KZT!AB50="","",SAM_2017_user_KZT!AB50/326)</f>
        <v>73.234935200855872</v>
      </c>
      <c r="AC50" s="220">
        <f>IF(SAM_2017_user_KZT!AC50="","",SAM_2017_user_KZT!AC50/326)</f>
        <v>495.04592414528992</v>
      </c>
      <c r="AD50" s="220">
        <f>IF(SAM_2017_user_KZT!AD50="","",SAM_2017_user_KZT!AD50/326)</f>
        <v>1.2324242541859467</v>
      </c>
      <c r="AE50" s="220">
        <f>IF(SAM_2017_user_KZT!AE50="","",SAM_2017_user_KZT!AE50/326)</f>
        <v>15.25024330096452</v>
      </c>
      <c r="AF50" s="220">
        <f>IF(SAM_2017_user_KZT!AF50="","",SAM_2017_user_KZT!AF50/326)</f>
        <v>209.50973242468478</v>
      </c>
      <c r="AG50" s="220">
        <f>IF(SAM_2017_user_KZT!AG50="","",SAM_2017_user_KZT!AG50/326)</f>
        <v>33.172580600584702</v>
      </c>
      <c r="AH50" s="220">
        <f>IF(SAM_2017_user_KZT!AH50="","",SAM_2017_user_KZT!AH50/326)</f>
        <v>8.8403792050719652</v>
      </c>
      <c r="AI50" s="220">
        <f>IF(SAM_2017_user_KZT!AI50="","",SAM_2017_user_KZT!AI50/326)</f>
        <v>44.030502066609763</v>
      </c>
      <c r="AJ50" s="200">
        <f>IF(SAM_2017_user_KZT!AJ50="","",SAM_2017_user_KZT!AJ50/326)</f>
        <v>166.77821950950948</v>
      </c>
      <c r="AK50" s="223" t="str">
        <f>IF(SAM_2017_user_KZT!AK50="","",SAM_2017_user_KZT!AK50/326)</f>
        <v/>
      </c>
      <c r="AL50" s="223" t="str">
        <f>IF(SAM_2017_user_KZT!AL50="","",SAM_2017_user_KZT!AL50/326)</f>
        <v/>
      </c>
      <c r="AM50" s="223" t="str">
        <f>IF(SAM_2017_user_KZT!AM50="","",SAM_2017_user_KZT!AM50/326)</f>
        <v/>
      </c>
      <c r="AN50" s="223" t="str">
        <f>IF(SAM_2017_user_KZT!AN50="","",SAM_2017_user_KZT!AN50/326)</f>
        <v/>
      </c>
      <c r="AO50" s="223" t="str">
        <f>IF(SAM_2017_user_KZT!AO50="","",SAM_2017_user_KZT!AO50/326)</f>
        <v/>
      </c>
      <c r="AP50" s="223" t="str">
        <f>IF(SAM_2017_user_KZT!AP50="","",SAM_2017_user_KZT!AP50/326)</f>
        <v/>
      </c>
      <c r="AQ50" s="223" t="str">
        <f>IF(SAM_2017_user_KZT!AQ50="","",SAM_2017_user_KZT!AQ50/326)</f>
        <v/>
      </c>
      <c r="AR50" s="223" t="str">
        <f>IF(SAM_2017_user_KZT!AR50="","",SAM_2017_user_KZT!AR50/326)</f>
        <v/>
      </c>
      <c r="AS50" s="223" t="str">
        <f>IF(SAM_2017_user_KZT!AS50="","",SAM_2017_user_KZT!AS50/326)</f>
        <v/>
      </c>
      <c r="AT50" s="223" t="str">
        <f>IF(SAM_2017_user_KZT!AT50="","",SAM_2017_user_KZT!AT50/326)</f>
        <v/>
      </c>
      <c r="AU50" s="223" t="str">
        <f>IF(SAM_2017_user_KZT!AU50="","",SAM_2017_user_KZT!AU50/326)</f>
        <v/>
      </c>
      <c r="AV50" s="223" t="str">
        <f>IF(SAM_2017_user_KZT!AV50="","",SAM_2017_user_KZT!AV50/326)</f>
        <v/>
      </c>
      <c r="AW50" s="223" t="str">
        <f>IF(SAM_2017_user_KZT!AW50="","",SAM_2017_user_KZT!AW50/326)</f>
        <v/>
      </c>
      <c r="AX50" s="223" t="str">
        <f>IF(SAM_2017_user_KZT!AX50="","",SAM_2017_user_KZT!AX50/326)</f>
        <v/>
      </c>
      <c r="AY50" s="223" t="str">
        <f>IF(SAM_2017_user_KZT!AY50="","",SAM_2017_user_KZT!AY50/326)</f>
        <v/>
      </c>
      <c r="AZ50" s="223" t="str">
        <f>IF(SAM_2017_user_KZT!AZ50="","",SAM_2017_user_KZT!AZ50/326)</f>
        <v/>
      </c>
      <c r="BA50" s="223" t="str">
        <f>IF(SAM_2017_user_KZT!BA50="","",SAM_2017_user_KZT!BA50/326)</f>
        <v/>
      </c>
      <c r="BB50" s="223" t="str">
        <f>IF(SAM_2017_user_KZT!BB50="","",SAM_2017_user_KZT!BB50/326)</f>
        <v/>
      </c>
      <c r="BC50" s="223" t="str">
        <f>IF(SAM_2017_user_KZT!BC50="","",SAM_2017_user_KZT!BC50/326)</f>
        <v/>
      </c>
      <c r="BD50" s="223" t="str">
        <f>IF(SAM_2017_user_KZT!BD50="","",SAM_2017_user_KZT!BD50/326)</f>
        <v/>
      </c>
      <c r="BE50" s="223" t="str">
        <f>IF(SAM_2017_user_KZT!BE50="","",SAM_2017_user_KZT!BE50/326)</f>
        <v/>
      </c>
      <c r="BF50" s="223" t="str">
        <f>IF(SAM_2017_user_KZT!BF50="","",SAM_2017_user_KZT!BF50/326)</f>
        <v/>
      </c>
      <c r="BG50" s="223" t="str">
        <f>IF(SAM_2017_user_KZT!BG50="","",SAM_2017_user_KZT!BG50/326)</f>
        <v/>
      </c>
      <c r="BH50" s="223" t="str">
        <f>IF(SAM_2017_user_KZT!BH50="","",SAM_2017_user_KZT!BH50/326)</f>
        <v/>
      </c>
      <c r="BI50" s="223" t="str">
        <f>IF(SAM_2017_user_KZT!BI50="","",SAM_2017_user_KZT!BI50/326)</f>
        <v/>
      </c>
      <c r="BJ50" s="223" t="str">
        <f>IF(SAM_2017_user_KZT!BJ50="","",SAM_2017_user_KZT!BJ50/326)</f>
        <v/>
      </c>
      <c r="BK50" s="223" t="str">
        <f>IF(SAM_2017_user_KZT!BK50="","",SAM_2017_user_KZT!BK50/326)</f>
        <v/>
      </c>
      <c r="BL50" s="223" t="str">
        <f>IF(SAM_2017_user_KZT!BL50="","",SAM_2017_user_KZT!BL50/326)</f>
        <v/>
      </c>
      <c r="BM50" s="223" t="str">
        <f>IF(SAM_2017_user_KZT!BM50="","",SAM_2017_user_KZT!BM50/326)</f>
        <v/>
      </c>
      <c r="BN50" s="223" t="str">
        <f>IF(SAM_2017_user_KZT!BN50="","",SAM_2017_user_KZT!BN50/326)</f>
        <v/>
      </c>
      <c r="BO50" s="223" t="str">
        <f>IF(SAM_2017_user_KZT!BO50="","",SAM_2017_user_KZT!BO50/326)</f>
        <v/>
      </c>
      <c r="BP50" s="223" t="str">
        <f>IF(SAM_2017_user_KZT!BP50="","",SAM_2017_user_KZT!BP50/326)</f>
        <v/>
      </c>
      <c r="BQ50" s="223" t="str">
        <f>IF(SAM_2017_user_KZT!BQ50="","",SAM_2017_user_KZT!BQ50/326)</f>
        <v/>
      </c>
      <c r="BR50" s="77" t="str">
        <f>IF(SAM_2017_user_KZT!BR50="","",SAM_2017_user_KZT!BR50/326)</f>
        <v/>
      </c>
      <c r="BS50" s="223" t="str">
        <f>IF(SAM_2017_user_KZT!BS50="","",SAM_2017_user_KZT!BS50/326)</f>
        <v/>
      </c>
      <c r="BT50" s="223" t="str">
        <f>IF(SAM_2017_user_KZT!BT50="","",SAM_2017_user_KZT!BT50/326)</f>
        <v/>
      </c>
      <c r="BU50" s="147">
        <f>IF(SAM_2017_user_KZT!BU50="","",SAM_2017_user_KZT!BU50/326)</f>
        <v>172.36491120903838</v>
      </c>
      <c r="BV50" s="148">
        <f>IF(SAM_2017_user_KZT!BV50="","",SAM_2017_user_KZT!BV50/326)</f>
        <v>373.29719837899194</v>
      </c>
      <c r="BW50" s="148">
        <f>IF(SAM_2017_user_KZT!BW50="","",SAM_2017_user_KZT!BW50/326)</f>
        <v>94.322500977454311</v>
      </c>
      <c r="BX50" s="149">
        <f>IF(SAM_2017_user_KZT!BX50="","",SAM_2017_user_KZT!BX50/326)</f>
        <v>570.29313340236979</v>
      </c>
      <c r="BY50" s="125" t="str">
        <f>IF(SAM_2017_user_KZT!BY50="","",SAM_2017_user_KZT!BY50/326)</f>
        <v/>
      </c>
      <c r="BZ50" s="223" t="str">
        <f>IF(SAM_2017_user_KZT!BZ50="","",SAM_2017_user_KZT!BZ50/326)</f>
        <v/>
      </c>
      <c r="CA50" s="223" t="str">
        <f>IF(SAM_2017_user_KZT!CA50="","",SAM_2017_user_KZT!CA50/326)</f>
        <v/>
      </c>
      <c r="CB50" s="223" t="str">
        <f>IF(SAM_2017_user_KZT!CB50="","",SAM_2017_user_KZT!CB50/326)</f>
        <v/>
      </c>
      <c r="CC50" s="223" t="str">
        <f>IF(SAM_2017_user_KZT!CD50="","",SAM_2017_user_KZT!CD50/326)</f>
        <v/>
      </c>
      <c r="CD50" s="122">
        <f>IF(SAM_2017_user_KZT!CE50="","",SAM_2017_user_KZT!CE50/326)</f>
        <v>23.92219118044747</v>
      </c>
      <c r="CE50" s="85" t="str">
        <f>IF(SAM_2017_user_KZT!CF50="","",SAM_2017_user_KZT!CF50/326)</f>
        <v/>
      </c>
      <c r="CF50" s="107">
        <f t="shared" si="1"/>
        <v>5205.650520697679</v>
      </c>
    </row>
    <row r="51" spans="1:84" x14ac:dyDescent="0.25">
      <c r="A51" s="227"/>
      <c r="B51" s="225">
        <v>49</v>
      </c>
      <c r="C51" s="198">
        <f>IF(SAM_2017_user_KZT!C51="","",SAM_2017_user_KZT!C51/326)</f>
        <v>670.1657201558528</v>
      </c>
      <c r="D51" s="220">
        <f>IF(SAM_2017_user_KZT!D51="","",SAM_2017_user_KZT!D51/326)</f>
        <v>7.1481305217895361</v>
      </c>
      <c r="E51" s="220">
        <f>IF(SAM_2017_user_KZT!E51="","",SAM_2017_user_KZT!E51/326)</f>
        <v>338.84443690417169</v>
      </c>
      <c r="F51" s="250">
        <f>IF(SAM_2017_user_KZT!F51="","",SAM_2017_user_KZT!F51/326)</f>
        <v>8.1111909832796189E-4</v>
      </c>
      <c r="G51" s="220">
        <f>IF(SAM_2017_user_KZT!G51="","",SAM_2017_user_KZT!G51/326)</f>
        <v>7.2693399895291915</v>
      </c>
      <c r="H51" s="220">
        <f>IF(SAM_2017_user_KZT!H51="","",SAM_2017_user_KZT!H51/326)</f>
        <v>764.06204770775321</v>
      </c>
      <c r="I51" s="220">
        <f>IF(SAM_2017_user_KZT!I51="","",SAM_2017_user_KZT!I51/326)</f>
        <v>25.23621730832469</v>
      </c>
      <c r="J51" s="220">
        <f>IF(SAM_2017_user_KZT!J51="","",SAM_2017_user_KZT!J51/326)</f>
        <v>301.86546527192996</v>
      </c>
      <c r="K51" s="220">
        <f>IF(SAM_2017_user_KZT!K51="","",SAM_2017_user_KZT!K51/326)</f>
        <v>45.369500455220191</v>
      </c>
      <c r="L51" s="220">
        <f>IF(SAM_2017_user_KZT!L51="","",SAM_2017_user_KZT!L51/326)</f>
        <v>197.93045482616503</v>
      </c>
      <c r="M51" s="220">
        <f>IF(SAM_2017_user_KZT!M51="","",SAM_2017_user_KZT!M51/326)</f>
        <v>0.55446829066919023</v>
      </c>
      <c r="N51" s="220">
        <f>IF(SAM_2017_user_KZT!N51="","",SAM_2017_user_KZT!N51/326)</f>
        <v>5.1737947845987788</v>
      </c>
      <c r="O51" s="220">
        <f>IF(SAM_2017_user_KZT!O51="","",SAM_2017_user_KZT!O51/326)</f>
        <v>0.34152470783918298</v>
      </c>
      <c r="P51" s="220">
        <f>IF(SAM_2017_user_KZT!P51="","",SAM_2017_user_KZT!P51/326)</f>
        <v>7.2453429891656125</v>
      </c>
      <c r="Q51" s="220">
        <f>IF(SAM_2017_user_KZT!Q51="","",SAM_2017_user_KZT!Q51/326)</f>
        <v>103.40877633124332</v>
      </c>
      <c r="R51" s="220">
        <f>IF(SAM_2017_user_KZT!R51="","",SAM_2017_user_KZT!R51/326)</f>
        <v>22.311630560166595</v>
      </c>
      <c r="S51" s="220">
        <f>IF(SAM_2017_user_KZT!S51="","",SAM_2017_user_KZT!S51/326)</f>
        <v>7.9503499532264756</v>
      </c>
      <c r="T51" s="220">
        <f>IF(SAM_2017_user_KZT!T51="","",SAM_2017_user_KZT!T51/326)</f>
        <v>7.2055866348265658</v>
      </c>
      <c r="U51" s="220">
        <f>IF(SAM_2017_user_KZT!U51="","",SAM_2017_user_KZT!U51/326)</f>
        <v>34.062859880730471</v>
      </c>
      <c r="V51" s="220">
        <f>IF(SAM_2017_user_KZT!V51="","",SAM_2017_user_KZT!V51/326)</f>
        <v>0.1678902953721583</v>
      </c>
      <c r="W51" s="220">
        <f>IF(SAM_2017_user_KZT!W51="","",SAM_2017_user_KZT!W51/326)</f>
        <v>4.5695550176348814</v>
      </c>
      <c r="X51" s="220">
        <f>IF(SAM_2017_user_KZT!X51="","",SAM_2017_user_KZT!X51/326)</f>
        <v>1.3931177140500495</v>
      </c>
      <c r="Y51" s="220">
        <f>IF(SAM_2017_user_KZT!Y51="","",SAM_2017_user_KZT!Y51/326)</f>
        <v>47.589615842598249</v>
      </c>
      <c r="Z51" s="220">
        <f>IF(SAM_2017_user_KZT!Z51="","",SAM_2017_user_KZT!Z51/326)</f>
        <v>1.6936955985539157</v>
      </c>
      <c r="AA51" s="220">
        <f>IF(SAM_2017_user_KZT!AA51="","",SAM_2017_user_KZT!AA51/326)</f>
        <v>8.4412269150472827</v>
      </c>
      <c r="AB51" s="220">
        <f>IF(SAM_2017_user_KZT!AB51="","",SAM_2017_user_KZT!AB51/326)</f>
        <v>21.679633249086624</v>
      </c>
      <c r="AC51" s="220">
        <f>IF(SAM_2017_user_KZT!AC51="","",SAM_2017_user_KZT!AC51/326)</f>
        <v>38.237407444792495</v>
      </c>
      <c r="AD51" s="220">
        <f>IF(SAM_2017_user_KZT!AD51="","",SAM_2017_user_KZT!AD51/326)</f>
        <v>10.789337551651174</v>
      </c>
      <c r="AE51" s="220">
        <f>IF(SAM_2017_user_KZT!AE51="","",SAM_2017_user_KZT!AE51/326)</f>
        <v>1.0402960671867074</v>
      </c>
      <c r="AF51" s="220">
        <f>IF(SAM_2017_user_KZT!AF51="","",SAM_2017_user_KZT!AF51/326)</f>
        <v>49.455449234226897</v>
      </c>
      <c r="AG51" s="220">
        <f>IF(SAM_2017_user_KZT!AG51="","",SAM_2017_user_KZT!AG51/326)</f>
        <v>179.03988219424019</v>
      </c>
      <c r="AH51" s="220">
        <f>IF(SAM_2017_user_KZT!AH51="","",SAM_2017_user_KZT!AH51/326)</f>
        <v>92.789472756347621</v>
      </c>
      <c r="AI51" s="220">
        <f>IF(SAM_2017_user_KZT!AI51="","",SAM_2017_user_KZT!AI51/326)</f>
        <v>460.72728879151975</v>
      </c>
      <c r="AJ51" s="200">
        <f>IF(SAM_2017_user_KZT!AJ51="","",SAM_2017_user_KZT!AJ51/326)</f>
        <v>173.73012873341801</v>
      </c>
      <c r="AK51" s="223" t="str">
        <f>IF(SAM_2017_user_KZT!AK51="","",SAM_2017_user_KZT!AK51/326)</f>
        <v/>
      </c>
      <c r="AL51" s="223" t="str">
        <f>IF(SAM_2017_user_KZT!AL51="","",SAM_2017_user_KZT!AL51/326)</f>
        <v/>
      </c>
      <c r="AM51" s="223" t="str">
        <f>IF(SAM_2017_user_KZT!AM51="","",SAM_2017_user_KZT!AM51/326)</f>
        <v/>
      </c>
      <c r="AN51" s="223" t="str">
        <f>IF(SAM_2017_user_KZT!AN51="","",SAM_2017_user_KZT!AN51/326)</f>
        <v/>
      </c>
      <c r="AO51" s="223" t="str">
        <f>IF(SAM_2017_user_KZT!AO51="","",SAM_2017_user_KZT!AO51/326)</f>
        <v/>
      </c>
      <c r="AP51" s="223" t="str">
        <f>IF(SAM_2017_user_KZT!AP51="","",SAM_2017_user_KZT!AP51/326)</f>
        <v/>
      </c>
      <c r="AQ51" s="223" t="str">
        <f>IF(SAM_2017_user_KZT!AQ51="","",SAM_2017_user_KZT!AQ51/326)</f>
        <v/>
      </c>
      <c r="AR51" s="223" t="str">
        <f>IF(SAM_2017_user_KZT!AR51="","",SAM_2017_user_KZT!AR51/326)</f>
        <v/>
      </c>
      <c r="AS51" s="223" t="str">
        <f>IF(SAM_2017_user_KZT!AS51="","",SAM_2017_user_KZT!AS51/326)</f>
        <v/>
      </c>
      <c r="AT51" s="223" t="str">
        <f>IF(SAM_2017_user_KZT!AT51="","",SAM_2017_user_KZT!AT51/326)</f>
        <v/>
      </c>
      <c r="AU51" s="223" t="str">
        <f>IF(SAM_2017_user_KZT!AU51="","",SAM_2017_user_KZT!AU51/326)</f>
        <v/>
      </c>
      <c r="AV51" s="223" t="str">
        <f>IF(SAM_2017_user_KZT!AV51="","",SAM_2017_user_KZT!AV51/326)</f>
        <v/>
      </c>
      <c r="AW51" s="223" t="str">
        <f>IF(SAM_2017_user_KZT!AW51="","",SAM_2017_user_KZT!AW51/326)</f>
        <v/>
      </c>
      <c r="AX51" s="223" t="str">
        <f>IF(SAM_2017_user_KZT!AX51="","",SAM_2017_user_KZT!AX51/326)</f>
        <v/>
      </c>
      <c r="AY51" s="223" t="str">
        <f>IF(SAM_2017_user_KZT!AY51="","",SAM_2017_user_KZT!AY51/326)</f>
        <v/>
      </c>
      <c r="AZ51" s="223" t="str">
        <f>IF(SAM_2017_user_KZT!AZ51="","",SAM_2017_user_KZT!AZ51/326)</f>
        <v/>
      </c>
      <c r="BA51" s="223" t="str">
        <f>IF(SAM_2017_user_KZT!BA51="","",SAM_2017_user_KZT!BA51/326)</f>
        <v/>
      </c>
      <c r="BB51" s="223" t="str">
        <f>IF(SAM_2017_user_KZT!BB51="","",SAM_2017_user_KZT!BB51/326)</f>
        <v/>
      </c>
      <c r="BC51" s="223" t="str">
        <f>IF(SAM_2017_user_KZT!BC51="","",SAM_2017_user_KZT!BC51/326)</f>
        <v/>
      </c>
      <c r="BD51" s="223" t="str">
        <f>IF(SAM_2017_user_KZT!BD51="","",SAM_2017_user_KZT!BD51/326)</f>
        <v/>
      </c>
      <c r="BE51" s="223" t="str">
        <f>IF(SAM_2017_user_KZT!BE51="","",SAM_2017_user_KZT!BE51/326)</f>
        <v/>
      </c>
      <c r="BF51" s="223" t="str">
        <f>IF(SAM_2017_user_KZT!BF51="","",SAM_2017_user_KZT!BF51/326)</f>
        <v/>
      </c>
      <c r="BG51" s="223" t="str">
        <f>IF(SAM_2017_user_KZT!BG51="","",SAM_2017_user_KZT!BG51/326)</f>
        <v/>
      </c>
      <c r="BH51" s="223" t="str">
        <f>IF(SAM_2017_user_KZT!BH51="","",SAM_2017_user_KZT!BH51/326)</f>
        <v/>
      </c>
      <c r="BI51" s="223" t="str">
        <f>IF(SAM_2017_user_KZT!BI51="","",SAM_2017_user_KZT!BI51/326)</f>
        <v/>
      </c>
      <c r="BJ51" s="223" t="str">
        <f>IF(SAM_2017_user_KZT!BJ51="","",SAM_2017_user_KZT!BJ51/326)</f>
        <v/>
      </c>
      <c r="BK51" s="223" t="str">
        <f>IF(SAM_2017_user_KZT!BK51="","",SAM_2017_user_KZT!BK51/326)</f>
        <v/>
      </c>
      <c r="BL51" s="223" t="str">
        <f>IF(SAM_2017_user_KZT!BL51="","",SAM_2017_user_KZT!BL51/326)</f>
        <v/>
      </c>
      <c r="BM51" s="223" t="str">
        <f>IF(SAM_2017_user_KZT!BM51="","",SAM_2017_user_KZT!BM51/326)</f>
        <v/>
      </c>
      <c r="BN51" s="223" t="str">
        <f>IF(SAM_2017_user_KZT!BN51="","",SAM_2017_user_KZT!BN51/326)</f>
        <v/>
      </c>
      <c r="BO51" s="223" t="str">
        <f>IF(SAM_2017_user_KZT!BO51="","",SAM_2017_user_KZT!BO51/326)</f>
        <v/>
      </c>
      <c r="BP51" s="223" t="str">
        <f>IF(SAM_2017_user_KZT!BP51="","",SAM_2017_user_KZT!BP51/326)</f>
        <v/>
      </c>
      <c r="BQ51" s="223" t="str">
        <f>IF(SAM_2017_user_KZT!BQ51="","",SAM_2017_user_KZT!BQ51/326)</f>
        <v/>
      </c>
      <c r="BR51" s="77" t="str">
        <f>IF(SAM_2017_user_KZT!BR51="","",SAM_2017_user_KZT!BR51/326)</f>
        <v/>
      </c>
      <c r="BS51" s="223" t="str">
        <f>IF(SAM_2017_user_KZT!BS51="","",SAM_2017_user_KZT!BS51/326)</f>
        <v/>
      </c>
      <c r="BT51" s="223" t="str">
        <f>IF(SAM_2017_user_KZT!BT51="","",SAM_2017_user_KZT!BT51/326)</f>
        <v/>
      </c>
      <c r="BU51" s="147">
        <f>IF(SAM_2017_user_KZT!BU51="","",SAM_2017_user_KZT!BU51/326)</f>
        <v>337.2029734413361</v>
      </c>
      <c r="BV51" s="148">
        <f>IF(SAM_2017_user_KZT!BV51="","",SAM_2017_user_KZT!BV51/326)</f>
        <v>580.24967469526086</v>
      </c>
      <c r="BW51" s="148">
        <f>IF(SAM_2017_user_KZT!BW51="","",SAM_2017_user_KZT!BW51/326)</f>
        <v>214.181720900382</v>
      </c>
      <c r="BX51" s="149">
        <f>IF(SAM_2017_user_KZT!BX51="","",SAM_2017_user_KZT!BX51/326)</f>
        <v>1015.2717849878862</v>
      </c>
      <c r="BY51" s="125" t="str">
        <f>IF(SAM_2017_user_KZT!BY51="","",SAM_2017_user_KZT!BY51/326)</f>
        <v/>
      </c>
      <c r="BZ51" s="223" t="str">
        <f>IF(SAM_2017_user_KZT!BZ51="","",SAM_2017_user_KZT!BZ51/326)</f>
        <v/>
      </c>
      <c r="CA51" s="223" t="str">
        <f>IF(SAM_2017_user_KZT!CA51="","",SAM_2017_user_KZT!CA51/326)</f>
        <v/>
      </c>
      <c r="CB51" s="223" t="str">
        <f>IF(SAM_2017_user_KZT!CB51="","",SAM_2017_user_KZT!CB51/326)</f>
        <v/>
      </c>
      <c r="CC51" s="223" t="str">
        <f>IF(SAM_2017_user_KZT!CD51="","",SAM_2017_user_KZT!CD51/326)</f>
        <v/>
      </c>
      <c r="CD51" s="122">
        <f>IF(SAM_2017_user_KZT!CE51="","",SAM_2017_user_KZT!CE51/326)</f>
        <v>65.281766385910259</v>
      </c>
      <c r="CE51" s="85" t="str">
        <f>IF(SAM_2017_user_KZT!CF51="","",SAM_2017_user_KZT!CF51/326)</f>
        <v/>
      </c>
      <c r="CF51" s="107">
        <f t="shared" si="1"/>
        <v>5849.6783762088025</v>
      </c>
    </row>
    <row r="52" spans="1:84" x14ac:dyDescent="0.25">
      <c r="A52" s="227"/>
      <c r="B52" s="225">
        <v>50</v>
      </c>
      <c r="C52" s="198">
        <f>IF(SAM_2017_user_KZT!C52="","",SAM_2017_user_KZT!C52/326)</f>
        <v>55.610890286286306</v>
      </c>
      <c r="D52" s="220">
        <f>IF(SAM_2017_user_KZT!D52="","",SAM_2017_user_KZT!D52/326)</f>
        <v>4.8570465526327121E-2</v>
      </c>
      <c r="E52" s="220">
        <f>IF(SAM_2017_user_KZT!E52="","",SAM_2017_user_KZT!E52/326)</f>
        <v>93.345972661219179</v>
      </c>
      <c r="F52" s="250">
        <f>IF(SAM_2017_user_KZT!F52="","",SAM_2017_user_KZT!F52/326)</f>
        <v>3.5707405217346469E-4</v>
      </c>
      <c r="G52" s="220">
        <f>IF(SAM_2017_user_KZT!G52="","",SAM_2017_user_KZT!G52/326)</f>
        <v>3.2650801464546273</v>
      </c>
      <c r="H52" s="220">
        <f>IF(SAM_2017_user_KZT!H52="","",SAM_2017_user_KZT!H52/326)</f>
        <v>275.52569687214663</v>
      </c>
      <c r="I52" s="220">
        <f>IF(SAM_2017_user_KZT!I52="","",SAM_2017_user_KZT!I52/326)</f>
        <v>140.25837971067827</v>
      </c>
      <c r="J52" s="220">
        <f>IF(SAM_2017_user_KZT!J52="","",SAM_2017_user_KZT!J52/326)</f>
        <v>41.041154190231666</v>
      </c>
      <c r="K52" s="220">
        <f>IF(SAM_2017_user_KZT!K52="","",SAM_2017_user_KZT!K52/326)</f>
        <v>1.0120298107980563E-3</v>
      </c>
      <c r="L52" s="220">
        <f>IF(SAM_2017_user_KZT!L52="","",SAM_2017_user_KZT!L52/326)</f>
        <v>6.8490065407810912</v>
      </c>
      <c r="M52" s="220">
        <f>IF(SAM_2017_user_KZT!M52="","",SAM_2017_user_KZT!M52/326)</f>
        <v>17.257653358595345</v>
      </c>
      <c r="N52" s="220">
        <f>IF(SAM_2017_user_KZT!N52="","",SAM_2017_user_KZT!N52/326)</f>
        <v>9.4752711516141785E-2</v>
      </c>
      <c r="O52" s="220">
        <f>IF(SAM_2017_user_KZT!O52="","",SAM_2017_user_KZT!O52/326)</f>
        <v>0.38691171387399848</v>
      </c>
      <c r="P52" s="220">
        <f>IF(SAM_2017_user_KZT!P52="","",SAM_2017_user_KZT!P52/326)</f>
        <v>0.34213029123868866</v>
      </c>
      <c r="Q52" s="220">
        <f>IF(SAM_2017_user_KZT!Q52="","",SAM_2017_user_KZT!Q52/326)</f>
        <v>6.7494877778059355</v>
      </c>
      <c r="R52" s="220">
        <f>IF(SAM_2017_user_KZT!R52="","",SAM_2017_user_KZT!R52/326)</f>
        <v>140.50722110091158</v>
      </c>
      <c r="S52" s="220">
        <f>IF(SAM_2017_user_KZT!S52="","",SAM_2017_user_KZT!S52/326)</f>
        <v>6.2964929989183016</v>
      </c>
      <c r="T52" s="220">
        <f>IF(SAM_2017_user_KZT!T52="","",SAM_2017_user_KZT!T52/326)</f>
        <v>1.995516739450727E-4</v>
      </c>
      <c r="U52" s="220">
        <f>IF(SAM_2017_user_KZT!U52="","",SAM_2017_user_KZT!U52/326)</f>
        <v>63.004760312974362</v>
      </c>
      <c r="V52" s="220">
        <f>IF(SAM_2017_user_KZT!V52="","",SAM_2017_user_KZT!V52/326)</f>
        <v>0.61146911360714018</v>
      </c>
      <c r="W52" s="220">
        <f>IF(SAM_2017_user_KZT!W52="","",SAM_2017_user_KZT!W52/326)</f>
        <v>13.147313167985216</v>
      </c>
      <c r="X52" s="220">
        <f>IF(SAM_2017_user_KZT!X52="","",SAM_2017_user_KZT!X52/326)</f>
        <v>3.3483961200045309</v>
      </c>
      <c r="Y52" s="220">
        <f>IF(SAM_2017_user_KZT!Y52="","",SAM_2017_user_KZT!Y52/326)</f>
        <v>51.424220493585771</v>
      </c>
      <c r="Z52" s="220">
        <f>IF(SAM_2017_user_KZT!Z52="","",SAM_2017_user_KZT!Z52/326)</f>
        <v>1.9721113559186931</v>
      </c>
      <c r="AA52" s="220">
        <f>IF(SAM_2017_user_KZT!AA52="","",SAM_2017_user_KZT!AA52/326)</f>
        <v>1.5884489805039148</v>
      </c>
      <c r="AB52" s="220">
        <f>IF(SAM_2017_user_KZT!AB52="","",SAM_2017_user_KZT!AB52/326)</f>
        <v>1090.3324716449113</v>
      </c>
      <c r="AC52" s="220">
        <f>IF(SAM_2017_user_KZT!AC52="","",SAM_2017_user_KZT!AC52/326)</f>
        <v>32.691850736652057</v>
      </c>
      <c r="AD52" s="220">
        <f>IF(SAM_2017_user_KZT!AD52="","",SAM_2017_user_KZT!AD52/326)</f>
        <v>4.7518220016303578</v>
      </c>
      <c r="AE52" s="220">
        <f>IF(SAM_2017_user_KZT!AE52="","",SAM_2017_user_KZT!AE52/326)</f>
        <v>0.39039180427385872</v>
      </c>
      <c r="AF52" s="220">
        <f>IF(SAM_2017_user_KZT!AF52="","",SAM_2017_user_KZT!AF52/326)</f>
        <v>252.8966632431146</v>
      </c>
      <c r="AG52" s="220">
        <f>IF(SAM_2017_user_KZT!AG52="","",SAM_2017_user_KZT!AG52/326)</f>
        <v>144.57566524405382</v>
      </c>
      <c r="AH52" s="220">
        <f>IF(SAM_2017_user_KZT!AH52="","",SAM_2017_user_KZT!AH52/326)</f>
        <v>10.635122691595159</v>
      </c>
      <c r="AI52" s="220">
        <f>IF(SAM_2017_user_KZT!AI52="","",SAM_2017_user_KZT!AI52/326)</f>
        <v>20.61717911279759</v>
      </c>
      <c r="AJ52" s="200">
        <f>IF(SAM_2017_user_KZT!AJ52="","",SAM_2017_user_KZT!AJ52/326)</f>
        <v>238.42364535077164</v>
      </c>
      <c r="AK52" s="223" t="str">
        <f>IF(SAM_2017_user_KZT!AK52="","",SAM_2017_user_KZT!AK52/326)</f>
        <v/>
      </c>
      <c r="AL52" s="223" t="str">
        <f>IF(SAM_2017_user_KZT!AL52="","",SAM_2017_user_KZT!AL52/326)</f>
        <v/>
      </c>
      <c r="AM52" s="223" t="str">
        <f>IF(SAM_2017_user_KZT!AM52="","",SAM_2017_user_KZT!AM52/326)</f>
        <v/>
      </c>
      <c r="AN52" s="223" t="str">
        <f>IF(SAM_2017_user_KZT!AN52="","",SAM_2017_user_KZT!AN52/326)</f>
        <v/>
      </c>
      <c r="AO52" s="223" t="str">
        <f>IF(SAM_2017_user_KZT!AO52="","",SAM_2017_user_KZT!AO52/326)</f>
        <v/>
      </c>
      <c r="AP52" s="223" t="str">
        <f>IF(SAM_2017_user_KZT!AP52="","",SAM_2017_user_KZT!AP52/326)</f>
        <v/>
      </c>
      <c r="AQ52" s="223" t="str">
        <f>IF(SAM_2017_user_KZT!AQ52="","",SAM_2017_user_KZT!AQ52/326)</f>
        <v/>
      </c>
      <c r="AR52" s="223" t="str">
        <f>IF(SAM_2017_user_KZT!AR52="","",SAM_2017_user_KZT!AR52/326)</f>
        <v/>
      </c>
      <c r="AS52" s="223" t="str">
        <f>IF(SAM_2017_user_KZT!AS52="","",SAM_2017_user_KZT!AS52/326)</f>
        <v/>
      </c>
      <c r="AT52" s="223" t="str">
        <f>IF(SAM_2017_user_KZT!AT52="","",SAM_2017_user_KZT!AT52/326)</f>
        <v/>
      </c>
      <c r="AU52" s="223" t="str">
        <f>IF(SAM_2017_user_KZT!AU52="","",SAM_2017_user_KZT!AU52/326)</f>
        <v/>
      </c>
      <c r="AV52" s="223" t="str">
        <f>IF(SAM_2017_user_KZT!AV52="","",SAM_2017_user_KZT!AV52/326)</f>
        <v/>
      </c>
      <c r="AW52" s="223" t="str">
        <f>IF(SAM_2017_user_KZT!AW52="","",SAM_2017_user_KZT!AW52/326)</f>
        <v/>
      </c>
      <c r="AX52" s="223" t="str">
        <f>IF(SAM_2017_user_KZT!AX52="","",SAM_2017_user_KZT!AX52/326)</f>
        <v/>
      </c>
      <c r="AY52" s="223" t="str">
        <f>IF(SAM_2017_user_KZT!AY52="","",SAM_2017_user_KZT!AY52/326)</f>
        <v/>
      </c>
      <c r="AZ52" s="223" t="str">
        <f>IF(SAM_2017_user_KZT!AZ52="","",SAM_2017_user_KZT!AZ52/326)</f>
        <v/>
      </c>
      <c r="BA52" s="223" t="str">
        <f>IF(SAM_2017_user_KZT!BA52="","",SAM_2017_user_KZT!BA52/326)</f>
        <v/>
      </c>
      <c r="BB52" s="223" t="str">
        <f>IF(SAM_2017_user_KZT!BB52="","",SAM_2017_user_KZT!BB52/326)</f>
        <v/>
      </c>
      <c r="BC52" s="223" t="str">
        <f>IF(SAM_2017_user_KZT!BC52="","",SAM_2017_user_KZT!BC52/326)</f>
        <v/>
      </c>
      <c r="BD52" s="223" t="str">
        <f>IF(SAM_2017_user_KZT!BD52="","",SAM_2017_user_KZT!BD52/326)</f>
        <v/>
      </c>
      <c r="BE52" s="223" t="str">
        <f>IF(SAM_2017_user_KZT!BE52="","",SAM_2017_user_KZT!BE52/326)</f>
        <v/>
      </c>
      <c r="BF52" s="223" t="str">
        <f>IF(SAM_2017_user_KZT!BF52="","",SAM_2017_user_KZT!BF52/326)</f>
        <v/>
      </c>
      <c r="BG52" s="223" t="str">
        <f>IF(SAM_2017_user_KZT!BG52="","",SAM_2017_user_KZT!BG52/326)</f>
        <v/>
      </c>
      <c r="BH52" s="223" t="str">
        <f>IF(SAM_2017_user_KZT!BH52="","",SAM_2017_user_KZT!BH52/326)</f>
        <v/>
      </c>
      <c r="BI52" s="223" t="str">
        <f>IF(SAM_2017_user_KZT!BI52="","",SAM_2017_user_KZT!BI52/326)</f>
        <v/>
      </c>
      <c r="BJ52" s="223" t="str">
        <f>IF(SAM_2017_user_KZT!BJ52="","",SAM_2017_user_KZT!BJ52/326)</f>
        <v/>
      </c>
      <c r="BK52" s="223" t="str">
        <f>IF(SAM_2017_user_KZT!BK52="","",SAM_2017_user_KZT!BK52/326)</f>
        <v/>
      </c>
      <c r="BL52" s="223" t="str">
        <f>IF(SAM_2017_user_KZT!BL52="","",SAM_2017_user_KZT!BL52/326)</f>
        <v/>
      </c>
      <c r="BM52" s="223" t="str">
        <f>IF(SAM_2017_user_KZT!BM52="","",SAM_2017_user_KZT!BM52/326)</f>
        <v/>
      </c>
      <c r="BN52" s="223" t="str">
        <f>IF(SAM_2017_user_KZT!BN52="","",SAM_2017_user_KZT!BN52/326)</f>
        <v/>
      </c>
      <c r="BO52" s="223" t="str">
        <f>IF(SAM_2017_user_KZT!BO52="","",SAM_2017_user_KZT!BO52/326)</f>
        <v/>
      </c>
      <c r="BP52" s="223" t="str">
        <f>IF(SAM_2017_user_KZT!BP52="","",SAM_2017_user_KZT!BP52/326)</f>
        <v/>
      </c>
      <c r="BQ52" s="223" t="str">
        <f>IF(SAM_2017_user_KZT!BQ52="","",SAM_2017_user_KZT!BQ52/326)</f>
        <v/>
      </c>
      <c r="BR52" s="77" t="str">
        <f>IF(SAM_2017_user_KZT!BR52="","",SAM_2017_user_KZT!BR52/326)</f>
        <v/>
      </c>
      <c r="BS52" s="223" t="str">
        <f>IF(SAM_2017_user_KZT!BS52="","",SAM_2017_user_KZT!BS52/326)</f>
        <v/>
      </c>
      <c r="BT52" s="223" t="str">
        <f>IF(SAM_2017_user_KZT!BT52="","",SAM_2017_user_KZT!BT52/326)</f>
        <v/>
      </c>
      <c r="BU52" s="147">
        <f>IF(SAM_2017_user_KZT!BU52="","",SAM_2017_user_KZT!BU52/326)</f>
        <v>48.00721150428064</v>
      </c>
      <c r="BV52" s="148">
        <f>IF(SAM_2017_user_KZT!BV52="","",SAM_2017_user_KZT!BV52/326)</f>
        <v>126.71612484086766</v>
      </c>
      <c r="BW52" s="148">
        <f>IF(SAM_2017_user_KZT!BW52="","",SAM_2017_user_KZT!BW52/326)</f>
        <v>18.570767791966929</v>
      </c>
      <c r="BX52" s="149">
        <f>IF(SAM_2017_user_KZT!BX52="","",SAM_2017_user_KZT!BX52/326)</f>
        <v>124.61192972038114</v>
      </c>
      <c r="BY52" s="125" t="str">
        <f>IF(SAM_2017_user_KZT!BY52="","",SAM_2017_user_KZT!BY52/326)</f>
        <v/>
      </c>
      <c r="BZ52" s="223" t="str">
        <f>IF(SAM_2017_user_KZT!BZ52="","",SAM_2017_user_KZT!BZ52/326)</f>
        <v/>
      </c>
      <c r="CA52" s="223" t="str">
        <f>IF(SAM_2017_user_KZT!CA52="","",SAM_2017_user_KZT!CA52/326)</f>
        <v/>
      </c>
      <c r="CB52" s="223" t="str">
        <f>IF(SAM_2017_user_KZT!CB52="","",SAM_2017_user_KZT!CB52/326)</f>
        <v/>
      </c>
      <c r="CC52" s="223" t="str">
        <f>IF(SAM_2017_user_KZT!CD52="","",SAM_2017_user_KZT!CD52/326)</f>
        <v/>
      </c>
      <c r="CD52" s="122">
        <f>IF(SAM_2017_user_KZT!CE52="","",SAM_2017_user_KZT!CE52/326)</f>
        <v>55.441409012354896</v>
      </c>
      <c r="CE52" s="85" t="str">
        <f>IF(SAM_2017_user_KZT!CF52="","",SAM_2017_user_KZT!CF52/326)</f>
        <v/>
      </c>
      <c r="CF52" s="107">
        <f t="shared" si="1"/>
        <v>3091.3399437259523</v>
      </c>
    </row>
    <row r="53" spans="1:84" x14ac:dyDescent="0.25">
      <c r="A53" s="227"/>
      <c r="B53" s="225">
        <v>51</v>
      </c>
      <c r="C53" s="198">
        <f>IF(SAM_2017_user_KZT!C53="","",SAM_2017_user_KZT!C53/326)</f>
        <v>143.97568017216537</v>
      </c>
      <c r="D53" s="220">
        <f>IF(SAM_2017_user_KZT!D53="","",SAM_2017_user_KZT!D53/326)</f>
        <v>46.304978756043177</v>
      </c>
      <c r="E53" s="220">
        <f>IF(SAM_2017_user_KZT!E53="","",SAM_2017_user_KZT!E53/326)</f>
        <v>917.25064229601787</v>
      </c>
      <c r="F53" s="250">
        <f>IF(SAM_2017_user_KZT!F53="","",SAM_2017_user_KZT!F53/326)</f>
        <v>3.8705745833817122</v>
      </c>
      <c r="G53" s="220">
        <f>IF(SAM_2017_user_KZT!G53="","",SAM_2017_user_KZT!G53/326)</f>
        <v>30.727870368068587</v>
      </c>
      <c r="H53" s="220">
        <f>IF(SAM_2017_user_KZT!H53="","",SAM_2017_user_KZT!H53/326)</f>
        <v>135.85524435328813</v>
      </c>
      <c r="I53" s="220">
        <f>IF(SAM_2017_user_KZT!I53="","",SAM_2017_user_KZT!I53/326)</f>
        <v>67.729729995204394</v>
      </c>
      <c r="J53" s="220">
        <f>IF(SAM_2017_user_KZT!J53="","",SAM_2017_user_KZT!J53/326)</f>
        <v>12.012440229224794</v>
      </c>
      <c r="K53" s="220">
        <f>IF(SAM_2017_user_KZT!K53="","",SAM_2017_user_KZT!K53/326)</f>
        <v>0.5997475804898873</v>
      </c>
      <c r="L53" s="220">
        <f>IF(SAM_2017_user_KZT!L53="","",SAM_2017_user_KZT!L53/326)</f>
        <v>6.2187715574962645</v>
      </c>
      <c r="M53" s="220">
        <f>IF(SAM_2017_user_KZT!M53="","",SAM_2017_user_KZT!M53/326)</f>
        <v>13.127712473334654</v>
      </c>
      <c r="N53" s="220">
        <f>IF(SAM_2017_user_KZT!N53="","",SAM_2017_user_KZT!N53/326)</f>
        <v>0.42796825018216461</v>
      </c>
      <c r="O53" s="220">
        <f>IF(SAM_2017_user_KZT!O53="","",SAM_2017_user_KZT!O53/326)</f>
        <v>2.6615095465296088</v>
      </c>
      <c r="P53" s="220">
        <f>IF(SAM_2017_user_KZT!P53="","",SAM_2017_user_KZT!P53/326)</f>
        <v>4.0462230213715076</v>
      </c>
      <c r="Q53" s="220">
        <f>IF(SAM_2017_user_KZT!Q53="","",SAM_2017_user_KZT!Q53/326)</f>
        <v>0.14218308624771583</v>
      </c>
      <c r="R53" s="220">
        <f>IF(SAM_2017_user_KZT!R53="","",SAM_2017_user_KZT!R53/326)</f>
        <v>4.5409010552806892</v>
      </c>
      <c r="S53" s="220">
        <f>IF(SAM_2017_user_KZT!S53="","",SAM_2017_user_KZT!S53/326)</f>
        <v>97.732743325478083</v>
      </c>
      <c r="T53" s="220">
        <f>IF(SAM_2017_user_KZT!T53="","",SAM_2017_user_KZT!T53/326)</f>
        <v>6.1754987743350691</v>
      </c>
      <c r="U53" s="220">
        <f>IF(SAM_2017_user_KZT!U53="","",SAM_2017_user_KZT!U53/326)</f>
        <v>142.80861862727417</v>
      </c>
      <c r="V53" s="220">
        <f>IF(SAM_2017_user_KZT!V53="","",SAM_2017_user_KZT!V53/326)</f>
        <v>3.5481674593900681</v>
      </c>
      <c r="W53" s="220">
        <f>IF(SAM_2017_user_KZT!W53="","",SAM_2017_user_KZT!W53/326)</f>
        <v>11.368156375907422</v>
      </c>
      <c r="X53" s="220">
        <f>IF(SAM_2017_user_KZT!X53="","",SAM_2017_user_KZT!X53/326)</f>
        <v>4.230346628188407</v>
      </c>
      <c r="Y53" s="220">
        <f>IF(SAM_2017_user_KZT!Y53="","",SAM_2017_user_KZT!Y53/326)</f>
        <v>526.84949370218158</v>
      </c>
      <c r="Z53" s="220">
        <f>IF(SAM_2017_user_KZT!Z53="","",SAM_2017_user_KZT!Z53/326)</f>
        <v>23.586654863313786</v>
      </c>
      <c r="AA53" s="220">
        <f>IF(SAM_2017_user_KZT!AA53="","",SAM_2017_user_KZT!AA53/326)</f>
        <v>101.84430674870083</v>
      </c>
      <c r="AB53" s="220">
        <f>IF(SAM_2017_user_KZT!AB53="","",SAM_2017_user_KZT!AB53/326)</f>
        <v>34.505991407067221</v>
      </c>
      <c r="AC53" s="220">
        <f>IF(SAM_2017_user_KZT!AC53="","",SAM_2017_user_KZT!AC53/326)</f>
        <v>1366.4992926608938</v>
      </c>
      <c r="AD53" s="220">
        <f>IF(SAM_2017_user_KZT!AD53="","",SAM_2017_user_KZT!AD53/326)</f>
        <v>148.62576561435836</v>
      </c>
      <c r="AE53" s="220">
        <f>IF(SAM_2017_user_KZT!AE53="","",SAM_2017_user_KZT!AE53/326)</f>
        <v>16.539718560083681</v>
      </c>
      <c r="AF53" s="220">
        <f>IF(SAM_2017_user_KZT!AF53="","",SAM_2017_user_KZT!AF53/326)</f>
        <v>16.267468510850012</v>
      </c>
      <c r="AG53" s="220">
        <f>IF(SAM_2017_user_KZT!AG53="","",SAM_2017_user_KZT!AG53/326)</f>
        <v>147.70242882433422</v>
      </c>
      <c r="AH53" s="220">
        <f>IF(SAM_2017_user_KZT!AH53="","",SAM_2017_user_KZT!AH53/326)</f>
        <v>89.240111062409596</v>
      </c>
      <c r="AI53" s="220">
        <f>IF(SAM_2017_user_KZT!AI53="","",SAM_2017_user_KZT!AI53/326)</f>
        <v>60.027791651548903</v>
      </c>
      <c r="AJ53" s="200">
        <f>IF(SAM_2017_user_KZT!AJ53="","",SAM_2017_user_KZT!AJ53/326)</f>
        <v>509.62099083966666</v>
      </c>
      <c r="AK53" s="223" t="str">
        <f>IF(SAM_2017_user_KZT!AK53="","",SAM_2017_user_KZT!AK53/326)</f>
        <v/>
      </c>
      <c r="AL53" s="223" t="str">
        <f>IF(SAM_2017_user_KZT!AL53="","",SAM_2017_user_KZT!AL53/326)</f>
        <v/>
      </c>
      <c r="AM53" s="223" t="str">
        <f>IF(SAM_2017_user_KZT!AM53="","",SAM_2017_user_KZT!AM53/326)</f>
        <v/>
      </c>
      <c r="AN53" s="223" t="str">
        <f>IF(SAM_2017_user_KZT!AN53="","",SAM_2017_user_KZT!AN53/326)</f>
        <v/>
      </c>
      <c r="AO53" s="223" t="str">
        <f>IF(SAM_2017_user_KZT!AO53="","",SAM_2017_user_KZT!AO53/326)</f>
        <v/>
      </c>
      <c r="AP53" s="223" t="str">
        <f>IF(SAM_2017_user_KZT!AP53="","",SAM_2017_user_KZT!AP53/326)</f>
        <v/>
      </c>
      <c r="AQ53" s="223" t="str">
        <f>IF(SAM_2017_user_KZT!AQ53="","",SAM_2017_user_KZT!AQ53/326)</f>
        <v/>
      </c>
      <c r="AR53" s="223" t="str">
        <f>IF(SAM_2017_user_KZT!AR53="","",SAM_2017_user_KZT!AR53/326)</f>
        <v/>
      </c>
      <c r="AS53" s="223" t="str">
        <f>IF(SAM_2017_user_KZT!AS53="","",SAM_2017_user_KZT!AS53/326)</f>
        <v/>
      </c>
      <c r="AT53" s="223" t="str">
        <f>IF(SAM_2017_user_KZT!AT53="","",SAM_2017_user_KZT!AT53/326)</f>
        <v/>
      </c>
      <c r="AU53" s="223" t="str">
        <f>IF(SAM_2017_user_KZT!AU53="","",SAM_2017_user_KZT!AU53/326)</f>
        <v/>
      </c>
      <c r="AV53" s="223" t="str">
        <f>IF(SAM_2017_user_KZT!AV53="","",SAM_2017_user_KZT!AV53/326)</f>
        <v/>
      </c>
      <c r="AW53" s="223" t="str">
        <f>IF(SAM_2017_user_KZT!AW53="","",SAM_2017_user_KZT!AW53/326)</f>
        <v/>
      </c>
      <c r="AX53" s="223" t="str">
        <f>IF(SAM_2017_user_KZT!AX53="","",SAM_2017_user_KZT!AX53/326)</f>
        <v/>
      </c>
      <c r="AY53" s="223" t="str">
        <f>IF(SAM_2017_user_KZT!AY53="","",SAM_2017_user_KZT!AY53/326)</f>
        <v/>
      </c>
      <c r="AZ53" s="223" t="str">
        <f>IF(SAM_2017_user_KZT!AZ53="","",SAM_2017_user_KZT!AZ53/326)</f>
        <v/>
      </c>
      <c r="BA53" s="223" t="str">
        <f>IF(SAM_2017_user_KZT!BA53="","",SAM_2017_user_KZT!BA53/326)</f>
        <v/>
      </c>
      <c r="BB53" s="223" t="str">
        <f>IF(SAM_2017_user_KZT!BB53="","",SAM_2017_user_KZT!BB53/326)</f>
        <v/>
      </c>
      <c r="BC53" s="223" t="str">
        <f>IF(SAM_2017_user_KZT!BC53="","",SAM_2017_user_KZT!BC53/326)</f>
        <v/>
      </c>
      <c r="BD53" s="223" t="str">
        <f>IF(SAM_2017_user_KZT!BD53="","",SAM_2017_user_KZT!BD53/326)</f>
        <v/>
      </c>
      <c r="BE53" s="223" t="str">
        <f>IF(SAM_2017_user_KZT!BE53="","",SAM_2017_user_KZT!BE53/326)</f>
        <v/>
      </c>
      <c r="BF53" s="223" t="str">
        <f>IF(SAM_2017_user_KZT!BF53="","",SAM_2017_user_KZT!BF53/326)</f>
        <v/>
      </c>
      <c r="BG53" s="223" t="str">
        <f>IF(SAM_2017_user_KZT!BG53="","",SAM_2017_user_KZT!BG53/326)</f>
        <v/>
      </c>
      <c r="BH53" s="223" t="str">
        <f>IF(SAM_2017_user_KZT!BH53="","",SAM_2017_user_KZT!BH53/326)</f>
        <v/>
      </c>
      <c r="BI53" s="223" t="str">
        <f>IF(SAM_2017_user_KZT!BI53="","",SAM_2017_user_KZT!BI53/326)</f>
        <v/>
      </c>
      <c r="BJ53" s="223" t="str">
        <f>IF(SAM_2017_user_KZT!BJ53="","",SAM_2017_user_KZT!BJ53/326)</f>
        <v/>
      </c>
      <c r="BK53" s="223" t="str">
        <f>IF(SAM_2017_user_KZT!BK53="","",SAM_2017_user_KZT!BK53/326)</f>
        <v/>
      </c>
      <c r="BL53" s="223" t="str">
        <f>IF(SAM_2017_user_KZT!BL53="","",SAM_2017_user_KZT!BL53/326)</f>
        <v/>
      </c>
      <c r="BM53" s="223" t="str">
        <f>IF(SAM_2017_user_KZT!BM53="","",SAM_2017_user_KZT!BM53/326)</f>
        <v/>
      </c>
      <c r="BN53" s="223" t="str">
        <f>IF(SAM_2017_user_KZT!BN53="","",SAM_2017_user_KZT!BN53/326)</f>
        <v/>
      </c>
      <c r="BO53" s="223" t="str">
        <f>IF(SAM_2017_user_KZT!BO53="","",SAM_2017_user_KZT!BO53/326)</f>
        <v/>
      </c>
      <c r="BP53" s="223" t="str">
        <f>IF(SAM_2017_user_KZT!BP53="","",SAM_2017_user_KZT!BP53/326)</f>
        <v/>
      </c>
      <c r="BQ53" s="223" t="str">
        <f>IF(SAM_2017_user_KZT!BQ53="","",SAM_2017_user_KZT!BQ53/326)</f>
        <v/>
      </c>
      <c r="BR53" s="77" t="str">
        <f>IF(SAM_2017_user_KZT!BR53="","",SAM_2017_user_KZT!BR53/326)</f>
        <v/>
      </c>
      <c r="BS53" s="223" t="str">
        <f>IF(SAM_2017_user_KZT!BS53="","",SAM_2017_user_KZT!BS53/326)</f>
        <v/>
      </c>
      <c r="BT53" s="223" t="str">
        <f>IF(SAM_2017_user_KZT!BT53="","",SAM_2017_user_KZT!BT53/326)</f>
        <v/>
      </c>
      <c r="BU53" s="147">
        <f>IF(SAM_2017_user_KZT!BU53="","",SAM_2017_user_KZT!BU53/326)</f>
        <v>258.69596398590807</v>
      </c>
      <c r="BV53" s="148">
        <f>IF(SAM_2017_user_KZT!BV53="","",SAM_2017_user_KZT!BV53/326)</f>
        <v>948.08446296228317</v>
      </c>
      <c r="BW53" s="148">
        <f>IF(SAM_2017_user_KZT!BW53="","",SAM_2017_user_KZT!BW53/326)</f>
        <v>149.6769413835911</v>
      </c>
      <c r="BX53" s="149">
        <f>IF(SAM_2017_user_KZT!BX53="","",SAM_2017_user_KZT!BX53/326)</f>
        <v>1250.8795732488916</v>
      </c>
      <c r="BY53" s="125" t="str">
        <f>IF(SAM_2017_user_KZT!BY53="","",SAM_2017_user_KZT!BY53/326)</f>
        <v/>
      </c>
      <c r="BZ53" s="223" t="str">
        <f>IF(SAM_2017_user_KZT!BZ53="","",SAM_2017_user_KZT!BZ53/326)</f>
        <v/>
      </c>
      <c r="CA53" s="223" t="str">
        <f>IF(SAM_2017_user_KZT!CA53="","",SAM_2017_user_KZT!CA53/326)</f>
        <v/>
      </c>
      <c r="CB53" s="223" t="str">
        <f>IF(SAM_2017_user_KZT!CB53="","",SAM_2017_user_KZT!CB53/326)</f>
        <v/>
      </c>
      <c r="CC53" s="223" t="str">
        <f>IF(SAM_2017_user_KZT!CD53="","",SAM_2017_user_KZT!CD53/326)</f>
        <v/>
      </c>
      <c r="CD53" s="122">
        <f>IF(SAM_2017_user_KZT!CE53="","",SAM_2017_user_KZT!CE53/326)</f>
        <v>9885.6737590931079</v>
      </c>
      <c r="CE53" s="85" t="str">
        <f>IF(SAM_2017_user_KZT!CF53="","",SAM_2017_user_KZT!CF53/326)</f>
        <v/>
      </c>
      <c r="CF53" s="107">
        <f t="shared" si="1"/>
        <v>17189.67642363409</v>
      </c>
    </row>
    <row r="54" spans="1:84" x14ac:dyDescent="0.25">
      <c r="A54" s="227"/>
      <c r="B54" s="225">
        <v>52</v>
      </c>
      <c r="C54" s="198">
        <f>IF(SAM_2017_user_KZT!C54="","",SAM_2017_user_KZT!C54/326)</f>
        <v>0.20026703948573824</v>
      </c>
      <c r="D54" s="220" t="str">
        <f>IF(SAM_2017_user_KZT!D54="","",SAM_2017_user_KZT!D54/326)</f>
        <v/>
      </c>
      <c r="E54" s="220">
        <f>IF(SAM_2017_user_KZT!E54="","",SAM_2017_user_KZT!E54/326)</f>
        <v>26.813713420967193</v>
      </c>
      <c r="F54" s="250" t="str">
        <f>IF(SAM_2017_user_KZT!F54="","",SAM_2017_user_KZT!F54/326)</f>
        <v/>
      </c>
      <c r="G54" s="220" t="str">
        <f>IF(SAM_2017_user_KZT!G54="","",SAM_2017_user_KZT!G54/326)</f>
        <v/>
      </c>
      <c r="H54" s="220">
        <f>IF(SAM_2017_user_KZT!H54="","",SAM_2017_user_KZT!H54/326)</f>
        <v>0.32646751747442065</v>
      </c>
      <c r="I54" s="220">
        <f>IF(SAM_2017_user_KZT!I54="","",SAM_2017_user_KZT!I54/326)</f>
        <v>2.2087339863037512</v>
      </c>
      <c r="J54" s="220">
        <f>IF(SAM_2017_user_KZT!J54="","",SAM_2017_user_KZT!J54/326)</f>
        <v>0.42987408372260566</v>
      </c>
      <c r="K54" s="220">
        <f>IF(SAM_2017_user_KZT!K54="","",SAM_2017_user_KZT!K54/326)</f>
        <v>3.1686194125056265E-2</v>
      </c>
      <c r="L54" s="220">
        <f>IF(SAM_2017_user_KZT!L54="","",SAM_2017_user_KZT!L54/326)</f>
        <v>0.64452119540129871</v>
      </c>
      <c r="M54" s="220">
        <f>IF(SAM_2017_user_KZT!M54="","",SAM_2017_user_KZT!M54/326)</f>
        <v>0.67131563015066076</v>
      </c>
      <c r="N54" s="220">
        <f>IF(SAM_2017_user_KZT!N54="","",SAM_2017_user_KZT!N54/326)</f>
        <v>5.6670516358046721E-3</v>
      </c>
      <c r="O54" s="220">
        <f>IF(SAM_2017_user_KZT!O54="","",SAM_2017_user_KZT!O54/326)</f>
        <v>1.8527498562307426E-2</v>
      </c>
      <c r="P54" s="220">
        <f>IF(SAM_2017_user_KZT!P54="","",SAM_2017_user_KZT!P54/326)</f>
        <v>0.52045088161026742</v>
      </c>
      <c r="Q54" s="220">
        <f>IF(SAM_2017_user_KZT!Q54="","",SAM_2017_user_KZT!Q54/326)</f>
        <v>1.3991813054457635E-3</v>
      </c>
      <c r="R54" s="220">
        <f>IF(SAM_2017_user_KZT!R54="","",SAM_2017_user_KZT!R54/326)</f>
        <v>0.12048312912459815</v>
      </c>
      <c r="S54" s="220">
        <f>IF(SAM_2017_user_KZT!S54="","",SAM_2017_user_KZT!S54/326)</f>
        <v>0.14435089545892141</v>
      </c>
      <c r="T54" s="220" t="str">
        <f>IF(SAM_2017_user_KZT!T54="","",SAM_2017_user_KZT!T54/326)</f>
        <v/>
      </c>
      <c r="U54" s="220">
        <f>IF(SAM_2017_user_KZT!U54="","",SAM_2017_user_KZT!U54/326)</f>
        <v>0.22681986343601201</v>
      </c>
      <c r="V54" s="220">
        <f>IF(SAM_2017_user_KZT!V54="","",SAM_2017_user_KZT!V54/326)</f>
        <v>1.1305394398335189E-5</v>
      </c>
      <c r="W54" s="220">
        <f>IF(SAM_2017_user_KZT!W54="","",SAM_2017_user_KZT!W54/326)</f>
        <v>2.2220711824402547E-2</v>
      </c>
      <c r="X54" s="220">
        <f>IF(SAM_2017_user_KZT!X54="","",SAM_2017_user_KZT!X54/326)</f>
        <v>1.4468474909542393E-2</v>
      </c>
      <c r="Y54" s="220">
        <f>IF(SAM_2017_user_KZT!Y54="","",SAM_2017_user_KZT!Y54/326)</f>
        <v>3.3908391125578174</v>
      </c>
      <c r="Z54" s="220">
        <f>IF(SAM_2017_user_KZT!Z54="","",SAM_2017_user_KZT!Z54/326)</f>
        <v>2.0114191609352839E-5</v>
      </c>
      <c r="AA54" s="220">
        <f>IF(SAM_2017_user_KZT!AA54="","",SAM_2017_user_KZT!AA54/326)</f>
        <v>18.662547597307647</v>
      </c>
      <c r="AB54" s="220">
        <f>IF(SAM_2017_user_KZT!AB54="","",SAM_2017_user_KZT!AB54/326)</f>
        <v>1.0533573079221168</v>
      </c>
      <c r="AC54" s="220">
        <f>IF(SAM_2017_user_KZT!AC54="","",SAM_2017_user_KZT!AC54/326)</f>
        <v>0.6098716977778188</v>
      </c>
      <c r="AD54" s="220">
        <f>IF(SAM_2017_user_KZT!AD54="","",SAM_2017_user_KZT!AD54/326)</f>
        <v>1.7800855280861947</v>
      </c>
      <c r="AE54" s="220">
        <f>IF(SAM_2017_user_KZT!AE54="","",SAM_2017_user_KZT!AE54/326)</f>
        <v>1.5732431001376752</v>
      </c>
      <c r="AF54" s="220">
        <f>IF(SAM_2017_user_KZT!AF54="","",SAM_2017_user_KZT!AF54/326)</f>
        <v>3.1602707808404422</v>
      </c>
      <c r="AG54" s="220">
        <f>IF(SAM_2017_user_KZT!AG54="","",SAM_2017_user_KZT!AG54/326)</f>
        <v>7.3655091938834643</v>
      </c>
      <c r="AH54" s="220">
        <f>IF(SAM_2017_user_KZT!AH54="","",SAM_2017_user_KZT!AH54/326)</f>
        <v>0.6633809254638372</v>
      </c>
      <c r="AI54" s="220">
        <f>IF(SAM_2017_user_KZT!AI54="","",SAM_2017_user_KZT!AI54/326)</f>
        <v>4.5389934986870379</v>
      </c>
      <c r="AJ54" s="200">
        <f>IF(SAM_2017_user_KZT!AJ54="","",SAM_2017_user_KZT!AJ54/326)</f>
        <v>18.13671181233725</v>
      </c>
      <c r="AK54" s="223" t="str">
        <f>IF(SAM_2017_user_KZT!AK54="","",SAM_2017_user_KZT!AK54/326)</f>
        <v/>
      </c>
      <c r="AL54" s="223" t="str">
        <f>IF(SAM_2017_user_KZT!AL54="","",SAM_2017_user_KZT!AL54/326)</f>
        <v/>
      </c>
      <c r="AM54" s="223" t="str">
        <f>IF(SAM_2017_user_KZT!AM54="","",SAM_2017_user_KZT!AM54/326)</f>
        <v/>
      </c>
      <c r="AN54" s="223" t="str">
        <f>IF(SAM_2017_user_KZT!AN54="","",SAM_2017_user_KZT!AN54/326)</f>
        <v/>
      </c>
      <c r="AO54" s="223" t="str">
        <f>IF(SAM_2017_user_KZT!AO54="","",SAM_2017_user_KZT!AO54/326)</f>
        <v/>
      </c>
      <c r="AP54" s="223" t="str">
        <f>IF(SAM_2017_user_KZT!AP54="","",SAM_2017_user_KZT!AP54/326)</f>
        <v/>
      </c>
      <c r="AQ54" s="223" t="str">
        <f>IF(SAM_2017_user_KZT!AQ54="","",SAM_2017_user_KZT!AQ54/326)</f>
        <v/>
      </c>
      <c r="AR54" s="223" t="str">
        <f>IF(SAM_2017_user_KZT!AR54="","",SAM_2017_user_KZT!AR54/326)</f>
        <v/>
      </c>
      <c r="AS54" s="223" t="str">
        <f>IF(SAM_2017_user_KZT!AS54="","",SAM_2017_user_KZT!AS54/326)</f>
        <v/>
      </c>
      <c r="AT54" s="223" t="str">
        <f>IF(SAM_2017_user_KZT!AT54="","",SAM_2017_user_KZT!AT54/326)</f>
        <v/>
      </c>
      <c r="AU54" s="223" t="str">
        <f>IF(SAM_2017_user_KZT!AU54="","",SAM_2017_user_KZT!AU54/326)</f>
        <v/>
      </c>
      <c r="AV54" s="223" t="str">
        <f>IF(SAM_2017_user_KZT!AV54="","",SAM_2017_user_KZT!AV54/326)</f>
        <v/>
      </c>
      <c r="AW54" s="223" t="str">
        <f>IF(SAM_2017_user_KZT!AW54="","",SAM_2017_user_KZT!AW54/326)</f>
        <v/>
      </c>
      <c r="AX54" s="223" t="str">
        <f>IF(SAM_2017_user_KZT!AX54="","",SAM_2017_user_KZT!AX54/326)</f>
        <v/>
      </c>
      <c r="AY54" s="223" t="str">
        <f>IF(SAM_2017_user_KZT!AY54="","",SAM_2017_user_KZT!AY54/326)</f>
        <v/>
      </c>
      <c r="AZ54" s="223" t="str">
        <f>IF(SAM_2017_user_KZT!AZ54="","",SAM_2017_user_KZT!AZ54/326)</f>
        <v/>
      </c>
      <c r="BA54" s="223" t="str">
        <f>IF(SAM_2017_user_KZT!BA54="","",SAM_2017_user_KZT!BA54/326)</f>
        <v/>
      </c>
      <c r="BB54" s="223" t="str">
        <f>IF(SAM_2017_user_KZT!BB54="","",SAM_2017_user_KZT!BB54/326)</f>
        <v/>
      </c>
      <c r="BC54" s="223" t="str">
        <f>IF(SAM_2017_user_KZT!BC54="","",SAM_2017_user_KZT!BC54/326)</f>
        <v/>
      </c>
      <c r="BD54" s="223" t="str">
        <f>IF(SAM_2017_user_KZT!BD54="","",SAM_2017_user_KZT!BD54/326)</f>
        <v/>
      </c>
      <c r="BE54" s="223" t="str">
        <f>IF(SAM_2017_user_KZT!BE54="","",SAM_2017_user_KZT!BE54/326)</f>
        <v/>
      </c>
      <c r="BF54" s="223" t="str">
        <f>IF(SAM_2017_user_KZT!BF54="","",SAM_2017_user_KZT!BF54/326)</f>
        <v/>
      </c>
      <c r="BG54" s="223" t="str">
        <f>IF(SAM_2017_user_KZT!BG54="","",SAM_2017_user_KZT!BG54/326)</f>
        <v/>
      </c>
      <c r="BH54" s="223" t="str">
        <f>IF(SAM_2017_user_KZT!BH54="","",SAM_2017_user_KZT!BH54/326)</f>
        <v/>
      </c>
      <c r="BI54" s="223" t="str">
        <f>IF(SAM_2017_user_KZT!BI54="","",SAM_2017_user_KZT!BI54/326)</f>
        <v/>
      </c>
      <c r="BJ54" s="223" t="str">
        <f>IF(SAM_2017_user_KZT!BJ54="","",SAM_2017_user_KZT!BJ54/326)</f>
        <v/>
      </c>
      <c r="BK54" s="223" t="str">
        <f>IF(SAM_2017_user_KZT!BK54="","",SAM_2017_user_KZT!BK54/326)</f>
        <v/>
      </c>
      <c r="BL54" s="223" t="str">
        <f>IF(SAM_2017_user_KZT!BL54="","",SAM_2017_user_KZT!BL54/326)</f>
        <v/>
      </c>
      <c r="BM54" s="223" t="str">
        <f>IF(SAM_2017_user_KZT!BM54="","",SAM_2017_user_KZT!BM54/326)</f>
        <v/>
      </c>
      <c r="BN54" s="223" t="str">
        <f>IF(SAM_2017_user_KZT!BN54="","",SAM_2017_user_KZT!BN54/326)</f>
        <v/>
      </c>
      <c r="BO54" s="223" t="str">
        <f>IF(SAM_2017_user_KZT!BO54="","",SAM_2017_user_KZT!BO54/326)</f>
        <v/>
      </c>
      <c r="BP54" s="223" t="str">
        <f>IF(SAM_2017_user_KZT!BP54="","",SAM_2017_user_KZT!BP54/326)</f>
        <v/>
      </c>
      <c r="BQ54" s="223" t="str">
        <f>IF(SAM_2017_user_KZT!BQ54="","",SAM_2017_user_KZT!BQ54/326)</f>
        <v/>
      </c>
      <c r="BR54" s="77" t="str">
        <f>IF(SAM_2017_user_KZT!BR54="","",SAM_2017_user_KZT!BR54/326)</f>
        <v/>
      </c>
      <c r="BS54" s="223" t="str">
        <f>IF(SAM_2017_user_KZT!BS54="","",SAM_2017_user_KZT!BS54/326)</f>
        <v/>
      </c>
      <c r="BT54" s="223" t="str">
        <f>IF(SAM_2017_user_KZT!BT54="","",SAM_2017_user_KZT!BT54/326)</f>
        <v/>
      </c>
      <c r="BU54" s="147">
        <f>IF(SAM_2017_user_KZT!BU54="","",SAM_2017_user_KZT!BU54/326)</f>
        <v>32.396525815945857</v>
      </c>
      <c r="BV54" s="148">
        <f>IF(SAM_2017_user_KZT!BV54="","",SAM_2017_user_KZT!BV54/326)</f>
        <v>61.207260870857255</v>
      </c>
      <c r="BW54" s="148">
        <f>IF(SAM_2017_user_KZT!BW54="","",SAM_2017_user_KZT!BW54/326)</f>
        <v>22.723797808454044</v>
      </c>
      <c r="BX54" s="149">
        <f>IF(SAM_2017_user_KZT!BX54="","",SAM_2017_user_KZT!BX54/326)</f>
        <v>131.31488348032852</v>
      </c>
      <c r="BY54" s="125" t="str">
        <f>IF(SAM_2017_user_KZT!BY54="","",SAM_2017_user_KZT!BY54/326)</f>
        <v/>
      </c>
      <c r="BZ54" s="223" t="str">
        <f>IF(SAM_2017_user_KZT!BZ54="","",SAM_2017_user_KZT!BZ54/326)</f>
        <v/>
      </c>
      <c r="CA54" s="223" t="str">
        <f>IF(SAM_2017_user_KZT!CA54="","",SAM_2017_user_KZT!CA54/326)</f>
        <v/>
      </c>
      <c r="CB54" s="223" t="str">
        <f>IF(SAM_2017_user_KZT!CB54="","",SAM_2017_user_KZT!CB54/326)</f>
        <v/>
      </c>
      <c r="CC54" s="223" t="str">
        <f>IF(SAM_2017_user_KZT!CD54="","",SAM_2017_user_KZT!CD54/326)</f>
        <v/>
      </c>
      <c r="CD54" s="122">
        <f>IF(SAM_2017_user_KZT!CE54="","",SAM_2017_user_KZT!CE54/326)</f>
        <v>398.84733407946038</v>
      </c>
      <c r="CE54" s="85" t="str">
        <f>IF(SAM_2017_user_KZT!CF54="","",SAM_2017_user_KZT!CF54/326)</f>
        <v/>
      </c>
      <c r="CF54" s="107">
        <f t="shared" si="1"/>
        <v>739.8256107851314</v>
      </c>
    </row>
    <row r="55" spans="1:84" x14ac:dyDescent="0.25">
      <c r="A55" s="227"/>
      <c r="B55" s="225">
        <v>53</v>
      </c>
      <c r="C55" s="198">
        <f>IF(SAM_2017_user_KZT!C55="","",SAM_2017_user_KZT!C55/326)</f>
        <v>7.709761467238593</v>
      </c>
      <c r="D55" s="220">
        <f>IF(SAM_2017_user_KZT!D55="","",SAM_2017_user_KZT!D55/326)</f>
        <v>34.663177360962401</v>
      </c>
      <c r="E55" s="220">
        <f>IF(SAM_2017_user_KZT!E55="","",SAM_2017_user_KZT!E55/326)</f>
        <v>211.5631401473658</v>
      </c>
      <c r="F55" s="250">
        <f>IF(SAM_2017_user_KZT!F55="","",SAM_2017_user_KZT!F55/326)</f>
        <v>21.466135813112061</v>
      </c>
      <c r="G55" s="220">
        <f>IF(SAM_2017_user_KZT!G55="","",SAM_2017_user_KZT!G55/326)</f>
        <v>13.898726910233147</v>
      </c>
      <c r="H55" s="220">
        <f>IF(SAM_2017_user_KZT!H55="","",SAM_2017_user_KZT!H55/326)</f>
        <v>5.4784439265177349</v>
      </c>
      <c r="I55" s="220">
        <f>IF(SAM_2017_user_KZT!I55="","",SAM_2017_user_KZT!I55/326)</f>
        <v>8.7943314264320573</v>
      </c>
      <c r="J55" s="220">
        <f>IF(SAM_2017_user_KZT!J55="","",SAM_2017_user_KZT!J55/326)</f>
        <v>21.160164065546166</v>
      </c>
      <c r="K55" s="220">
        <f>IF(SAM_2017_user_KZT!K55="","",SAM_2017_user_KZT!K55/326)</f>
        <v>9.9404760715186891E-2</v>
      </c>
      <c r="L55" s="220">
        <f>IF(SAM_2017_user_KZT!L55="","",SAM_2017_user_KZT!L55/326)</f>
        <v>0.17571424950904049</v>
      </c>
      <c r="M55" s="220">
        <f>IF(SAM_2017_user_KZT!M55="","",SAM_2017_user_KZT!M55/326)</f>
        <v>4.0649946114602553</v>
      </c>
      <c r="N55" s="220">
        <f>IF(SAM_2017_user_KZT!N55="","",SAM_2017_user_KZT!N55/326)</f>
        <v>0.14815542607092311</v>
      </c>
      <c r="O55" s="220">
        <f>IF(SAM_2017_user_KZT!O55="","",SAM_2017_user_KZT!O55/326)</f>
        <v>3.6458986939882107E-4</v>
      </c>
      <c r="P55" s="220">
        <f>IF(SAM_2017_user_KZT!P55="","",SAM_2017_user_KZT!P55/326)</f>
        <v>0.84139258486626023</v>
      </c>
      <c r="Q55" s="220">
        <f>IF(SAM_2017_user_KZT!Q55="","",SAM_2017_user_KZT!Q55/326)</f>
        <v>0.10531826410801351</v>
      </c>
      <c r="R55" s="220">
        <f>IF(SAM_2017_user_KZT!R55="","",SAM_2017_user_KZT!R55/326)</f>
        <v>1.7407184635705655</v>
      </c>
      <c r="S55" s="220">
        <f>IF(SAM_2017_user_KZT!S55="","",SAM_2017_user_KZT!S55/326)</f>
        <v>1.0162539380216316</v>
      </c>
      <c r="T55" s="220">
        <f>IF(SAM_2017_user_KZT!T55="","",SAM_2017_user_KZT!T55/326)</f>
        <v>1.2564138190876572E-4</v>
      </c>
      <c r="U55" s="220">
        <f>IF(SAM_2017_user_KZT!U55="","",SAM_2017_user_KZT!U55/326)</f>
        <v>58.571589273100685</v>
      </c>
      <c r="V55" s="220">
        <f>IF(SAM_2017_user_KZT!V55="","",SAM_2017_user_KZT!V55/326)</f>
        <v>2.0040606219096984</v>
      </c>
      <c r="W55" s="220">
        <f>IF(SAM_2017_user_KZT!W55="","",SAM_2017_user_KZT!W55/326)</f>
        <v>5.5631912751143489</v>
      </c>
      <c r="X55" s="220">
        <f>IF(SAM_2017_user_KZT!X55="","",SAM_2017_user_KZT!X55/326)</f>
        <v>22.855212377713947</v>
      </c>
      <c r="Y55" s="220">
        <f>IF(SAM_2017_user_KZT!Y55="","",SAM_2017_user_KZT!Y55/326)</f>
        <v>98.590597949316248</v>
      </c>
      <c r="Z55" s="220">
        <f>IF(SAM_2017_user_KZT!Z55="","",SAM_2017_user_KZT!Z55/326)</f>
        <v>2.625681377316201E-2</v>
      </c>
      <c r="AA55" s="220">
        <f>IF(SAM_2017_user_KZT!AA55="","",SAM_2017_user_KZT!AA55/326)</f>
        <v>2.0521432183707771</v>
      </c>
      <c r="AB55" s="220">
        <f>IF(SAM_2017_user_KZT!AB55="","",SAM_2017_user_KZT!AB55/326)</f>
        <v>58.941079790164764</v>
      </c>
      <c r="AC55" s="220">
        <f>IF(SAM_2017_user_KZT!AC55="","",SAM_2017_user_KZT!AC55/326)</f>
        <v>510.88999804344337</v>
      </c>
      <c r="AD55" s="220">
        <f>IF(SAM_2017_user_KZT!AD55="","",SAM_2017_user_KZT!AD55/326)</f>
        <v>75.276435820165375</v>
      </c>
      <c r="AE55" s="220">
        <f>IF(SAM_2017_user_KZT!AE55="","",SAM_2017_user_KZT!AE55/326)</f>
        <v>19.291040109446815</v>
      </c>
      <c r="AF55" s="220">
        <f>IF(SAM_2017_user_KZT!AF55="","",SAM_2017_user_KZT!AF55/326)</f>
        <v>138.36153502845733</v>
      </c>
      <c r="AG55" s="220">
        <f>IF(SAM_2017_user_KZT!AG55="","",SAM_2017_user_KZT!AG55/326)</f>
        <v>20.757653970702975</v>
      </c>
      <c r="AH55" s="220">
        <f>IF(SAM_2017_user_KZT!AH55="","",SAM_2017_user_KZT!AH55/326)</f>
        <v>60.137166360607686</v>
      </c>
      <c r="AI55" s="220">
        <f>IF(SAM_2017_user_KZT!AI55="","",SAM_2017_user_KZT!AI55/326)</f>
        <v>124.34821323663091</v>
      </c>
      <c r="AJ55" s="200">
        <f>IF(SAM_2017_user_KZT!AJ55="","",SAM_2017_user_KZT!AJ55/326)</f>
        <v>417.49331647374305</v>
      </c>
      <c r="AK55" s="223" t="str">
        <f>IF(SAM_2017_user_KZT!AK55="","",SAM_2017_user_KZT!AK55/326)</f>
        <v/>
      </c>
      <c r="AL55" s="223" t="str">
        <f>IF(SAM_2017_user_KZT!AL55="","",SAM_2017_user_KZT!AL55/326)</f>
        <v/>
      </c>
      <c r="AM55" s="223" t="str">
        <f>IF(SAM_2017_user_KZT!AM55="","",SAM_2017_user_KZT!AM55/326)</f>
        <v/>
      </c>
      <c r="AN55" s="223" t="str">
        <f>IF(SAM_2017_user_KZT!AN55="","",SAM_2017_user_KZT!AN55/326)</f>
        <v/>
      </c>
      <c r="AO55" s="223" t="str">
        <f>IF(SAM_2017_user_KZT!AO55="","",SAM_2017_user_KZT!AO55/326)</f>
        <v/>
      </c>
      <c r="AP55" s="223" t="str">
        <f>IF(SAM_2017_user_KZT!AP55="","",SAM_2017_user_KZT!AP55/326)</f>
        <v/>
      </c>
      <c r="AQ55" s="223" t="str">
        <f>IF(SAM_2017_user_KZT!AQ55="","",SAM_2017_user_KZT!AQ55/326)</f>
        <v/>
      </c>
      <c r="AR55" s="223" t="str">
        <f>IF(SAM_2017_user_KZT!AR55="","",SAM_2017_user_KZT!AR55/326)</f>
        <v/>
      </c>
      <c r="AS55" s="223" t="str">
        <f>IF(SAM_2017_user_KZT!AS55="","",SAM_2017_user_KZT!AS55/326)</f>
        <v/>
      </c>
      <c r="AT55" s="223" t="str">
        <f>IF(SAM_2017_user_KZT!AT55="","",SAM_2017_user_KZT!AT55/326)</f>
        <v/>
      </c>
      <c r="AU55" s="223" t="str">
        <f>IF(SAM_2017_user_KZT!AU55="","",SAM_2017_user_KZT!AU55/326)</f>
        <v/>
      </c>
      <c r="AV55" s="223" t="str">
        <f>IF(SAM_2017_user_KZT!AV55="","",SAM_2017_user_KZT!AV55/326)</f>
        <v/>
      </c>
      <c r="AW55" s="223" t="str">
        <f>IF(SAM_2017_user_KZT!AW55="","",SAM_2017_user_KZT!AW55/326)</f>
        <v/>
      </c>
      <c r="AX55" s="223" t="str">
        <f>IF(SAM_2017_user_KZT!AX55="","",SAM_2017_user_KZT!AX55/326)</f>
        <v/>
      </c>
      <c r="AY55" s="223" t="str">
        <f>IF(SAM_2017_user_KZT!AY55="","",SAM_2017_user_KZT!AY55/326)</f>
        <v/>
      </c>
      <c r="AZ55" s="223" t="str">
        <f>IF(SAM_2017_user_KZT!AZ55="","",SAM_2017_user_KZT!AZ55/326)</f>
        <v/>
      </c>
      <c r="BA55" s="223" t="str">
        <f>IF(SAM_2017_user_KZT!BA55="","",SAM_2017_user_KZT!BA55/326)</f>
        <v/>
      </c>
      <c r="BB55" s="223" t="str">
        <f>IF(SAM_2017_user_KZT!BB55="","",SAM_2017_user_KZT!BB55/326)</f>
        <v/>
      </c>
      <c r="BC55" s="223" t="str">
        <f>IF(SAM_2017_user_KZT!BC55="","",SAM_2017_user_KZT!BC55/326)</f>
        <v/>
      </c>
      <c r="BD55" s="223" t="str">
        <f>IF(SAM_2017_user_KZT!BD55="","",SAM_2017_user_KZT!BD55/326)</f>
        <v/>
      </c>
      <c r="BE55" s="223" t="str">
        <f>IF(SAM_2017_user_KZT!BE55="","",SAM_2017_user_KZT!BE55/326)</f>
        <v/>
      </c>
      <c r="BF55" s="223" t="str">
        <f>IF(SAM_2017_user_KZT!BF55="","",SAM_2017_user_KZT!BF55/326)</f>
        <v/>
      </c>
      <c r="BG55" s="223" t="str">
        <f>IF(SAM_2017_user_KZT!BG55="","",SAM_2017_user_KZT!BG55/326)</f>
        <v/>
      </c>
      <c r="BH55" s="223" t="str">
        <f>IF(SAM_2017_user_KZT!BH55="","",SAM_2017_user_KZT!BH55/326)</f>
        <v/>
      </c>
      <c r="BI55" s="223" t="str">
        <f>IF(SAM_2017_user_KZT!BI55="","",SAM_2017_user_KZT!BI55/326)</f>
        <v/>
      </c>
      <c r="BJ55" s="223" t="str">
        <f>IF(SAM_2017_user_KZT!BJ55="","",SAM_2017_user_KZT!BJ55/326)</f>
        <v/>
      </c>
      <c r="BK55" s="223" t="str">
        <f>IF(SAM_2017_user_KZT!BK55="","",SAM_2017_user_KZT!BK55/326)</f>
        <v/>
      </c>
      <c r="BL55" s="223" t="str">
        <f>IF(SAM_2017_user_KZT!BL55="","",SAM_2017_user_KZT!BL55/326)</f>
        <v/>
      </c>
      <c r="BM55" s="223" t="str">
        <f>IF(SAM_2017_user_KZT!BM55="","",SAM_2017_user_KZT!BM55/326)</f>
        <v/>
      </c>
      <c r="BN55" s="223" t="str">
        <f>IF(SAM_2017_user_KZT!BN55="","",SAM_2017_user_KZT!BN55/326)</f>
        <v/>
      </c>
      <c r="BO55" s="223" t="str">
        <f>IF(SAM_2017_user_KZT!BO55="","",SAM_2017_user_KZT!BO55/326)</f>
        <v/>
      </c>
      <c r="BP55" s="223" t="str">
        <f>IF(SAM_2017_user_KZT!BP55="","",SAM_2017_user_KZT!BP55/326)</f>
        <v/>
      </c>
      <c r="BQ55" s="223" t="str">
        <f>IF(SAM_2017_user_KZT!BQ55="","",SAM_2017_user_KZT!BQ55/326)</f>
        <v/>
      </c>
      <c r="BR55" s="77" t="str">
        <f>IF(SAM_2017_user_KZT!BR55="","",SAM_2017_user_KZT!BR55/326)</f>
        <v/>
      </c>
      <c r="BS55" s="223" t="str">
        <f>IF(SAM_2017_user_KZT!BS55="","",SAM_2017_user_KZT!BS55/326)</f>
        <v/>
      </c>
      <c r="BT55" s="223" t="str">
        <f>IF(SAM_2017_user_KZT!BT55="","",SAM_2017_user_KZT!BT55/326)</f>
        <v/>
      </c>
      <c r="BU55" s="147">
        <f>IF(SAM_2017_user_KZT!BU55="","",SAM_2017_user_KZT!BU55/326)</f>
        <v>295.46486810766481</v>
      </c>
      <c r="BV55" s="148">
        <f>IF(SAM_2017_user_KZT!BV55="","",SAM_2017_user_KZT!BV55/326)</f>
        <v>366.36548684009517</v>
      </c>
      <c r="BW55" s="148">
        <f>IF(SAM_2017_user_KZT!BW55="","",SAM_2017_user_KZT!BW55/326)</f>
        <v>193.2242643180472</v>
      </c>
      <c r="BX55" s="149">
        <f>IF(SAM_2017_user_KZT!BX55="","",SAM_2017_user_KZT!BX55/326)</f>
        <v>472.92148245784949</v>
      </c>
      <c r="BY55" s="125">
        <f>IF(SAM_2017_user_KZT!BY55="","",SAM_2017_user_KZT!BY55/326)</f>
        <v>71.969325153374228</v>
      </c>
      <c r="BZ55" s="223" t="str">
        <f>IF(SAM_2017_user_KZT!BZ55="","",SAM_2017_user_KZT!BZ55/326)</f>
        <v/>
      </c>
      <c r="CA55" s="223" t="str">
        <f>IF(SAM_2017_user_KZT!CA55="","",SAM_2017_user_KZT!CA55/326)</f>
        <v/>
      </c>
      <c r="CB55" s="223" t="str">
        <f>IF(SAM_2017_user_KZT!CB55="","",SAM_2017_user_KZT!CB55/326)</f>
        <v/>
      </c>
      <c r="CC55" s="223" t="str">
        <f>IF(SAM_2017_user_KZT!CD55="","",SAM_2017_user_KZT!CD55/326)</f>
        <v/>
      </c>
      <c r="CD55" s="122" t="str">
        <f>IF(SAM_2017_user_KZT!CE55="","",SAM_2017_user_KZT!CE55/326)</f>
        <v/>
      </c>
      <c r="CE55" s="85" t="str">
        <f>IF(SAM_2017_user_KZT!CF55="","",SAM_2017_user_KZT!CF55/326)</f>
        <v/>
      </c>
      <c r="CF55" s="107">
        <f t="shared" si="1"/>
        <v>3348.0312408866725</v>
      </c>
    </row>
    <row r="56" spans="1:84" x14ac:dyDescent="0.25">
      <c r="A56" s="227"/>
      <c r="B56" s="225">
        <v>54</v>
      </c>
      <c r="C56" s="198">
        <f>IF(SAM_2017_user_KZT!C56="","",SAM_2017_user_KZT!C56/326)</f>
        <v>2.4267789540989004</v>
      </c>
      <c r="D56" s="220" t="str">
        <f>IF(SAM_2017_user_KZT!D56="","",SAM_2017_user_KZT!D56/326)</f>
        <v/>
      </c>
      <c r="E56" s="220">
        <f>IF(SAM_2017_user_KZT!E56="","",SAM_2017_user_KZT!E56/326)</f>
        <v>20.111927786529296</v>
      </c>
      <c r="F56" s="250" t="str">
        <f>IF(SAM_2017_user_KZT!F56="","",SAM_2017_user_KZT!F56/326)</f>
        <v/>
      </c>
      <c r="G56" s="220" t="str">
        <f>IF(SAM_2017_user_KZT!G56="","",SAM_2017_user_KZT!G56/326)</f>
        <v/>
      </c>
      <c r="H56" s="220">
        <f>IF(SAM_2017_user_KZT!H56="","",SAM_2017_user_KZT!H56/326)</f>
        <v>7.9274201676783152E-4</v>
      </c>
      <c r="I56" s="220">
        <f>IF(SAM_2017_user_KZT!I56="","",SAM_2017_user_KZT!I56/326)</f>
        <v>5.7558137421944962E-3</v>
      </c>
      <c r="J56" s="220">
        <f>IF(SAM_2017_user_KZT!J56="","",SAM_2017_user_KZT!J56/326)</f>
        <v>2.0319580231415104</v>
      </c>
      <c r="K56" s="220">
        <f>IF(SAM_2017_user_KZT!K56="","",SAM_2017_user_KZT!K56/326)</f>
        <v>1.7335131041603506E-3</v>
      </c>
      <c r="L56" s="220">
        <f>IF(SAM_2017_user_KZT!L56="","",SAM_2017_user_KZT!L56/326)</f>
        <v>2.6703585993115647E-2</v>
      </c>
      <c r="M56" s="220">
        <f>IF(SAM_2017_user_KZT!M56="","",SAM_2017_user_KZT!M56/326)</f>
        <v>1.9152735884516825E-4</v>
      </c>
      <c r="N56" s="220" t="str">
        <f>IF(SAM_2017_user_KZT!N56="","",SAM_2017_user_KZT!N56/326)</f>
        <v/>
      </c>
      <c r="O56" s="220" t="str">
        <f>IF(SAM_2017_user_KZT!O56="","",SAM_2017_user_KZT!O56/326)</f>
        <v/>
      </c>
      <c r="P56" s="220">
        <f>IF(SAM_2017_user_KZT!P56="","",SAM_2017_user_KZT!P56/326)</f>
        <v>6.1191363750013423E-4</v>
      </c>
      <c r="Q56" s="220">
        <f>IF(SAM_2017_user_KZT!Q56="","",SAM_2017_user_KZT!Q56/326)</f>
        <v>0.17275858323209198</v>
      </c>
      <c r="R56" s="220">
        <f>IF(SAM_2017_user_KZT!R56="","",SAM_2017_user_KZT!R56/326)</f>
        <v>0.25828955946636251</v>
      </c>
      <c r="S56" s="220">
        <f>IF(SAM_2017_user_KZT!S56="","",SAM_2017_user_KZT!S56/326)</f>
        <v>7.1982595062601185E-2</v>
      </c>
      <c r="T56" s="220">
        <f>IF(SAM_2017_user_KZT!T56="","",SAM_2017_user_KZT!T56/326)</f>
        <v>7.7839194975019377E-5</v>
      </c>
      <c r="U56" s="220">
        <f>IF(SAM_2017_user_KZT!U56="","",SAM_2017_user_KZT!U56/326)</f>
        <v>14.435468896272351</v>
      </c>
      <c r="V56" s="220">
        <f>IF(SAM_2017_user_KZT!V56="","",SAM_2017_user_KZT!V56/326)</f>
        <v>1.1490460030091707E-3</v>
      </c>
      <c r="W56" s="220">
        <f>IF(SAM_2017_user_KZT!W56="","",SAM_2017_user_KZT!W56/326)</f>
        <v>0.54816726501041568</v>
      </c>
      <c r="X56" s="220">
        <f>IF(SAM_2017_user_KZT!X56="","",SAM_2017_user_KZT!X56/326)</f>
        <v>0.10712528426033184</v>
      </c>
      <c r="Y56" s="220">
        <f>IF(SAM_2017_user_KZT!Y56="","",SAM_2017_user_KZT!Y56/326)</f>
        <v>1.1340869005304453</v>
      </c>
      <c r="Z56" s="220" t="str">
        <f>IF(SAM_2017_user_KZT!Z56="","",SAM_2017_user_KZT!Z56/326)</f>
        <v/>
      </c>
      <c r="AA56" s="220">
        <f>IF(SAM_2017_user_KZT!AA56="","",SAM_2017_user_KZT!AA56/326)</f>
        <v>1.4471085865978867E-2</v>
      </c>
      <c r="AB56" s="220">
        <f>IF(SAM_2017_user_KZT!AB56="","",SAM_2017_user_KZT!AB56/326)</f>
        <v>0.25184150301241404</v>
      </c>
      <c r="AC56" s="220">
        <f>IF(SAM_2017_user_KZT!AC56="","",SAM_2017_user_KZT!AC56/326)</f>
        <v>339.49945213623096</v>
      </c>
      <c r="AD56" s="220">
        <f>IF(SAM_2017_user_KZT!AD56="","",SAM_2017_user_KZT!AD56/326)</f>
        <v>2.6033984305445399</v>
      </c>
      <c r="AE56" s="220">
        <f>IF(SAM_2017_user_KZT!AE56="","",SAM_2017_user_KZT!AE56/326)</f>
        <v>0.60715395798266869</v>
      </c>
      <c r="AF56" s="220">
        <f>IF(SAM_2017_user_KZT!AF56="","",SAM_2017_user_KZT!AF56/326)</f>
        <v>5.0068901752006951</v>
      </c>
      <c r="AG56" s="220">
        <f>IF(SAM_2017_user_KZT!AG56="","",SAM_2017_user_KZT!AG56/326)</f>
        <v>1.6277564651426104</v>
      </c>
      <c r="AH56" s="220">
        <f>IF(SAM_2017_user_KZT!AH56="","",SAM_2017_user_KZT!AH56/326)</f>
        <v>1.2960985619788479</v>
      </c>
      <c r="AI56" s="220">
        <f>IF(SAM_2017_user_KZT!AI56="","",SAM_2017_user_KZT!AI56/326)</f>
        <v>13.616794564071286</v>
      </c>
      <c r="AJ56" s="200">
        <f>IF(SAM_2017_user_KZT!AJ56="","",SAM_2017_user_KZT!AJ56/326)</f>
        <v>45.76269254270084</v>
      </c>
      <c r="AK56" s="223" t="str">
        <f>IF(SAM_2017_user_KZT!AK56="","",SAM_2017_user_KZT!AK56/326)</f>
        <v/>
      </c>
      <c r="AL56" s="223" t="str">
        <f>IF(SAM_2017_user_KZT!AL56="","",SAM_2017_user_KZT!AL56/326)</f>
        <v/>
      </c>
      <c r="AM56" s="223" t="str">
        <f>IF(SAM_2017_user_KZT!AM56="","",SAM_2017_user_KZT!AM56/326)</f>
        <v/>
      </c>
      <c r="AN56" s="223" t="str">
        <f>IF(SAM_2017_user_KZT!AN56="","",SAM_2017_user_KZT!AN56/326)</f>
        <v/>
      </c>
      <c r="AO56" s="223" t="str">
        <f>IF(SAM_2017_user_KZT!AO56="","",SAM_2017_user_KZT!AO56/326)</f>
        <v/>
      </c>
      <c r="AP56" s="223" t="str">
        <f>IF(SAM_2017_user_KZT!AP56="","",SAM_2017_user_KZT!AP56/326)</f>
        <v/>
      </c>
      <c r="AQ56" s="223" t="str">
        <f>IF(SAM_2017_user_KZT!AQ56="","",SAM_2017_user_KZT!AQ56/326)</f>
        <v/>
      </c>
      <c r="AR56" s="223" t="str">
        <f>IF(SAM_2017_user_KZT!AR56="","",SAM_2017_user_KZT!AR56/326)</f>
        <v/>
      </c>
      <c r="AS56" s="223" t="str">
        <f>IF(SAM_2017_user_KZT!AS56="","",SAM_2017_user_KZT!AS56/326)</f>
        <v/>
      </c>
      <c r="AT56" s="223" t="str">
        <f>IF(SAM_2017_user_KZT!AT56="","",SAM_2017_user_KZT!AT56/326)</f>
        <v/>
      </c>
      <c r="AU56" s="223" t="str">
        <f>IF(SAM_2017_user_KZT!AU56="","",SAM_2017_user_KZT!AU56/326)</f>
        <v/>
      </c>
      <c r="AV56" s="223" t="str">
        <f>IF(SAM_2017_user_KZT!AV56="","",SAM_2017_user_KZT!AV56/326)</f>
        <v/>
      </c>
      <c r="AW56" s="223" t="str">
        <f>IF(SAM_2017_user_KZT!AW56="","",SAM_2017_user_KZT!AW56/326)</f>
        <v/>
      </c>
      <c r="AX56" s="223" t="str">
        <f>IF(SAM_2017_user_KZT!AX56="","",SAM_2017_user_KZT!AX56/326)</f>
        <v/>
      </c>
      <c r="AY56" s="223" t="str">
        <f>IF(SAM_2017_user_KZT!AY56="","",SAM_2017_user_KZT!AY56/326)</f>
        <v/>
      </c>
      <c r="AZ56" s="223" t="str">
        <f>IF(SAM_2017_user_KZT!AZ56="","",SAM_2017_user_KZT!AZ56/326)</f>
        <v/>
      </c>
      <c r="BA56" s="223" t="str">
        <f>IF(SAM_2017_user_KZT!BA56="","",SAM_2017_user_KZT!BA56/326)</f>
        <v/>
      </c>
      <c r="BB56" s="223" t="str">
        <f>IF(SAM_2017_user_KZT!BB56="","",SAM_2017_user_KZT!BB56/326)</f>
        <v/>
      </c>
      <c r="BC56" s="223" t="str">
        <f>IF(SAM_2017_user_KZT!BC56="","",SAM_2017_user_KZT!BC56/326)</f>
        <v/>
      </c>
      <c r="BD56" s="223" t="str">
        <f>IF(SAM_2017_user_KZT!BD56="","",SAM_2017_user_KZT!BD56/326)</f>
        <v/>
      </c>
      <c r="BE56" s="223" t="str">
        <f>IF(SAM_2017_user_KZT!BE56="","",SAM_2017_user_KZT!BE56/326)</f>
        <v/>
      </c>
      <c r="BF56" s="223" t="str">
        <f>IF(SAM_2017_user_KZT!BF56="","",SAM_2017_user_KZT!BF56/326)</f>
        <v/>
      </c>
      <c r="BG56" s="223" t="str">
        <f>IF(SAM_2017_user_KZT!BG56="","",SAM_2017_user_KZT!BG56/326)</f>
        <v/>
      </c>
      <c r="BH56" s="223" t="str">
        <f>IF(SAM_2017_user_KZT!BH56="","",SAM_2017_user_KZT!BH56/326)</f>
        <v/>
      </c>
      <c r="BI56" s="223" t="str">
        <f>IF(SAM_2017_user_KZT!BI56="","",SAM_2017_user_KZT!BI56/326)</f>
        <v/>
      </c>
      <c r="BJ56" s="223" t="str">
        <f>IF(SAM_2017_user_KZT!BJ56="","",SAM_2017_user_KZT!BJ56/326)</f>
        <v/>
      </c>
      <c r="BK56" s="223" t="str">
        <f>IF(SAM_2017_user_KZT!BK56="","",SAM_2017_user_KZT!BK56/326)</f>
        <v/>
      </c>
      <c r="BL56" s="223" t="str">
        <f>IF(SAM_2017_user_KZT!BL56="","",SAM_2017_user_KZT!BL56/326)</f>
        <v/>
      </c>
      <c r="BM56" s="223" t="str">
        <f>IF(SAM_2017_user_KZT!BM56="","",SAM_2017_user_KZT!BM56/326)</f>
        <v/>
      </c>
      <c r="BN56" s="223" t="str">
        <f>IF(SAM_2017_user_KZT!BN56="","",SAM_2017_user_KZT!BN56/326)</f>
        <v/>
      </c>
      <c r="BO56" s="223" t="str">
        <f>IF(SAM_2017_user_KZT!BO56="","",SAM_2017_user_KZT!BO56/326)</f>
        <v/>
      </c>
      <c r="BP56" s="223" t="str">
        <f>IF(SAM_2017_user_KZT!BP56="","",SAM_2017_user_KZT!BP56/326)</f>
        <v/>
      </c>
      <c r="BQ56" s="223" t="str">
        <f>IF(SAM_2017_user_KZT!BQ56="","",SAM_2017_user_KZT!BQ56/326)</f>
        <v/>
      </c>
      <c r="BR56" s="77" t="str">
        <f>IF(SAM_2017_user_KZT!BR56="","",SAM_2017_user_KZT!BR56/326)</f>
        <v/>
      </c>
      <c r="BS56" s="223" t="str">
        <f>IF(SAM_2017_user_KZT!BS56="","",SAM_2017_user_KZT!BS56/326)</f>
        <v/>
      </c>
      <c r="BT56" s="223" t="str">
        <f>IF(SAM_2017_user_KZT!BT56="","",SAM_2017_user_KZT!BT56/326)</f>
        <v/>
      </c>
      <c r="BU56" s="147">
        <f>IF(SAM_2017_user_KZT!BU56="","",SAM_2017_user_KZT!BU56/326)</f>
        <v>111.52834082182686</v>
      </c>
      <c r="BV56" s="148">
        <f>IF(SAM_2017_user_KZT!BV56="","",SAM_2017_user_KZT!BV56/326)</f>
        <v>101.42927858797304</v>
      </c>
      <c r="BW56" s="148">
        <f>IF(SAM_2017_user_KZT!BW56="","",SAM_2017_user_KZT!BW56/326)</f>
        <v>40.289890043657962</v>
      </c>
      <c r="BX56" s="149">
        <f>IF(SAM_2017_user_KZT!BX56="","",SAM_2017_user_KZT!BX56/326)</f>
        <v>86.256255842455971</v>
      </c>
      <c r="BY56" s="125">
        <f>IF(SAM_2017_user_KZT!BY56="","",SAM_2017_user_KZT!BY56/326)</f>
        <v>1.7464612375965631</v>
      </c>
      <c r="BZ56" s="223" t="str">
        <f>IF(SAM_2017_user_KZT!BZ56="","",SAM_2017_user_KZT!BZ56/326)</f>
        <v/>
      </c>
      <c r="CA56" s="223" t="str">
        <f>IF(SAM_2017_user_KZT!CA56="","",SAM_2017_user_KZT!CA56/326)</f>
        <v/>
      </c>
      <c r="CB56" s="223" t="str">
        <f>IF(SAM_2017_user_KZT!CB56="","",SAM_2017_user_KZT!CB56/326)</f>
        <v/>
      </c>
      <c r="CC56" s="223" t="str">
        <f>IF(SAM_2017_user_KZT!CD56="","",SAM_2017_user_KZT!CD56/326)</f>
        <v/>
      </c>
      <c r="CD56" s="122" t="str">
        <f>IF(SAM_2017_user_KZT!CE56="","",SAM_2017_user_KZT!CE56/326)</f>
        <v/>
      </c>
      <c r="CE56" s="85" t="str">
        <f>IF(SAM_2017_user_KZT!CF56="","",SAM_2017_user_KZT!CF56/326)</f>
        <v/>
      </c>
      <c r="CF56" s="107">
        <f t="shared" si="1"/>
        <v>792.87233578489611</v>
      </c>
    </row>
    <row r="57" spans="1:84" x14ac:dyDescent="0.25">
      <c r="A57" s="227"/>
      <c r="B57" s="225">
        <v>55</v>
      </c>
      <c r="C57" s="198">
        <f>IF(SAM_2017_user_KZT!C57="","",SAM_2017_user_KZT!C57/326)</f>
        <v>10.09144879023119</v>
      </c>
      <c r="D57" s="220">
        <f>IF(SAM_2017_user_KZT!D57="","",SAM_2017_user_KZT!D57/326)</f>
        <v>7.8878332628068124</v>
      </c>
      <c r="E57" s="220">
        <f>IF(SAM_2017_user_KZT!E57="","",SAM_2017_user_KZT!E57/326)</f>
        <v>191.34683834638363</v>
      </c>
      <c r="F57" s="250" t="str">
        <f>IF(SAM_2017_user_KZT!F57="","",SAM_2017_user_KZT!F57/326)</f>
        <v/>
      </c>
      <c r="G57" s="220" t="str">
        <f>IF(SAM_2017_user_KZT!G57="","",SAM_2017_user_KZT!G57/326)</f>
        <v/>
      </c>
      <c r="H57" s="220">
        <f>IF(SAM_2017_user_KZT!H57="","",SAM_2017_user_KZT!H57/326)</f>
        <v>1.8295272952773491</v>
      </c>
      <c r="I57" s="220">
        <f>IF(SAM_2017_user_KZT!I57="","",SAM_2017_user_KZT!I57/326)</f>
        <v>0.81832339791505493</v>
      </c>
      <c r="J57" s="220">
        <f>IF(SAM_2017_user_KZT!J57="","",SAM_2017_user_KZT!J57/326)</f>
        <v>0.53747935161963101</v>
      </c>
      <c r="K57" s="220">
        <f>IF(SAM_2017_user_KZT!K57="","",SAM_2017_user_KZT!K57/326)</f>
        <v>0.44158429235100266</v>
      </c>
      <c r="L57" s="220">
        <f>IF(SAM_2017_user_KZT!L57="","",SAM_2017_user_KZT!L57/326)</f>
        <v>2.6611233056383729E-2</v>
      </c>
      <c r="M57" s="220">
        <f>IF(SAM_2017_user_KZT!M57="","",SAM_2017_user_KZT!M57/326)</f>
        <v>2.449220947291685E-3</v>
      </c>
      <c r="N57" s="220">
        <f>IF(SAM_2017_user_KZT!N57="","",SAM_2017_user_KZT!N57/326)</f>
        <v>8.8699616279546895E-2</v>
      </c>
      <c r="O57" s="220">
        <f>IF(SAM_2017_user_KZT!O57="","",SAM_2017_user_KZT!O57/326)</f>
        <v>2.8007860633799366E-4</v>
      </c>
      <c r="P57" s="220">
        <f>IF(SAM_2017_user_KZT!P57="","",SAM_2017_user_KZT!P57/326)</f>
        <v>0.75547154784942694</v>
      </c>
      <c r="Q57" s="220">
        <f>IF(SAM_2017_user_KZT!Q57="","",SAM_2017_user_KZT!Q57/326)</f>
        <v>0.2922906445371789</v>
      </c>
      <c r="R57" s="220">
        <f>IF(SAM_2017_user_KZT!R57="","",SAM_2017_user_KZT!R57/326)</f>
        <v>0.20180946782867573</v>
      </c>
      <c r="S57" s="220">
        <f>IF(SAM_2017_user_KZT!S57="","",SAM_2017_user_KZT!S57/326)</f>
        <v>0.20751063262516287</v>
      </c>
      <c r="T57" s="220">
        <f>IF(SAM_2017_user_KZT!T57="","",SAM_2017_user_KZT!T57/326)</f>
        <v>1.0121946241725873E-4</v>
      </c>
      <c r="U57" s="220">
        <f>IF(SAM_2017_user_KZT!U57="","",SAM_2017_user_KZT!U57/326)</f>
        <v>14.718999465231365</v>
      </c>
      <c r="V57" s="220">
        <f>IF(SAM_2017_user_KZT!V57="","",SAM_2017_user_KZT!V57/326)</f>
        <v>5.933308682317129E-3</v>
      </c>
      <c r="W57" s="220">
        <f>IF(SAM_2017_user_KZT!W57="","",SAM_2017_user_KZT!W57/326)</f>
        <v>0.6122767835019709</v>
      </c>
      <c r="X57" s="220">
        <f>IF(SAM_2017_user_KZT!X57="","",SAM_2017_user_KZT!X57/326)</f>
        <v>0.82159191157520417</v>
      </c>
      <c r="Y57" s="220">
        <f>IF(SAM_2017_user_KZT!Y57="","",SAM_2017_user_KZT!Y57/326)</f>
        <v>42.977531290780867</v>
      </c>
      <c r="Z57" s="220" t="str">
        <f>IF(SAM_2017_user_KZT!Z57="","",SAM_2017_user_KZT!Z57/326)</f>
        <v/>
      </c>
      <c r="AA57" s="220">
        <f>IF(SAM_2017_user_KZT!AA57="","",SAM_2017_user_KZT!AA57/326)</f>
        <v>9.8294567126559512E-2</v>
      </c>
      <c r="AB57" s="220">
        <f>IF(SAM_2017_user_KZT!AB57="","",SAM_2017_user_KZT!AB57/326)</f>
        <v>0.4535043489598487</v>
      </c>
      <c r="AC57" s="220">
        <f>IF(SAM_2017_user_KZT!AC57="","",SAM_2017_user_KZT!AC57/326)</f>
        <v>83.497815055364242</v>
      </c>
      <c r="AD57" s="220">
        <f>IF(SAM_2017_user_KZT!AD57="","",SAM_2017_user_KZT!AD57/326)</f>
        <v>11.467474334876737</v>
      </c>
      <c r="AE57" s="220">
        <f>IF(SAM_2017_user_KZT!AE57="","",SAM_2017_user_KZT!AE57/326)</f>
        <v>3.2152412749267747E-3</v>
      </c>
      <c r="AF57" s="220">
        <f>IF(SAM_2017_user_KZT!AF57="","",SAM_2017_user_KZT!AF57/326)</f>
        <v>66.862960670136317</v>
      </c>
      <c r="AG57" s="220">
        <f>IF(SAM_2017_user_KZT!AG57="","",SAM_2017_user_KZT!AG57/326)</f>
        <v>26.738191166196227</v>
      </c>
      <c r="AH57" s="220">
        <f>IF(SAM_2017_user_KZT!AH57="","",SAM_2017_user_KZT!AH57/326)</f>
        <v>109.16146691131875</v>
      </c>
      <c r="AI57" s="220">
        <f>IF(SAM_2017_user_KZT!AI57="","",SAM_2017_user_KZT!AI57/326)</f>
        <v>27.016949429479308</v>
      </c>
      <c r="AJ57" s="200">
        <f>IF(SAM_2017_user_KZT!AJ57="","",SAM_2017_user_KZT!AJ57/326)</f>
        <v>269.68275498470922</v>
      </c>
      <c r="AK57" s="223" t="str">
        <f>IF(SAM_2017_user_KZT!AK57="","",SAM_2017_user_KZT!AK57/326)</f>
        <v/>
      </c>
      <c r="AL57" s="223" t="str">
        <f>IF(SAM_2017_user_KZT!AL57="","",SAM_2017_user_KZT!AL57/326)</f>
        <v/>
      </c>
      <c r="AM57" s="223" t="str">
        <f>IF(SAM_2017_user_KZT!AM57="","",SAM_2017_user_KZT!AM57/326)</f>
        <v/>
      </c>
      <c r="AN57" s="223" t="str">
        <f>IF(SAM_2017_user_KZT!AN57="","",SAM_2017_user_KZT!AN57/326)</f>
        <v/>
      </c>
      <c r="AO57" s="223" t="str">
        <f>IF(SAM_2017_user_KZT!AO57="","",SAM_2017_user_KZT!AO57/326)</f>
        <v/>
      </c>
      <c r="AP57" s="223" t="str">
        <f>IF(SAM_2017_user_KZT!AP57="","",SAM_2017_user_KZT!AP57/326)</f>
        <v/>
      </c>
      <c r="AQ57" s="223" t="str">
        <f>IF(SAM_2017_user_KZT!AQ57="","",SAM_2017_user_KZT!AQ57/326)</f>
        <v/>
      </c>
      <c r="AR57" s="223" t="str">
        <f>IF(SAM_2017_user_KZT!AR57="","",SAM_2017_user_KZT!AR57/326)</f>
        <v/>
      </c>
      <c r="AS57" s="223" t="str">
        <f>IF(SAM_2017_user_KZT!AS57="","",SAM_2017_user_KZT!AS57/326)</f>
        <v/>
      </c>
      <c r="AT57" s="223" t="str">
        <f>IF(SAM_2017_user_KZT!AT57="","",SAM_2017_user_KZT!AT57/326)</f>
        <v/>
      </c>
      <c r="AU57" s="223" t="str">
        <f>IF(SAM_2017_user_KZT!AU57="","",SAM_2017_user_KZT!AU57/326)</f>
        <v/>
      </c>
      <c r="AV57" s="223" t="str">
        <f>IF(SAM_2017_user_KZT!AV57="","",SAM_2017_user_KZT!AV57/326)</f>
        <v/>
      </c>
      <c r="AW57" s="223" t="str">
        <f>IF(SAM_2017_user_KZT!AW57="","",SAM_2017_user_KZT!AW57/326)</f>
        <v/>
      </c>
      <c r="AX57" s="223" t="str">
        <f>IF(SAM_2017_user_KZT!AX57="","",SAM_2017_user_KZT!AX57/326)</f>
        <v/>
      </c>
      <c r="AY57" s="223" t="str">
        <f>IF(SAM_2017_user_KZT!AY57="","",SAM_2017_user_KZT!AY57/326)</f>
        <v/>
      </c>
      <c r="AZ57" s="223" t="str">
        <f>IF(SAM_2017_user_KZT!AZ57="","",SAM_2017_user_KZT!AZ57/326)</f>
        <v/>
      </c>
      <c r="BA57" s="223" t="str">
        <f>IF(SAM_2017_user_KZT!BA57="","",SAM_2017_user_KZT!BA57/326)</f>
        <v/>
      </c>
      <c r="BB57" s="223" t="str">
        <f>IF(SAM_2017_user_KZT!BB57="","",SAM_2017_user_KZT!BB57/326)</f>
        <v/>
      </c>
      <c r="BC57" s="223" t="str">
        <f>IF(SAM_2017_user_KZT!BC57="","",SAM_2017_user_KZT!BC57/326)</f>
        <v/>
      </c>
      <c r="BD57" s="223" t="str">
        <f>IF(SAM_2017_user_KZT!BD57="","",SAM_2017_user_KZT!BD57/326)</f>
        <v/>
      </c>
      <c r="BE57" s="223" t="str">
        <f>IF(SAM_2017_user_KZT!BE57="","",SAM_2017_user_KZT!BE57/326)</f>
        <v/>
      </c>
      <c r="BF57" s="223" t="str">
        <f>IF(SAM_2017_user_KZT!BF57="","",SAM_2017_user_KZT!BF57/326)</f>
        <v/>
      </c>
      <c r="BG57" s="223" t="str">
        <f>IF(SAM_2017_user_KZT!BG57="","",SAM_2017_user_KZT!BG57/326)</f>
        <v/>
      </c>
      <c r="BH57" s="223" t="str">
        <f>IF(SAM_2017_user_KZT!BH57="","",SAM_2017_user_KZT!BH57/326)</f>
        <v/>
      </c>
      <c r="BI57" s="223" t="str">
        <f>IF(SAM_2017_user_KZT!BI57="","",SAM_2017_user_KZT!BI57/326)</f>
        <v/>
      </c>
      <c r="BJ57" s="223" t="str">
        <f>IF(SAM_2017_user_KZT!BJ57="","",SAM_2017_user_KZT!BJ57/326)</f>
        <v/>
      </c>
      <c r="BK57" s="223" t="str">
        <f>IF(SAM_2017_user_KZT!BK57="","",SAM_2017_user_KZT!BK57/326)</f>
        <v/>
      </c>
      <c r="BL57" s="223" t="str">
        <f>IF(SAM_2017_user_KZT!BL57="","",SAM_2017_user_KZT!BL57/326)</f>
        <v/>
      </c>
      <c r="BM57" s="223" t="str">
        <f>IF(SAM_2017_user_KZT!BM57="","",SAM_2017_user_KZT!BM57/326)</f>
        <v/>
      </c>
      <c r="BN57" s="223" t="str">
        <f>IF(SAM_2017_user_KZT!BN57="","",SAM_2017_user_KZT!BN57/326)</f>
        <v/>
      </c>
      <c r="BO57" s="223" t="str">
        <f>IF(SAM_2017_user_KZT!BO57="","",SAM_2017_user_KZT!BO57/326)</f>
        <v/>
      </c>
      <c r="BP57" s="223" t="str">
        <f>IF(SAM_2017_user_KZT!BP57="","",SAM_2017_user_KZT!BP57/326)</f>
        <v/>
      </c>
      <c r="BQ57" s="223" t="str">
        <f>IF(SAM_2017_user_KZT!BQ57="","",SAM_2017_user_KZT!BQ57/326)</f>
        <v/>
      </c>
      <c r="BR57" s="77" t="str">
        <f>IF(SAM_2017_user_KZT!BR57="","",SAM_2017_user_KZT!BR57/326)</f>
        <v/>
      </c>
      <c r="BS57" s="223" t="str">
        <f>IF(SAM_2017_user_KZT!BS57="","",SAM_2017_user_KZT!BS57/326)</f>
        <v/>
      </c>
      <c r="BT57" s="223" t="str">
        <f>IF(SAM_2017_user_KZT!BT57="","",SAM_2017_user_KZT!BT57/326)</f>
        <v/>
      </c>
      <c r="BU57" s="147">
        <f>IF(SAM_2017_user_KZT!BU57="","",SAM_2017_user_KZT!BU57/326)</f>
        <v>12.129219564079674</v>
      </c>
      <c r="BV57" s="148">
        <f>IF(SAM_2017_user_KZT!BV57="","",SAM_2017_user_KZT!BV57/326)</f>
        <v>19.013807846442276</v>
      </c>
      <c r="BW57" s="148">
        <f>IF(SAM_2017_user_KZT!BW57="","",SAM_2017_user_KZT!BW57/326)</f>
        <v>233.8578589535546</v>
      </c>
      <c r="BX57" s="149">
        <f>IF(SAM_2017_user_KZT!BX57="","",SAM_2017_user_KZT!BX57/326)</f>
        <v>714.36660955567311</v>
      </c>
      <c r="BY57" s="125" t="str">
        <f>IF(SAM_2017_user_KZT!BY57="","",SAM_2017_user_KZT!BY57/326)</f>
        <v/>
      </c>
      <c r="BZ57" s="223" t="str">
        <f>IF(SAM_2017_user_KZT!BZ57="","",SAM_2017_user_KZT!BZ57/326)</f>
        <v/>
      </c>
      <c r="CA57" s="223" t="str">
        <f>IF(SAM_2017_user_KZT!CA57="","",SAM_2017_user_KZT!CA57/326)</f>
        <v/>
      </c>
      <c r="CB57" s="223" t="str">
        <f>IF(SAM_2017_user_KZT!CB57="","",SAM_2017_user_KZT!CB57/326)</f>
        <v/>
      </c>
      <c r="CC57" s="223" t="str">
        <f>IF(SAM_2017_user_KZT!CD57="","",SAM_2017_user_KZT!CD57/326)</f>
        <v/>
      </c>
      <c r="CD57" s="122" t="str">
        <f>IF(SAM_2017_user_KZT!CE57="","",SAM_2017_user_KZT!CE57/326)</f>
        <v/>
      </c>
      <c r="CE57" s="85" t="str">
        <f>IF(SAM_2017_user_KZT!CF57="","",SAM_2017_user_KZT!CF57/326)</f>
        <v/>
      </c>
      <c r="CF57" s="107">
        <f t="shared" si="1"/>
        <v>1848.0147137867407</v>
      </c>
    </row>
    <row r="58" spans="1:84" x14ac:dyDescent="0.25">
      <c r="A58" s="227"/>
      <c r="B58" s="225">
        <v>56</v>
      </c>
      <c r="C58" s="198">
        <f>IF(SAM_2017_user_KZT!C58="","",SAM_2017_user_KZT!C58/326)</f>
        <v>19.286945410524979</v>
      </c>
      <c r="D58" s="220">
        <f>IF(SAM_2017_user_KZT!D58="","",SAM_2017_user_KZT!D58/326)</f>
        <v>13.878072077124102</v>
      </c>
      <c r="E58" s="220">
        <f>IF(SAM_2017_user_KZT!E58="","",SAM_2017_user_KZT!E58/326)</f>
        <v>78.745291494810601</v>
      </c>
      <c r="F58" s="250">
        <f>IF(SAM_2017_user_KZT!F58="","",SAM_2017_user_KZT!F58/326)</f>
        <v>3.4291544989491469</v>
      </c>
      <c r="G58" s="220">
        <f>IF(SAM_2017_user_KZT!G58="","",SAM_2017_user_KZT!G58/326)</f>
        <v>1.1958085820183411E-3</v>
      </c>
      <c r="H58" s="220">
        <f>IF(SAM_2017_user_KZT!H58="","",SAM_2017_user_KZT!H58/326)</f>
        <v>0.77116732508564556</v>
      </c>
      <c r="I58" s="220">
        <f>IF(SAM_2017_user_KZT!I58="","",SAM_2017_user_KZT!I58/326)</f>
        <v>13.652195676094305</v>
      </c>
      <c r="J58" s="220">
        <f>IF(SAM_2017_user_KZT!J58="","",SAM_2017_user_KZT!J58/326)</f>
        <v>130.15331377585628</v>
      </c>
      <c r="K58" s="220">
        <f>IF(SAM_2017_user_KZT!K58="","",SAM_2017_user_KZT!K58/326)</f>
        <v>89.867538569384934</v>
      </c>
      <c r="L58" s="220">
        <f>IF(SAM_2017_user_KZT!L58="","",SAM_2017_user_KZT!L58/326)</f>
        <v>32.10374145498826</v>
      </c>
      <c r="M58" s="220">
        <f>IF(SAM_2017_user_KZT!M58="","",SAM_2017_user_KZT!M58/326)</f>
        <v>8.4916192066294052</v>
      </c>
      <c r="N58" s="220">
        <f>IF(SAM_2017_user_KZT!N58="","",SAM_2017_user_KZT!N58/326)</f>
        <v>0.34608377775352506</v>
      </c>
      <c r="O58" s="220">
        <f>IF(SAM_2017_user_KZT!O58="","",SAM_2017_user_KZT!O58/326)</f>
        <v>6.204873841771031E-2</v>
      </c>
      <c r="P58" s="220">
        <f>IF(SAM_2017_user_KZT!P58="","",SAM_2017_user_KZT!P58/326)</f>
        <v>5.9423594111399254E-2</v>
      </c>
      <c r="Q58" s="220">
        <f>IF(SAM_2017_user_KZT!Q58="","",SAM_2017_user_KZT!Q58/326)</f>
        <v>1.4134582223618513</v>
      </c>
      <c r="R58" s="220">
        <f>IF(SAM_2017_user_KZT!R58="","",SAM_2017_user_KZT!R58/326)</f>
        <v>10.20857689349493</v>
      </c>
      <c r="S58" s="220">
        <f>IF(SAM_2017_user_KZT!S58="","",SAM_2017_user_KZT!S58/326)</f>
        <v>0.91565655267491619</v>
      </c>
      <c r="T58" s="220">
        <f>IF(SAM_2017_user_KZT!T58="","",SAM_2017_user_KZT!T58/326)</f>
        <v>5.8901484163986408E-3</v>
      </c>
      <c r="U58" s="220">
        <f>IF(SAM_2017_user_KZT!U58="","",SAM_2017_user_KZT!U58/326)</f>
        <v>20.062451466570607</v>
      </c>
      <c r="V58" s="220">
        <f>IF(SAM_2017_user_KZT!V58="","",SAM_2017_user_KZT!V58/326)</f>
        <v>3.3232504998802703E-2</v>
      </c>
      <c r="W58" s="220">
        <f>IF(SAM_2017_user_KZT!W58="","",SAM_2017_user_KZT!W58/326)</f>
        <v>5.9925529811583704</v>
      </c>
      <c r="X58" s="220">
        <f>IF(SAM_2017_user_KZT!X58="","",SAM_2017_user_KZT!X58/326)</f>
        <v>4.8534526485317091</v>
      </c>
      <c r="Y58" s="220">
        <f>IF(SAM_2017_user_KZT!Y58="","",SAM_2017_user_KZT!Y58/326)</f>
        <v>21.761062402500915</v>
      </c>
      <c r="Z58" s="220">
        <f>IF(SAM_2017_user_KZT!Z58="","",SAM_2017_user_KZT!Z58/326)</f>
        <v>0.46109771264965016</v>
      </c>
      <c r="AA58" s="220">
        <f>IF(SAM_2017_user_KZT!AA58="","",SAM_2017_user_KZT!AA58/326)</f>
        <v>5.2025650165309453E-2</v>
      </c>
      <c r="AB58" s="220">
        <f>IF(SAM_2017_user_KZT!AB58="","",SAM_2017_user_KZT!AB58/326)</f>
        <v>8.7332652470962948</v>
      </c>
      <c r="AC58" s="220">
        <f>IF(SAM_2017_user_KZT!AC58="","",SAM_2017_user_KZT!AC58/326)</f>
        <v>26.360480558749394</v>
      </c>
      <c r="AD58" s="220">
        <f>IF(SAM_2017_user_KZT!AD58="","",SAM_2017_user_KZT!AD58/326)</f>
        <v>6.6486145430225703</v>
      </c>
      <c r="AE58" s="220">
        <f>IF(SAM_2017_user_KZT!AE58="","",SAM_2017_user_KZT!AE58/326)</f>
        <v>1.3225841282534239</v>
      </c>
      <c r="AF58" s="220">
        <f>IF(SAM_2017_user_KZT!AF58="","",SAM_2017_user_KZT!AF58/326)</f>
        <v>22.989058374091492</v>
      </c>
      <c r="AG58" s="220">
        <f>IF(SAM_2017_user_KZT!AG58="","",SAM_2017_user_KZT!AG58/326)</f>
        <v>53.767729648724618</v>
      </c>
      <c r="AH58" s="220">
        <f>IF(SAM_2017_user_KZT!AH58="","",SAM_2017_user_KZT!AH58/326)</f>
        <v>105.68418967511181</v>
      </c>
      <c r="AI58" s="220">
        <f>IF(SAM_2017_user_KZT!AI58="","",SAM_2017_user_KZT!AI58/326)</f>
        <v>7.3762879317830423</v>
      </c>
      <c r="AJ58" s="200">
        <f>IF(SAM_2017_user_KZT!AJ58="","",SAM_2017_user_KZT!AJ58/326)</f>
        <v>91.161714272661015</v>
      </c>
      <c r="AK58" s="223" t="str">
        <f>IF(SAM_2017_user_KZT!AK58="","",SAM_2017_user_KZT!AK58/326)</f>
        <v/>
      </c>
      <c r="AL58" s="223" t="str">
        <f>IF(SAM_2017_user_KZT!AL58="","",SAM_2017_user_KZT!AL58/326)</f>
        <v/>
      </c>
      <c r="AM58" s="223" t="str">
        <f>IF(SAM_2017_user_KZT!AM58="","",SAM_2017_user_KZT!AM58/326)</f>
        <v/>
      </c>
      <c r="AN58" s="223" t="str">
        <f>IF(SAM_2017_user_KZT!AN58="","",SAM_2017_user_KZT!AN58/326)</f>
        <v/>
      </c>
      <c r="AO58" s="223" t="str">
        <f>IF(SAM_2017_user_KZT!AO58="","",SAM_2017_user_KZT!AO58/326)</f>
        <v/>
      </c>
      <c r="AP58" s="223" t="str">
        <f>IF(SAM_2017_user_KZT!AP58="","",SAM_2017_user_KZT!AP58/326)</f>
        <v/>
      </c>
      <c r="AQ58" s="223" t="str">
        <f>IF(SAM_2017_user_KZT!AQ58="","",SAM_2017_user_KZT!AQ58/326)</f>
        <v/>
      </c>
      <c r="AR58" s="223" t="str">
        <f>IF(SAM_2017_user_KZT!AR58="","",SAM_2017_user_KZT!AR58/326)</f>
        <v/>
      </c>
      <c r="AS58" s="223" t="str">
        <f>IF(SAM_2017_user_KZT!AS58="","",SAM_2017_user_KZT!AS58/326)</f>
        <v/>
      </c>
      <c r="AT58" s="223" t="str">
        <f>IF(SAM_2017_user_KZT!AT58="","",SAM_2017_user_KZT!AT58/326)</f>
        <v/>
      </c>
      <c r="AU58" s="223" t="str">
        <f>IF(SAM_2017_user_KZT!AU58="","",SAM_2017_user_KZT!AU58/326)</f>
        <v/>
      </c>
      <c r="AV58" s="223" t="str">
        <f>IF(SAM_2017_user_KZT!AV58="","",SAM_2017_user_KZT!AV58/326)</f>
        <v/>
      </c>
      <c r="AW58" s="223" t="str">
        <f>IF(SAM_2017_user_KZT!AW58="","",SAM_2017_user_KZT!AW58/326)</f>
        <v/>
      </c>
      <c r="AX58" s="223" t="str">
        <f>IF(SAM_2017_user_KZT!AX58="","",SAM_2017_user_KZT!AX58/326)</f>
        <v/>
      </c>
      <c r="AY58" s="223" t="str">
        <f>IF(SAM_2017_user_KZT!AY58="","",SAM_2017_user_KZT!AY58/326)</f>
        <v/>
      </c>
      <c r="AZ58" s="223" t="str">
        <f>IF(SAM_2017_user_KZT!AZ58="","",SAM_2017_user_KZT!AZ58/326)</f>
        <v/>
      </c>
      <c r="BA58" s="223" t="str">
        <f>IF(SAM_2017_user_KZT!BA58="","",SAM_2017_user_KZT!BA58/326)</f>
        <v/>
      </c>
      <c r="BB58" s="223" t="str">
        <f>IF(SAM_2017_user_KZT!BB58="","",SAM_2017_user_KZT!BB58/326)</f>
        <v/>
      </c>
      <c r="BC58" s="223" t="str">
        <f>IF(SAM_2017_user_KZT!BC58="","",SAM_2017_user_KZT!BC58/326)</f>
        <v/>
      </c>
      <c r="BD58" s="223" t="str">
        <f>IF(SAM_2017_user_KZT!BD58="","",SAM_2017_user_KZT!BD58/326)</f>
        <v/>
      </c>
      <c r="BE58" s="223" t="str">
        <f>IF(SAM_2017_user_KZT!BE58="","",SAM_2017_user_KZT!BE58/326)</f>
        <v/>
      </c>
      <c r="BF58" s="223" t="str">
        <f>IF(SAM_2017_user_KZT!BF58="","",SAM_2017_user_KZT!BF58/326)</f>
        <v/>
      </c>
      <c r="BG58" s="223" t="str">
        <f>IF(SAM_2017_user_KZT!BG58="","",SAM_2017_user_KZT!BG58/326)</f>
        <v/>
      </c>
      <c r="BH58" s="223" t="str">
        <f>IF(SAM_2017_user_KZT!BH58="","",SAM_2017_user_KZT!BH58/326)</f>
        <v/>
      </c>
      <c r="BI58" s="223" t="str">
        <f>IF(SAM_2017_user_KZT!BI58="","",SAM_2017_user_KZT!BI58/326)</f>
        <v/>
      </c>
      <c r="BJ58" s="223" t="str">
        <f>IF(SAM_2017_user_KZT!BJ58="","",SAM_2017_user_KZT!BJ58/326)</f>
        <v/>
      </c>
      <c r="BK58" s="223" t="str">
        <f>IF(SAM_2017_user_KZT!BK58="","",SAM_2017_user_KZT!BK58/326)</f>
        <v/>
      </c>
      <c r="BL58" s="223" t="str">
        <f>IF(SAM_2017_user_KZT!BL58="","",SAM_2017_user_KZT!BL58/326)</f>
        <v/>
      </c>
      <c r="BM58" s="223" t="str">
        <f>IF(SAM_2017_user_KZT!BM58="","",SAM_2017_user_KZT!BM58/326)</f>
        <v/>
      </c>
      <c r="BN58" s="223" t="str">
        <f>IF(SAM_2017_user_KZT!BN58="","",SAM_2017_user_KZT!BN58/326)</f>
        <v/>
      </c>
      <c r="BO58" s="223" t="str">
        <f>IF(SAM_2017_user_KZT!BO58="","",SAM_2017_user_KZT!BO58/326)</f>
        <v/>
      </c>
      <c r="BP58" s="223" t="str">
        <f>IF(SAM_2017_user_KZT!BP58="","",SAM_2017_user_KZT!BP58/326)</f>
        <v/>
      </c>
      <c r="BQ58" s="223" t="str">
        <f>IF(SAM_2017_user_KZT!BQ58="","",SAM_2017_user_KZT!BQ58/326)</f>
        <v/>
      </c>
      <c r="BR58" s="77" t="str">
        <f>IF(SAM_2017_user_KZT!BR58="","",SAM_2017_user_KZT!BR58/326)</f>
        <v/>
      </c>
      <c r="BS58" s="223" t="str">
        <f>IF(SAM_2017_user_KZT!BS58="","",SAM_2017_user_KZT!BS58/326)</f>
        <v/>
      </c>
      <c r="BT58" s="223" t="str">
        <f>IF(SAM_2017_user_KZT!BT58="","",SAM_2017_user_KZT!BT58/326)</f>
        <v/>
      </c>
      <c r="BU58" s="147">
        <f>IF(SAM_2017_user_KZT!BU58="","",SAM_2017_user_KZT!BU58/326)</f>
        <v>39.784498210838485</v>
      </c>
      <c r="BV58" s="148">
        <f>IF(SAM_2017_user_KZT!BV58="","",SAM_2017_user_KZT!BV58/326)</f>
        <v>42.730532209663373</v>
      </c>
      <c r="BW58" s="148">
        <f>IF(SAM_2017_user_KZT!BW58="","",SAM_2017_user_KZT!BW58/326)</f>
        <v>59.480241879854745</v>
      </c>
      <c r="BX58" s="149">
        <f>IF(SAM_2017_user_KZT!BX58="","",SAM_2017_user_KZT!BX58/326)</f>
        <v>165.34864618500063</v>
      </c>
      <c r="BY58" s="125">
        <f>IF(SAM_2017_user_KZT!BY58="","",SAM_2017_user_KZT!BY58/326)</f>
        <v>5.3386503694078522</v>
      </c>
      <c r="BZ58" s="223" t="str">
        <f>IF(SAM_2017_user_KZT!BZ58="","",SAM_2017_user_KZT!BZ58/326)</f>
        <v/>
      </c>
      <c r="CA58" s="223" t="str">
        <f>IF(SAM_2017_user_KZT!CA58="","",SAM_2017_user_KZT!CA58/326)</f>
        <v/>
      </c>
      <c r="CB58" s="223" t="str">
        <f>IF(SAM_2017_user_KZT!CB58="","",SAM_2017_user_KZT!CB58/326)</f>
        <v/>
      </c>
      <c r="CC58" s="223" t="str">
        <f>IF(SAM_2017_user_KZT!CD58="","",SAM_2017_user_KZT!CD58/326)</f>
        <v/>
      </c>
      <c r="CD58" s="212">
        <f>IF(SAM_2017_user_KZT!CE58="","",SAM_2017_user_KZT!CE58/326)</f>
        <v>-0.21172643465118754</v>
      </c>
      <c r="CE58" s="85" t="str">
        <f>IF(SAM_2017_user_KZT!CF58="","",SAM_2017_user_KZT!CF58/326)</f>
        <v/>
      </c>
      <c r="CF58" s="107">
        <f t="shared" si="1"/>
        <v>1093.1220153914433</v>
      </c>
    </row>
    <row r="59" spans="1:84" x14ac:dyDescent="0.25">
      <c r="A59" s="227"/>
      <c r="B59" s="225">
        <v>57</v>
      </c>
      <c r="C59" s="198">
        <f>IF(SAM_2017_user_KZT!C59="","",SAM_2017_user_KZT!C59/326)</f>
        <v>324.73729724885794</v>
      </c>
      <c r="D59" s="220">
        <f>IF(SAM_2017_user_KZT!D59="","",SAM_2017_user_KZT!D59/326)</f>
        <v>88.50107471809865</v>
      </c>
      <c r="E59" s="220">
        <f>IF(SAM_2017_user_KZT!E59="","",SAM_2017_user_KZT!E59/326)</f>
        <v>2346.3715761166941</v>
      </c>
      <c r="F59" s="250">
        <f>IF(SAM_2017_user_KZT!F59="","",SAM_2017_user_KZT!F59/326)</f>
        <v>1.0355981899275326</v>
      </c>
      <c r="G59" s="220">
        <f>IF(SAM_2017_user_KZT!G59="","",SAM_2017_user_KZT!G59/326)</f>
        <v>29.195840658106732</v>
      </c>
      <c r="H59" s="220">
        <f>IF(SAM_2017_user_KZT!H59="","",SAM_2017_user_KZT!H59/326)</f>
        <v>146.91027184816983</v>
      </c>
      <c r="I59" s="220">
        <f>IF(SAM_2017_user_KZT!I59="","",SAM_2017_user_KZT!I59/326)</f>
        <v>58.013399174526739</v>
      </c>
      <c r="J59" s="220">
        <f>IF(SAM_2017_user_KZT!J59="","",SAM_2017_user_KZT!J59/326)</f>
        <v>109.07691351945388</v>
      </c>
      <c r="K59" s="220">
        <f>IF(SAM_2017_user_KZT!K59="","",SAM_2017_user_KZT!K59/326)</f>
        <v>3.6994977745725479</v>
      </c>
      <c r="L59" s="220">
        <f>IF(SAM_2017_user_KZT!L59="","",SAM_2017_user_KZT!L59/326)</f>
        <v>22.607706237763754</v>
      </c>
      <c r="M59" s="220">
        <f>IF(SAM_2017_user_KZT!M59="","",SAM_2017_user_KZT!M59/326)</f>
        <v>185.71939958078272</v>
      </c>
      <c r="N59" s="220">
        <f>IF(SAM_2017_user_KZT!N59="","",SAM_2017_user_KZT!N59/326)</f>
        <v>251.36746921400504</v>
      </c>
      <c r="O59" s="220">
        <f>IF(SAM_2017_user_KZT!O59="","",SAM_2017_user_KZT!O59/326)</f>
        <v>15.864107333122931</v>
      </c>
      <c r="P59" s="220">
        <f>IF(SAM_2017_user_KZT!P59="","",SAM_2017_user_KZT!P59/326)</f>
        <v>93.304894663388268</v>
      </c>
      <c r="Q59" s="220">
        <f>IF(SAM_2017_user_KZT!Q59="","",SAM_2017_user_KZT!Q59/326)</f>
        <v>32.348055198916178</v>
      </c>
      <c r="R59" s="220">
        <f>IF(SAM_2017_user_KZT!R59="","",SAM_2017_user_KZT!R59/326)</f>
        <v>37.472183174120438</v>
      </c>
      <c r="S59" s="220">
        <f>IF(SAM_2017_user_KZT!S59="","",SAM_2017_user_KZT!S59/326)</f>
        <v>58.799103705297121</v>
      </c>
      <c r="T59" s="220">
        <f>IF(SAM_2017_user_KZT!T59="","",SAM_2017_user_KZT!T59/326)</f>
        <v>0.60826962145996288</v>
      </c>
      <c r="U59" s="220">
        <f>IF(SAM_2017_user_KZT!U59="","",SAM_2017_user_KZT!U59/326)</f>
        <v>66.504677793143287</v>
      </c>
      <c r="V59" s="220">
        <f>IF(SAM_2017_user_KZT!V59="","",SAM_2017_user_KZT!V59/326)</f>
        <v>13.564337188574944</v>
      </c>
      <c r="W59" s="220">
        <f>IF(SAM_2017_user_KZT!W59="","",SAM_2017_user_KZT!W59/326)</f>
        <v>9.8655192086703174</v>
      </c>
      <c r="X59" s="220">
        <f>IF(SAM_2017_user_KZT!X59="","",SAM_2017_user_KZT!X59/326)</f>
        <v>21.903933864287012</v>
      </c>
      <c r="Y59" s="220">
        <f>IF(SAM_2017_user_KZT!Y59="","",SAM_2017_user_KZT!Y59/326)</f>
        <v>250.57911987581133</v>
      </c>
      <c r="Z59" s="220">
        <f>IF(SAM_2017_user_KZT!Z59="","",SAM_2017_user_KZT!Z59/326)</f>
        <v>3.0650193208761634</v>
      </c>
      <c r="AA59" s="220">
        <f>IF(SAM_2017_user_KZT!AA59="","",SAM_2017_user_KZT!AA59/326)</f>
        <v>9.4447047931054655</v>
      </c>
      <c r="AB59" s="220">
        <f>IF(SAM_2017_user_KZT!AB59="","",SAM_2017_user_KZT!AB59/326)</f>
        <v>310.90187089693546</v>
      </c>
      <c r="AC59" s="220">
        <f>IF(SAM_2017_user_KZT!AC59="","",SAM_2017_user_KZT!AC59/326)</f>
        <v>3676.0282782689974</v>
      </c>
      <c r="AD59" s="220">
        <f>IF(SAM_2017_user_KZT!AD59="","",SAM_2017_user_KZT!AD59/326)</f>
        <v>84.491091953718353</v>
      </c>
      <c r="AE59" s="220">
        <f>IF(SAM_2017_user_KZT!AE59="","",SAM_2017_user_KZT!AE59/326)</f>
        <v>398.33353905883348</v>
      </c>
      <c r="AF59" s="220">
        <f>IF(SAM_2017_user_KZT!AF59="","",SAM_2017_user_KZT!AF59/326)</f>
        <v>850.92629635911987</v>
      </c>
      <c r="AG59" s="220">
        <f>IF(SAM_2017_user_KZT!AG59="","",SAM_2017_user_KZT!AG59/326)</f>
        <v>125.50092060498116</v>
      </c>
      <c r="AH59" s="220">
        <f>IF(SAM_2017_user_KZT!AH59="","",SAM_2017_user_KZT!AH59/326)</f>
        <v>125.50066668192866</v>
      </c>
      <c r="AI59" s="220">
        <f>IF(SAM_2017_user_KZT!AI59="","",SAM_2017_user_KZT!AI59/326)</f>
        <v>84.259334922271975</v>
      </c>
      <c r="AJ59" s="200">
        <f>IF(SAM_2017_user_KZT!AJ59="","",SAM_2017_user_KZT!AJ59/326)</f>
        <v>872.09363160613714</v>
      </c>
      <c r="AK59" s="223" t="str">
        <f>IF(SAM_2017_user_KZT!AK59="","",SAM_2017_user_KZT!AK59/326)</f>
        <v/>
      </c>
      <c r="AL59" s="223" t="str">
        <f>IF(SAM_2017_user_KZT!AL59="","",SAM_2017_user_KZT!AL59/326)</f>
        <v/>
      </c>
      <c r="AM59" s="223" t="str">
        <f>IF(SAM_2017_user_KZT!AM59="","",SAM_2017_user_KZT!AM59/326)</f>
        <v/>
      </c>
      <c r="AN59" s="223" t="str">
        <f>IF(SAM_2017_user_KZT!AN59="","",SAM_2017_user_KZT!AN59/326)</f>
        <v/>
      </c>
      <c r="AO59" s="223" t="str">
        <f>IF(SAM_2017_user_KZT!AO59="","",SAM_2017_user_KZT!AO59/326)</f>
        <v/>
      </c>
      <c r="AP59" s="223" t="str">
        <f>IF(SAM_2017_user_KZT!AP59="","",SAM_2017_user_KZT!AP59/326)</f>
        <v/>
      </c>
      <c r="AQ59" s="223" t="str">
        <f>IF(SAM_2017_user_KZT!AQ59="","",SAM_2017_user_KZT!AQ59/326)</f>
        <v/>
      </c>
      <c r="AR59" s="223" t="str">
        <f>IF(SAM_2017_user_KZT!AR59="","",SAM_2017_user_KZT!AR59/326)</f>
        <v/>
      </c>
      <c r="AS59" s="223" t="str">
        <f>IF(SAM_2017_user_KZT!AS59="","",SAM_2017_user_KZT!AS59/326)</f>
        <v/>
      </c>
      <c r="AT59" s="223" t="str">
        <f>IF(SAM_2017_user_KZT!AT59="","",SAM_2017_user_KZT!AT59/326)</f>
        <v/>
      </c>
      <c r="AU59" s="223" t="str">
        <f>IF(SAM_2017_user_KZT!AU59="","",SAM_2017_user_KZT!AU59/326)</f>
        <v/>
      </c>
      <c r="AV59" s="223" t="str">
        <f>IF(SAM_2017_user_KZT!AV59="","",SAM_2017_user_KZT!AV59/326)</f>
        <v/>
      </c>
      <c r="AW59" s="223" t="str">
        <f>IF(SAM_2017_user_KZT!AW59="","",SAM_2017_user_KZT!AW59/326)</f>
        <v/>
      </c>
      <c r="AX59" s="223" t="str">
        <f>IF(SAM_2017_user_KZT!AX59="","",SAM_2017_user_KZT!AX59/326)</f>
        <v/>
      </c>
      <c r="AY59" s="223" t="str">
        <f>IF(SAM_2017_user_KZT!AY59="","",SAM_2017_user_KZT!AY59/326)</f>
        <v/>
      </c>
      <c r="AZ59" s="223" t="str">
        <f>IF(SAM_2017_user_KZT!AZ59="","",SAM_2017_user_KZT!AZ59/326)</f>
        <v/>
      </c>
      <c r="BA59" s="223" t="str">
        <f>IF(SAM_2017_user_KZT!BA59="","",SAM_2017_user_KZT!BA59/326)</f>
        <v/>
      </c>
      <c r="BB59" s="223" t="str">
        <f>IF(SAM_2017_user_KZT!BB59="","",SAM_2017_user_KZT!BB59/326)</f>
        <v/>
      </c>
      <c r="BC59" s="223" t="str">
        <f>IF(SAM_2017_user_KZT!BC59="","",SAM_2017_user_KZT!BC59/326)</f>
        <v/>
      </c>
      <c r="BD59" s="223" t="str">
        <f>IF(SAM_2017_user_KZT!BD59="","",SAM_2017_user_KZT!BD59/326)</f>
        <v/>
      </c>
      <c r="BE59" s="223" t="str">
        <f>IF(SAM_2017_user_KZT!BE59="","",SAM_2017_user_KZT!BE59/326)</f>
        <v/>
      </c>
      <c r="BF59" s="223" t="str">
        <f>IF(SAM_2017_user_KZT!BF59="","",SAM_2017_user_KZT!BF59/326)</f>
        <v/>
      </c>
      <c r="BG59" s="223" t="str">
        <f>IF(SAM_2017_user_KZT!BG59="","",SAM_2017_user_KZT!BG59/326)</f>
        <v/>
      </c>
      <c r="BH59" s="223" t="str">
        <f>IF(SAM_2017_user_KZT!BH59="","",SAM_2017_user_KZT!BH59/326)</f>
        <v/>
      </c>
      <c r="BI59" s="223" t="str">
        <f>IF(SAM_2017_user_KZT!BI59="","",SAM_2017_user_KZT!BI59/326)</f>
        <v/>
      </c>
      <c r="BJ59" s="223" t="str">
        <f>IF(SAM_2017_user_KZT!BJ59="","",SAM_2017_user_KZT!BJ59/326)</f>
        <v/>
      </c>
      <c r="BK59" s="223" t="str">
        <f>IF(SAM_2017_user_KZT!BK59="","",SAM_2017_user_KZT!BK59/326)</f>
        <v/>
      </c>
      <c r="BL59" s="223" t="str">
        <f>IF(SAM_2017_user_KZT!BL59="","",SAM_2017_user_KZT!BL59/326)</f>
        <v/>
      </c>
      <c r="BM59" s="223" t="str">
        <f>IF(SAM_2017_user_KZT!BM59="","",SAM_2017_user_KZT!BM59/326)</f>
        <v/>
      </c>
      <c r="BN59" s="223" t="str">
        <f>IF(SAM_2017_user_KZT!BN59="","",SAM_2017_user_KZT!BN59/326)</f>
        <v/>
      </c>
      <c r="BO59" s="223" t="str">
        <f>IF(SAM_2017_user_KZT!BO59="","",SAM_2017_user_KZT!BO59/326)</f>
        <v/>
      </c>
      <c r="BP59" s="223" t="str">
        <f>IF(SAM_2017_user_KZT!BP59="","",SAM_2017_user_KZT!BP59/326)</f>
        <v/>
      </c>
      <c r="BQ59" s="223" t="str">
        <f>IF(SAM_2017_user_KZT!BQ59="","",SAM_2017_user_KZT!BQ59/326)</f>
        <v/>
      </c>
      <c r="BR59" s="77" t="str">
        <f>IF(SAM_2017_user_KZT!BR59="","",SAM_2017_user_KZT!BR59/326)</f>
        <v/>
      </c>
      <c r="BS59" s="223" t="str">
        <f>IF(SAM_2017_user_KZT!BS59="","",SAM_2017_user_KZT!BS59/326)</f>
        <v/>
      </c>
      <c r="BT59" s="223" t="str">
        <f>IF(SAM_2017_user_KZT!BT59="","",SAM_2017_user_KZT!BT59/326)</f>
        <v/>
      </c>
      <c r="BU59" s="147">
        <f>IF(SAM_2017_user_KZT!BU59="","",SAM_2017_user_KZT!BU59/326)</f>
        <v>889.75615071236075</v>
      </c>
      <c r="BV59" s="148">
        <f>IF(SAM_2017_user_KZT!BV59="","",SAM_2017_user_KZT!BV59/326)</f>
        <v>1175.9411763159105</v>
      </c>
      <c r="BW59" s="148">
        <f>IF(SAM_2017_user_KZT!BW59="","",SAM_2017_user_KZT!BW59/326)</f>
        <v>736.31015959204001</v>
      </c>
      <c r="BX59" s="149">
        <f>IF(SAM_2017_user_KZT!BX59="","",SAM_2017_user_KZT!BX59/326)</f>
        <v>2568.1254240422036</v>
      </c>
      <c r="BY59" s="125">
        <f>IF(SAM_2017_user_KZT!BY59="","",SAM_2017_user_KZT!BY59/326)</f>
        <v>1432.9987172615893</v>
      </c>
      <c r="BZ59" s="223" t="str">
        <f>IF(SAM_2017_user_KZT!BZ59="","",SAM_2017_user_KZT!BZ59/326)</f>
        <v/>
      </c>
      <c r="CA59" s="223" t="str">
        <f>IF(SAM_2017_user_KZT!CA59="","",SAM_2017_user_KZT!CA59/326)</f>
        <v/>
      </c>
      <c r="CB59" s="223" t="str">
        <f>IF(SAM_2017_user_KZT!CB59="","",SAM_2017_user_KZT!CB59/326)</f>
        <v/>
      </c>
      <c r="CC59" s="223" t="str">
        <f>IF(SAM_2017_user_KZT!CD59="","",SAM_2017_user_KZT!CD59/326)</f>
        <v/>
      </c>
      <c r="CD59" s="122">
        <f>IF(SAM_2017_user_KZT!CE59="","",SAM_2017_user_KZT!CE59/326)</f>
        <v>258.81343328614412</v>
      </c>
      <c r="CE59" s="85" t="str">
        <f>IF(SAM_2017_user_KZT!CF59="","",SAM_2017_user_KZT!CF59/326)</f>
        <v/>
      </c>
      <c r="CF59" s="107">
        <f t="shared" si="1"/>
        <v>17770.540661584906</v>
      </c>
    </row>
    <row r="60" spans="1:84" x14ac:dyDescent="0.25">
      <c r="A60" s="227"/>
      <c r="B60" s="225">
        <v>58</v>
      </c>
      <c r="C60" s="198">
        <f>IF(SAM_2017_user_KZT!C60="","",SAM_2017_user_KZT!C60/326)</f>
        <v>1.4095187222362715</v>
      </c>
      <c r="D60" s="220">
        <f>IF(SAM_2017_user_KZT!D60="","",SAM_2017_user_KZT!D60/326)</f>
        <v>0.20390838833591379</v>
      </c>
      <c r="E60" s="220">
        <f>IF(SAM_2017_user_KZT!E60="","",SAM_2017_user_KZT!E60/326)</f>
        <v>2.9695988958246793</v>
      </c>
      <c r="F60" s="250">
        <f>IF(SAM_2017_user_KZT!F60="","",SAM_2017_user_KZT!F60/326)</f>
        <v>8.2519824349129543E-3</v>
      </c>
      <c r="G60" s="220">
        <f>IF(SAM_2017_user_KZT!G60="","",SAM_2017_user_KZT!G60/326)</f>
        <v>0.26320905904887176</v>
      </c>
      <c r="H60" s="220">
        <f>IF(SAM_2017_user_KZT!H60="","",SAM_2017_user_KZT!H60/326)</f>
        <v>1.409074994258922</v>
      </c>
      <c r="I60" s="220">
        <f>IF(SAM_2017_user_KZT!I60="","",SAM_2017_user_KZT!I60/326)</f>
        <v>0.38932764260833436</v>
      </c>
      <c r="J60" s="220">
        <f>IF(SAM_2017_user_KZT!J60="","",SAM_2017_user_KZT!J60/326)</f>
        <v>1.4161174855380168</v>
      </c>
      <c r="K60" s="220">
        <f>IF(SAM_2017_user_KZT!K60="","",SAM_2017_user_KZT!K60/326)</f>
        <v>3.43059772364556E-2</v>
      </c>
      <c r="L60" s="220">
        <f>IF(SAM_2017_user_KZT!L60="","",SAM_2017_user_KZT!L60/326)</f>
        <v>0.22079314335075295</v>
      </c>
      <c r="M60" s="220">
        <f>IF(SAM_2017_user_KZT!M60="","",SAM_2017_user_KZT!M60/326)</f>
        <v>1.8112241897997825</v>
      </c>
      <c r="N60" s="220">
        <f>IF(SAM_2017_user_KZT!N60="","",SAM_2017_user_KZT!N60/326)</f>
        <v>2.4541312599118346</v>
      </c>
      <c r="O60" s="220">
        <f>IF(SAM_2017_user_KZT!O60="","",SAM_2017_user_KZT!O60/326)</f>
        <v>0.15477862541377191</v>
      </c>
      <c r="P60" s="220">
        <f>IF(SAM_2017_user_KZT!P60="","",SAM_2017_user_KZT!P60/326)</f>
        <v>0.90197079701143468</v>
      </c>
      <c r="Q60" s="220">
        <f>IF(SAM_2017_user_KZT!Q60="","",SAM_2017_user_KZT!Q60/326)</f>
        <v>0.31625188920308189</v>
      </c>
      <c r="R60" s="220">
        <f>IF(SAM_2017_user_KZT!R60="","",SAM_2017_user_KZT!R60/326)</f>
        <v>0.34585912101971678</v>
      </c>
      <c r="S60" s="220">
        <f>IF(SAM_2017_user_KZT!S60="","",SAM_2017_user_KZT!S60/326)</f>
        <v>0.57675017164484499</v>
      </c>
      <c r="T60" s="220">
        <f>IF(SAM_2017_user_KZT!T60="","",SAM_2017_user_KZT!T60/326)</f>
        <v>5.922746713291167E-3</v>
      </c>
      <c r="U60" s="220">
        <f>IF(SAM_2017_user_KZT!U60="","",SAM_2017_user_KZT!U60/326)</f>
        <v>0.64507435819374692</v>
      </c>
      <c r="V60" s="220">
        <f>IF(SAM_2017_user_KZT!V60="","",SAM_2017_user_KZT!V60/326)</f>
        <v>0.12493999468327097</v>
      </c>
      <c r="W60" s="220">
        <f>IF(SAM_2017_user_KZT!W60="","",SAM_2017_user_KZT!W60/326)</f>
        <v>8.3600581757783732E-2</v>
      </c>
      <c r="X60" s="220">
        <f>IF(SAM_2017_user_KZT!X60="","",SAM_2017_user_KZT!X60/326)</f>
        <v>0.21014578061907163</v>
      </c>
      <c r="Y60" s="220">
        <f>IF(SAM_2017_user_KZT!Y60="","",SAM_2017_user_KZT!Y60/326)</f>
        <v>5.6199061899528511</v>
      </c>
      <c r="Z60" s="220">
        <f>IF(SAM_2017_user_KZT!Z60="","",SAM_2017_user_KZT!Z60/326)</f>
        <v>0.14330084646956259</v>
      </c>
      <c r="AA60" s="220">
        <f>IF(SAM_2017_user_KZT!AA60="","",SAM_2017_user_KZT!AA60/326)</f>
        <v>4.4218027065877241E-2</v>
      </c>
      <c r="AB60" s="220">
        <f>IF(SAM_2017_user_KZT!AB60="","",SAM_2017_user_KZT!AB60/326)</f>
        <v>2.3581459094577344</v>
      </c>
      <c r="AC60" s="220">
        <f>IF(SAM_2017_user_KZT!AC60="","",SAM_2017_user_KZT!AC60/326)</f>
        <v>145.59145896152003</v>
      </c>
      <c r="AD60" s="220">
        <f>IF(SAM_2017_user_KZT!AD60="","",SAM_2017_user_KZT!AD60/326)</f>
        <v>0.32346677060291618</v>
      </c>
      <c r="AE60" s="220">
        <f>IF(SAM_2017_user_KZT!AE60="","",SAM_2017_user_KZT!AE60/326)</f>
        <v>0.39968137952509447</v>
      </c>
      <c r="AF60" s="220">
        <f>IF(SAM_2017_user_KZT!AF60="","",SAM_2017_user_KZT!AF60/326)</f>
        <v>1.0772075523048983</v>
      </c>
      <c r="AG60" s="220">
        <f>IF(SAM_2017_user_KZT!AG60="","",SAM_2017_user_KZT!AG60/326)</f>
        <v>44.402585194023999</v>
      </c>
      <c r="AH60" s="220">
        <f>IF(SAM_2017_user_KZT!AH60="","",SAM_2017_user_KZT!AH60/326)</f>
        <v>0.22312611248889749</v>
      </c>
      <c r="AI60" s="220">
        <f>IF(SAM_2017_user_KZT!AI60="","",SAM_2017_user_KZT!AI60/326)</f>
        <v>0.31684616684033051</v>
      </c>
      <c r="AJ60" s="200">
        <f>IF(SAM_2017_user_KZT!AJ60="","",SAM_2017_user_KZT!AJ60/326)</f>
        <v>1.1603570264654588</v>
      </c>
      <c r="AK60" s="223" t="str">
        <f>IF(SAM_2017_user_KZT!AK60="","",SAM_2017_user_KZT!AK60/326)</f>
        <v/>
      </c>
      <c r="AL60" s="223" t="str">
        <f>IF(SAM_2017_user_KZT!AL60="","",SAM_2017_user_KZT!AL60/326)</f>
        <v/>
      </c>
      <c r="AM60" s="223" t="str">
        <f>IF(SAM_2017_user_KZT!AM60="","",SAM_2017_user_KZT!AM60/326)</f>
        <v/>
      </c>
      <c r="AN60" s="223" t="str">
        <f>IF(SAM_2017_user_KZT!AN60="","",SAM_2017_user_KZT!AN60/326)</f>
        <v/>
      </c>
      <c r="AO60" s="223" t="str">
        <f>IF(SAM_2017_user_KZT!AO60="","",SAM_2017_user_KZT!AO60/326)</f>
        <v/>
      </c>
      <c r="AP60" s="223" t="str">
        <f>IF(SAM_2017_user_KZT!AP60="","",SAM_2017_user_KZT!AP60/326)</f>
        <v/>
      </c>
      <c r="AQ60" s="223" t="str">
        <f>IF(SAM_2017_user_KZT!AQ60="","",SAM_2017_user_KZT!AQ60/326)</f>
        <v/>
      </c>
      <c r="AR60" s="223" t="str">
        <f>IF(SAM_2017_user_KZT!AR60="","",SAM_2017_user_KZT!AR60/326)</f>
        <v/>
      </c>
      <c r="AS60" s="223" t="str">
        <f>IF(SAM_2017_user_KZT!AS60="","",SAM_2017_user_KZT!AS60/326)</f>
        <v/>
      </c>
      <c r="AT60" s="223" t="str">
        <f>IF(SAM_2017_user_KZT!AT60="","",SAM_2017_user_KZT!AT60/326)</f>
        <v/>
      </c>
      <c r="AU60" s="223" t="str">
        <f>IF(SAM_2017_user_KZT!AU60="","",SAM_2017_user_KZT!AU60/326)</f>
        <v/>
      </c>
      <c r="AV60" s="223" t="str">
        <f>IF(SAM_2017_user_KZT!AV60="","",SAM_2017_user_KZT!AV60/326)</f>
        <v/>
      </c>
      <c r="AW60" s="223" t="str">
        <f>IF(SAM_2017_user_KZT!AW60="","",SAM_2017_user_KZT!AW60/326)</f>
        <v/>
      </c>
      <c r="AX60" s="223" t="str">
        <f>IF(SAM_2017_user_KZT!AX60="","",SAM_2017_user_KZT!AX60/326)</f>
        <v/>
      </c>
      <c r="AY60" s="223" t="str">
        <f>IF(SAM_2017_user_KZT!AY60="","",SAM_2017_user_KZT!AY60/326)</f>
        <v/>
      </c>
      <c r="AZ60" s="223" t="str">
        <f>IF(SAM_2017_user_KZT!AZ60="","",SAM_2017_user_KZT!AZ60/326)</f>
        <v/>
      </c>
      <c r="BA60" s="223" t="str">
        <f>IF(SAM_2017_user_KZT!BA60="","",SAM_2017_user_KZT!BA60/326)</f>
        <v/>
      </c>
      <c r="BB60" s="223" t="str">
        <f>IF(SAM_2017_user_KZT!BB60="","",SAM_2017_user_KZT!BB60/326)</f>
        <v/>
      </c>
      <c r="BC60" s="223" t="str">
        <f>IF(SAM_2017_user_KZT!BC60="","",SAM_2017_user_KZT!BC60/326)</f>
        <v/>
      </c>
      <c r="BD60" s="223" t="str">
        <f>IF(SAM_2017_user_KZT!BD60="","",SAM_2017_user_KZT!BD60/326)</f>
        <v/>
      </c>
      <c r="BE60" s="223" t="str">
        <f>IF(SAM_2017_user_KZT!BE60="","",SAM_2017_user_KZT!BE60/326)</f>
        <v/>
      </c>
      <c r="BF60" s="223" t="str">
        <f>IF(SAM_2017_user_KZT!BF60="","",SAM_2017_user_KZT!BF60/326)</f>
        <v/>
      </c>
      <c r="BG60" s="223" t="str">
        <f>IF(SAM_2017_user_KZT!BG60="","",SAM_2017_user_KZT!BG60/326)</f>
        <v/>
      </c>
      <c r="BH60" s="223" t="str">
        <f>IF(SAM_2017_user_KZT!BH60="","",SAM_2017_user_KZT!BH60/326)</f>
        <v/>
      </c>
      <c r="BI60" s="223" t="str">
        <f>IF(SAM_2017_user_KZT!BI60="","",SAM_2017_user_KZT!BI60/326)</f>
        <v/>
      </c>
      <c r="BJ60" s="223" t="str">
        <f>IF(SAM_2017_user_KZT!BJ60="","",SAM_2017_user_KZT!BJ60/326)</f>
        <v/>
      </c>
      <c r="BK60" s="223" t="str">
        <f>IF(SAM_2017_user_KZT!BK60="","",SAM_2017_user_KZT!BK60/326)</f>
        <v/>
      </c>
      <c r="BL60" s="223" t="str">
        <f>IF(SAM_2017_user_KZT!BL60="","",SAM_2017_user_KZT!BL60/326)</f>
        <v/>
      </c>
      <c r="BM60" s="223" t="str">
        <f>IF(SAM_2017_user_KZT!BM60="","",SAM_2017_user_KZT!BM60/326)</f>
        <v/>
      </c>
      <c r="BN60" s="223" t="str">
        <f>IF(SAM_2017_user_KZT!BN60="","",SAM_2017_user_KZT!BN60/326)</f>
        <v/>
      </c>
      <c r="BO60" s="223" t="str">
        <f>IF(SAM_2017_user_KZT!BO60="","",SAM_2017_user_KZT!BO60/326)</f>
        <v/>
      </c>
      <c r="BP60" s="223" t="str">
        <f>IF(SAM_2017_user_KZT!BP60="","",SAM_2017_user_KZT!BP60/326)</f>
        <v/>
      </c>
      <c r="BQ60" s="223" t="str">
        <f>IF(SAM_2017_user_KZT!BQ60="","",SAM_2017_user_KZT!BQ60/326)</f>
        <v/>
      </c>
      <c r="BR60" s="77" t="str">
        <f>IF(SAM_2017_user_KZT!BR60="","",SAM_2017_user_KZT!BR60/326)</f>
        <v/>
      </c>
      <c r="BS60" s="223" t="str">
        <f>IF(SAM_2017_user_KZT!BS60="","",SAM_2017_user_KZT!BS60/326)</f>
        <v/>
      </c>
      <c r="BT60" s="223" t="str">
        <f>IF(SAM_2017_user_KZT!BT60="","",SAM_2017_user_KZT!BT60/326)</f>
        <v/>
      </c>
      <c r="BU60" s="147">
        <f>IF(SAM_2017_user_KZT!BU60="","",SAM_2017_user_KZT!BU60/326)</f>
        <v>0</v>
      </c>
      <c r="BV60" s="148">
        <f>IF(SAM_2017_user_KZT!BV60="","",SAM_2017_user_KZT!BV60/326)</f>
        <v>0</v>
      </c>
      <c r="BW60" s="148">
        <f>IF(SAM_2017_user_KZT!BW60="","",SAM_2017_user_KZT!BW60/326)</f>
        <v>0</v>
      </c>
      <c r="BX60" s="149">
        <f>IF(SAM_2017_user_KZT!BX60="","",SAM_2017_user_KZT!BX60/326)</f>
        <v>7.9260923281942546</v>
      </c>
      <c r="BY60" s="125">
        <f>IF(SAM_2017_user_KZT!BY60="","",SAM_2017_user_KZT!BY60/326)</f>
        <v>16.849462345078908</v>
      </c>
      <c r="BZ60" s="223" t="str">
        <f>IF(SAM_2017_user_KZT!BZ60="","",SAM_2017_user_KZT!BZ60/326)</f>
        <v/>
      </c>
      <c r="CA60" s="223" t="str">
        <f>IF(SAM_2017_user_KZT!CA60="","",SAM_2017_user_KZT!CA60/326)</f>
        <v/>
      </c>
      <c r="CB60" s="223" t="str">
        <f>IF(SAM_2017_user_KZT!CB60="","",SAM_2017_user_KZT!CB60/326)</f>
        <v/>
      </c>
      <c r="CC60" s="223" t="str">
        <f>IF(SAM_2017_user_KZT!CD60="","",SAM_2017_user_KZT!CD60/326)</f>
        <v/>
      </c>
      <c r="CD60" s="122">
        <f>IF(SAM_2017_user_KZT!CE60="","",SAM_2017_user_KZT!CE60/326)</f>
        <v>2.5006469825951987</v>
      </c>
      <c r="CE60" s="85" t="str">
        <f>IF(SAM_2017_user_KZT!CF60="","",SAM_2017_user_KZT!CF60/326)</f>
        <v/>
      </c>
      <c r="CF60" s="107">
        <f t="shared" si="1"/>
        <v>244.89125759943076</v>
      </c>
    </row>
    <row r="61" spans="1:84" x14ac:dyDescent="0.25">
      <c r="A61" s="227"/>
      <c r="B61" s="225">
        <v>59</v>
      </c>
      <c r="C61" s="198">
        <f>IF(SAM_2017_user_KZT!C61="","",SAM_2017_user_KZT!C61/326)</f>
        <v>0.37153052704461925</v>
      </c>
      <c r="D61" s="220">
        <f>IF(SAM_2017_user_KZT!D61="","",SAM_2017_user_KZT!D61/326)</f>
        <v>1.5635609187319103E-3</v>
      </c>
      <c r="E61" s="220">
        <f>IF(SAM_2017_user_KZT!E61="","",SAM_2017_user_KZT!E61/326)</f>
        <v>3.7784020896831763</v>
      </c>
      <c r="F61" s="250">
        <f>IF(SAM_2017_user_KZT!F61="","",SAM_2017_user_KZT!F61/326)</f>
        <v>2.0419164833232535</v>
      </c>
      <c r="G61" s="220">
        <f>IF(SAM_2017_user_KZT!G61="","",SAM_2017_user_KZT!G61/326)</f>
        <v>2.0218195222234123E-3</v>
      </c>
      <c r="H61" s="220">
        <f>IF(SAM_2017_user_KZT!H61="","",SAM_2017_user_KZT!H61/326)</f>
        <v>1.1754835571189471E-2</v>
      </c>
      <c r="I61" s="220">
        <f>IF(SAM_2017_user_KZT!I61="","",SAM_2017_user_KZT!I61/326)</f>
        <v>0.17909418579247202</v>
      </c>
      <c r="J61" s="220">
        <f>IF(SAM_2017_user_KZT!J61="","",SAM_2017_user_KZT!J61/326)</f>
        <v>4.8173657726052331E-2</v>
      </c>
      <c r="K61" s="220">
        <f>IF(SAM_2017_user_KZT!K61="","",SAM_2017_user_KZT!K61/326)</f>
        <v>2.6076154754605389E-4</v>
      </c>
      <c r="L61" s="220">
        <f>IF(SAM_2017_user_KZT!L61="","",SAM_2017_user_KZT!L61/326)</f>
        <v>1.7103757602707147E-3</v>
      </c>
      <c r="M61" s="220">
        <f>IF(SAM_2017_user_KZT!M61="","",SAM_2017_user_KZT!M61/326)</f>
        <v>1.3868728208966962E-2</v>
      </c>
      <c r="N61" s="220">
        <f>IF(SAM_2017_user_KZT!N61="","",SAM_2017_user_KZT!N61/326)</f>
        <v>1.8816597800190599E-2</v>
      </c>
      <c r="O61" s="220">
        <f>IF(SAM_2017_user_KZT!O61="","",SAM_2017_user_KZT!O61/326)</f>
        <v>1.1777843776817202E-3</v>
      </c>
      <c r="P61" s="220">
        <f>IF(SAM_2017_user_KZT!P61="","",SAM_2017_user_KZT!P61/326)</f>
        <v>6.9688989023951008E-3</v>
      </c>
      <c r="Q61" s="220">
        <f>IF(SAM_2017_user_KZT!Q61="","",SAM_2017_user_KZT!Q61/326)</f>
        <v>2.4207339933497362E-3</v>
      </c>
      <c r="R61" s="220">
        <f>IF(SAM_2017_user_KZT!R61="","",SAM_2017_user_KZT!R61/326)</f>
        <v>2.6224412245750587E-3</v>
      </c>
      <c r="S61" s="220">
        <f>IF(SAM_2017_user_KZT!S61="","",SAM_2017_user_KZT!S61/326)</f>
        <v>5.7037333949930304E-3</v>
      </c>
      <c r="T61" s="220">
        <f>IF(SAM_2017_user_KZT!T61="","",SAM_2017_user_KZT!T61/326)</f>
        <v>4.4544319794611439E-5</v>
      </c>
      <c r="U61" s="220">
        <f>IF(SAM_2017_user_KZT!U61="","",SAM_2017_user_KZT!U61/326)</f>
        <v>1.334543633239009E-2</v>
      </c>
      <c r="V61" s="220">
        <f>IF(SAM_2017_user_KZT!V61="","",SAM_2017_user_KZT!V61/326)</f>
        <v>9.4189337443923837E-4</v>
      </c>
      <c r="W61" s="220">
        <f>IF(SAM_2017_user_KZT!W61="","",SAM_2017_user_KZT!W61/326)</f>
        <v>6.9847787363921845E-4</v>
      </c>
      <c r="X61" s="220">
        <f>IF(SAM_2017_user_KZT!X61="","",SAM_2017_user_KZT!X61/326)</f>
        <v>4.4486454488559318E-3</v>
      </c>
      <c r="Y61" s="220">
        <f>IF(SAM_2017_user_KZT!Y61="","",SAM_2017_user_KZT!Y61/326)</f>
        <v>13.668226343313943</v>
      </c>
      <c r="Z61" s="220">
        <f>IF(SAM_2017_user_KZT!Z61="","",SAM_2017_user_KZT!Z61/326)</f>
        <v>4.6361473665802507E-3</v>
      </c>
      <c r="AA61" s="220">
        <f>IF(SAM_2017_user_KZT!AA61="","",SAM_2017_user_KZT!AA61/326)</f>
        <v>1.7435794555178463</v>
      </c>
      <c r="AB61" s="220">
        <f>IF(SAM_2017_user_KZT!AB61="","",SAM_2017_user_KZT!AB61/326)</f>
        <v>6.0566382599326618E-2</v>
      </c>
      <c r="AC61" s="220">
        <f>IF(SAM_2017_user_KZT!AC61="","",SAM_2017_user_KZT!AC61/326)</f>
        <v>437.85693005095322</v>
      </c>
      <c r="AD61" s="220">
        <f>IF(SAM_2017_user_KZT!AD61="","",SAM_2017_user_KZT!AD61/326)</f>
        <v>6.4364904304281882</v>
      </c>
      <c r="AE61" s="220">
        <f>IF(SAM_2017_user_KZT!AE61="","",SAM_2017_user_KZT!AE61/326)</f>
        <v>2.5812222528961821</v>
      </c>
      <c r="AF61" s="220">
        <f>IF(SAM_2017_user_KZT!AF61="","",SAM_2017_user_KZT!AF61/326)</f>
        <v>7.2311349444683364</v>
      </c>
      <c r="AG61" s="220">
        <f>IF(SAM_2017_user_KZT!AG61="","",SAM_2017_user_KZT!AG61/326)</f>
        <v>135.0088503245901</v>
      </c>
      <c r="AH61" s="220">
        <f>IF(SAM_2017_user_KZT!AH61="","",SAM_2017_user_KZT!AH61/326)</f>
        <v>24.146198868091773</v>
      </c>
      <c r="AI61" s="220">
        <f>IF(SAM_2017_user_KZT!AI61="","",SAM_2017_user_KZT!AI61/326)</f>
        <v>24.72412345856668</v>
      </c>
      <c r="AJ61" s="200">
        <f>IF(SAM_2017_user_KZT!AJ61="","",SAM_2017_user_KZT!AJ61/326)</f>
        <v>130.93363498279032</v>
      </c>
      <c r="AK61" s="223" t="str">
        <f>IF(SAM_2017_user_KZT!AK61="","",SAM_2017_user_KZT!AK61/326)</f>
        <v/>
      </c>
      <c r="AL61" s="223" t="str">
        <f>IF(SAM_2017_user_KZT!AL61="","",SAM_2017_user_KZT!AL61/326)</f>
        <v/>
      </c>
      <c r="AM61" s="223" t="str">
        <f>IF(SAM_2017_user_KZT!AM61="","",SAM_2017_user_KZT!AM61/326)</f>
        <v/>
      </c>
      <c r="AN61" s="223" t="str">
        <f>IF(SAM_2017_user_KZT!AN61="","",SAM_2017_user_KZT!AN61/326)</f>
        <v/>
      </c>
      <c r="AO61" s="223" t="str">
        <f>IF(SAM_2017_user_KZT!AO61="","",SAM_2017_user_KZT!AO61/326)</f>
        <v/>
      </c>
      <c r="AP61" s="223" t="str">
        <f>IF(SAM_2017_user_KZT!AP61="","",SAM_2017_user_KZT!AP61/326)</f>
        <v/>
      </c>
      <c r="AQ61" s="223" t="str">
        <f>IF(SAM_2017_user_KZT!AQ61="","",SAM_2017_user_KZT!AQ61/326)</f>
        <v/>
      </c>
      <c r="AR61" s="223" t="str">
        <f>IF(SAM_2017_user_KZT!AR61="","",SAM_2017_user_KZT!AR61/326)</f>
        <v/>
      </c>
      <c r="AS61" s="223" t="str">
        <f>IF(SAM_2017_user_KZT!AS61="","",SAM_2017_user_KZT!AS61/326)</f>
        <v/>
      </c>
      <c r="AT61" s="223" t="str">
        <f>IF(SAM_2017_user_KZT!AT61="","",SAM_2017_user_KZT!AT61/326)</f>
        <v/>
      </c>
      <c r="AU61" s="223" t="str">
        <f>IF(SAM_2017_user_KZT!AU61="","",SAM_2017_user_KZT!AU61/326)</f>
        <v/>
      </c>
      <c r="AV61" s="223" t="str">
        <f>IF(SAM_2017_user_KZT!AV61="","",SAM_2017_user_KZT!AV61/326)</f>
        <v/>
      </c>
      <c r="AW61" s="223" t="str">
        <f>IF(SAM_2017_user_KZT!AW61="","",SAM_2017_user_KZT!AW61/326)</f>
        <v/>
      </c>
      <c r="AX61" s="223" t="str">
        <f>IF(SAM_2017_user_KZT!AX61="","",SAM_2017_user_KZT!AX61/326)</f>
        <v/>
      </c>
      <c r="AY61" s="223" t="str">
        <f>IF(SAM_2017_user_KZT!AY61="","",SAM_2017_user_KZT!AY61/326)</f>
        <v/>
      </c>
      <c r="AZ61" s="223" t="str">
        <f>IF(SAM_2017_user_KZT!AZ61="","",SAM_2017_user_KZT!AZ61/326)</f>
        <v/>
      </c>
      <c r="BA61" s="223" t="str">
        <f>IF(SAM_2017_user_KZT!BA61="","",SAM_2017_user_KZT!BA61/326)</f>
        <v/>
      </c>
      <c r="BB61" s="223" t="str">
        <f>IF(SAM_2017_user_KZT!BB61="","",SAM_2017_user_KZT!BB61/326)</f>
        <v/>
      </c>
      <c r="BC61" s="223" t="str">
        <f>IF(SAM_2017_user_KZT!BC61="","",SAM_2017_user_KZT!BC61/326)</f>
        <v/>
      </c>
      <c r="BD61" s="223" t="str">
        <f>IF(SAM_2017_user_KZT!BD61="","",SAM_2017_user_KZT!BD61/326)</f>
        <v/>
      </c>
      <c r="BE61" s="223" t="str">
        <f>IF(SAM_2017_user_KZT!BE61="","",SAM_2017_user_KZT!BE61/326)</f>
        <v/>
      </c>
      <c r="BF61" s="223" t="str">
        <f>IF(SAM_2017_user_KZT!BF61="","",SAM_2017_user_KZT!BF61/326)</f>
        <v/>
      </c>
      <c r="BG61" s="223" t="str">
        <f>IF(SAM_2017_user_KZT!BG61="","",SAM_2017_user_KZT!BG61/326)</f>
        <v/>
      </c>
      <c r="BH61" s="223" t="str">
        <f>IF(SAM_2017_user_KZT!BH61="","",SAM_2017_user_KZT!BH61/326)</f>
        <v/>
      </c>
      <c r="BI61" s="223" t="str">
        <f>IF(SAM_2017_user_KZT!BI61="","",SAM_2017_user_KZT!BI61/326)</f>
        <v/>
      </c>
      <c r="BJ61" s="223" t="str">
        <f>IF(SAM_2017_user_KZT!BJ61="","",SAM_2017_user_KZT!BJ61/326)</f>
        <v/>
      </c>
      <c r="BK61" s="223" t="str">
        <f>IF(SAM_2017_user_KZT!BK61="","",SAM_2017_user_KZT!BK61/326)</f>
        <v/>
      </c>
      <c r="BL61" s="223" t="str">
        <f>IF(SAM_2017_user_KZT!BL61="","",SAM_2017_user_KZT!BL61/326)</f>
        <v/>
      </c>
      <c r="BM61" s="223" t="str">
        <f>IF(SAM_2017_user_KZT!BM61="","",SAM_2017_user_KZT!BM61/326)</f>
        <v/>
      </c>
      <c r="BN61" s="223" t="str">
        <f>IF(SAM_2017_user_KZT!BN61="","",SAM_2017_user_KZT!BN61/326)</f>
        <v/>
      </c>
      <c r="BO61" s="223" t="str">
        <f>IF(SAM_2017_user_KZT!BO61="","",SAM_2017_user_KZT!BO61/326)</f>
        <v/>
      </c>
      <c r="BP61" s="223" t="str">
        <f>IF(SAM_2017_user_KZT!BP61="","",SAM_2017_user_KZT!BP61/326)</f>
        <v/>
      </c>
      <c r="BQ61" s="223" t="str">
        <f>IF(SAM_2017_user_KZT!BQ61="","",SAM_2017_user_KZT!BQ61/326)</f>
        <v/>
      </c>
      <c r="BR61" s="77" t="str">
        <f>IF(SAM_2017_user_KZT!BR61="","",SAM_2017_user_KZT!BR61/326)</f>
        <v/>
      </c>
      <c r="BS61" s="223" t="str">
        <f>IF(SAM_2017_user_KZT!BS61="","",SAM_2017_user_KZT!BS61/326)</f>
        <v/>
      </c>
      <c r="BT61" s="223" t="str">
        <f>IF(SAM_2017_user_KZT!BT61="","",SAM_2017_user_KZT!BT61/326)</f>
        <v/>
      </c>
      <c r="BU61" s="147">
        <f>IF(SAM_2017_user_KZT!BU61="","",SAM_2017_user_KZT!BU61/326)</f>
        <v>6.136733203541799</v>
      </c>
      <c r="BV61" s="148">
        <f>IF(SAM_2017_user_KZT!BV61="","",SAM_2017_user_KZT!BV61/326)</f>
        <v>74.45982548095094</v>
      </c>
      <c r="BW61" s="148">
        <f>IF(SAM_2017_user_KZT!BW61="","",SAM_2017_user_KZT!BW61/326)</f>
        <v>9.0904837766084157</v>
      </c>
      <c r="BX61" s="149">
        <f>IF(SAM_2017_user_KZT!BX61="","",SAM_2017_user_KZT!BX61/326)</f>
        <v>451.41648266463113</v>
      </c>
      <c r="BY61" s="125">
        <f>IF(SAM_2017_user_KZT!BY61="","",SAM_2017_user_KZT!BY61/326)</f>
        <v>0.13796598511260411</v>
      </c>
      <c r="BZ61" s="223" t="str">
        <f>IF(SAM_2017_user_KZT!BZ61="","",SAM_2017_user_KZT!BZ61/326)</f>
        <v/>
      </c>
      <c r="CA61" s="223" t="str">
        <f>IF(SAM_2017_user_KZT!CA61="","",SAM_2017_user_KZT!CA61/326)</f>
        <v/>
      </c>
      <c r="CB61" s="223" t="str">
        <f>IF(SAM_2017_user_KZT!CB61="","",SAM_2017_user_KZT!CB61/326)</f>
        <v/>
      </c>
      <c r="CC61" s="223" t="str">
        <f>IF(SAM_2017_user_KZT!CD61="","",SAM_2017_user_KZT!CD61/326)</f>
        <v/>
      </c>
      <c r="CD61" s="122">
        <f>IF(SAM_2017_user_KZT!CE61="","",SAM_2017_user_KZT!CE61/326)</f>
        <v>1.9391397522838801E-2</v>
      </c>
      <c r="CE61" s="85" t="str">
        <f>IF(SAM_2017_user_KZT!CF61="","",SAM_2017_user_KZT!CF61/326)</f>
        <v/>
      </c>
      <c r="CF61" s="107">
        <f t="shared" si="1"/>
        <v>1332.1639623620913</v>
      </c>
    </row>
    <row r="62" spans="1:84" x14ac:dyDescent="0.25">
      <c r="A62" s="227"/>
      <c r="B62" s="225">
        <v>60</v>
      </c>
      <c r="C62" s="198">
        <f>IF(SAM_2017_user_KZT!C62="","",SAM_2017_user_KZT!C62/326)</f>
        <v>51.01123329214888</v>
      </c>
      <c r="D62" s="220">
        <f>IF(SAM_2017_user_KZT!D62="","",SAM_2017_user_KZT!D62/326)</f>
        <v>0.31737383783048151</v>
      </c>
      <c r="E62" s="220">
        <f>IF(SAM_2017_user_KZT!E62="","",SAM_2017_user_KZT!E62/326)</f>
        <v>67.07227049896855</v>
      </c>
      <c r="F62" s="250">
        <f>IF(SAM_2017_user_KZT!F62="","",SAM_2017_user_KZT!F62/326)</f>
        <v>1.7968024636734101E-4</v>
      </c>
      <c r="G62" s="220">
        <f>IF(SAM_2017_user_KZT!G62="","",SAM_2017_user_KZT!G62/326)</f>
        <v>8.8744065920789144</v>
      </c>
      <c r="H62" s="220">
        <f>IF(SAM_2017_user_KZT!H62="","",SAM_2017_user_KZT!H62/326)</f>
        <v>0.83912303306733171</v>
      </c>
      <c r="I62" s="220">
        <f>IF(SAM_2017_user_KZT!I62="","",SAM_2017_user_KZT!I62/326)</f>
        <v>84.975124823383254</v>
      </c>
      <c r="J62" s="220">
        <f>IF(SAM_2017_user_KZT!J62="","",SAM_2017_user_KZT!J62/326)</f>
        <v>1.8367498524935456E-2</v>
      </c>
      <c r="K62" s="220">
        <f>IF(SAM_2017_user_KZT!K62="","",SAM_2017_user_KZT!K62/326)</f>
        <v>1.2956021564349159E-4</v>
      </c>
      <c r="L62" s="220">
        <f>IF(SAM_2017_user_KZT!L62="","",SAM_2017_user_KZT!L62/326)</f>
        <v>0.52645975040352266</v>
      </c>
      <c r="M62" s="220">
        <f>IF(SAM_2017_user_KZT!M62="","",SAM_2017_user_KZT!M62/326)</f>
        <v>1.9755502460591769E-3</v>
      </c>
      <c r="N62" s="220" t="str">
        <f>IF(SAM_2017_user_KZT!N62="","",SAM_2017_user_KZT!N62/326)</f>
        <v/>
      </c>
      <c r="O62" s="220">
        <f>IF(SAM_2017_user_KZT!O62="","",SAM_2017_user_KZT!O62/326)</f>
        <v>0.49062928636371905</v>
      </c>
      <c r="P62" s="220">
        <f>IF(SAM_2017_user_KZT!P62="","",SAM_2017_user_KZT!P62/326)</f>
        <v>1.3902805230142936</v>
      </c>
      <c r="Q62" s="220" t="str">
        <f>IF(SAM_2017_user_KZT!Q62="","",SAM_2017_user_KZT!Q62/326)</f>
        <v/>
      </c>
      <c r="R62" s="220">
        <f>IF(SAM_2017_user_KZT!R62="","",SAM_2017_user_KZT!R62/326)</f>
        <v>4.3897812785958896</v>
      </c>
      <c r="S62" s="220">
        <f>IF(SAM_2017_user_KZT!S62="","",SAM_2017_user_KZT!S62/326)</f>
        <v>3.4271394706065696</v>
      </c>
      <c r="T62" s="220">
        <f>IF(SAM_2017_user_KZT!T62="","",SAM_2017_user_KZT!T62/326)</f>
        <v>1.1190181649636828E-4</v>
      </c>
      <c r="U62" s="220">
        <f>IF(SAM_2017_user_KZT!U62="","",SAM_2017_user_KZT!U62/326)</f>
        <v>16.613357818357599</v>
      </c>
      <c r="V62" s="220">
        <f>IF(SAM_2017_user_KZT!V62="","",SAM_2017_user_KZT!V62/326)</f>
        <v>0.2074051543864836</v>
      </c>
      <c r="W62" s="220">
        <f>IF(SAM_2017_user_KZT!W62="","",SAM_2017_user_KZT!W62/326)</f>
        <v>32.577589435453902</v>
      </c>
      <c r="X62" s="220">
        <f>IF(SAM_2017_user_KZT!X62="","",SAM_2017_user_KZT!X62/326)</f>
        <v>8.1221663094941459</v>
      </c>
      <c r="Y62" s="220">
        <f>IF(SAM_2017_user_KZT!Y62="","",SAM_2017_user_KZT!Y62/326)</f>
        <v>95.898513284610019</v>
      </c>
      <c r="Z62" s="220">
        <f>IF(SAM_2017_user_KZT!Z62="","",SAM_2017_user_KZT!Z62/326)</f>
        <v>0.29109780740660074</v>
      </c>
      <c r="AA62" s="220">
        <f>IF(SAM_2017_user_KZT!AA62="","",SAM_2017_user_KZT!AA62/326)</f>
        <v>3.699363302898323E-2</v>
      </c>
      <c r="AB62" s="220">
        <f>IF(SAM_2017_user_KZT!AB62="","",SAM_2017_user_KZT!AB62/326)</f>
        <v>585.47732909843012</v>
      </c>
      <c r="AC62" s="220">
        <f>IF(SAM_2017_user_KZT!AC62="","",SAM_2017_user_KZT!AC62/326)</f>
        <v>826.1580845477821</v>
      </c>
      <c r="AD62" s="220">
        <f>IF(SAM_2017_user_KZT!AD62="","",SAM_2017_user_KZT!AD62/326)</f>
        <v>24.273879466110056</v>
      </c>
      <c r="AE62" s="220">
        <f>IF(SAM_2017_user_KZT!AE62="","",SAM_2017_user_KZT!AE62/326)</f>
        <v>42.261897177510107</v>
      </c>
      <c r="AF62" s="220">
        <f>IF(SAM_2017_user_KZT!AF62="","",SAM_2017_user_KZT!AF62/326)</f>
        <v>1482.4122706668941</v>
      </c>
      <c r="AG62" s="220">
        <f>IF(SAM_2017_user_KZT!AG62="","",SAM_2017_user_KZT!AG62/326)</f>
        <v>431.01710337508172</v>
      </c>
      <c r="AH62" s="220">
        <f>IF(SAM_2017_user_KZT!AH62="","",SAM_2017_user_KZT!AH62/326)</f>
        <v>958.65722364332134</v>
      </c>
      <c r="AI62" s="220">
        <f>IF(SAM_2017_user_KZT!AI62="","",SAM_2017_user_KZT!AI62/326)</f>
        <v>134.82203211752588</v>
      </c>
      <c r="AJ62" s="200">
        <f>IF(SAM_2017_user_KZT!AJ62="","",SAM_2017_user_KZT!AJ62/326)</f>
        <v>335.54207705678033</v>
      </c>
      <c r="AK62" s="223" t="str">
        <f>IF(SAM_2017_user_KZT!AK62="","",SAM_2017_user_KZT!AK62/326)</f>
        <v/>
      </c>
      <c r="AL62" s="223" t="str">
        <f>IF(SAM_2017_user_KZT!AL62="","",SAM_2017_user_KZT!AL62/326)</f>
        <v/>
      </c>
      <c r="AM62" s="223" t="str">
        <f>IF(SAM_2017_user_KZT!AM62="","",SAM_2017_user_KZT!AM62/326)</f>
        <v/>
      </c>
      <c r="AN62" s="223" t="str">
        <f>IF(SAM_2017_user_KZT!AN62="","",SAM_2017_user_KZT!AN62/326)</f>
        <v/>
      </c>
      <c r="AO62" s="223" t="str">
        <f>IF(SAM_2017_user_KZT!AO62="","",SAM_2017_user_KZT!AO62/326)</f>
        <v/>
      </c>
      <c r="AP62" s="223" t="str">
        <f>IF(SAM_2017_user_KZT!AP62="","",SAM_2017_user_KZT!AP62/326)</f>
        <v/>
      </c>
      <c r="AQ62" s="223" t="str">
        <f>IF(SAM_2017_user_KZT!AQ62="","",SAM_2017_user_KZT!AQ62/326)</f>
        <v/>
      </c>
      <c r="AR62" s="223" t="str">
        <f>IF(SAM_2017_user_KZT!AR62="","",SAM_2017_user_KZT!AR62/326)</f>
        <v/>
      </c>
      <c r="AS62" s="223" t="str">
        <f>IF(SAM_2017_user_KZT!AS62="","",SAM_2017_user_KZT!AS62/326)</f>
        <v/>
      </c>
      <c r="AT62" s="223" t="str">
        <f>IF(SAM_2017_user_KZT!AT62="","",SAM_2017_user_KZT!AT62/326)</f>
        <v/>
      </c>
      <c r="AU62" s="223" t="str">
        <f>IF(SAM_2017_user_KZT!AU62="","",SAM_2017_user_KZT!AU62/326)</f>
        <v/>
      </c>
      <c r="AV62" s="223" t="str">
        <f>IF(SAM_2017_user_KZT!AV62="","",SAM_2017_user_KZT!AV62/326)</f>
        <v/>
      </c>
      <c r="AW62" s="223" t="str">
        <f>IF(SAM_2017_user_KZT!AW62="","",SAM_2017_user_KZT!AW62/326)</f>
        <v/>
      </c>
      <c r="AX62" s="223" t="str">
        <f>IF(SAM_2017_user_KZT!AX62="","",SAM_2017_user_KZT!AX62/326)</f>
        <v/>
      </c>
      <c r="AY62" s="223" t="str">
        <f>IF(SAM_2017_user_KZT!AY62="","",SAM_2017_user_KZT!AY62/326)</f>
        <v/>
      </c>
      <c r="AZ62" s="223" t="str">
        <f>IF(SAM_2017_user_KZT!AZ62="","",SAM_2017_user_KZT!AZ62/326)</f>
        <v/>
      </c>
      <c r="BA62" s="223" t="str">
        <f>IF(SAM_2017_user_KZT!BA62="","",SAM_2017_user_KZT!BA62/326)</f>
        <v/>
      </c>
      <c r="BB62" s="223" t="str">
        <f>IF(SAM_2017_user_KZT!BB62="","",SAM_2017_user_KZT!BB62/326)</f>
        <v/>
      </c>
      <c r="BC62" s="223" t="str">
        <f>IF(SAM_2017_user_KZT!BC62="","",SAM_2017_user_KZT!BC62/326)</f>
        <v/>
      </c>
      <c r="BD62" s="223" t="str">
        <f>IF(SAM_2017_user_KZT!BD62="","",SAM_2017_user_KZT!BD62/326)</f>
        <v/>
      </c>
      <c r="BE62" s="223" t="str">
        <f>IF(SAM_2017_user_KZT!BE62="","",SAM_2017_user_KZT!BE62/326)</f>
        <v/>
      </c>
      <c r="BF62" s="223" t="str">
        <f>IF(SAM_2017_user_KZT!BF62="","",SAM_2017_user_KZT!BF62/326)</f>
        <v/>
      </c>
      <c r="BG62" s="223" t="str">
        <f>IF(SAM_2017_user_KZT!BG62="","",SAM_2017_user_KZT!BG62/326)</f>
        <v/>
      </c>
      <c r="BH62" s="223" t="str">
        <f>IF(SAM_2017_user_KZT!BH62="","",SAM_2017_user_KZT!BH62/326)</f>
        <v/>
      </c>
      <c r="BI62" s="223" t="str">
        <f>IF(SAM_2017_user_KZT!BI62="","",SAM_2017_user_KZT!BI62/326)</f>
        <v/>
      </c>
      <c r="BJ62" s="223" t="str">
        <f>IF(SAM_2017_user_KZT!BJ62="","",SAM_2017_user_KZT!BJ62/326)</f>
        <v/>
      </c>
      <c r="BK62" s="223" t="str">
        <f>IF(SAM_2017_user_KZT!BK62="","",SAM_2017_user_KZT!BK62/326)</f>
        <v/>
      </c>
      <c r="BL62" s="223" t="str">
        <f>IF(SAM_2017_user_KZT!BL62="","",SAM_2017_user_KZT!BL62/326)</f>
        <v/>
      </c>
      <c r="BM62" s="223" t="str">
        <f>IF(SAM_2017_user_KZT!BM62="","",SAM_2017_user_KZT!BM62/326)</f>
        <v/>
      </c>
      <c r="BN62" s="223" t="str">
        <f>IF(SAM_2017_user_KZT!BN62="","",SAM_2017_user_KZT!BN62/326)</f>
        <v/>
      </c>
      <c r="BO62" s="223" t="str">
        <f>IF(SAM_2017_user_KZT!BO62="","",SAM_2017_user_KZT!BO62/326)</f>
        <v/>
      </c>
      <c r="BP62" s="223" t="str">
        <f>IF(SAM_2017_user_KZT!BP62="","",SAM_2017_user_KZT!BP62/326)</f>
        <v/>
      </c>
      <c r="BQ62" s="223" t="str">
        <f>IF(SAM_2017_user_KZT!BQ62="","",SAM_2017_user_KZT!BQ62/326)</f>
        <v/>
      </c>
      <c r="BR62" s="77" t="str">
        <f>IF(SAM_2017_user_KZT!BR62="","",SAM_2017_user_KZT!BR62/326)</f>
        <v/>
      </c>
      <c r="BS62" s="223" t="str">
        <f>IF(SAM_2017_user_KZT!BS62="","",SAM_2017_user_KZT!BS62/326)</f>
        <v/>
      </c>
      <c r="BT62" s="223" t="str">
        <f>IF(SAM_2017_user_KZT!BT62="","",SAM_2017_user_KZT!BT62/326)</f>
        <v/>
      </c>
      <c r="BU62" s="147">
        <f>IF(SAM_2017_user_KZT!BU62="","",SAM_2017_user_KZT!BU62/326)</f>
        <v>51.919361225766018</v>
      </c>
      <c r="BV62" s="148">
        <f>IF(SAM_2017_user_KZT!BV62="","",SAM_2017_user_KZT!BV62/326)</f>
        <v>197.66863464062166</v>
      </c>
      <c r="BW62" s="148">
        <f>IF(SAM_2017_user_KZT!BW62="","",SAM_2017_user_KZT!BW62/326)</f>
        <v>20.379381251602386</v>
      </c>
      <c r="BX62" s="149">
        <f>IF(SAM_2017_user_KZT!BX62="","",SAM_2017_user_KZT!BX62/326)</f>
        <v>184.4060789023487</v>
      </c>
      <c r="BY62" s="125">
        <f>IF(SAM_2017_user_KZT!BY62="","",SAM_2017_user_KZT!BY62/326)</f>
        <v>386.6710823205309</v>
      </c>
      <c r="BZ62" s="223" t="str">
        <f>IF(SAM_2017_user_KZT!BZ62="","",SAM_2017_user_KZT!BZ62/326)</f>
        <v/>
      </c>
      <c r="CA62" s="223" t="str">
        <f>IF(SAM_2017_user_KZT!CA62="","",SAM_2017_user_KZT!CA62/326)</f>
        <v/>
      </c>
      <c r="CB62" s="223" t="str">
        <f>IF(SAM_2017_user_KZT!CB62="","",SAM_2017_user_KZT!CB62/326)</f>
        <v/>
      </c>
      <c r="CC62" s="223" t="str">
        <f>IF(SAM_2017_user_KZT!CD62="","",SAM_2017_user_KZT!CD62/326)</f>
        <v/>
      </c>
      <c r="CD62" s="122">
        <f>IF(SAM_2017_user_KZT!CE62="","",SAM_2017_user_KZT!CE62/326)</f>
        <v>14949.433290365083</v>
      </c>
      <c r="CE62" s="85" t="str">
        <f>IF(SAM_2017_user_KZT!CF62="","",SAM_2017_user_KZT!CF62/326)</f>
        <v/>
      </c>
      <c r="CF62" s="107">
        <f t="shared" si="1"/>
        <v>20988.181435875638</v>
      </c>
    </row>
    <row r="63" spans="1:84" x14ac:dyDescent="0.25">
      <c r="A63" s="227"/>
      <c r="B63" s="225">
        <v>61</v>
      </c>
      <c r="C63" s="198">
        <f>IF(SAM_2017_user_KZT!C63="","",SAM_2017_user_KZT!C63/326)</f>
        <v>1952.7935256870758</v>
      </c>
      <c r="D63" s="220">
        <f>IF(SAM_2017_user_KZT!D63="","",SAM_2017_user_KZT!D63/326)</f>
        <v>270.82958290397005</v>
      </c>
      <c r="E63" s="220">
        <f>IF(SAM_2017_user_KZT!E63="","",SAM_2017_user_KZT!E63/326)</f>
        <v>2982.8448021075819</v>
      </c>
      <c r="F63" s="250">
        <f>IF(SAM_2017_user_KZT!F63="","",SAM_2017_user_KZT!F63/326)</f>
        <v>48.756218321290014</v>
      </c>
      <c r="G63" s="220">
        <f>IF(SAM_2017_user_KZT!G63="","",SAM_2017_user_KZT!G63/326)</f>
        <v>356.70475983675317</v>
      </c>
      <c r="H63" s="220">
        <f>IF(SAM_2017_user_KZT!H63="","",SAM_2017_user_KZT!H63/326)</f>
        <v>1344.5226692521974</v>
      </c>
      <c r="I63" s="220">
        <f>IF(SAM_2017_user_KZT!I63="","",SAM_2017_user_KZT!I63/326)</f>
        <v>527.25857209885419</v>
      </c>
      <c r="J63" s="220">
        <f>IF(SAM_2017_user_KZT!J63="","",SAM_2017_user_KZT!J63/326)</f>
        <v>985.0824248621808</v>
      </c>
      <c r="K63" s="220">
        <f>IF(SAM_2017_user_KZT!K63="","",SAM_2017_user_KZT!K63/326)</f>
        <v>44.935863727233418</v>
      </c>
      <c r="L63" s="220">
        <f>IF(SAM_2017_user_KZT!L63="","",SAM_2017_user_KZT!L63/326)</f>
        <v>281.02105994399108</v>
      </c>
      <c r="M63" s="220">
        <f>IF(SAM_2017_user_KZT!M63="","",SAM_2017_user_KZT!M63/326)</f>
        <v>1133.3014946669362</v>
      </c>
      <c r="N63" s="220">
        <f>IF(SAM_2017_user_KZT!N63="","",SAM_2017_user_KZT!N63/326)</f>
        <v>1302.615095077794</v>
      </c>
      <c r="O63" s="220">
        <f>IF(SAM_2017_user_KZT!O63="","",SAM_2017_user_KZT!O63/326)</f>
        <v>217.22318203066914</v>
      </c>
      <c r="P63" s="220">
        <f>IF(SAM_2017_user_KZT!P63="","",SAM_2017_user_KZT!P63/326)</f>
        <v>757.65450994710216</v>
      </c>
      <c r="Q63" s="220">
        <f>IF(SAM_2017_user_KZT!Q63="","",SAM_2017_user_KZT!Q63/326)</f>
        <v>340.17019442150342</v>
      </c>
      <c r="R63" s="220">
        <f>IF(SAM_2017_user_KZT!R63="","",SAM_2017_user_KZT!R63/326)</f>
        <v>401.78396642961138</v>
      </c>
      <c r="S63" s="220">
        <f>IF(SAM_2017_user_KZT!S63="","",SAM_2017_user_KZT!S63/326)</f>
        <v>751.41225698752532</v>
      </c>
      <c r="T63" s="220">
        <f>IF(SAM_2017_user_KZT!T63="","",SAM_2017_user_KZT!T63/326)</f>
        <v>9.4330623452881444</v>
      </c>
      <c r="U63" s="220">
        <f>IF(SAM_2017_user_KZT!U63="","",SAM_2017_user_KZT!U63/326)</f>
        <v>787.53553432583465</v>
      </c>
      <c r="V63" s="220">
        <f>IF(SAM_2017_user_KZT!V63="","",SAM_2017_user_KZT!V63/326)</f>
        <v>178.95940697666461</v>
      </c>
      <c r="W63" s="220">
        <f>IF(SAM_2017_user_KZT!W63="","",SAM_2017_user_KZT!W63/326)</f>
        <v>127.87537489436535</v>
      </c>
      <c r="X63" s="220">
        <f>IF(SAM_2017_user_KZT!X63="","",SAM_2017_user_KZT!X63/326)</f>
        <v>324.51122773147063</v>
      </c>
      <c r="Y63" s="220">
        <f>IF(SAM_2017_user_KZT!Y63="","",SAM_2017_user_KZT!Y63/326)</f>
        <v>3406.3399614265591</v>
      </c>
      <c r="Z63" s="220">
        <f>IF(SAM_2017_user_KZT!Z63="","",SAM_2017_user_KZT!Z63/326)</f>
        <v>44.309765826590279</v>
      </c>
      <c r="AA63" s="220">
        <f>IF(SAM_2017_user_KZT!AA63="","",SAM_2017_user_KZT!AA63/326)</f>
        <v>97.828708959743253</v>
      </c>
      <c r="AB63" s="220">
        <f>IF(SAM_2017_user_KZT!AB63="","",SAM_2017_user_KZT!AB63/326)</f>
        <v>3568.1529436473561</v>
      </c>
      <c r="AC63" s="220">
        <f>IF(SAM_2017_user_KZT!AC63="","",SAM_2017_user_KZT!AC63/326)</f>
        <v>1655.6100373045056</v>
      </c>
      <c r="AD63" s="220">
        <f>IF(SAM_2017_user_KZT!AD63="","",SAM_2017_user_KZT!AD63/326)</f>
        <v>414.73598107273563</v>
      </c>
      <c r="AE63" s="220">
        <f>IF(SAM_2017_user_KZT!AE63="","",SAM_2017_user_KZT!AE63/326)</f>
        <v>317.53071171967485</v>
      </c>
      <c r="AF63" s="220">
        <f>IF(SAM_2017_user_KZT!AF63="","",SAM_2017_user_KZT!AF63/326)</f>
        <v>1011.4123439709151</v>
      </c>
      <c r="AG63" s="220">
        <f>IF(SAM_2017_user_KZT!AG63="","",SAM_2017_user_KZT!AG63/326)</f>
        <v>866.65275870859239</v>
      </c>
      <c r="AH63" s="220">
        <f>IF(SAM_2017_user_KZT!AH63="","",SAM_2017_user_KZT!AH63/326)</f>
        <v>292.52218714819384</v>
      </c>
      <c r="AI63" s="220">
        <f>IF(SAM_2017_user_KZT!AI63="","",SAM_2017_user_KZT!AI63/326)</f>
        <v>649.59698193225609</v>
      </c>
      <c r="AJ63" s="200">
        <f>IF(SAM_2017_user_KZT!AJ63="","",SAM_2017_user_KZT!AJ63/326)</f>
        <v>1420.0766969275101</v>
      </c>
      <c r="AK63" s="223" t="str">
        <f>IF(SAM_2017_user_KZT!AK63="","",SAM_2017_user_KZT!AK63/326)</f>
        <v/>
      </c>
      <c r="AL63" s="223" t="str">
        <f>IF(SAM_2017_user_KZT!AL63="","",SAM_2017_user_KZT!AL63/326)</f>
        <v/>
      </c>
      <c r="AM63" s="223" t="str">
        <f>IF(SAM_2017_user_KZT!AM63="","",SAM_2017_user_KZT!AM63/326)</f>
        <v/>
      </c>
      <c r="AN63" s="223" t="str">
        <f>IF(SAM_2017_user_KZT!AN63="","",SAM_2017_user_KZT!AN63/326)</f>
        <v/>
      </c>
      <c r="AO63" s="223" t="str">
        <f>IF(SAM_2017_user_KZT!AO63="","",SAM_2017_user_KZT!AO63/326)</f>
        <v/>
      </c>
      <c r="AP63" s="223" t="str">
        <f>IF(SAM_2017_user_KZT!AP63="","",SAM_2017_user_KZT!AP63/326)</f>
        <v/>
      </c>
      <c r="AQ63" s="223" t="str">
        <f>IF(SAM_2017_user_KZT!AQ63="","",SAM_2017_user_KZT!AQ63/326)</f>
        <v/>
      </c>
      <c r="AR63" s="223" t="str">
        <f>IF(SAM_2017_user_KZT!AR63="","",SAM_2017_user_KZT!AR63/326)</f>
        <v/>
      </c>
      <c r="AS63" s="223" t="str">
        <f>IF(SAM_2017_user_KZT!AS63="","",SAM_2017_user_KZT!AS63/326)</f>
        <v/>
      </c>
      <c r="AT63" s="223" t="str">
        <f>IF(SAM_2017_user_KZT!AT63="","",SAM_2017_user_KZT!AT63/326)</f>
        <v/>
      </c>
      <c r="AU63" s="223" t="str">
        <f>IF(SAM_2017_user_KZT!AU63="","",SAM_2017_user_KZT!AU63/326)</f>
        <v/>
      </c>
      <c r="AV63" s="223" t="str">
        <f>IF(SAM_2017_user_KZT!AV63="","",SAM_2017_user_KZT!AV63/326)</f>
        <v/>
      </c>
      <c r="AW63" s="223" t="str">
        <f>IF(SAM_2017_user_KZT!AW63="","",SAM_2017_user_KZT!AW63/326)</f>
        <v/>
      </c>
      <c r="AX63" s="223" t="str">
        <f>IF(SAM_2017_user_KZT!AX63="","",SAM_2017_user_KZT!AX63/326)</f>
        <v/>
      </c>
      <c r="AY63" s="223" t="str">
        <f>IF(SAM_2017_user_KZT!AY63="","",SAM_2017_user_KZT!AY63/326)</f>
        <v/>
      </c>
      <c r="AZ63" s="223" t="str">
        <f>IF(SAM_2017_user_KZT!AZ63="","",SAM_2017_user_KZT!AZ63/326)</f>
        <v/>
      </c>
      <c r="BA63" s="223" t="str">
        <f>IF(SAM_2017_user_KZT!BA63="","",SAM_2017_user_KZT!BA63/326)</f>
        <v/>
      </c>
      <c r="BB63" s="223" t="str">
        <f>IF(SAM_2017_user_KZT!BB63="","",SAM_2017_user_KZT!BB63/326)</f>
        <v/>
      </c>
      <c r="BC63" s="223" t="str">
        <f>IF(SAM_2017_user_KZT!BC63="","",SAM_2017_user_KZT!BC63/326)</f>
        <v/>
      </c>
      <c r="BD63" s="223" t="str">
        <f>IF(SAM_2017_user_KZT!BD63="","",SAM_2017_user_KZT!BD63/326)</f>
        <v/>
      </c>
      <c r="BE63" s="223" t="str">
        <f>IF(SAM_2017_user_KZT!BE63="","",SAM_2017_user_KZT!BE63/326)</f>
        <v/>
      </c>
      <c r="BF63" s="223" t="str">
        <f>IF(SAM_2017_user_KZT!BF63="","",SAM_2017_user_KZT!BF63/326)</f>
        <v/>
      </c>
      <c r="BG63" s="223" t="str">
        <f>IF(SAM_2017_user_KZT!BG63="","",SAM_2017_user_KZT!BG63/326)</f>
        <v/>
      </c>
      <c r="BH63" s="223" t="str">
        <f>IF(SAM_2017_user_KZT!BH63="","",SAM_2017_user_KZT!BH63/326)</f>
        <v/>
      </c>
      <c r="BI63" s="223" t="str">
        <f>IF(SAM_2017_user_KZT!BI63="","",SAM_2017_user_KZT!BI63/326)</f>
        <v/>
      </c>
      <c r="BJ63" s="223" t="str">
        <f>IF(SAM_2017_user_KZT!BJ63="","",SAM_2017_user_KZT!BJ63/326)</f>
        <v/>
      </c>
      <c r="BK63" s="223" t="str">
        <f>IF(SAM_2017_user_KZT!BK63="","",SAM_2017_user_KZT!BK63/326)</f>
        <v/>
      </c>
      <c r="BL63" s="223" t="str">
        <f>IF(SAM_2017_user_KZT!BL63="","",SAM_2017_user_KZT!BL63/326)</f>
        <v/>
      </c>
      <c r="BM63" s="223" t="str">
        <f>IF(SAM_2017_user_KZT!BM63="","",SAM_2017_user_KZT!BM63/326)</f>
        <v/>
      </c>
      <c r="BN63" s="223" t="str">
        <f>IF(SAM_2017_user_KZT!BN63="","",SAM_2017_user_KZT!BN63/326)</f>
        <v/>
      </c>
      <c r="BO63" s="223" t="str">
        <f>IF(SAM_2017_user_KZT!BO63="","",SAM_2017_user_KZT!BO63/326)</f>
        <v/>
      </c>
      <c r="BP63" s="223" t="str">
        <f>IF(SAM_2017_user_KZT!BP63="","",SAM_2017_user_KZT!BP63/326)</f>
        <v/>
      </c>
      <c r="BQ63" s="223" t="str">
        <f>IF(SAM_2017_user_KZT!BQ63="","",SAM_2017_user_KZT!BQ63/326)</f>
        <v/>
      </c>
      <c r="BR63" s="77" t="str">
        <f>IF(SAM_2017_user_KZT!BR63="","",SAM_2017_user_KZT!BR63/326)</f>
        <v/>
      </c>
      <c r="BS63" s="223" t="str">
        <f>IF(SAM_2017_user_KZT!BS63="","",SAM_2017_user_KZT!BS63/326)</f>
        <v/>
      </c>
      <c r="BT63" s="223" t="str">
        <f>IF(SAM_2017_user_KZT!BT63="","",SAM_2017_user_KZT!BT63/326)</f>
        <v/>
      </c>
      <c r="BU63" s="147">
        <f>IF(SAM_2017_user_KZT!BU63="","",SAM_2017_user_KZT!BU63/326)</f>
        <v>1129.7377145315684</v>
      </c>
      <c r="BV63" s="148">
        <f>IF(SAM_2017_user_KZT!BV63="","",SAM_2017_user_KZT!BV63/326)</f>
        <v>3613.6212319982919</v>
      </c>
      <c r="BW63" s="148">
        <f>IF(SAM_2017_user_KZT!BW63="","",SAM_2017_user_KZT!BW63/326)</f>
        <v>499.25225760393602</v>
      </c>
      <c r="BX63" s="149">
        <f>IF(SAM_2017_user_KZT!BX63="","",SAM_2017_user_KZT!BX63/326)</f>
        <v>6161.7145479484661</v>
      </c>
      <c r="BY63" s="125" t="str">
        <f>IF(SAM_2017_user_KZT!BY63="","",SAM_2017_user_KZT!BY63/326)</f>
        <v/>
      </c>
      <c r="BZ63" s="223" t="str">
        <f>IF(SAM_2017_user_KZT!BZ63="","",SAM_2017_user_KZT!BZ63/326)</f>
        <v/>
      </c>
      <c r="CA63" s="223" t="str">
        <f>IF(SAM_2017_user_KZT!CA63="","",SAM_2017_user_KZT!CA63/326)</f>
        <v/>
      </c>
      <c r="CB63" s="223" t="str">
        <f>IF(SAM_2017_user_KZT!CB63="","",SAM_2017_user_KZT!CB63/326)</f>
        <v/>
      </c>
      <c r="CC63" s="223" t="str">
        <f>IF(SAM_2017_user_KZT!CD63="","",SAM_2017_user_KZT!CD63/326)</f>
        <v/>
      </c>
      <c r="CD63" s="122">
        <f>IF(SAM_2017_user_KZT!CE63="","",SAM_2017_user_KZT!CE63/326)</f>
        <v>7585.3689507212521</v>
      </c>
      <c r="CE63" s="85" t="str">
        <f>IF(SAM_2017_user_KZT!CF63="","",SAM_2017_user_KZT!CF63/326)</f>
        <v/>
      </c>
      <c r="CF63" s="107">
        <f t="shared" si="1"/>
        <v>47861.688566024044</v>
      </c>
    </row>
    <row r="64" spans="1:84" x14ac:dyDescent="0.25">
      <c r="A64" s="227"/>
      <c r="B64" s="225">
        <v>62</v>
      </c>
      <c r="C64" s="198">
        <f>IF(SAM_2017_user_KZT!C64="","",SAM_2017_user_KZT!C64/326)</f>
        <v>3.8040688842540025</v>
      </c>
      <c r="D64" s="220">
        <f>IF(SAM_2017_user_KZT!D64="","",SAM_2017_user_KZT!D64/326)</f>
        <v>0.24264777909869598</v>
      </c>
      <c r="E64" s="220">
        <f>IF(SAM_2017_user_KZT!E64="","",SAM_2017_user_KZT!E64/326)</f>
        <v>62.592112829416351</v>
      </c>
      <c r="F64" s="250">
        <f>IF(SAM_2017_user_KZT!F64="","",SAM_2017_user_KZT!F64/326)</f>
        <v>0.12206190044428004</v>
      </c>
      <c r="G64" s="220">
        <f>IF(SAM_2017_user_KZT!G64="","",SAM_2017_user_KZT!G64/326)</f>
        <v>2.1003559761384474</v>
      </c>
      <c r="H64" s="220">
        <f>IF(SAM_2017_user_KZT!H64="","",SAM_2017_user_KZT!H64/326)</f>
        <v>9.4220337135683856</v>
      </c>
      <c r="I64" s="220">
        <f>IF(SAM_2017_user_KZT!I64="","",SAM_2017_user_KZT!I64/326)</f>
        <v>0.31538127830238</v>
      </c>
      <c r="J64" s="220">
        <f>IF(SAM_2017_user_KZT!J64="","",SAM_2017_user_KZT!J64/326)</f>
        <v>0.36780843148814263</v>
      </c>
      <c r="K64" s="220">
        <f>IF(SAM_2017_user_KZT!K64="","",SAM_2017_user_KZT!K64/326)</f>
        <v>0.26198506563171858</v>
      </c>
      <c r="L64" s="220">
        <f>IF(SAM_2017_user_KZT!L64="","",SAM_2017_user_KZT!L64/326)</f>
        <v>3.6133672642371717E-2</v>
      </c>
      <c r="M64" s="220">
        <f>IF(SAM_2017_user_KZT!M64="","",SAM_2017_user_KZT!M64/326)</f>
        <v>3.8534360276560703E-4</v>
      </c>
      <c r="N64" s="220">
        <f>IF(SAM_2017_user_KZT!N64="","",SAM_2017_user_KZT!N64/326)</f>
        <v>3.8339028803175405E-4</v>
      </c>
      <c r="O64" s="220">
        <f>IF(SAM_2017_user_KZT!O64="","",SAM_2017_user_KZT!O64/326)</f>
        <v>8.4197063412272226E-4</v>
      </c>
      <c r="P64" s="220">
        <f>IF(SAM_2017_user_KZT!P64="","",SAM_2017_user_KZT!P64/326)</f>
        <v>0.3232605981751081</v>
      </c>
      <c r="Q64" s="220">
        <f>IF(SAM_2017_user_KZT!Q64="","",SAM_2017_user_KZT!Q64/326)</f>
        <v>2.3322966260872009E-2</v>
      </c>
      <c r="R64" s="220">
        <f>IF(SAM_2017_user_KZT!R64="","",SAM_2017_user_KZT!R64/326)</f>
        <v>0.11596724195501122</v>
      </c>
      <c r="S64" s="220">
        <f>IF(SAM_2017_user_KZT!S64="","",SAM_2017_user_KZT!S64/326)</f>
        <v>0.18813326063619723</v>
      </c>
      <c r="T64" s="220" t="str">
        <f>IF(SAM_2017_user_KZT!T64="","",SAM_2017_user_KZT!T64/326)</f>
        <v/>
      </c>
      <c r="U64" s="220">
        <f>IF(SAM_2017_user_KZT!U64="","",SAM_2017_user_KZT!U64/326)</f>
        <v>36.585218202788347</v>
      </c>
      <c r="V64" s="220">
        <f>IF(SAM_2017_user_KZT!V64="","",SAM_2017_user_KZT!V64/326)</f>
        <v>6.2127923652972615E-2</v>
      </c>
      <c r="W64" s="220">
        <f>IF(SAM_2017_user_KZT!W64="","",SAM_2017_user_KZT!W64/326)</f>
        <v>9.4797556769420487E-3</v>
      </c>
      <c r="X64" s="220">
        <f>IF(SAM_2017_user_KZT!X64="","",SAM_2017_user_KZT!X64/326)</f>
        <v>1.3970398535116271</v>
      </c>
      <c r="Y64" s="220">
        <f>IF(SAM_2017_user_KZT!Y64="","",SAM_2017_user_KZT!Y64/326)</f>
        <v>221.25879655614457</v>
      </c>
      <c r="Z64" s="220">
        <f>IF(SAM_2017_user_KZT!Z64="","",SAM_2017_user_KZT!Z64/326)</f>
        <v>2.9432528152429243E-3</v>
      </c>
      <c r="AA64" s="220">
        <f>IF(SAM_2017_user_KZT!AA64="","",SAM_2017_user_KZT!AA64/326)</f>
        <v>6.2082986741896011</v>
      </c>
      <c r="AB64" s="220">
        <f>IF(SAM_2017_user_KZT!AB64="","",SAM_2017_user_KZT!AB64/326)</f>
        <v>0.62871259306160532</v>
      </c>
      <c r="AC64" s="220">
        <f>IF(SAM_2017_user_KZT!AC64="","",SAM_2017_user_KZT!AC64/326)</f>
        <v>918.46950690983522</v>
      </c>
      <c r="AD64" s="220">
        <f>IF(SAM_2017_user_KZT!AD64="","",SAM_2017_user_KZT!AD64/326)</f>
        <v>339.78088670193159</v>
      </c>
      <c r="AE64" s="220">
        <f>IF(SAM_2017_user_KZT!AE64="","",SAM_2017_user_KZT!AE64/326)</f>
        <v>84.905813835514039</v>
      </c>
      <c r="AF64" s="220">
        <f>IF(SAM_2017_user_KZT!AF64="","",SAM_2017_user_KZT!AF64/326)</f>
        <v>12.123563116889969</v>
      </c>
      <c r="AG64" s="220">
        <f>IF(SAM_2017_user_KZT!AG64="","",SAM_2017_user_KZT!AG64/326)</f>
        <v>60.842985401737778</v>
      </c>
      <c r="AH64" s="220">
        <f>IF(SAM_2017_user_KZT!AH64="","",SAM_2017_user_KZT!AH64/326)</f>
        <v>140.19060258936341</v>
      </c>
      <c r="AI64" s="220">
        <f>IF(SAM_2017_user_KZT!AI64="","",SAM_2017_user_KZT!AI64/326)</f>
        <v>13.24375121563437</v>
      </c>
      <c r="AJ64" s="200">
        <f>IF(SAM_2017_user_KZT!AJ64="","",SAM_2017_user_KZT!AJ64/326)</f>
        <v>338.46828805556515</v>
      </c>
      <c r="AK64" s="223" t="str">
        <f>IF(SAM_2017_user_KZT!AK64="","",SAM_2017_user_KZT!AK64/326)</f>
        <v/>
      </c>
      <c r="AL64" s="223" t="str">
        <f>IF(SAM_2017_user_KZT!AL64="","",SAM_2017_user_KZT!AL64/326)</f>
        <v/>
      </c>
      <c r="AM64" s="223" t="str">
        <f>IF(SAM_2017_user_KZT!AM64="","",SAM_2017_user_KZT!AM64/326)</f>
        <v/>
      </c>
      <c r="AN64" s="223" t="str">
        <f>IF(SAM_2017_user_KZT!AN64="","",SAM_2017_user_KZT!AN64/326)</f>
        <v/>
      </c>
      <c r="AO64" s="223" t="str">
        <f>IF(SAM_2017_user_KZT!AO64="","",SAM_2017_user_KZT!AO64/326)</f>
        <v/>
      </c>
      <c r="AP64" s="223" t="str">
        <f>IF(SAM_2017_user_KZT!AP64="","",SAM_2017_user_KZT!AP64/326)</f>
        <v/>
      </c>
      <c r="AQ64" s="223" t="str">
        <f>IF(SAM_2017_user_KZT!AQ64="","",SAM_2017_user_KZT!AQ64/326)</f>
        <v/>
      </c>
      <c r="AR64" s="223" t="str">
        <f>IF(SAM_2017_user_KZT!AR64="","",SAM_2017_user_KZT!AR64/326)</f>
        <v/>
      </c>
      <c r="AS64" s="223" t="str">
        <f>IF(SAM_2017_user_KZT!AS64="","",SAM_2017_user_KZT!AS64/326)</f>
        <v/>
      </c>
      <c r="AT64" s="223" t="str">
        <f>IF(SAM_2017_user_KZT!AT64="","",SAM_2017_user_KZT!AT64/326)</f>
        <v/>
      </c>
      <c r="AU64" s="223" t="str">
        <f>IF(SAM_2017_user_KZT!AU64="","",SAM_2017_user_KZT!AU64/326)</f>
        <v/>
      </c>
      <c r="AV64" s="223" t="str">
        <f>IF(SAM_2017_user_KZT!AV64="","",SAM_2017_user_KZT!AV64/326)</f>
        <v/>
      </c>
      <c r="AW64" s="223" t="str">
        <f>IF(SAM_2017_user_KZT!AW64="","",SAM_2017_user_KZT!AW64/326)</f>
        <v/>
      </c>
      <c r="AX64" s="223" t="str">
        <f>IF(SAM_2017_user_KZT!AX64="","",SAM_2017_user_KZT!AX64/326)</f>
        <v/>
      </c>
      <c r="AY64" s="223" t="str">
        <f>IF(SAM_2017_user_KZT!AY64="","",SAM_2017_user_KZT!AY64/326)</f>
        <v/>
      </c>
      <c r="AZ64" s="223" t="str">
        <f>IF(SAM_2017_user_KZT!AZ64="","",SAM_2017_user_KZT!AZ64/326)</f>
        <v/>
      </c>
      <c r="BA64" s="223" t="str">
        <f>IF(SAM_2017_user_KZT!BA64="","",SAM_2017_user_KZT!BA64/326)</f>
        <v/>
      </c>
      <c r="BB64" s="223" t="str">
        <f>IF(SAM_2017_user_KZT!BB64="","",SAM_2017_user_KZT!BB64/326)</f>
        <v/>
      </c>
      <c r="BC64" s="223" t="str">
        <f>IF(SAM_2017_user_KZT!BC64="","",SAM_2017_user_KZT!BC64/326)</f>
        <v/>
      </c>
      <c r="BD64" s="223" t="str">
        <f>IF(SAM_2017_user_KZT!BD64="","",SAM_2017_user_KZT!BD64/326)</f>
        <v/>
      </c>
      <c r="BE64" s="223" t="str">
        <f>IF(SAM_2017_user_KZT!BE64="","",SAM_2017_user_KZT!BE64/326)</f>
        <v/>
      </c>
      <c r="BF64" s="223" t="str">
        <f>IF(SAM_2017_user_KZT!BF64="","",SAM_2017_user_KZT!BF64/326)</f>
        <v/>
      </c>
      <c r="BG64" s="223" t="str">
        <f>IF(SAM_2017_user_KZT!BG64="","",SAM_2017_user_KZT!BG64/326)</f>
        <v/>
      </c>
      <c r="BH64" s="223" t="str">
        <f>IF(SAM_2017_user_KZT!BH64="","",SAM_2017_user_KZT!BH64/326)</f>
        <v/>
      </c>
      <c r="BI64" s="223" t="str">
        <f>IF(SAM_2017_user_KZT!BI64="","",SAM_2017_user_KZT!BI64/326)</f>
        <v/>
      </c>
      <c r="BJ64" s="223" t="str">
        <f>IF(SAM_2017_user_KZT!BJ64="","",SAM_2017_user_KZT!BJ64/326)</f>
        <v/>
      </c>
      <c r="BK64" s="223" t="str">
        <f>IF(SAM_2017_user_KZT!BK64="","",SAM_2017_user_KZT!BK64/326)</f>
        <v/>
      </c>
      <c r="BL64" s="223" t="str">
        <f>IF(SAM_2017_user_KZT!BL64="","",SAM_2017_user_KZT!BL64/326)</f>
        <v/>
      </c>
      <c r="BM64" s="223" t="str">
        <f>IF(SAM_2017_user_KZT!BM64="","",SAM_2017_user_KZT!BM64/326)</f>
        <v/>
      </c>
      <c r="BN64" s="223" t="str">
        <f>IF(SAM_2017_user_KZT!BN64="","",SAM_2017_user_KZT!BN64/326)</f>
        <v/>
      </c>
      <c r="BO64" s="223" t="str">
        <f>IF(SAM_2017_user_KZT!BO64="","",SAM_2017_user_KZT!BO64/326)</f>
        <v/>
      </c>
      <c r="BP64" s="223" t="str">
        <f>IF(SAM_2017_user_KZT!BP64="","",SAM_2017_user_KZT!BP64/326)</f>
        <v/>
      </c>
      <c r="BQ64" s="223" t="str">
        <f>IF(SAM_2017_user_KZT!BQ64="","",SAM_2017_user_KZT!BQ64/326)</f>
        <v/>
      </c>
      <c r="BR64" s="77" t="str">
        <f>IF(SAM_2017_user_KZT!BR64="","",SAM_2017_user_KZT!BR64/326)</f>
        <v/>
      </c>
      <c r="BS64" s="223" t="str">
        <f>IF(SAM_2017_user_KZT!BS64="","",SAM_2017_user_KZT!BS64/326)</f>
        <v/>
      </c>
      <c r="BT64" s="223" t="str">
        <f>IF(SAM_2017_user_KZT!BT64="","",SAM_2017_user_KZT!BT64/326)</f>
        <v/>
      </c>
      <c r="BU64" s="147">
        <f>IF(SAM_2017_user_KZT!BU64="","",SAM_2017_user_KZT!BU64/326)</f>
        <v>377.1393297706291</v>
      </c>
      <c r="BV64" s="148">
        <f>IF(SAM_2017_user_KZT!BV64="","",SAM_2017_user_KZT!BV64/326)</f>
        <v>577.58635336313409</v>
      </c>
      <c r="BW64" s="148">
        <f>IF(SAM_2017_user_KZT!BW64="","",SAM_2017_user_KZT!BW64/326)</f>
        <v>353.55780510567001</v>
      </c>
      <c r="BX64" s="149">
        <f>IF(SAM_2017_user_KZT!BX64="","",SAM_2017_user_KZT!BX64/326)</f>
        <v>1158.4674550806494</v>
      </c>
      <c r="BY64" s="125" t="str">
        <f>IF(SAM_2017_user_KZT!BY64="","",SAM_2017_user_KZT!BY64/326)</f>
        <v/>
      </c>
      <c r="BZ64" s="223" t="str">
        <f>IF(SAM_2017_user_KZT!BZ64="","",SAM_2017_user_KZT!BZ64/326)</f>
        <v/>
      </c>
      <c r="CA64" s="223" t="str">
        <f>IF(SAM_2017_user_KZT!CA64="","",SAM_2017_user_KZT!CA64/326)</f>
        <v/>
      </c>
      <c r="CB64" s="223" t="str">
        <f>IF(SAM_2017_user_KZT!CB64="","",SAM_2017_user_KZT!CB64/326)</f>
        <v/>
      </c>
      <c r="CC64" s="223" t="str">
        <f>IF(SAM_2017_user_KZT!CD64="","",SAM_2017_user_KZT!CD64/326)</f>
        <v/>
      </c>
      <c r="CD64" s="122">
        <f>IF(SAM_2017_user_KZT!CE64="","",SAM_2017_user_KZT!CE64/326)</f>
        <v>988.00589640514795</v>
      </c>
      <c r="CE64" s="85" t="str">
        <f>IF(SAM_2017_user_KZT!CF64="","",SAM_2017_user_KZT!CF64/326)</f>
        <v/>
      </c>
      <c r="CF64" s="107">
        <f t="shared" si="1"/>
        <v>5708.8517386660787</v>
      </c>
    </row>
    <row r="65" spans="1:84" x14ac:dyDescent="0.25">
      <c r="A65" s="227"/>
      <c r="B65" s="225">
        <v>63</v>
      </c>
      <c r="C65" s="198">
        <f>IF(SAM_2017_user_KZT!C65="","",SAM_2017_user_KZT!C65/326)</f>
        <v>708.31780635260361</v>
      </c>
      <c r="D65" s="220">
        <f>IF(SAM_2017_user_KZT!D65="","",SAM_2017_user_KZT!D65/326)</f>
        <v>5.1142302040439951</v>
      </c>
      <c r="E65" s="220">
        <f>IF(SAM_2017_user_KZT!E65="","",SAM_2017_user_KZT!E65/326)</f>
        <v>168.52396836141773</v>
      </c>
      <c r="F65" s="250">
        <f>IF(SAM_2017_user_KZT!F65="","",SAM_2017_user_KZT!F65/326)</f>
        <v>1.7974874322380958</v>
      </c>
      <c r="G65" s="220">
        <f>IF(SAM_2017_user_KZT!G65="","",SAM_2017_user_KZT!G65/326)</f>
        <v>5.4391025528931012</v>
      </c>
      <c r="H65" s="220">
        <f>IF(SAM_2017_user_KZT!H65="","",SAM_2017_user_KZT!H65/326)</f>
        <v>18.049687747917943</v>
      </c>
      <c r="I65" s="220">
        <f>IF(SAM_2017_user_KZT!I65="","",SAM_2017_user_KZT!I65/326)</f>
        <v>4.7866283562519465</v>
      </c>
      <c r="J65" s="220">
        <f>IF(SAM_2017_user_KZT!J65="","",SAM_2017_user_KZT!J65/326)</f>
        <v>81.444088093529061</v>
      </c>
      <c r="K65" s="220">
        <f>IF(SAM_2017_user_KZT!K65="","",SAM_2017_user_KZT!K65/326)</f>
        <v>5.8120023203245994</v>
      </c>
      <c r="L65" s="220">
        <f>IF(SAM_2017_user_KZT!L65="","",SAM_2017_user_KZT!L65/326)</f>
        <v>11.735091910882806</v>
      </c>
      <c r="M65" s="220">
        <f>IF(SAM_2017_user_KZT!M65="","",SAM_2017_user_KZT!M65/326)</f>
        <v>18.817387668220455</v>
      </c>
      <c r="N65" s="220">
        <f>IF(SAM_2017_user_KZT!N65="","",SAM_2017_user_KZT!N65/326)</f>
        <v>18.798463092060071</v>
      </c>
      <c r="O65" s="220">
        <f>IF(SAM_2017_user_KZT!O65="","",SAM_2017_user_KZT!O65/326)</f>
        <v>0.73732593404273061</v>
      </c>
      <c r="P65" s="220">
        <f>IF(SAM_2017_user_KZT!P65="","",SAM_2017_user_KZT!P65/326)</f>
        <v>4.7884430232763249</v>
      </c>
      <c r="Q65" s="220">
        <f>IF(SAM_2017_user_KZT!Q65="","",SAM_2017_user_KZT!Q65/326)</f>
        <v>9.2169940499310492</v>
      </c>
      <c r="R65" s="220">
        <f>IF(SAM_2017_user_KZT!R65="","",SAM_2017_user_KZT!R65/326)</f>
        <v>30.460429347028299</v>
      </c>
      <c r="S65" s="220">
        <f>IF(SAM_2017_user_KZT!S65="","",SAM_2017_user_KZT!S65/326)</f>
        <v>38.004299453341787</v>
      </c>
      <c r="T65" s="220">
        <f>IF(SAM_2017_user_KZT!T65="","",SAM_2017_user_KZT!T65/326)</f>
        <v>0.60512697836843221</v>
      </c>
      <c r="U65" s="220">
        <f>IF(SAM_2017_user_KZT!U65="","",SAM_2017_user_KZT!U65/326)</f>
        <v>34.577826359986716</v>
      </c>
      <c r="V65" s="220">
        <f>IF(SAM_2017_user_KZT!V65="","",SAM_2017_user_KZT!V65/326)</f>
        <v>4.756122979303437</v>
      </c>
      <c r="W65" s="220">
        <f>IF(SAM_2017_user_KZT!W65="","",SAM_2017_user_KZT!W65/326)</f>
        <v>5.4023402936454126</v>
      </c>
      <c r="X65" s="220">
        <f>IF(SAM_2017_user_KZT!X65="","",SAM_2017_user_KZT!X65/326)</f>
        <v>12.639214368893155</v>
      </c>
      <c r="Y65" s="220">
        <f>IF(SAM_2017_user_KZT!Y65="","",SAM_2017_user_KZT!Y65/326)</f>
        <v>495.53260208378538</v>
      </c>
      <c r="Z65" s="220">
        <f>IF(SAM_2017_user_KZT!Z65="","",SAM_2017_user_KZT!Z65/326)</f>
        <v>9.8438925483643249</v>
      </c>
      <c r="AA65" s="220">
        <f>IF(SAM_2017_user_KZT!AA65="","",SAM_2017_user_KZT!AA65/326)</f>
        <v>11.633896142648599</v>
      </c>
      <c r="AB65" s="220">
        <f>IF(SAM_2017_user_KZT!AB65="","",SAM_2017_user_KZT!AB65/326)</f>
        <v>170.86456977175769</v>
      </c>
      <c r="AC65" s="220">
        <f>IF(SAM_2017_user_KZT!AC65="","",SAM_2017_user_KZT!AC65/326)</f>
        <v>2571.3092974134684</v>
      </c>
      <c r="AD65" s="220">
        <f>IF(SAM_2017_user_KZT!AD65="","",SAM_2017_user_KZT!AD65/326)</f>
        <v>34.426385032535556</v>
      </c>
      <c r="AE65" s="220">
        <f>IF(SAM_2017_user_KZT!AE65="","",SAM_2017_user_KZT!AE65/326)</f>
        <v>1177.2408894729026</v>
      </c>
      <c r="AF65" s="220">
        <f>IF(SAM_2017_user_KZT!AF65="","",SAM_2017_user_KZT!AF65/326)</f>
        <v>527.78639659006205</v>
      </c>
      <c r="AG65" s="220">
        <f>IF(SAM_2017_user_KZT!AG65="","",SAM_2017_user_KZT!AG65/326)</f>
        <v>82.867870047225807</v>
      </c>
      <c r="AH65" s="220">
        <f>IF(SAM_2017_user_KZT!AH65="","",SAM_2017_user_KZT!AH65/326)</f>
        <v>423.01765488648095</v>
      </c>
      <c r="AI65" s="220">
        <f>IF(SAM_2017_user_KZT!AI65="","",SAM_2017_user_KZT!AI65/326)</f>
        <v>472.99866143098791</v>
      </c>
      <c r="AJ65" s="200">
        <f>IF(SAM_2017_user_KZT!AJ65="","",SAM_2017_user_KZT!AJ65/326)</f>
        <v>845.57297076081534</v>
      </c>
      <c r="AK65" s="223" t="str">
        <f>IF(SAM_2017_user_KZT!AK65="","",SAM_2017_user_KZT!AK65/326)</f>
        <v/>
      </c>
      <c r="AL65" s="223" t="str">
        <f>IF(SAM_2017_user_KZT!AL65="","",SAM_2017_user_KZT!AL65/326)</f>
        <v/>
      </c>
      <c r="AM65" s="223" t="str">
        <f>IF(SAM_2017_user_KZT!AM65="","",SAM_2017_user_KZT!AM65/326)</f>
        <v/>
      </c>
      <c r="AN65" s="223" t="str">
        <f>IF(SAM_2017_user_KZT!AN65="","",SAM_2017_user_KZT!AN65/326)</f>
        <v/>
      </c>
      <c r="AO65" s="223" t="str">
        <f>IF(SAM_2017_user_KZT!AO65="","",SAM_2017_user_KZT!AO65/326)</f>
        <v/>
      </c>
      <c r="AP65" s="223" t="str">
        <f>IF(SAM_2017_user_KZT!AP65="","",SAM_2017_user_KZT!AP65/326)</f>
        <v/>
      </c>
      <c r="AQ65" s="223" t="str">
        <f>IF(SAM_2017_user_KZT!AQ65="","",SAM_2017_user_KZT!AQ65/326)</f>
        <v/>
      </c>
      <c r="AR65" s="223" t="str">
        <f>IF(SAM_2017_user_KZT!AR65="","",SAM_2017_user_KZT!AR65/326)</f>
        <v/>
      </c>
      <c r="AS65" s="223" t="str">
        <f>IF(SAM_2017_user_KZT!AS65="","",SAM_2017_user_KZT!AS65/326)</f>
        <v/>
      </c>
      <c r="AT65" s="223" t="str">
        <f>IF(SAM_2017_user_KZT!AT65="","",SAM_2017_user_KZT!AT65/326)</f>
        <v/>
      </c>
      <c r="AU65" s="223" t="str">
        <f>IF(SAM_2017_user_KZT!AU65="","",SAM_2017_user_KZT!AU65/326)</f>
        <v/>
      </c>
      <c r="AV65" s="223" t="str">
        <f>IF(SAM_2017_user_KZT!AV65="","",SAM_2017_user_KZT!AV65/326)</f>
        <v/>
      </c>
      <c r="AW65" s="223" t="str">
        <f>IF(SAM_2017_user_KZT!AW65="","",SAM_2017_user_KZT!AW65/326)</f>
        <v/>
      </c>
      <c r="AX65" s="223" t="str">
        <f>IF(SAM_2017_user_KZT!AX65="","",SAM_2017_user_KZT!AX65/326)</f>
        <v/>
      </c>
      <c r="AY65" s="223" t="str">
        <f>IF(SAM_2017_user_KZT!AY65="","",SAM_2017_user_KZT!AY65/326)</f>
        <v/>
      </c>
      <c r="AZ65" s="223" t="str">
        <f>IF(SAM_2017_user_KZT!AZ65="","",SAM_2017_user_KZT!AZ65/326)</f>
        <v/>
      </c>
      <c r="BA65" s="223" t="str">
        <f>IF(SAM_2017_user_KZT!BA65="","",SAM_2017_user_KZT!BA65/326)</f>
        <v/>
      </c>
      <c r="BB65" s="223" t="str">
        <f>IF(SAM_2017_user_KZT!BB65="","",SAM_2017_user_KZT!BB65/326)</f>
        <v/>
      </c>
      <c r="BC65" s="223" t="str">
        <f>IF(SAM_2017_user_KZT!BC65="","",SAM_2017_user_KZT!BC65/326)</f>
        <v/>
      </c>
      <c r="BD65" s="223" t="str">
        <f>IF(SAM_2017_user_KZT!BD65="","",SAM_2017_user_KZT!BD65/326)</f>
        <v/>
      </c>
      <c r="BE65" s="223" t="str">
        <f>IF(SAM_2017_user_KZT!BE65="","",SAM_2017_user_KZT!BE65/326)</f>
        <v/>
      </c>
      <c r="BF65" s="223" t="str">
        <f>IF(SAM_2017_user_KZT!BF65="","",SAM_2017_user_KZT!BF65/326)</f>
        <v/>
      </c>
      <c r="BG65" s="223" t="str">
        <f>IF(SAM_2017_user_KZT!BG65="","",SAM_2017_user_KZT!BG65/326)</f>
        <v/>
      </c>
      <c r="BH65" s="223" t="str">
        <f>IF(SAM_2017_user_KZT!BH65="","",SAM_2017_user_KZT!BH65/326)</f>
        <v/>
      </c>
      <c r="BI65" s="223" t="str">
        <f>IF(SAM_2017_user_KZT!BI65="","",SAM_2017_user_KZT!BI65/326)</f>
        <v/>
      </c>
      <c r="BJ65" s="223" t="str">
        <f>IF(SAM_2017_user_KZT!BJ65="","",SAM_2017_user_KZT!BJ65/326)</f>
        <v/>
      </c>
      <c r="BK65" s="223" t="str">
        <f>IF(SAM_2017_user_KZT!BK65="","",SAM_2017_user_KZT!BK65/326)</f>
        <v/>
      </c>
      <c r="BL65" s="223" t="str">
        <f>IF(SAM_2017_user_KZT!BL65="","",SAM_2017_user_KZT!BL65/326)</f>
        <v/>
      </c>
      <c r="BM65" s="223" t="str">
        <f>IF(SAM_2017_user_KZT!BM65="","",SAM_2017_user_KZT!BM65/326)</f>
        <v/>
      </c>
      <c r="BN65" s="223" t="str">
        <f>IF(SAM_2017_user_KZT!BN65="","",SAM_2017_user_KZT!BN65/326)</f>
        <v/>
      </c>
      <c r="BO65" s="223" t="str">
        <f>IF(SAM_2017_user_KZT!BO65="","",SAM_2017_user_KZT!BO65/326)</f>
        <v/>
      </c>
      <c r="BP65" s="223" t="str">
        <f>IF(SAM_2017_user_KZT!BP65="","",SAM_2017_user_KZT!BP65/326)</f>
        <v/>
      </c>
      <c r="BQ65" s="223" t="str">
        <f>IF(SAM_2017_user_KZT!BQ65="","",SAM_2017_user_KZT!BQ65/326)</f>
        <v/>
      </c>
      <c r="BR65" s="77" t="str">
        <f>IF(SAM_2017_user_KZT!BR65="","",SAM_2017_user_KZT!BR65/326)</f>
        <v/>
      </c>
      <c r="BS65" s="223" t="str">
        <f>IF(SAM_2017_user_KZT!BS65="","",SAM_2017_user_KZT!BS65/326)</f>
        <v/>
      </c>
      <c r="BT65" s="223" t="str">
        <f>IF(SAM_2017_user_KZT!BT65="","",SAM_2017_user_KZT!BT65/326)</f>
        <v/>
      </c>
      <c r="BU65" s="147">
        <f>IF(SAM_2017_user_KZT!BU65="","",SAM_2017_user_KZT!BU65/326)</f>
        <v>135.88376017179382</v>
      </c>
      <c r="BV65" s="148">
        <f>IF(SAM_2017_user_KZT!BV65="","",SAM_2017_user_KZT!BV65/326)</f>
        <v>528.77461400934158</v>
      </c>
      <c r="BW65" s="148">
        <f>IF(SAM_2017_user_KZT!BW65="","",SAM_2017_user_KZT!BW65/326)</f>
        <v>146.68817749885588</v>
      </c>
      <c r="BX65" s="149">
        <f>IF(SAM_2017_user_KZT!BX65="","",SAM_2017_user_KZT!BX65/326)</f>
        <v>1213.9624816863582</v>
      </c>
      <c r="BY65" s="125">
        <f>IF(SAM_2017_user_KZT!BY65="","",SAM_2017_user_KZT!BY65/326)</f>
        <v>54.501562766387508</v>
      </c>
      <c r="BZ65" s="223" t="str">
        <f>IF(SAM_2017_user_KZT!BZ65="","",SAM_2017_user_KZT!BZ65/326)</f>
        <v/>
      </c>
      <c r="CA65" s="223" t="str">
        <f>IF(SAM_2017_user_KZT!CA65="","",SAM_2017_user_KZT!CA65/326)</f>
        <v/>
      </c>
      <c r="CB65" s="223" t="str">
        <f>IF(SAM_2017_user_KZT!CB65="","",SAM_2017_user_KZT!CB65/326)</f>
        <v/>
      </c>
      <c r="CC65" s="223" t="str">
        <f>IF(SAM_2017_user_KZT!CD65="","",SAM_2017_user_KZT!CD65/326)</f>
        <v/>
      </c>
      <c r="CD65" s="122" t="str">
        <f>IF(SAM_2017_user_KZT!CE65="","",SAM_2017_user_KZT!CE65/326)</f>
        <v/>
      </c>
      <c r="CE65" s="85" t="str">
        <f>IF(SAM_2017_user_KZT!CF65="","",SAM_2017_user_KZT!CF65/326)</f>
        <v/>
      </c>
      <c r="CF65" s="107">
        <f t="shared" si="1"/>
        <v>10092.729749193972</v>
      </c>
    </row>
    <row r="66" spans="1:84" x14ac:dyDescent="0.25">
      <c r="A66" s="227"/>
      <c r="B66" s="225">
        <v>64</v>
      </c>
      <c r="C66" s="198">
        <f>IF(SAM_2017_user_KZT!C66="","",SAM_2017_user_KZT!C66/326)</f>
        <v>3.6431595732604189</v>
      </c>
      <c r="D66" s="220">
        <f>IF(SAM_2017_user_KZT!D66="","",SAM_2017_user_KZT!D66/326)</f>
        <v>1.4656716903140081E-4</v>
      </c>
      <c r="E66" s="220">
        <f>IF(SAM_2017_user_KZT!E66="","",SAM_2017_user_KZT!E66/326)</f>
        <v>31.046044376101527</v>
      </c>
      <c r="F66" s="250">
        <f>IF(SAM_2017_user_KZT!F66="","",SAM_2017_user_KZT!F66/326)</f>
        <v>1.7926604230213281E-2</v>
      </c>
      <c r="G66" s="220">
        <f>IF(SAM_2017_user_KZT!G66="","",SAM_2017_user_KZT!G66/326)</f>
        <v>4.006938720612737E-2</v>
      </c>
      <c r="H66" s="220">
        <f>IF(SAM_2017_user_KZT!H66="","",SAM_2017_user_KZT!H66/326)</f>
        <v>0.25478611938061513</v>
      </c>
      <c r="I66" s="220">
        <f>IF(SAM_2017_user_KZT!I66="","",SAM_2017_user_KZT!I66/326)</f>
        <v>0.29081186826529509</v>
      </c>
      <c r="J66" s="220">
        <f>IF(SAM_2017_user_KZT!J66="","",SAM_2017_user_KZT!J66/326)</f>
        <v>2.2139433490842646</v>
      </c>
      <c r="K66" s="220">
        <f>IF(SAM_2017_user_KZT!K66="","",SAM_2017_user_KZT!K66/326)</f>
        <v>3.3466135448816958E-3</v>
      </c>
      <c r="L66" s="220">
        <f>IF(SAM_2017_user_KZT!L66="","",SAM_2017_user_KZT!L66/326)</f>
        <v>2.3087255012193535E-2</v>
      </c>
      <c r="M66" s="220">
        <f>IF(SAM_2017_user_KZT!M66="","",SAM_2017_user_KZT!M66/326)</f>
        <v>8.3448145112094529E-2</v>
      </c>
      <c r="N66" s="220">
        <f>IF(SAM_2017_user_KZT!N66="","",SAM_2017_user_KZT!N66/326)</f>
        <v>6.3985159412847329E-4</v>
      </c>
      <c r="O66" s="220">
        <f>IF(SAM_2017_user_KZT!O66="","",SAM_2017_user_KZT!O66/326)</f>
        <v>2.0487726439131619E-5</v>
      </c>
      <c r="P66" s="220">
        <f>IF(SAM_2017_user_KZT!P66="","",SAM_2017_user_KZT!P66/326)</f>
        <v>9.5141326710421828E-6</v>
      </c>
      <c r="Q66" s="220">
        <f>IF(SAM_2017_user_KZT!Q66="","",SAM_2017_user_KZT!Q66/326)</f>
        <v>3.3760253796016937E-2</v>
      </c>
      <c r="R66" s="220">
        <f>IF(SAM_2017_user_KZT!R66="","",SAM_2017_user_KZT!R66/326)</f>
        <v>4.218409907022503E-2</v>
      </c>
      <c r="S66" s="220">
        <f>IF(SAM_2017_user_KZT!S66="","",SAM_2017_user_KZT!S66/326)</f>
        <v>3.228344489265951E-2</v>
      </c>
      <c r="T66" s="220" t="str">
        <f>IF(SAM_2017_user_KZT!T66="","",SAM_2017_user_KZT!T66/326)</f>
        <v/>
      </c>
      <c r="U66" s="220">
        <f>IF(SAM_2017_user_KZT!U66="","",SAM_2017_user_KZT!U66/326)</f>
        <v>0.26210893876529368</v>
      </c>
      <c r="V66" s="220">
        <f>IF(SAM_2017_user_KZT!V66="","",SAM_2017_user_KZT!V66/326)</f>
        <v>2.3310226794970378E-2</v>
      </c>
      <c r="W66" s="220">
        <f>IF(SAM_2017_user_KZT!W66="","",SAM_2017_user_KZT!W66/326)</f>
        <v>1.5962824619027361E-2</v>
      </c>
      <c r="X66" s="220">
        <f>IF(SAM_2017_user_KZT!X66="","",SAM_2017_user_KZT!X66/326)</f>
        <v>6.41056678318581E-3</v>
      </c>
      <c r="Y66" s="220">
        <f>IF(SAM_2017_user_KZT!Y66="","",SAM_2017_user_KZT!Y66/326)</f>
        <v>48.032729851814153</v>
      </c>
      <c r="Z66" s="220">
        <f>IF(SAM_2017_user_KZT!Z66="","",SAM_2017_user_KZT!Z66/326)</f>
        <v>0.18433303227228481</v>
      </c>
      <c r="AA66" s="220">
        <f>IF(SAM_2017_user_KZT!AA66="","",SAM_2017_user_KZT!AA66/326)</f>
        <v>60.769306662196662</v>
      </c>
      <c r="AB66" s="220">
        <f>IF(SAM_2017_user_KZT!AB66="","",SAM_2017_user_KZT!AB66/326)</f>
        <v>2.6878421975459679</v>
      </c>
      <c r="AC66" s="220">
        <f>IF(SAM_2017_user_KZT!AC66="","",SAM_2017_user_KZT!AC66/326)</f>
        <v>797.69362156991622</v>
      </c>
      <c r="AD66" s="220">
        <f>IF(SAM_2017_user_KZT!AD66="","",SAM_2017_user_KZT!AD66/326)</f>
        <v>82.721819410413218</v>
      </c>
      <c r="AE66" s="220">
        <f>IF(SAM_2017_user_KZT!AE66="","",SAM_2017_user_KZT!AE66/326)</f>
        <v>467.09382185483162</v>
      </c>
      <c r="AF66" s="220">
        <f>IF(SAM_2017_user_KZT!AF66="","",SAM_2017_user_KZT!AF66/326)</f>
        <v>49.749020430395454</v>
      </c>
      <c r="AG66" s="220">
        <f>IF(SAM_2017_user_KZT!AG66="","",SAM_2017_user_KZT!AG66/326)</f>
        <v>141.87225239710307</v>
      </c>
      <c r="AH66" s="220">
        <f>IF(SAM_2017_user_KZT!AH66="","",SAM_2017_user_KZT!AH66/326)</f>
        <v>43.089274975830868</v>
      </c>
      <c r="AI66" s="220">
        <f>IF(SAM_2017_user_KZT!AI66="","",SAM_2017_user_KZT!AI66/326)</f>
        <v>13.065916400707046</v>
      </c>
      <c r="AJ66" s="200">
        <f>IF(SAM_2017_user_KZT!AJ66="","",SAM_2017_user_KZT!AJ66/326)</f>
        <v>587.79510468709157</v>
      </c>
      <c r="AK66" s="223" t="str">
        <f>IF(SAM_2017_user_KZT!AK66="","",SAM_2017_user_KZT!AK66/326)</f>
        <v/>
      </c>
      <c r="AL66" s="223" t="str">
        <f>IF(SAM_2017_user_KZT!AL66="","",SAM_2017_user_KZT!AL66/326)</f>
        <v/>
      </c>
      <c r="AM66" s="223" t="str">
        <f>IF(SAM_2017_user_KZT!AM66="","",SAM_2017_user_KZT!AM66/326)</f>
        <v/>
      </c>
      <c r="AN66" s="223" t="str">
        <f>IF(SAM_2017_user_KZT!AN66="","",SAM_2017_user_KZT!AN66/326)</f>
        <v/>
      </c>
      <c r="AO66" s="223" t="str">
        <f>IF(SAM_2017_user_KZT!AO66="","",SAM_2017_user_KZT!AO66/326)</f>
        <v/>
      </c>
      <c r="AP66" s="223" t="str">
        <f>IF(SAM_2017_user_KZT!AP66="","",SAM_2017_user_KZT!AP66/326)</f>
        <v/>
      </c>
      <c r="AQ66" s="223" t="str">
        <f>IF(SAM_2017_user_KZT!AQ66="","",SAM_2017_user_KZT!AQ66/326)</f>
        <v/>
      </c>
      <c r="AR66" s="223" t="str">
        <f>IF(SAM_2017_user_KZT!AR66="","",SAM_2017_user_KZT!AR66/326)</f>
        <v/>
      </c>
      <c r="AS66" s="223" t="str">
        <f>IF(SAM_2017_user_KZT!AS66="","",SAM_2017_user_KZT!AS66/326)</f>
        <v/>
      </c>
      <c r="AT66" s="223" t="str">
        <f>IF(SAM_2017_user_KZT!AT66="","",SAM_2017_user_KZT!AT66/326)</f>
        <v/>
      </c>
      <c r="AU66" s="223" t="str">
        <f>IF(SAM_2017_user_KZT!AU66="","",SAM_2017_user_KZT!AU66/326)</f>
        <v/>
      </c>
      <c r="AV66" s="223" t="str">
        <f>IF(SAM_2017_user_KZT!AV66="","",SAM_2017_user_KZT!AV66/326)</f>
        <v/>
      </c>
      <c r="AW66" s="223" t="str">
        <f>IF(SAM_2017_user_KZT!AW66="","",SAM_2017_user_KZT!AW66/326)</f>
        <v/>
      </c>
      <c r="AX66" s="223" t="str">
        <f>IF(SAM_2017_user_KZT!AX66="","",SAM_2017_user_KZT!AX66/326)</f>
        <v/>
      </c>
      <c r="AY66" s="223" t="str">
        <f>IF(SAM_2017_user_KZT!AY66="","",SAM_2017_user_KZT!AY66/326)</f>
        <v/>
      </c>
      <c r="AZ66" s="223" t="str">
        <f>IF(SAM_2017_user_KZT!AZ66="","",SAM_2017_user_KZT!AZ66/326)</f>
        <v/>
      </c>
      <c r="BA66" s="223" t="str">
        <f>IF(SAM_2017_user_KZT!BA66="","",SAM_2017_user_KZT!BA66/326)</f>
        <v/>
      </c>
      <c r="BB66" s="223" t="str">
        <f>IF(SAM_2017_user_KZT!BB66="","",SAM_2017_user_KZT!BB66/326)</f>
        <v/>
      </c>
      <c r="BC66" s="223" t="str">
        <f>IF(SAM_2017_user_KZT!BC66="","",SAM_2017_user_KZT!BC66/326)</f>
        <v/>
      </c>
      <c r="BD66" s="223" t="str">
        <f>IF(SAM_2017_user_KZT!BD66="","",SAM_2017_user_KZT!BD66/326)</f>
        <v/>
      </c>
      <c r="BE66" s="223" t="str">
        <f>IF(SAM_2017_user_KZT!BE66="","",SAM_2017_user_KZT!BE66/326)</f>
        <v/>
      </c>
      <c r="BF66" s="223" t="str">
        <f>IF(SAM_2017_user_KZT!BF66="","",SAM_2017_user_KZT!BF66/326)</f>
        <v/>
      </c>
      <c r="BG66" s="223" t="str">
        <f>IF(SAM_2017_user_KZT!BG66="","",SAM_2017_user_KZT!BG66/326)</f>
        <v/>
      </c>
      <c r="BH66" s="223" t="str">
        <f>IF(SAM_2017_user_KZT!BH66="","",SAM_2017_user_KZT!BH66/326)</f>
        <v/>
      </c>
      <c r="BI66" s="223" t="str">
        <f>IF(SAM_2017_user_KZT!BI66="","",SAM_2017_user_KZT!BI66/326)</f>
        <v/>
      </c>
      <c r="BJ66" s="223" t="str">
        <f>IF(SAM_2017_user_KZT!BJ66="","",SAM_2017_user_KZT!BJ66/326)</f>
        <v/>
      </c>
      <c r="BK66" s="223" t="str">
        <f>IF(SAM_2017_user_KZT!BK66="","",SAM_2017_user_KZT!BK66/326)</f>
        <v/>
      </c>
      <c r="BL66" s="223" t="str">
        <f>IF(SAM_2017_user_KZT!BL66="","",SAM_2017_user_KZT!BL66/326)</f>
        <v/>
      </c>
      <c r="BM66" s="223" t="str">
        <f>IF(SAM_2017_user_KZT!BM66="","",SAM_2017_user_KZT!BM66/326)</f>
        <v/>
      </c>
      <c r="BN66" s="223" t="str">
        <f>IF(SAM_2017_user_KZT!BN66="","",SAM_2017_user_KZT!BN66/326)</f>
        <v/>
      </c>
      <c r="BO66" s="223" t="str">
        <f>IF(SAM_2017_user_KZT!BO66="","",SAM_2017_user_KZT!BO66/326)</f>
        <v/>
      </c>
      <c r="BP66" s="223" t="str">
        <f>IF(SAM_2017_user_KZT!BP66="","",SAM_2017_user_KZT!BP66/326)</f>
        <v/>
      </c>
      <c r="BQ66" s="223" t="str">
        <f>IF(SAM_2017_user_KZT!BQ66="","",SAM_2017_user_KZT!BQ66/326)</f>
        <v/>
      </c>
      <c r="BR66" s="77" t="str">
        <f>IF(SAM_2017_user_KZT!BR66="","",SAM_2017_user_KZT!BR66/326)</f>
        <v/>
      </c>
      <c r="BS66" s="223" t="str">
        <f>IF(SAM_2017_user_KZT!BS66="","",SAM_2017_user_KZT!BS66/326)</f>
        <v/>
      </c>
      <c r="BT66" s="223" t="str">
        <f>IF(SAM_2017_user_KZT!BT66="","",SAM_2017_user_KZT!BT66/326)</f>
        <v/>
      </c>
      <c r="BU66" s="147">
        <f>IF(SAM_2017_user_KZT!BU66="","",SAM_2017_user_KZT!BU66/326)</f>
        <v>1324.6251466375154</v>
      </c>
      <c r="BV66" s="148">
        <f>IF(SAM_2017_user_KZT!BV66="","",SAM_2017_user_KZT!BV66/326)</f>
        <v>2963.9828580916378</v>
      </c>
      <c r="BW66" s="148">
        <f>IF(SAM_2017_user_KZT!BW66="","",SAM_2017_user_KZT!BW66/326)</f>
        <v>1483.8193274288087</v>
      </c>
      <c r="BX66" s="149">
        <f>IF(SAM_2017_user_KZT!BX66="","",SAM_2017_user_KZT!BX66/326)</f>
        <v>11992.441401926217</v>
      </c>
      <c r="BY66" s="125" t="str">
        <f>IF(SAM_2017_user_KZT!BY66="","",SAM_2017_user_KZT!BY66/326)</f>
        <v/>
      </c>
      <c r="BZ66" s="223" t="str">
        <f>IF(SAM_2017_user_KZT!BZ66="","",SAM_2017_user_KZT!BZ66/326)</f>
        <v/>
      </c>
      <c r="CA66" s="223" t="str">
        <f>IF(SAM_2017_user_KZT!CA66="","",SAM_2017_user_KZT!CA66/326)</f>
        <v/>
      </c>
      <c r="CB66" s="223" t="str">
        <f>IF(SAM_2017_user_KZT!CB66="","",SAM_2017_user_KZT!CB66/326)</f>
        <v/>
      </c>
      <c r="CC66" s="223" t="str">
        <f>IF(SAM_2017_user_KZT!CD66="","",SAM_2017_user_KZT!CD66/326)</f>
        <v/>
      </c>
      <c r="CD66" s="122" t="str">
        <f>IF(SAM_2017_user_KZT!CE66="","",SAM_2017_user_KZT!CE66/326)</f>
        <v/>
      </c>
      <c r="CE66" s="85" t="str">
        <f>IF(SAM_2017_user_KZT!CF66="","",SAM_2017_user_KZT!CF66/326)</f>
        <v/>
      </c>
      <c r="CF66" s="107">
        <f t="shared" si="1"/>
        <v>20097.657237620839</v>
      </c>
    </row>
    <row r="67" spans="1:84" x14ac:dyDescent="0.25">
      <c r="A67" s="227"/>
      <c r="B67" s="225">
        <v>65</v>
      </c>
      <c r="C67" s="198">
        <f>IF(SAM_2017_user_KZT!C67="","",SAM_2017_user_KZT!C67/326)</f>
        <v>250.27081971726744</v>
      </c>
      <c r="D67" s="220">
        <f>IF(SAM_2017_user_KZT!D67="","",SAM_2017_user_KZT!D67/326)</f>
        <v>2.2757785520182399</v>
      </c>
      <c r="E67" s="220">
        <f>IF(SAM_2017_user_KZT!E67="","",SAM_2017_user_KZT!E67/326)</f>
        <v>1372.092825199459</v>
      </c>
      <c r="F67" s="250">
        <f>IF(SAM_2017_user_KZT!F67="","",SAM_2017_user_KZT!F67/326)</f>
        <v>299.47592366597843</v>
      </c>
      <c r="G67" s="220">
        <f>IF(SAM_2017_user_KZT!G67="","",SAM_2017_user_KZT!G67/326)</f>
        <v>1.1753969027175624</v>
      </c>
      <c r="H67" s="220">
        <f>IF(SAM_2017_user_KZT!H67="","",SAM_2017_user_KZT!H67/326)</f>
        <v>16.049621933494443</v>
      </c>
      <c r="I67" s="220">
        <f>IF(SAM_2017_user_KZT!I67="","",SAM_2017_user_KZT!I67/326)</f>
        <v>75.588592431776064</v>
      </c>
      <c r="J67" s="220">
        <f>IF(SAM_2017_user_KZT!J67="","",SAM_2017_user_KZT!J67/326)</f>
        <v>12.835521553674091</v>
      </c>
      <c r="K67" s="220">
        <f>IF(SAM_2017_user_KZT!K67="","",SAM_2017_user_KZT!K67/326)</f>
        <v>0.94769275986855139</v>
      </c>
      <c r="L67" s="220">
        <f>IF(SAM_2017_user_KZT!L67="","",SAM_2017_user_KZT!L67/326)</f>
        <v>0.24608915553268551</v>
      </c>
      <c r="M67" s="220">
        <f>IF(SAM_2017_user_KZT!M67="","",SAM_2017_user_KZT!M67/326)</f>
        <v>4.7440067399479122E-3</v>
      </c>
      <c r="N67" s="220">
        <f>IF(SAM_2017_user_KZT!N67="","",SAM_2017_user_KZT!N67/326)</f>
        <v>0.11054375763921168</v>
      </c>
      <c r="O67" s="220">
        <f>IF(SAM_2017_user_KZT!O67="","",SAM_2017_user_KZT!O67/326)</f>
        <v>1.0774167620704619E-2</v>
      </c>
      <c r="P67" s="220">
        <f>IF(SAM_2017_user_KZT!P67="","",SAM_2017_user_KZT!P67/326)</f>
        <v>16.786767769321553</v>
      </c>
      <c r="Q67" s="220">
        <f>IF(SAM_2017_user_KZT!Q67="","",SAM_2017_user_KZT!Q67/326)</f>
        <v>0.74503559297601396</v>
      </c>
      <c r="R67" s="220">
        <f>IF(SAM_2017_user_KZT!R67="","",SAM_2017_user_KZT!R67/326)</f>
        <v>1.0043691118567464</v>
      </c>
      <c r="S67" s="220">
        <f>IF(SAM_2017_user_KZT!S67="","",SAM_2017_user_KZT!S67/326)</f>
        <v>0.82498001523073927</v>
      </c>
      <c r="T67" s="220">
        <f>IF(SAM_2017_user_KZT!T67="","",SAM_2017_user_KZT!T67/326)</f>
        <v>9.8584389400441386E-6</v>
      </c>
      <c r="U67" s="220">
        <f>IF(SAM_2017_user_KZT!U67="","",SAM_2017_user_KZT!U67/326)</f>
        <v>13.054363465131944</v>
      </c>
      <c r="V67" s="220">
        <f>IF(SAM_2017_user_KZT!V67="","",SAM_2017_user_KZT!V67/326)</f>
        <v>1.0966099577803536</v>
      </c>
      <c r="W67" s="220">
        <f>IF(SAM_2017_user_KZT!W67="","",SAM_2017_user_KZT!W67/326)</f>
        <v>35.977336950097097</v>
      </c>
      <c r="X67" s="220">
        <f>IF(SAM_2017_user_KZT!X67="","",SAM_2017_user_KZT!X67/326)</f>
        <v>0.8766573896470774</v>
      </c>
      <c r="Y67" s="220">
        <f>IF(SAM_2017_user_KZT!Y67="","",SAM_2017_user_KZT!Y67/326)</f>
        <v>80.985525946470545</v>
      </c>
      <c r="Z67" s="220">
        <f>IF(SAM_2017_user_KZT!Z67="","",SAM_2017_user_KZT!Z67/326)</f>
        <v>6.3257843306991676E-2</v>
      </c>
      <c r="AA67" s="220">
        <f>IF(SAM_2017_user_KZT!AA67="","",SAM_2017_user_KZT!AA67/326)</f>
        <v>21.535552474607076</v>
      </c>
      <c r="AB67" s="220">
        <f>IF(SAM_2017_user_KZT!AB67="","",SAM_2017_user_KZT!AB67/326)</f>
        <v>606.65946103473027</v>
      </c>
      <c r="AC67" s="220">
        <f>IF(SAM_2017_user_KZT!AC67="","",SAM_2017_user_KZT!AC67/326)</f>
        <v>4551.1291556415663</v>
      </c>
      <c r="AD67" s="220">
        <f>IF(SAM_2017_user_KZT!AD67="","",SAM_2017_user_KZT!AD67/326)</f>
        <v>81.675964634218204</v>
      </c>
      <c r="AE67" s="220">
        <f>IF(SAM_2017_user_KZT!AE67="","",SAM_2017_user_KZT!AE67/326)</f>
        <v>70.876626592815086</v>
      </c>
      <c r="AF67" s="220">
        <f>IF(SAM_2017_user_KZT!AF67="","",SAM_2017_user_KZT!AF67/326)</f>
        <v>384.82505175688982</v>
      </c>
      <c r="AG67" s="220">
        <f>IF(SAM_2017_user_KZT!AG67="","",SAM_2017_user_KZT!AG67/326)</f>
        <v>1026.0513909190997</v>
      </c>
      <c r="AH67" s="220">
        <f>IF(SAM_2017_user_KZT!AH67="","",SAM_2017_user_KZT!AH67/326)</f>
        <v>74.162956412275534</v>
      </c>
      <c r="AI67" s="220">
        <f>IF(SAM_2017_user_KZT!AI67="","",SAM_2017_user_KZT!AI67/326)</f>
        <v>43.19472650756439</v>
      </c>
      <c r="AJ67" s="200">
        <f>IF(SAM_2017_user_KZT!AJ67="","",SAM_2017_user_KZT!AJ67/326)</f>
        <v>1924.0552890252145</v>
      </c>
      <c r="AK67" s="223" t="str">
        <f>IF(SAM_2017_user_KZT!AK67="","",SAM_2017_user_KZT!AK67/326)</f>
        <v/>
      </c>
      <c r="AL67" s="223" t="str">
        <f>IF(SAM_2017_user_KZT!AL67="","",SAM_2017_user_KZT!AL67/326)</f>
        <v/>
      </c>
      <c r="AM67" s="223" t="str">
        <f>IF(SAM_2017_user_KZT!AM67="","",SAM_2017_user_KZT!AM67/326)</f>
        <v/>
      </c>
      <c r="AN67" s="223" t="str">
        <f>IF(SAM_2017_user_KZT!AN67="","",SAM_2017_user_KZT!AN67/326)</f>
        <v/>
      </c>
      <c r="AO67" s="223" t="str">
        <f>IF(SAM_2017_user_KZT!AO67="","",SAM_2017_user_KZT!AO67/326)</f>
        <v/>
      </c>
      <c r="AP67" s="223" t="str">
        <f>IF(SAM_2017_user_KZT!AP67="","",SAM_2017_user_KZT!AP67/326)</f>
        <v/>
      </c>
      <c r="AQ67" s="223" t="str">
        <f>IF(SAM_2017_user_KZT!AQ67="","",SAM_2017_user_KZT!AQ67/326)</f>
        <v/>
      </c>
      <c r="AR67" s="223" t="str">
        <f>IF(SAM_2017_user_KZT!AR67="","",SAM_2017_user_KZT!AR67/326)</f>
        <v/>
      </c>
      <c r="AS67" s="223" t="str">
        <f>IF(SAM_2017_user_KZT!AS67="","",SAM_2017_user_KZT!AS67/326)</f>
        <v/>
      </c>
      <c r="AT67" s="223" t="str">
        <f>IF(SAM_2017_user_KZT!AT67="","",SAM_2017_user_KZT!AT67/326)</f>
        <v/>
      </c>
      <c r="AU67" s="223" t="str">
        <f>IF(SAM_2017_user_KZT!AU67="","",SAM_2017_user_KZT!AU67/326)</f>
        <v/>
      </c>
      <c r="AV67" s="223" t="str">
        <f>IF(SAM_2017_user_KZT!AV67="","",SAM_2017_user_KZT!AV67/326)</f>
        <v/>
      </c>
      <c r="AW67" s="223" t="str">
        <f>IF(SAM_2017_user_KZT!AW67="","",SAM_2017_user_KZT!AW67/326)</f>
        <v/>
      </c>
      <c r="AX67" s="223" t="str">
        <f>IF(SAM_2017_user_KZT!AX67="","",SAM_2017_user_KZT!AX67/326)</f>
        <v/>
      </c>
      <c r="AY67" s="223" t="str">
        <f>IF(SAM_2017_user_KZT!AY67="","",SAM_2017_user_KZT!AY67/326)</f>
        <v/>
      </c>
      <c r="AZ67" s="223" t="str">
        <f>IF(SAM_2017_user_KZT!AZ67="","",SAM_2017_user_KZT!AZ67/326)</f>
        <v/>
      </c>
      <c r="BA67" s="223" t="str">
        <f>IF(SAM_2017_user_KZT!BA67="","",SAM_2017_user_KZT!BA67/326)</f>
        <v/>
      </c>
      <c r="BB67" s="223" t="str">
        <f>IF(SAM_2017_user_KZT!BB67="","",SAM_2017_user_KZT!BB67/326)</f>
        <v/>
      </c>
      <c r="BC67" s="223" t="str">
        <f>IF(SAM_2017_user_KZT!BC67="","",SAM_2017_user_KZT!BC67/326)</f>
        <v/>
      </c>
      <c r="BD67" s="223" t="str">
        <f>IF(SAM_2017_user_KZT!BD67="","",SAM_2017_user_KZT!BD67/326)</f>
        <v/>
      </c>
      <c r="BE67" s="223" t="str">
        <f>IF(SAM_2017_user_KZT!BE67="","",SAM_2017_user_KZT!BE67/326)</f>
        <v/>
      </c>
      <c r="BF67" s="223" t="str">
        <f>IF(SAM_2017_user_KZT!BF67="","",SAM_2017_user_KZT!BF67/326)</f>
        <v/>
      </c>
      <c r="BG67" s="223" t="str">
        <f>IF(SAM_2017_user_KZT!BG67="","",SAM_2017_user_KZT!BG67/326)</f>
        <v/>
      </c>
      <c r="BH67" s="223" t="str">
        <f>IF(SAM_2017_user_KZT!BH67="","",SAM_2017_user_KZT!BH67/326)</f>
        <v/>
      </c>
      <c r="BI67" s="223" t="str">
        <f>IF(SAM_2017_user_KZT!BI67="","",SAM_2017_user_KZT!BI67/326)</f>
        <v/>
      </c>
      <c r="BJ67" s="223" t="str">
        <f>IF(SAM_2017_user_KZT!BJ67="","",SAM_2017_user_KZT!BJ67/326)</f>
        <v/>
      </c>
      <c r="BK67" s="223" t="str">
        <f>IF(SAM_2017_user_KZT!BK67="","",SAM_2017_user_KZT!BK67/326)</f>
        <v/>
      </c>
      <c r="BL67" s="223" t="str">
        <f>IF(SAM_2017_user_KZT!BL67="","",SAM_2017_user_KZT!BL67/326)</f>
        <v/>
      </c>
      <c r="BM67" s="223" t="str">
        <f>IF(SAM_2017_user_KZT!BM67="","",SAM_2017_user_KZT!BM67/326)</f>
        <v/>
      </c>
      <c r="BN67" s="223" t="str">
        <f>IF(SAM_2017_user_KZT!BN67="","",SAM_2017_user_KZT!BN67/326)</f>
        <v/>
      </c>
      <c r="BO67" s="223" t="str">
        <f>IF(SAM_2017_user_KZT!BO67="","",SAM_2017_user_KZT!BO67/326)</f>
        <v/>
      </c>
      <c r="BP67" s="223" t="str">
        <f>IF(SAM_2017_user_KZT!BP67="","",SAM_2017_user_KZT!BP67/326)</f>
        <v/>
      </c>
      <c r="BQ67" s="223" t="str">
        <f>IF(SAM_2017_user_KZT!BQ67="","",SAM_2017_user_KZT!BQ67/326)</f>
        <v/>
      </c>
      <c r="BR67" s="77" t="str">
        <f>IF(SAM_2017_user_KZT!BR67="","",SAM_2017_user_KZT!BR67/326)</f>
        <v/>
      </c>
      <c r="BS67" s="223" t="str">
        <f>IF(SAM_2017_user_KZT!BS67="","",SAM_2017_user_KZT!BS67/326)</f>
        <v/>
      </c>
      <c r="BT67" s="223" t="str">
        <f>IF(SAM_2017_user_KZT!BT67="","",SAM_2017_user_KZT!BT67/326)</f>
        <v/>
      </c>
      <c r="BU67" s="147">
        <f>IF(SAM_2017_user_KZT!BU67="","",SAM_2017_user_KZT!BU67/326)</f>
        <v>229.47428070397368</v>
      </c>
      <c r="BV67" s="148">
        <f>IF(SAM_2017_user_KZT!BV67="","",SAM_2017_user_KZT!BV67/326)</f>
        <v>302.25989467366503</v>
      </c>
      <c r="BW67" s="148">
        <f>IF(SAM_2017_user_KZT!BW67="","",SAM_2017_user_KZT!BW67/326)</f>
        <v>0.15578278981152832</v>
      </c>
      <c r="BX67" s="149">
        <f>IF(SAM_2017_user_KZT!BX67="","",SAM_2017_user_KZT!BX67/326)</f>
        <v>32.40282028079789</v>
      </c>
      <c r="BY67" s="125">
        <f>IF(SAM_2017_user_KZT!BY67="","",SAM_2017_user_KZT!BY67/326)</f>
        <v>109.21175128552501</v>
      </c>
      <c r="BZ67" s="223" t="str">
        <f>IF(SAM_2017_user_KZT!BZ67="","",SAM_2017_user_KZT!BZ67/326)</f>
        <v/>
      </c>
      <c r="CA67" s="223" t="str">
        <f>IF(SAM_2017_user_KZT!CA67="","",SAM_2017_user_KZT!CA67/326)</f>
        <v/>
      </c>
      <c r="CB67" s="223" t="str">
        <f>IF(SAM_2017_user_KZT!CB67="","",SAM_2017_user_KZT!CB67/326)</f>
        <v/>
      </c>
      <c r="CC67" s="223" t="str">
        <f>IF(SAM_2017_user_KZT!CD67="","",SAM_2017_user_KZT!CD67/326)</f>
        <v/>
      </c>
      <c r="CD67" s="122">
        <f>IF(SAM_2017_user_KZT!CE67="","",SAM_2017_user_KZT!CE67/326)</f>
        <v>4375.7432206247795</v>
      </c>
      <c r="CE67" s="85" t="str">
        <f>IF(SAM_2017_user_KZT!CF67="","",SAM_2017_user_KZT!CF67/326)</f>
        <v/>
      </c>
      <c r="CF67" s="107">
        <f t="shared" ref="CF67:CF83" si="2">SUM(C67:CE67)</f>
        <v>16015.913163061579</v>
      </c>
    </row>
    <row r="68" spans="1:84" x14ac:dyDescent="0.25">
      <c r="A68" s="227"/>
      <c r="B68" s="225">
        <v>66</v>
      </c>
      <c r="C68" s="198">
        <f>IF(SAM_2017_user_KZT!C68="","",SAM_2017_user_KZT!C68/326)</f>
        <v>3.8221727119737013E-3</v>
      </c>
      <c r="D68" s="220">
        <f>IF(SAM_2017_user_KZT!D68="","",SAM_2017_user_KZT!D68/326)</f>
        <v>1.7762649962608359E-2</v>
      </c>
      <c r="E68" s="220">
        <f>IF(SAM_2017_user_KZT!E68="","",SAM_2017_user_KZT!E68/326)</f>
        <v>5.7905467182134069</v>
      </c>
      <c r="F68" s="250">
        <f>IF(SAM_2017_user_KZT!F68="","",SAM_2017_user_KZT!F68/326)</f>
        <v>1.3675160355597807E-2</v>
      </c>
      <c r="G68" s="220">
        <f>IF(SAM_2017_user_KZT!G68="","",SAM_2017_user_KZT!G68/326)</f>
        <v>0.25764031749593047</v>
      </c>
      <c r="H68" s="220">
        <f>IF(SAM_2017_user_KZT!H68="","",SAM_2017_user_KZT!H68/326)</f>
        <v>1.3461415087148116E-2</v>
      </c>
      <c r="I68" s="220">
        <f>IF(SAM_2017_user_KZT!I68="","",SAM_2017_user_KZT!I68/326)</f>
        <v>2.3853902603545293E-2</v>
      </c>
      <c r="J68" s="220">
        <f>IF(SAM_2017_user_KZT!J68="","",SAM_2017_user_KZT!J68/326)</f>
        <v>1.9859682178335072E-3</v>
      </c>
      <c r="K68" s="220">
        <f>IF(SAM_2017_user_KZT!K68="","",SAM_2017_user_KZT!K68/326)</f>
        <v>1.7161713943978588E-4</v>
      </c>
      <c r="L68" s="220">
        <f>IF(SAM_2017_user_KZT!L68="","",SAM_2017_user_KZT!L68/326)</f>
        <v>1.4574768928952359E-5</v>
      </c>
      <c r="M68" s="220" t="str">
        <f>IF(SAM_2017_user_KZT!M68="","",SAM_2017_user_KZT!M68/326)</f>
        <v/>
      </c>
      <c r="N68" s="220" t="str">
        <f>IF(SAM_2017_user_KZT!N68="","",SAM_2017_user_KZT!N68/326)</f>
        <v/>
      </c>
      <c r="O68" s="220">
        <f>IF(SAM_2017_user_KZT!O68="","",SAM_2017_user_KZT!O68/326)</f>
        <v>3.7766187994096558E-4</v>
      </c>
      <c r="P68" s="220">
        <f>IF(SAM_2017_user_KZT!P68="","",SAM_2017_user_KZT!P68/326)</f>
        <v>6.8467533548541279E-6</v>
      </c>
      <c r="Q68" s="220">
        <f>IF(SAM_2017_user_KZT!Q68="","",SAM_2017_user_KZT!Q68/326)</f>
        <v>2.4957808404880975E-5</v>
      </c>
      <c r="R68" s="220">
        <f>IF(SAM_2017_user_KZT!R68="","",SAM_2017_user_KZT!R68/326)</f>
        <v>6.3336165893020273E-5</v>
      </c>
      <c r="S68" s="220">
        <f>IF(SAM_2017_user_KZT!S68="","",SAM_2017_user_KZT!S68/326)</f>
        <v>1.2660591430390187E-3</v>
      </c>
      <c r="T68" s="220" t="str">
        <f>IF(SAM_2017_user_KZT!T68="","",SAM_2017_user_KZT!T68/326)</f>
        <v/>
      </c>
      <c r="U68" s="220">
        <f>IF(SAM_2017_user_KZT!U68="","",SAM_2017_user_KZT!U68/326)</f>
        <v>5.0268119578394256E-2</v>
      </c>
      <c r="V68" s="220">
        <f>IF(SAM_2017_user_KZT!V68="","",SAM_2017_user_KZT!V68/326)</f>
        <v>5.1449672748234265E-3</v>
      </c>
      <c r="W68" s="220">
        <f>IF(SAM_2017_user_KZT!W68="","",SAM_2017_user_KZT!W68/326)</f>
        <v>2.3205519417431473E-4</v>
      </c>
      <c r="X68" s="220">
        <f>IF(SAM_2017_user_KZT!X68="","",SAM_2017_user_KZT!X68/326)</f>
        <v>7.7246648185016825E-4</v>
      </c>
      <c r="Y68" s="220">
        <f>IF(SAM_2017_user_KZT!Y68="","",SAM_2017_user_KZT!Y68/326)</f>
        <v>0.96781310976203105</v>
      </c>
      <c r="Z68" s="220">
        <f>IF(SAM_2017_user_KZT!Z68="","",SAM_2017_user_KZT!Z68/326)</f>
        <v>9.8360535423638092E-4</v>
      </c>
      <c r="AA68" s="220">
        <f>IF(SAM_2017_user_KZT!AA68="","",SAM_2017_user_KZT!AA68/326)</f>
        <v>3.6742504970846765E-4</v>
      </c>
      <c r="AB68" s="220">
        <f>IF(SAM_2017_user_KZT!AB68="","",SAM_2017_user_KZT!AB68/326)</f>
        <v>7.8646891603138831E-3</v>
      </c>
      <c r="AC68" s="220">
        <f>IF(SAM_2017_user_KZT!AC68="","",SAM_2017_user_KZT!AC68/326)</f>
        <v>6.8967275948293078E-2</v>
      </c>
      <c r="AD68" s="220">
        <f>IF(SAM_2017_user_KZT!AD68="","",SAM_2017_user_KZT!AD68/326)</f>
        <v>0.55149154664826583</v>
      </c>
      <c r="AE68" s="220">
        <f>IF(SAM_2017_user_KZT!AE68="","",SAM_2017_user_KZT!AE68/326)</f>
        <v>5.1168048659161158</v>
      </c>
      <c r="AF68" s="220">
        <f>IF(SAM_2017_user_KZT!AF68="","",SAM_2017_user_KZT!AF68/326)</f>
        <v>6.3425046201597904E-2</v>
      </c>
      <c r="AG68" s="220">
        <f>IF(SAM_2017_user_KZT!AG68="","",SAM_2017_user_KZT!AG68/326)</f>
        <v>0.38508365971686831</v>
      </c>
      <c r="AH68" s="220">
        <f>IF(SAM_2017_user_KZT!AH68="","",SAM_2017_user_KZT!AH68/326)</f>
        <v>8.9993705200135696E-4</v>
      </c>
      <c r="AI68" s="220">
        <f>IF(SAM_2017_user_KZT!AI68="","",SAM_2017_user_KZT!AI68/326)</f>
        <v>1.7269703659988891E-2</v>
      </c>
      <c r="AJ68" s="200">
        <f>IF(SAM_2017_user_KZT!AJ68="","",SAM_2017_user_KZT!AJ68/326)</f>
        <v>7.3813214817176611</v>
      </c>
      <c r="AK68" s="223" t="str">
        <f>IF(SAM_2017_user_KZT!AK68="","",SAM_2017_user_KZT!AK68/326)</f>
        <v/>
      </c>
      <c r="AL68" s="223" t="str">
        <f>IF(SAM_2017_user_KZT!AL68="","",SAM_2017_user_KZT!AL68/326)</f>
        <v/>
      </c>
      <c r="AM68" s="223" t="str">
        <f>IF(SAM_2017_user_KZT!AM68="","",SAM_2017_user_KZT!AM68/326)</f>
        <v/>
      </c>
      <c r="AN68" s="223" t="str">
        <f>IF(SAM_2017_user_KZT!AN68="","",SAM_2017_user_KZT!AN68/326)</f>
        <v/>
      </c>
      <c r="AO68" s="223" t="str">
        <f>IF(SAM_2017_user_KZT!AO68="","",SAM_2017_user_KZT!AO68/326)</f>
        <v/>
      </c>
      <c r="AP68" s="223" t="str">
        <f>IF(SAM_2017_user_KZT!AP68="","",SAM_2017_user_KZT!AP68/326)</f>
        <v/>
      </c>
      <c r="AQ68" s="223" t="str">
        <f>IF(SAM_2017_user_KZT!AQ68="","",SAM_2017_user_KZT!AQ68/326)</f>
        <v/>
      </c>
      <c r="AR68" s="223" t="str">
        <f>IF(SAM_2017_user_KZT!AR68="","",SAM_2017_user_KZT!AR68/326)</f>
        <v/>
      </c>
      <c r="AS68" s="223" t="str">
        <f>IF(SAM_2017_user_KZT!AS68="","",SAM_2017_user_KZT!AS68/326)</f>
        <v/>
      </c>
      <c r="AT68" s="223" t="str">
        <f>IF(SAM_2017_user_KZT!AT68="","",SAM_2017_user_KZT!AT68/326)</f>
        <v/>
      </c>
      <c r="AU68" s="223" t="str">
        <f>IF(SAM_2017_user_KZT!AU68="","",SAM_2017_user_KZT!AU68/326)</f>
        <v/>
      </c>
      <c r="AV68" s="223" t="str">
        <f>IF(SAM_2017_user_KZT!AV68="","",SAM_2017_user_KZT!AV68/326)</f>
        <v/>
      </c>
      <c r="AW68" s="223" t="str">
        <f>IF(SAM_2017_user_KZT!AW68="","",SAM_2017_user_KZT!AW68/326)</f>
        <v/>
      </c>
      <c r="AX68" s="223" t="str">
        <f>IF(SAM_2017_user_KZT!AX68="","",SAM_2017_user_KZT!AX68/326)</f>
        <v/>
      </c>
      <c r="AY68" s="223" t="str">
        <f>IF(SAM_2017_user_KZT!AY68="","",SAM_2017_user_KZT!AY68/326)</f>
        <v/>
      </c>
      <c r="AZ68" s="223" t="str">
        <f>IF(SAM_2017_user_KZT!AZ68="","",SAM_2017_user_KZT!AZ68/326)</f>
        <v/>
      </c>
      <c r="BA68" s="223" t="str">
        <f>IF(SAM_2017_user_KZT!BA68="","",SAM_2017_user_KZT!BA68/326)</f>
        <v/>
      </c>
      <c r="BB68" s="223" t="str">
        <f>IF(SAM_2017_user_KZT!BB68="","",SAM_2017_user_KZT!BB68/326)</f>
        <v/>
      </c>
      <c r="BC68" s="223" t="str">
        <f>IF(SAM_2017_user_KZT!BC68="","",SAM_2017_user_KZT!BC68/326)</f>
        <v/>
      </c>
      <c r="BD68" s="223" t="str">
        <f>IF(SAM_2017_user_KZT!BD68="","",SAM_2017_user_KZT!BD68/326)</f>
        <v/>
      </c>
      <c r="BE68" s="223" t="str">
        <f>IF(SAM_2017_user_KZT!BE68="","",SAM_2017_user_KZT!BE68/326)</f>
        <v/>
      </c>
      <c r="BF68" s="223" t="str">
        <f>IF(SAM_2017_user_KZT!BF68="","",SAM_2017_user_KZT!BF68/326)</f>
        <v/>
      </c>
      <c r="BG68" s="223" t="str">
        <f>IF(SAM_2017_user_KZT!BG68="","",SAM_2017_user_KZT!BG68/326)</f>
        <v/>
      </c>
      <c r="BH68" s="223" t="str">
        <f>IF(SAM_2017_user_KZT!BH68="","",SAM_2017_user_KZT!BH68/326)</f>
        <v/>
      </c>
      <c r="BI68" s="223" t="str">
        <f>IF(SAM_2017_user_KZT!BI68="","",SAM_2017_user_KZT!BI68/326)</f>
        <v/>
      </c>
      <c r="BJ68" s="223" t="str">
        <f>IF(SAM_2017_user_KZT!BJ68="","",SAM_2017_user_KZT!BJ68/326)</f>
        <v/>
      </c>
      <c r="BK68" s="223" t="str">
        <f>IF(SAM_2017_user_KZT!BK68="","",SAM_2017_user_KZT!BK68/326)</f>
        <v/>
      </c>
      <c r="BL68" s="223" t="str">
        <f>IF(SAM_2017_user_KZT!BL68="","",SAM_2017_user_KZT!BL68/326)</f>
        <v/>
      </c>
      <c r="BM68" s="223" t="str">
        <f>IF(SAM_2017_user_KZT!BM68="","",SAM_2017_user_KZT!BM68/326)</f>
        <v/>
      </c>
      <c r="BN68" s="223" t="str">
        <f>IF(SAM_2017_user_KZT!BN68="","",SAM_2017_user_KZT!BN68/326)</f>
        <v/>
      </c>
      <c r="BO68" s="223" t="str">
        <f>IF(SAM_2017_user_KZT!BO68="","",SAM_2017_user_KZT!BO68/326)</f>
        <v/>
      </c>
      <c r="BP68" s="223" t="str">
        <f>IF(SAM_2017_user_KZT!BP68="","",SAM_2017_user_KZT!BP68/326)</f>
        <v/>
      </c>
      <c r="BQ68" s="223" t="str">
        <f>IF(SAM_2017_user_KZT!BQ68="","",SAM_2017_user_KZT!BQ68/326)</f>
        <v/>
      </c>
      <c r="BR68" s="77" t="str">
        <f>IF(SAM_2017_user_KZT!BR68="","",SAM_2017_user_KZT!BR68/326)</f>
        <v/>
      </c>
      <c r="BS68" s="223" t="str">
        <f>IF(SAM_2017_user_KZT!BS68="","",SAM_2017_user_KZT!BS68/326)</f>
        <v/>
      </c>
      <c r="BT68" s="223" t="str">
        <f>IF(SAM_2017_user_KZT!BT68="","",SAM_2017_user_KZT!BT68/326)</f>
        <v/>
      </c>
      <c r="BU68" s="147">
        <f>IF(SAM_2017_user_KZT!BU68="","",SAM_2017_user_KZT!BU68/326)</f>
        <v>335.48609612945324</v>
      </c>
      <c r="BV68" s="148">
        <f>IF(SAM_2017_user_KZT!BV68="","",SAM_2017_user_KZT!BV68/326)</f>
        <v>758.11892773576358</v>
      </c>
      <c r="BW68" s="148">
        <f>IF(SAM_2017_user_KZT!BW68="","",SAM_2017_user_KZT!BW68/326)</f>
        <v>278.41237648912397</v>
      </c>
      <c r="BX68" s="149">
        <f>IF(SAM_2017_user_KZT!BX68="","",SAM_2017_user_KZT!BX68/326)</f>
        <v>1674.5106096275831</v>
      </c>
      <c r="BY68" s="125">
        <f>IF(SAM_2017_user_KZT!BY68="","",SAM_2017_user_KZT!BY68/326)</f>
        <v>4706.044605196701</v>
      </c>
      <c r="BZ68" s="223" t="str">
        <f>IF(SAM_2017_user_KZT!BZ68="","",SAM_2017_user_KZT!BZ68/326)</f>
        <v/>
      </c>
      <c r="CA68" s="223" t="str">
        <f>IF(SAM_2017_user_KZT!CA68="","",SAM_2017_user_KZT!CA68/326)</f>
        <v/>
      </c>
      <c r="CB68" s="223" t="str">
        <f>IF(SAM_2017_user_KZT!CB68="","",SAM_2017_user_KZT!CB68/326)</f>
        <v/>
      </c>
      <c r="CC68" s="223" t="str">
        <f>IF(SAM_2017_user_KZT!CD68="","",SAM_2017_user_KZT!CD68/326)</f>
        <v/>
      </c>
      <c r="CD68" s="122" t="str">
        <f>IF(SAM_2017_user_KZT!CE68="","",SAM_2017_user_KZT!CE68/326)</f>
        <v/>
      </c>
      <c r="CE68" s="85" t="str">
        <f>IF(SAM_2017_user_KZT!CF68="","",SAM_2017_user_KZT!CF68/326)</f>
        <v/>
      </c>
      <c r="CF68" s="107">
        <f t="shared" si="2"/>
        <v>7773.3159984916483</v>
      </c>
    </row>
    <row r="69" spans="1:84" x14ac:dyDescent="0.25">
      <c r="A69" s="227"/>
      <c r="B69" s="225">
        <v>67</v>
      </c>
      <c r="C69" s="198">
        <f>IF(SAM_2017_user_KZT!C69="","",SAM_2017_user_KZT!C69/326)</f>
        <v>1.756147427724471E-2</v>
      </c>
      <c r="D69" s="220">
        <f>IF(SAM_2017_user_KZT!D69="","",SAM_2017_user_KZT!D69/326)</f>
        <v>2.7926509204069104E-2</v>
      </c>
      <c r="E69" s="220">
        <f>IF(SAM_2017_user_KZT!E69="","",SAM_2017_user_KZT!E69/326)</f>
        <v>11.573644577316431</v>
      </c>
      <c r="F69" s="250">
        <f>IF(SAM_2017_user_KZT!F69="","",SAM_2017_user_KZT!F69/326)</f>
        <v>5.8675298254605032E-2</v>
      </c>
      <c r="G69" s="220" t="str">
        <f>IF(SAM_2017_user_KZT!G69="","",SAM_2017_user_KZT!G69/326)</f>
        <v/>
      </c>
      <c r="H69" s="220">
        <f>IF(SAM_2017_user_KZT!H69="","",SAM_2017_user_KZT!H69/326)</f>
        <v>5.8605186844444979E-3</v>
      </c>
      <c r="I69" s="220">
        <f>IF(SAM_2017_user_KZT!I69="","",SAM_2017_user_KZT!I69/326)</f>
        <v>6.2199444843296127E-2</v>
      </c>
      <c r="J69" s="220">
        <f>IF(SAM_2017_user_KZT!J69="","",SAM_2017_user_KZT!J69/326)</f>
        <v>5.0445463376215263E-2</v>
      </c>
      <c r="K69" s="220">
        <f>IF(SAM_2017_user_KZT!K69="","",SAM_2017_user_KZT!K69/326)</f>
        <v>2.9539872795359451E-3</v>
      </c>
      <c r="L69" s="220">
        <f>IF(SAM_2017_user_KZT!L69="","",SAM_2017_user_KZT!L69/326)</f>
        <v>2.4106250474701369E-4</v>
      </c>
      <c r="M69" s="220">
        <f>IF(SAM_2017_user_KZT!M69="","",SAM_2017_user_KZT!M69/326)</f>
        <v>1.7916647693388153E-2</v>
      </c>
      <c r="N69" s="220">
        <f>IF(SAM_2017_user_KZT!N69="","",SAM_2017_user_KZT!N69/326)</f>
        <v>3.8473920547963719E-5</v>
      </c>
      <c r="O69" s="220">
        <f>IF(SAM_2017_user_KZT!O69="","",SAM_2017_user_KZT!O69/326)</f>
        <v>4.9425709153842035E-6</v>
      </c>
      <c r="P69" s="220">
        <f>IF(SAM_2017_user_KZT!P69="","",SAM_2017_user_KZT!P69/326)</f>
        <v>2.2462784968222183E-3</v>
      </c>
      <c r="Q69" s="220">
        <f>IF(SAM_2017_user_KZT!Q69="","",SAM_2017_user_KZT!Q69/326)</f>
        <v>0.47902756596981472</v>
      </c>
      <c r="R69" s="220">
        <f>IF(SAM_2017_user_KZT!R69="","",SAM_2017_user_KZT!R69/326)</f>
        <v>1.7505626386566791E-4</v>
      </c>
      <c r="S69" s="220">
        <f>IF(SAM_2017_user_KZT!S69="","",SAM_2017_user_KZT!S69/326)</f>
        <v>3.8167447960488085E-4</v>
      </c>
      <c r="T69" s="220" t="str">
        <f>IF(SAM_2017_user_KZT!T69="","",SAM_2017_user_KZT!T69/326)</f>
        <v/>
      </c>
      <c r="U69" s="220">
        <f>IF(SAM_2017_user_KZT!U69="","",SAM_2017_user_KZT!U69/326)</f>
        <v>0.14298209268326531</v>
      </c>
      <c r="V69" s="220">
        <f>IF(SAM_2017_user_KZT!V69="","",SAM_2017_user_KZT!V69/326)</f>
        <v>9.3146904667443867E-3</v>
      </c>
      <c r="W69" s="220">
        <f>IF(SAM_2017_user_KZT!W69="","",SAM_2017_user_KZT!W69/326)</f>
        <v>1.0055004412322901E-2</v>
      </c>
      <c r="X69" s="220">
        <f>IF(SAM_2017_user_KZT!X69="","",SAM_2017_user_KZT!X69/326)</f>
        <v>9.9621868154641992E-3</v>
      </c>
      <c r="Y69" s="220">
        <f>IF(SAM_2017_user_KZT!Y69="","",SAM_2017_user_KZT!Y69/326)</f>
        <v>25.542005997425179</v>
      </c>
      <c r="Z69" s="220">
        <f>IF(SAM_2017_user_KZT!Z69="","",SAM_2017_user_KZT!Z69/326)</f>
        <v>8.0212290218969876E-4</v>
      </c>
      <c r="AA69" s="220">
        <f>IF(SAM_2017_user_KZT!AA69="","",SAM_2017_user_KZT!AA69/326)</f>
        <v>8.5519486650771401E-2</v>
      </c>
      <c r="AB69" s="220">
        <f>IF(SAM_2017_user_KZT!AB69="","",SAM_2017_user_KZT!AB69/326)</f>
        <v>2.411660189205787E-2</v>
      </c>
      <c r="AC69" s="220">
        <f>IF(SAM_2017_user_KZT!AC69="","",SAM_2017_user_KZT!AC69/326)</f>
        <v>0.55117108928739345</v>
      </c>
      <c r="AD69" s="220">
        <f>IF(SAM_2017_user_KZT!AD69="","",SAM_2017_user_KZT!AD69/326)</f>
        <v>6.2410811136609026E-2</v>
      </c>
      <c r="AE69" s="220">
        <f>IF(SAM_2017_user_KZT!AE69="","",SAM_2017_user_KZT!AE69/326)</f>
        <v>7.8552070762297595E-5</v>
      </c>
      <c r="AF69" s="220" t="str">
        <f>IF(SAM_2017_user_KZT!AF69="","",SAM_2017_user_KZT!AF69/326)</f>
        <v/>
      </c>
      <c r="AG69" s="220">
        <f>IF(SAM_2017_user_KZT!AG69="","",SAM_2017_user_KZT!AG69/326)</f>
        <v>1.0555807362748726</v>
      </c>
      <c r="AH69" s="220">
        <f>IF(SAM_2017_user_KZT!AH69="","",SAM_2017_user_KZT!AH69/326)</f>
        <v>1.4344400173485647</v>
      </c>
      <c r="AI69" s="220">
        <f>IF(SAM_2017_user_KZT!AI69="","",SAM_2017_user_KZT!AI69/326)</f>
        <v>26.763168677409787</v>
      </c>
      <c r="AJ69" s="200">
        <f>IF(SAM_2017_user_KZT!AJ69="","",SAM_2017_user_KZT!AJ69/326)</f>
        <v>21.383540561124494</v>
      </c>
      <c r="AK69" s="223" t="str">
        <f>IF(SAM_2017_user_KZT!AK69="","",SAM_2017_user_KZT!AK69/326)</f>
        <v/>
      </c>
      <c r="AL69" s="223" t="str">
        <f>IF(SAM_2017_user_KZT!AL69="","",SAM_2017_user_KZT!AL69/326)</f>
        <v/>
      </c>
      <c r="AM69" s="223" t="str">
        <f>IF(SAM_2017_user_KZT!AM69="","",SAM_2017_user_KZT!AM69/326)</f>
        <v/>
      </c>
      <c r="AN69" s="223" t="str">
        <f>IF(SAM_2017_user_KZT!AN69="","",SAM_2017_user_KZT!AN69/326)</f>
        <v/>
      </c>
      <c r="AO69" s="223" t="str">
        <f>IF(SAM_2017_user_KZT!AO69="","",SAM_2017_user_KZT!AO69/326)</f>
        <v/>
      </c>
      <c r="AP69" s="223" t="str">
        <f>IF(SAM_2017_user_KZT!AP69="","",SAM_2017_user_KZT!AP69/326)</f>
        <v/>
      </c>
      <c r="AQ69" s="223" t="str">
        <f>IF(SAM_2017_user_KZT!AQ69="","",SAM_2017_user_KZT!AQ69/326)</f>
        <v/>
      </c>
      <c r="AR69" s="223" t="str">
        <f>IF(SAM_2017_user_KZT!AR69="","",SAM_2017_user_KZT!AR69/326)</f>
        <v/>
      </c>
      <c r="AS69" s="223" t="str">
        <f>IF(SAM_2017_user_KZT!AS69="","",SAM_2017_user_KZT!AS69/326)</f>
        <v/>
      </c>
      <c r="AT69" s="223" t="str">
        <f>IF(SAM_2017_user_KZT!AT69="","",SAM_2017_user_KZT!AT69/326)</f>
        <v/>
      </c>
      <c r="AU69" s="223" t="str">
        <f>IF(SAM_2017_user_KZT!AU69="","",SAM_2017_user_KZT!AU69/326)</f>
        <v/>
      </c>
      <c r="AV69" s="223" t="str">
        <f>IF(SAM_2017_user_KZT!AV69="","",SAM_2017_user_KZT!AV69/326)</f>
        <v/>
      </c>
      <c r="AW69" s="223" t="str">
        <f>IF(SAM_2017_user_KZT!AW69="","",SAM_2017_user_KZT!AW69/326)</f>
        <v/>
      </c>
      <c r="AX69" s="223" t="str">
        <f>IF(SAM_2017_user_KZT!AX69="","",SAM_2017_user_KZT!AX69/326)</f>
        <v/>
      </c>
      <c r="AY69" s="223" t="str">
        <f>IF(SAM_2017_user_KZT!AY69="","",SAM_2017_user_KZT!AY69/326)</f>
        <v/>
      </c>
      <c r="AZ69" s="223" t="str">
        <f>IF(SAM_2017_user_KZT!AZ69="","",SAM_2017_user_KZT!AZ69/326)</f>
        <v/>
      </c>
      <c r="BA69" s="223" t="str">
        <f>IF(SAM_2017_user_KZT!BA69="","",SAM_2017_user_KZT!BA69/326)</f>
        <v/>
      </c>
      <c r="BB69" s="223" t="str">
        <f>IF(SAM_2017_user_KZT!BB69="","",SAM_2017_user_KZT!BB69/326)</f>
        <v/>
      </c>
      <c r="BC69" s="223" t="str">
        <f>IF(SAM_2017_user_KZT!BC69="","",SAM_2017_user_KZT!BC69/326)</f>
        <v/>
      </c>
      <c r="BD69" s="223" t="str">
        <f>IF(SAM_2017_user_KZT!BD69="","",SAM_2017_user_KZT!BD69/326)</f>
        <v/>
      </c>
      <c r="BE69" s="223" t="str">
        <f>IF(SAM_2017_user_KZT!BE69="","",SAM_2017_user_KZT!BE69/326)</f>
        <v/>
      </c>
      <c r="BF69" s="223" t="str">
        <f>IF(SAM_2017_user_KZT!BF69="","",SAM_2017_user_KZT!BF69/326)</f>
        <v/>
      </c>
      <c r="BG69" s="223" t="str">
        <f>IF(SAM_2017_user_KZT!BG69="","",SAM_2017_user_KZT!BG69/326)</f>
        <v/>
      </c>
      <c r="BH69" s="223" t="str">
        <f>IF(SAM_2017_user_KZT!BH69="","",SAM_2017_user_KZT!BH69/326)</f>
        <v/>
      </c>
      <c r="BI69" s="223" t="str">
        <f>IF(SAM_2017_user_KZT!BI69="","",SAM_2017_user_KZT!BI69/326)</f>
        <v/>
      </c>
      <c r="BJ69" s="223" t="str">
        <f>IF(SAM_2017_user_KZT!BJ69="","",SAM_2017_user_KZT!BJ69/326)</f>
        <v/>
      </c>
      <c r="BK69" s="223" t="str">
        <f>IF(SAM_2017_user_KZT!BK69="","",SAM_2017_user_KZT!BK69/326)</f>
        <v/>
      </c>
      <c r="BL69" s="223" t="str">
        <f>IF(SAM_2017_user_KZT!BL69="","",SAM_2017_user_KZT!BL69/326)</f>
        <v/>
      </c>
      <c r="BM69" s="223" t="str">
        <f>IF(SAM_2017_user_KZT!BM69="","",SAM_2017_user_KZT!BM69/326)</f>
        <v/>
      </c>
      <c r="BN69" s="223" t="str">
        <f>IF(SAM_2017_user_KZT!BN69="","",SAM_2017_user_KZT!BN69/326)</f>
        <v/>
      </c>
      <c r="BO69" s="223" t="str">
        <f>IF(SAM_2017_user_KZT!BO69="","",SAM_2017_user_KZT!BO69/326)</f>
        <v/>
      </c>
      <c r="BP69" s="223" t="str">
        <f>IF(SAM_2017_user_KZT!BP69="","",SAM_2017_user_KZT!BP69/326)</f>
        <v/>
      </c>
      <c r="BQ69" s="223" t="str">
        <f>IF(SAM_2017_user_KZT!BQ69="","",SAM_2017_user_KZT!BQ69/326)</f>
        <v/>
      </c>
      <c r="BR69" s="77" t="str">
        <f>IF(SAM_2017_user_KZT!BR69="","",SAM_2017_user_KZT!BR69/326)</f>
        <v/>
      </c>
      <c r="BS69" s="223" t="str">
        <f>IF(SAM_2017_user_KZT!BS69="","",SAM_2017_user_KZT!BS69/326)</f>
        <v/>
      </c>
      <c r="BT69" s="223" t="str">
        <f>IF(SAM_2017_user_KZT!BT69="","",SAM_2017_user_KZT!BT69/326)</f>
        <v/>
      </c>
      <c r="BU69" s="147">
        <f>IF(SAM_2017_user_KZT!BU69="","",SAM_2017_user_KZT!BU69/326)</f>
        <v>114.81753239030866</v>
      </c>
      <c r="BV69" s="148">
        <f>IF(SAM_2017_user_KZT!BV69="","",SAM_2017_user_KZT!BV69/326)</f>
        <v>239.11140241502679</v>
      </c>
      <c r="BW69" s="148">
        <f>IF(SAM_2017_user_KZT!BW69="","",SAM_2017_user_KZT!BW69/326)</f>
        <v>91.987773013546445</v>
      </c>
      <c r="BX69" s="149">
        <f>IF(SAM_2017_user_KZT!BX69="","",SAM_2017_user_KZT!BX69/326)</f>
        <v>675.32804235311073</v>
      </c>
      <c r="BY69" s="125">
        <f>IF(SAM_2017_user_KZT!BY69="","",SAM_2017_user_KZT!BY69/326)</f>
        <v>4831.3790527944575</v>
      </c>
      <c r="BZ69" s="223" t="str">
        <f>IF(SAM_2017_user_KZT!BZ69="","",SAM_2017_user_KZT!BZ69/326)</f>
        <v/>
      </c>
      <c r="CA69" s="223" t="str">
        <f>IF(SAM_2017_user_KZT!CA69="","",SAM_2017_user_KZT!CA69/326)</f>
        <v/>
      </c>
      <c r="CB69" s="223" t="str">
        <f>IF(SAM_2017_user_KZT!CB69="","",SAM_2017_user_KZT!CB69/326)</f>
        <v/>
      </c>
      <c r="CC69" s="223" t="str">
        <f>IF(SAM_2017_user_KZT!CD69="","",SAM_2017_user_KZT!CD69/326)</f>
        <v/>
      </c>
      <c r="CD69" s="122" t="str">
        <f>IF(SAM_2017_user_KZT!CE69="","",SAM_2017_user_KZT!CE69/326)</f>
        <v/>
      </c>
      <c r="CE69" s="85" t="str">
        <f>IF(SAM_2017_user_KZT!CF69="","",SAM_2017_user_KZT!CF69/326)</f>
        <v/>
      </c>
      <c r="CF69" s="107">
        <f t="shared" si="2"/>
        <v>6041.9982505694861</v>
      </c>
    </row>
    <row r="70" spans="1:84" x14ac:dyDescent="0.25">
      <c r="A70" s="86"/>
      <c r="B70" s="103">
        <v>68</v>
      </c>
      <c r="C70" s="201">
        <f>IF(SAM_2017_user_KZT!C70="","",SAM_2017_user_KZT!C70/326)</f>
        <v>305.19479832341477</v>
      </c>
      <c r="D70" s="202">
        <f>IF(SAM_2017_user_KZT!D70="","",SAM_2017_user_KZT!D70/326)</f>
        <v>62.216117868768094</v>
      </c>
      <c r="E70" s="202">
        <f>IF(SAM_2017_user_KZT!E70="","",SAM_2017_user_KZT!E70/326)</f>
        <v>702.23461859280758</v>
      </c>
      <c r="F70" s="251">
        <f>IF(SAM_2017_user_KZT!F70="","",SAM_2017_user_KZT!F70/326)</f>
        <v>26.095597453705484</v>
      </c>
      <c r="G70" s="202">
        <f>IF(SAM_2017_user_KZT!G70="","",SAM_2017_user_KZT!G70/326)</f>
        <v>1.95715510348405</v>
      </c>
      <c r="H70" s="202">
        <f>IF(SAM_2017_user_KZT!H70="","",SAM_2017_user_KZT!H70/326)</f>
        <v>29.796505091283528</v>
      </c>
      <c r="I70" s="202">
        <f>IF(SAM_2017_user_KZT!I70="","",SAM_2017_user_KZT!I70/326)</f>
        <v>142.29345358451928</v>
      </c>
      <c r="J70" s="202">
        <f>IF(SAM_2017_user_KZT!J70="","",SAM_2017_user_KZT!J70/326)</f>
        <v>17.346542915496443</v>
      </c>
      <c r="K70" s="202">
        <f>IF(SAM_2017_user_KZT!K70="","",SAM_2017_user_KZT!K70/326)</f>
        <v>1.0748807423217619</v>
      </c>
      <c r="L70" s="202">
        <f>IF(SAM_2017_user_KZT!L70="","",SAM_2017_user_KZT!L70/326)</f>
        <v>1.1028372229727776</v>
      </c>
      <c r="M70" s="202">
        <f>IF(SAM_2017_user_KZT!M70="","",SAM_2017_user_KZT!M70/326)</f>
        <v>14.177963612841728</v>
      </c>
      <c r="N70" s="202">
        <f>IF(SAM_2017_user_KZT!N70="","",SAM_2017_user_KZT!N70/326)</f>
        <v>0.12059871969806331</v>
      </c>
      <c r="O70" s="202">
        <f>IF(SAM_2017_user_KZT!O70="","",SAM_2017_user_KZT!O70/326)</f>
        <v>0.71291684163702762</v>
      </c>
      <c r="P70" s="202">
        <f>IF(SAM_2017_user_KZT!P70="","",SAM_2017_user_KZT!P70/326)</f>
        <v>1.0034983052784714</v>
      </c>
      <c r="Q70" s="202">
        <f>IF(SAM_2017_user_KZT!Q70="","",SAM_2017_user_KZT!Q70/326)</f>
        <v>3.2645480578108428</v>
      </c>
      <c r="R70" s="202">
        <f>IF(SAM_2017_user_KZT!R70="","",SAM_2017_user_KZT!R70/326)</f>
        <v>4.2136677887918523</v>
      </c>
      <c r="S70" s="202">
        <f>IF(SAM_2017_user_KZT!S70="","",SAM_2017_user_KZT!S70/326)</f>
        <v>2.8182237458441777</v>
      </c>
      <c r="T70" s="202">
        <f>IF(SAM_2017_user_KZT!T70="","",SAM_2017_user_KZT!T70/326)</f>
        <v>3.5483867120608653E-5</v>
      </c>
      <c r="U70" s="202">
        <f>IF(SAM_2017_user_KZT!U70="","",SAM_2017_user_KZT!U70/326)</f>
        <v>29.238800415275637</v>
      </c>
      <c r="V70" s="202">
        <f>IF(SAM_2017_user_KZT!V70="","",SAM_2017_user_KZT!V70/326)</f>
        <v>1.0353327933800647</v>
      </c>
      <c r="W70" s="202">
        <f>IF(SAM_2017_user_KZT!W70="","",SAM_2017_user_KZT!W70/326)</f>
        <v>0.84137681994745461</v>
      </c>
      <c r="X70" s="202">
        <f>IF(SAM_2017_user_KZT!X70="","",SAM_2017_user_KZT!X70/326)</f>
        <v>10.579804976945633</v>
      </c>
      <c r="Y70" s="202">
        <f>IF(SAM_2017_user_KZT!Y70="","",SAM_2017_user_KZT!Y70/326)</f>
        <v>529.76195859453492</v>
      </c>
      <c r="Z70" s="202">
        <f>IF(SAM_2017_user_KZT!Z70="","",SAM_2017_user_KZT!Z70/326)</f>
        <v>27.299034250416522</v>
      </c>
      <c r="AA70" s="202">
        <f>IF(SAM_2017_user_KZT!AA70="","",SAM_2017_user_KZT!AA70/326)</f>
        <v>396.06331508013568</v>
      </c>
      <c r="AB70" s="202">
        <f>IF(SAM_2017_user_KZT!AB70="","",SAM_2017_user_KZT!AB70/326)</f>
        <v>149.63033467180088</v>
      </c>
      <c r="AC70" s="202">
        <f>IF(SAM_2017_user_KZT!AC70="","",SAM_2017_user_KZT!AC70/326)</f>
        <v>5011.1004363932143</v>
      </c>
      <c r="AD70" s="202">
        <f>IF(SAM_2017_user_KZT!AD70="","",SAM_2017_user_KZT!AD70/326)</f>
        <v>130.50370772858187</v>
      </c>
      <c r="AE70" s="202">
        <f>IF(SAM_2017_user_KZT!AE70="","",SAM_2017_user_KZT!AE70/326)</f>
        <v>290.64619792200961</v>
      </c>
      <c r="AF70" s="202">
        <f>IF(SAM_2017_user_KZT!AF70="","",SAM_2017_user_KZT!AF70/326)</f>
        <v>632.28062245028514</v>
      </c>
      <c r="AG70" s="202">
        <f>IF(SAM_2017_user_KZT!AG70="","",SAM_2017_user_KZT!AG70/326)</f>
        <v>902.922409579994</v>
      </c>
      <c r="AH70" s="202">
        <f>IF(SAM_2017_user_KZT!AH70="","",SAM_2017_user_KZT!AH70/326)</f>
        <v>321.78136014462154</v>
      </c>
      <c r="AI70" s="202">
        <f>IF(SAM_2017_user_KZT!AI70="","",SAM_2017_user_KZT!AI70/326)</f>
        <v>349.46963333940977</v>
      </c>
      <c r="AJ70" s="203">
        <f>IF(SAM_2017_user_KZT!AJ70="","",SAM_2017_user_KZT!AJ70/326)</f>
        <v>1715.5563679817633</v>
      </c>
      <c r="AK70" s="224" t="str">
        <f>IF(SAM_2017_user_KZT!AK70="","",SAM_2017_user_KZT!AK70/326)</f>
        <v/>
      </c>
      <c r="AL70" s="224" t="str">
        <f>IF(SAM_2017_user_KZT!AL70="","",SAM_2017_user_KZT!AL70/326)</f>
        <v/>
      </c>
      <c r="AM70" s="224" t="str">
        <f>IF(SAM_2017_user_KZT!AM70="","",SAM_2017_user_KZT!AM70/326)</f>
        <v/>
      </c>
      <c r="AN70" s="224" t="str">
        <f>IF(SAM_2017_user_KZT!AN70="","",SAM_2017_user_KZT!AN70/326)</f>
        <v/>
      </c>
      <c r="AO70" s="224" t="str">
        <f>IF(SAM_2017_user_KZT!AO70="","",SAM_2017_user_KZT!AO70/326)</f>
        <v/>
      </c>
      <c r="AP70" s="224" t="str">
        <f>IF(SAM_2017_user_KZT!AP70="","",SAM_2017_user_KZT!AP70/326)</f>
        <v/>
      </c>
      <c r="AQ70" s="224" t="str">
        <f>IF(SAM_2017_user_KZT!AQ70="","",SAM_2017_user_KZT!AQ70/326)</f>
        <v/>
      </c>
      <c r="AR70" s="224" t="str">
        <f>IF(SAM_2017_user_KZT!AR70="","",SAM_2017_user_KZT!AR70/326)</f>
        <v/>
      </c>
      <c r="AS70" s="224" t="str">
        <f>IF(SAM_2017_user_KZT!AS70="","",SAM_2017_user_KZT!AS70/326)</f>
        <v/>
      </c>
      <c r="AT70" s="224" t="str">
        <f>IF(SAM_2017_user_KZT!AT70="","",SAM_2017_user_KZT!AT70/326)</f>
        <v/>
      </c>
      <c r="AU70" s="224" t="str">
        <f>IF(SAM_2017_user_KZT!AU70="","",SAM_2017_user_KZT!AU70/326)</f>
        <v/>
      </c>
      <c r="AV70" s="224" t="str">
        <f>IF(SAM_2017_user_KZT!AV70="","",SAM_2017_user_KZT!AV70/326)</f>
        <v/>
      </c>
      <c r="AW70" s="224" t="str">
        <f>IF(SAM_2017_user_KZT!AW70="","",SAM_2017_user_KZT!AW70/326)</f>
        <v/>
      </c>
      <c r="AX70" s="224" t="str">
        <f>IF(SAM_2017_user_KZT!AX70="","",SAM_2017_user_KZT!AX70/326)</f>
        <v/>
      </c>
      <c r="AY70" s="224" t="str">
        <f>IF(SAM_2017_user_KZT!AY70="","",SAM_2017_user_KZT!AY70/326)</f>
        <v/>
      </c>
      <c r="AZ70" s="224" t="str">
        <f>IF(SAM_2017_user_KZT!AZ70="","",SAM_2017_user_KZT!AZ70/326)</f>
        <v/>
      </c>
      <c r="BA70" s="224" t="str">
        <f>IF(SAM_2017_user_KZT!BA70="","",SAM_2017_user_KZT!BA70/326)</f>
        <v/>
      </c>
      <c r="BB70" s="224" t="str">
        <f>IF(SAM_2017_user_KZT!BB70="","",SAM_2017_user_KZT!BB70/326)</f>
        <v/>
      </c>
      <c r="BC70" s="224" t="str">
        <f>IF(SAM_2017_user_KZT!BC70="","",SAM_2017_user_KZT!BC70/326)</f>
        <v/>
      </c>
      <c r="BD70" s="224" t="str">
        <f>IF(SAM_2017_user_KZT!BD70="","",SAM_2017_user_KZT!BD70/326)</f>
        <v/>
      </c>
      <c r="BE70" s="224" t="str">
        <f>IF(SAM_2017_user_KZT!BE70="","",SAM_2017_user_KZT!BE70/326)</f>
        <v/>
      </c>
      <c r="BF70" s="224" t="str">
        <f>IF(SAM_2017_user_KZT!BF70="","",SAM_2017_user_KZT!BF70/326)</f>
        <v/>
      </c>
      <c r="BG70" s="224" t="str">
        <f>IF(SAM_2017_user_KZT!BG70="","",SAM_2017_user_KZT!BG70/326)</f>
        <v/>
      </c>
      <c r="BH70" s="224" t="str">
        <f>IF(SAM_2017_user_KZT!BH70="","",SAM_2017_user_KZT!BH70/326)</f>
        <v/>
      </c>
      <c r="BI70" s="224" t="str">
        <f>IF(SAM_2017_user_KZT!BI70="","",SAM_2017_user_KZT!BI70/326)</f>
        <v/>
      </c>
      <c r="BJ70" s="224" t="str">
        <f>IF(SAM_2017_user_KZT!BJ70="","",SAM_2017_user_KZT!BJ70/326)</f>
        <v/>
      </c>
      <c r="BK70" s="224" t="str">
        <f>IF(SAM_2017_user_KZT!BK70="","",SAM_2017_user_KZT!BK70/326)</f>
        <v/>
      </c>
      <c r="BL70" s="224" t="str">
        <f>IF(SAM_2017_user_KZT!BL70="","",SAM_2017_user_KZT!BL70/326)</f>
        <v/>
      </c>
      <c r="BM70" s="224" t="str">
        <f>IF(SAM_2017_user_KZT!BM70="","",SAM_2017_user_KZT!BM70/326)</f>
        <v/>
      </c>
      <c r="BN70" s="224" t="str">
        <f>IF(SAM_2017_user_KZT!BN70="","",SAM_2017_user_KZT!BN70/326)</f>
        <v/>
      </c>
      <c r="BO70" s="224" t="str">
        <f>IF(SAM_2017_user_KZT!BO70="","",SAM_2017_user_KZT!BO70/326)</f>
        <v/>
      </c>
      <c r="BP70" s="224" t="str">
        <f>IF(SAM_2017_user_KZT!BP70="","",SAM_2017_user_KZT!BP70/326)</f>
        <v/>
      </c>
      <c r="BQ70" s="224" t="str">
        <f>IF(SAM_2017_user_KZT!BQ70="","",SAM_2017_user_KZT!BQ70/326)</f>
        <v/>
      </c>
      <c r="BR70" s="78" t="str">
        <f>IF(SAM_2017_user_KZT!BR70="","",SAM_2017_user_KZT!BR70/326)</f>
        <v/>
      </c>
      <c r="BS70" s="224" t="str">
        <f>IF(SAM_2017_user_KZT!BS70="","",SAM_2017_user_KZT!BS70/326)</f>
        <v/>
      </c>
      <c r="BT70" s="224" t="str">
        <f>IF(SAM_2017_user_KZT!BT70="","",SAM_2017_user_KZT!BT70/326)</f>
        <v/>
      </c>
      <c r="BU70" s="150">
        <f>IF(SAM_2017_user_KZT!BU70="","",SAM_2017_user_KZT!BU70/326)</f>
        <v>1351.7897591616081</v>
      </c>
      <c r="BV70" s="151">
        <f>IF(SAM_2017_user_KZT!BV70="","",SAM_2017_user_KZT!BV70/326)</f>
        <v>2015.4313250426139</v>
      </c>
      <c r="BW70" s="151">
        <f>IF(SAM_2017_user_KZT!BW70="","",SAM_2017_user_KZT!BW70/326)</f>
        <v>1131.3028617854384</v>
      </c>
      <c r="BX70" s="152">
        <f>IF(SAM_2017_user_KZT!BX70="","",SAM_2017_user_KZT!BX70/326)</f>
        <v>5110.2214681029518</v>
      </c>
      <c r="BY70" s="126">
        <f>IF(SAM_2017_user_KZT!BY70="","",SAM_2017_user_KZT!BY70/326)</f>
        <v>7890.9252743353618</v>
      </c>
      <c r="BZ70" s="224" t="str">
        <f>IF(SAM_2017_user_KZT!BZ70="","",SAM_2017_user_KZT!BZ70/326)</f>
        <v/>
      </c>
      <c r="CA70" s="224" t="str">
        <f>IF(SAM_2017_user_KZT!CA70="","",SAM_2017_user_KZT!CA70/326)</f>
        <v/>
      </c>
      <c r="CB70" s="224" t="str">
        <f>IF(SAM_2017_user_KZT!CB70="","",SAM_2017_user_KZT!CB70/326)</f>
        <v/>
      </c>
      <c r="CC70" s="224" t="str">
        <f>IF(SAM_2017_user_KZT!CD70="","",SAM_2017_user_KZT!CD70/326)</f>
        <v/>
      </c>
      <c r="CD70" s="123">
        <f>IF(SAM_2017_user_KZT!CE70="","",SAM_2017_user_KZT!CE70/326)</f>
        <v>117.96819725607823</v>
      </c>
      <c r="CE70" s="3" t="str">
        <f>IF(SAM_2017_user_KZT!CF70="","",SAM_2017_user_KZT!CF70/326)</f>
        <v/>
      </c>
      <c r="CF70" s="107">
        <f t="shared" si="2"/>
        <v>29431.973538280912</v>
      </c>
    </row>
    <row r="71" spans="1:84" x14ac:dyDescent="0.25">
      <c r="A71" s="227" t="str">
        <f>BS1</f>
        <v>K</v>
      </c>
      <c r="B71" s="225">
        <v>69</v>
      </c>
      <c r="C71" s="220">
        <f>IF(SAM_2017_user_KZT!C71="","",SAM_2017_user_KZT!C71/326)</f>
        <v>5672.4006134969322</v>
      </c>
      <c r="D71" s="220">
        <f>IF(SAM_2017_user_KZT!D71="","",SAM_2017_user_KZT!D71/326)</f>
        <v>378.72012929880646</v>
      </c>
      <c r="E71" s="220">
        <f>IF(SAM_2017_user_KZT!E71="","",SAM_2017_user_KZT!E71/326)</f>
        <v>13251.613368281418</v>
      </c>
      <c r="F71" s="220">
        <f>IF(SAM_2017_user_KZT!F71="","",SAM_2017_user_KZT!F71/326)</f>
        <v>388.17326138731778</v>
      </c>
      <c r="G71" s="220">
        <f>IF(SAM_2017_user_KZT!G71="","",SAM_2017_user_KZT!G71/326)</f>
        <v>342.69908116672957</v>
      </c>
      <c r="H71" s="220">
        <f>IF(SAM_2017_user_KZT!H71="","",SAM_2017_user_KZT!H71/326)</f>
        <v>1745.0879162735976</v>
      </c>
      <c r="I71" s="220">
        <f>IF(SAM_2017_user_KZT!I71="","",SAM_2017_user_KZT!I71/326)</f>
        <v>679.84918837740599</v>
      </c>
      <c r="J71" s="220">
        <f>IF(SAM_2017_user_KZT!J71="","",SAM_2017_user_KZT!J71/326)</f>
        <v>3591.9497370912536</v>
      </c>
      <c r="K71" s="220">
        <f>IF(SAM_2017_user_KZT!K71="","",SAM_2017_user_KZT!K71/326)</f>
        <v>119.39599707998387</v>
      </c>
      <c r="L71" s="220">
        <f>IF(SAM_2017_user_KZT!L71="","",SAM_2017_user_KZT!L71/326)</f>
        <v>337.65742094309689</v>
      </c>
      <c r="M71" s="220">
        <f>IF(SAM_2017_user_KZT!M71="","",SAM_2017_user_KZT!M71/326)</f>
        <v>2576.2160611932268</v>
      </c>
      <c r="N71" s="220">
        <f>IF(SAM_2017_user_KZT!N71="","",SAM_2017_user_KZT!N71/326)</f>
        <v>3142.5154168511931</v>
      </c>
      <c r="O71" s="220">
        <f>IF(SAM_2017_user_KZT!O71="","",SAM_2017_user_KZT!O71/326)</f>
        <v>281.41400541648568</v>
      </c>
      <c r="P71" s="220">
        <f>IF(SAM_2017_user_KZT!P71="","",SAM_2017_user_KZT!P71/326)</f>
        <v>1205.5998498501353</v>
      </c>
      <c r="Q71" s="220">
        <f>IF(SAM_2017_user_KZT!Q71="","",SAM_2017_user_KZT!Q71/326)</f>
        <v>824.74193698699241</v>
      </c>
      <c r="R71" s="220">
        <f>IF(SAM_2017_user_KZT!R71="","",SAM_2017_user_KZT!R71/326)</f>
        <v>596.5767986672854</v>
      </c>
      <c r="S71" s="220">
        <f>IF(SAM_2017_user_KZT!S71="","",SAM_2017_user_KZT!S71/326)</f>
        <v>626.72842762554603</v>
      </c>
      <c r="T71" s="220">
        <f>IF(SAM_2017_user_KZT!T71="","",SAM_2017_user_KZT!T71/326)</f>
        <v>12.212630503388741</v>
      </c>
      <c r="U71" s="220">
        <f>IF(SAM_2017_user_KZT!U71="","",SAM_2017_user_KZT!U71/326)</f>
        <v>913.18978784592093</v>
      </c>
      <c r="V71" s="220">
        <f>IF(SAM_2017_user_KZT!V71="","",SAM_2017_user_KZT!V71/326)</f>
        <v>171.63273277478828</v>
      </c>
      <c r="W71" s="220">
        <f>IF(SAM_2017_user_KZT!W71="","",SAM_2017_user_KZT!W71/326)</f>
        <v>275.56735667990398</v>
      </c>
      <c r="X71" s="220">
        <f>IF(SAM_2017_user_KZT!X71="","",SAM_2017_user_KZT!X71/326)</f>
        <v>186.26779141104296</v>
      </c>
      <c r="Y71" s="220">
        <f>IF(SAM_2017_user_KZT!Y71="","",SAM_2017_user_KZT!Y71/326)</f>
        <v>8698.830578484869</v>
      </c>
      <c r="Z71" s="220">
        <f>IF(SAM_2017_user_KZT!Z71="","",SAM_2017_user_KZT!Z71/326)</f>
        <v>37.186806425720597</v>
      </c>
      <c r="AA71" s="220">
        <f>IF(SAM_2017_user_KZT!AA71="","",SAM_2017_user_KZT!AA71/326)</f>
        <v>399.19634859919512</v>
      </c>
      <c r="AB71" s="220">
        <f>IF(SAM_2017_user_KZT!AB71="","",SAM_2017_user_KZT!AB71/326)</f>
        <v>5044.4564417177917</v>
      </c>
      <c r="AC71" s="220">
        <f>IF(SAM_2017_user_KZT!AC71="","",SAM_2017_user_KZT!AC71/326)</f>
        <v>17985.166564417177</v>
      </c>
      <c r="AD71" s="220">
        <f>IF(SAM_2017_user_KZT!AD71="","",SAM_2017_user_KZT!AD71/326)</f>
        <v>1846.4981595092024</v>
      </c>
      <c r="AE71" s="220">
        <f>IF(SAM_2017_user_KZT!AE71="","",SAM_2017_user_KZT!AE71/326)</f>
        <v>4012.5432515337425</v>
      </c>
      <c r="AF71" s="220">
        <f>IF(SAM_2017_user_KZT!AF71="","",SAM_2017_user_KZT!AF71/326)</f>
        <v>12856.582208588956</v>
      </c>
      <c r="AG71" s="220">
        <f>IF(SAM_2017_user_KZT!AG71="","",SAM_2017_user_KZT!AG71/326)</f>
        <v>4438.1938650306747</v>
      </c>
      <c r="AH71" s="220">
        <f>IF(SAM_2017_user_KZT!AH71="","",SAM_2017_user_KZT!AH71/326)</f>
        <v>1200.4236196319021</v>
      </c>
      <c r="AI71" s="220">
        <f>IF(SAM_2017_user_KZT!AI71="","",SAM_2017_user_KZT!AI71/326)</f>
        <v>1496.9371165644172</v>
      </c>
      <c r="AJ71" s="200">
        <f>IF(SAM_2017_user_KZT!AJ71="","",SAM_2017_user_KZT!AJ71/326)</f>
        <v>8909.043935201873</v>
      </c>
      <c r="AK71" s="223" t="str">
        <f>IF(SAM_2017_user_KZT!AK71="","",SAM_2017_user_KZT!AK71/326)</f>
        <v/>
      </c>
      <c r="AL71" s="223" t="str">
        <f>IF(SAM_2017_user_KZT!AL71="","",SAM_2017_user_KZT!AL71/326)</f>
        <v/>
      </c>
      <c r="AM71" s="223" t="str">
        <f>IF(SAM_2017_user_KZT!AM71="","",SAM_2017_user_KZT!AM71/326)</f>
        <v/>
      </c>
      <c r="AN71" s="223" t="str">
        <f>IF(SAM_2017_user_KZT!AN71="","",SAM_2017_user_KZT!AN71/326)</f>
        <v/>
      </c>
      <c r="AO71" s="223" t="str">
        <f>IF(SAM_2017_user_KZT!AO71="","",SAM_2017_user_KZT!AO71/326)</f>
        <v/>
      </c>
      <c r="AP71" s="223" t="str">
        <f>IF(SAM_2017_user_KZT!AP71="","",SAM_2017_user_KZT!AP71/326)</f>
        <v/>
      </c>
      <c r="AQ71" s="223" t="str">
        <f>IF(SAM_2017_user_KZT!AQ71="","",SAM_2017_user_KZT!AQ71/326)</f>
        <v/>
      </c>
      <c r="AR71" s="223" t="str">
        <f>IF(SAM_2017_user_KZT!AR71="","",SAM_2017_user_KZT!AR71/326)</f>
        <v/>
      </c>
      <c r="AS71" s="223" t="str">
        <f>IF(SAM_2017_user_KZT!AS71="","",SAM_2017_user_KZT!AS71/326)</f>
        <v/>
      </c>
      <c r="AT71" s="223" t="str">
        <f>IF(SAM_2017_user_KZT!AT71="","",SAM_2017_user_KZT!AT71/326)</f>
        <v/>
      </c>
      <c r="AU71" s="223" t="str">
        <f>IF(SAM_2017_user_KZT!AU71="","",SAM_2017_user_KZT!AU71/326)</f>
        <v/>
      </c>
      <c r="AV71" s="223" t="str">
        <f>IF(SAM_2017_user_KZT!AV71="","",SAM_2017_user_KZT!AV71/326)</f>
        <v/>
      </c>
      <c r="AW71" s="223" t="str">
        <f>IF(SAM_2017_user_KZT!AW71="","",SAM_2017_user_KZT!AW71/326)</f>
        <v/>
      </c>
      <c r="AX71" s="223" t="str">
        <f>IF(SAM_2017_user_KZT!AX71="","",SAM_2017_user_KZT!AX71/326)</f>
        <v/>
      </c>
      <c r="AY71" s="223" t="str">
        <f>IF(SAM_2017_user_KZT!AY71="","",SAM_2017_user_KZT!AY71/326)</f>
        <v/>
      </c>
      <c r="AZ71" s="223" t="str">
        <f>IF(SAM_2017_user_KZT!AZ71="","",SAM_2017_user_KZT!AZ71/326)</f>
        <v/>
      </c>
      <c r="BA71" s="223" t="str">
        <f>IF(SAM_2017_user_KZT!BA71="","",SAM_2017_user_KZT!BA71/326)</f>
        <v/>
      </c>
      <c r="BB71" s="223" t="str">
        <f>IF(SAM_2017_user_KZT!BB71="","",SAM_2017_user_KZT!BB71/326)</f>
        <v/>
      </c>
      <c r="BC71" s="223" t="str">
        <f>IF(SAM_2017_user_KZT!BC71="","",SAM_2017_user_KZT!BC71/326)</f>
        <v/>
      </c>
      <c r="BD71" s="223" t="str">
        <f>IF(SAM_2017_user_KZT!BD71="","",SAM_2017_user_KZT!BD71/326)</f>
        <v/>
      </c>
      <c r="BE71" s="223" t="str">
        <f>IF(SAM_2017_user_KZT!BE71="","",SAM_2017_user_KZT!BE71/326)</f>
        <v/>
      </c>
      <c r="BF71" s="223" t="str">
        <f>IF(SAM_2017_user_KZT!BF71="","",SAM_2017_user_KZT!BF71/326)</f>
        <v/>
      </c>
      <c r="BG71" s="223" t="str">
        <f>IF(SAM_2017_user_KZT!BG71="","",SAM_2017_user_KZT!BG71/326)</f>
        <v/>
      </c>
      <c r="BH71" s="223" t="str">
        <f>IF(SAM_2017_user_KZT!BH71="","",SAM_2017_user_KZT!BH71/326)</f>
        <v/>
      </c>
      <c r="BI71" s="223" t="str">
        <f>IF(SAM_2017_user_KZT!BI71="","",SAM_2017_user_KZT!BI71/326)</f>
        <v/>
      </c>
      <c r="BJ71" s="223" t="str">
        <f>IF(SAM_2017_user_KZT!BJ71="","",SAM_2017_user_KZT!BJ71/326)</f>
        <v/>
      </c>
      <c r="BK71" s="223" t="str">
        <f>IF(SAM_2017_user_KZT!BK71="","",SAM_2017_user_KZT!BK71/326)</f>
        <v/>
      </c>
      <c r="BL71" s="223" t="str">
        <f>IF(SAM_2017_user_KZT!BL71="","",SAM_2017_user_KZT!BL71/326)</f>
        <v/>
      </c>
      <c r="BM71" s="223" t="str">
        <f>IF(SAM_2017_user_KZT!BM71="","",SAM_2017_user_KZT!BM71/326)</f>
        <v/>
      </c>
      <c r="BN71" s="223" t="str">
        <f>IF(SAM_2017_user_KZT!BN71="","",SAM_2017_user_KZT!BN71/326)</f>
        <v/>
      </c>
      <c r="BO71" s="223" t="str">
        <f>IF(SAM_2017_user_KZT!BO71="","",SAM_2017_user_KZT!BO71/326)</f>
        <v/>
      </c>
      <c r="BP71" s="223" t="str">
        <f>IF(SAM_2017_user_KZT!BP71="","",SAM_2017_user_KZT!BP71/326)</f>
        <v/>
      </c>
      <c r="BQ71" s="223" t="str">
        <f>IF(SAM_2017_user_KZT!BQ71="","",SAM_2017_user_KZT!BQ71/326)</f>
        <v/>
      </c>
      <c r="BR71" s="92" t="str">
        <f>IF(SAM_2017_user_KZT!BR71="","",SAM_2017_user_KZT!BR71/326)</f>
        <v/>
      </c>
      <c r="BS71" s="223" t="str">
        <f>IF(SAM_2017_user_KZT!BS71="","",SAM_2017_user_KZT!BS71/326)</f>
        <v/>
      </c>
      <c r="BT71" s="223" t="str">
        <f>IF(SAM_2017_user_KZT!BT71="","",SAM_2017_user_KZT!BT71/326)</f>
        <v/>
      </c>
      <c r="BU71" s="79" t="str">
        <f>IF(SAM_2017_user_KZT!BU71="","",SAM_2017_user_KZT!BU71/326)</f>
        <v/>
      </c>
      <c r="BV71" s="79" t="str">
        <f>IF(SAM_2017_user_KZT!BV71="","",SAM_2017_user_KZT!BV71/326)</f>
        <v/>
      </c>
      <c r="BW71" s="79" t="str">
        <f>IF(SAM_2017_user_KZT!BW71="","",SAM_2017_user_KZT!BW71/326)</f>
        <v/>
      </c>
      <c r="BX71" s="79" t="str">
        <f>IF(SAM_2017_user_KZT!BX71="","",SAM_2017_user_KZT!BX71/326)</f>
        <v/>
      </c>
      <c r="BY71" s="223" t="str">
        <f>IF(SAM_2017_user_KZT!BY71="","",SAM_2017_user_KZT!BY71/326)</f>
        <v/>
      </c>
      <c r="BZ71" s="223" t="str">
        <f>IF(SAM_2017_user_KZT!BZ71="","",SAM_2017_user_KZT!BZ71/326)</f>
        <v/>
      </c>
      <c r="CA71" s="223" t="str">
        <f>IF(SAM_2017_user_KZT!CA71="","",SAM_2017_user_KZT!CA71/326)</f>
        <v/>
      </c>
      <c r="CB71" s="223" t="str">
        <f>IF(SAM_2017_user_KZT!CB71="","",SAM_2017_user_KZT!CB71/326)</f>
        <v/>
      </c>
      <c r="CC71" s="223" t="str">
        <f>IF(SAM_2017_user_KZT!CD71="","",SAM_2017_user_KZT!CD71/326)</f>
        <v/>
      </c>
      <c r="CD71" s="223" t="str">
        <f>IF(SAM_2017_user_KZT!CE71="","",SAM_2017_user_KZT!CE71/326)</f>
        <v/>
      </c>
      <c r="CE71" s="238" t="str">
        <f>IF(SAM_2017_user_KZT!CF71="","",SAM_2017_user_KZT!CF71/326)</f>
        <v/>
      </c>
      <c r="CF71" s="107">
        <f t="shared" si="2"/>
        <v>104245.26840490795</v>
      </c>
    </row>
    <row r="72" spans="1:84" x14ac:dyDescent="0.25">
      <c r="A72" s="227" t="str">
        <f>BT1</f>
        <v>L</v>
      </c>
      <c r="B72" s="225">
        <v>70</v>
      </c>
      <c r="C72" s="220">
        <f>IF(SAM_2017_user_KZT!C72="","",SAM_2017_user_KZT!C72/326)</f>
        <v>1855.0193251533744</v>
      </c>
      <c r="D72" s="220">
        <f>IF(SAM_2017_user_KZT!D72="","",SAM_2017_user_KZT!D72/326)</f>
        <v>324.72566705355848</v>
      </c>
      <c r="E72" s="220">
        <f>IF(SAM_2017_user_KZT!E72="","",SAM_2017_user_KZT!E72/326)</f>
        <v>1941.7782617926403</v>
      </c>
      <c r="F72" s="220">
        <f>IF(SAM_2017_user_KZT!F72="","",SAM_2017_user_KZT!F72/326)</f>
        <v>54.454575214711816</v>
      </c>
      <c r="G72" s="220">
        <f>IF(SAM_2017_user_KZT!G72="","",SAM_2017_user_KZT!G72/326)</f>
        <v>264.18083187992278</v>
      </c>
      <c r="H72" s="220">
        <f>IF(SAM_2017_user_KZT!H72="","",SAM_2017_user_KZT!H72/326)</f>
        <v>1688.0643903363555</v>
      </c>
      <c r="I72" s="220">
        <f>IF(SAM_2017_user_KZT!I72="","",SAM_2017_user_KZT!I72/326)</f>
        <v>676.52480133017298</v>
      </c>
      <c r="J72" s="220">
        <f>IF(SAM_2017_user_KZT!J72="","",SAM_2017_user_KZT!J72/326)</f>
        <v>857.26316960313977</v>
      </c>
      <c r="K72" s="220">
        <f>IF(SAM_2017_user_KZT!K72="","",SAM_2017_user_KZT!K72/326)</f>
        <v>80.305452084953515</v>
      </c>
      <c r="L72" s="220">
        <f>IF(SAM_2017_user_KZT!L72="","",SAM_2017_user_KZT!L72/326)</f>
        <v>286.38907686396834</v>
      </c>
      <c r="M72" s="220">
        <f>IF(SAM_2017_user_KZT!M72="","",SAM_2017_user_KZT!M72/326)</f>
        <v>941.74200524343325</v>
      </c>
      <c r="N72" s="220">
        <f>IF(SAM_2017_user_KZT!N72="","",SAM_2017_user_KZT!N72/326)</f>
        <v>1370.1618737246274</v>
      </c>
      <c r="O72" s="220">
        <f>IF(SAM_2017_user_KZT!O72="","",SAM_2017_user_KZT!O72/326)</f>
        <v>144.12923687657081</v>
      </c>
      <c r="P72" s="220">
        <f>IF(SAM_2017_user_KZT!P72="","",SAM_2017_user_KZT!P72/326)</f>
        <v>160.14840786070496</v>
      </c>
      <c r="Q72" s="220">
        <f>IF(SAM_2017_user_KZT!Q72="","",SAM_2017_user_KZT!Q72/326)</f>
        <v>208.84208447424447</v>
      </c>
      <c r="R72" s="220">
        <f>IF(SAM_2017_user_KZT!R72="","",SAM_2017_user_KZT!R72/326)</f>
        <v>317.01641685612299</v>
      </c>
      <c r="S72" s="220">
        <f>IF(SAM_2017_user_KZT!S72="","",SAM_2017_user_KZT!S72/326)</f>
        <v>894.58113416073013</v>
      </c>
      <c r="T72" s="220">
        <f>IF(SAM_2017_user_KZT!T72="","",SAM_2017_user_KZT!T72/326)</f>
        <v>11.964700533713346</v>
      </c>
      <c r="U72" s="220">
        <f>IF(SAM_2017_user_KZT!U72="","",SAM_2017_user_KZT!U72/326)</f>
        <v>911.23622926898827</v>
      </c>
      <c r="V72" s="220">
        <f>IF(SAM_2017_user_KZT!V72="","",SAM_2017_user_KZT!V72/326)</f>
        <v>177.08505194257876</v>
      </c>
      <c r="W72" s="220">
        <f>IF(SAM_2017_user_KZT!W72="","",SAM_2017_user_KZT!W72/326)</f>
        <v>275.26767584364768</v>
      </c>
      <c r="X72" s="220">
        <f>IF(SAM_2017_user_KZT!X72="","",SAM_2017_user_KZT!X72/326)</f>
        <v>239.03588957055214</v>
      </c>
      <c r="Y72" s="220">
        <f>IF(SAM_2017_user_KZT!Y72="","",SAM_2017_user_KZT!Y72/326)</f>
        <v>2050.3089561460797</v>
      </c>
      <c r="Z72" s="220">
        <f>IF(SAM_2017_user_KZT!Z72="","",SAM_2017_user_KZT!Z72/326)</f>
        <v>49.849574688412176</v>
      </c>
      <c r="AA72" s="220">
        <f>IF(SAM_2017_user_KZT!AA72="","",SAM_2017_user_KZT!AA72/326)</f>
        <v>190.86307784202728</v>
      </c>
      <c r="AB72" s="220">
        <f>IF(SAM_2017_user_KZT!AB72="","",SAM_2017_user_KZT!AB72/326)</f>
        <v>4053.4116564417177</v>
      </c>
      <c r="AC72" s="220">
        <f>IF(SAM_2017_user_KZT!AC72="","",SAM_2017_user_KZT!AC72/326)</f>
        <v>9991.4638036809829</v>
      </c>
      <c r="AD72" s="220">
        <f>IF(SAM_2017_user_KZT!AD72="","",SAM_2017_user_KZT!AD72/326)</f>
        <v>1450.4981595092024</v>
      </c>
      <c r="AE72" s="220">
        <f>IF(SAM_2017_user_KZT!AE72="","",SAM_2017_user_KZT!AE72/326)</f>
        <v>2132.5358895705522</v>
      </c>
      <c r="AF72" s="220">
        <f>IF(SAM_2017_user_KZT!AF72="","",SAM_2017_user_KZT!AF72/326)</f>
        <v>925.37638036809824</v>
      </c>
      <c r="AG72" s="220">
        <f>IF(SAM_2017_user_KZT!AG72="","",SAM_2017_user_KZT!AG72/326)</f>
        <v>3052.7745398773004</v>
      </c>
      <c r="AH72" s="220">
        <f>IF(SAM_2017_user_KZT!AH72="","",SAM_2017_user_KZT!AH72/326)</f>
        <v>3482.9276073619631</v>
      </c>
      <c r="AI72" s="220">
        <f>IF(SAM_2017_user_KZT!AI72="","",SAM_2017_user_KZT!AI72/326)</f>
        <v>1797.3696319018404</v>
      </c>
      <c r="AJ72" s="200">
        <f>IF(SAM_2017_user_KZT!AJ72="","",SAM_2017_user_KZT!AJ72/326)</f>
        <v>8094.9845262928065</v>
      </c>
      <c r="AK72" s="223" t="str">
        <f>IF(SAM_2017_user_KZT!AK72="","",SAM_2017_user_KZT!AK72/326)</f>
        <v/>
      </c>
      <c r="AL72" s="223" t="str">
        <f>IF(SAM_2017_user_KZT!AL72="","",SAM_2017_user_KZT!AL72/326)</f>
        <v/>
      </c>
      <c r="AM72" s="223" t="str">
        <f>IF(SAM_2017_user_KZT!AM72="","",SAM_2017_user_KZT!AM72/326)</f>
        <v/>
      </c>
      <c r="AN72" s="223" t="str">
        <f>IF(SAM_2017_user_KZT!AN72="","",SAM_2017_user_KZT!AN72/326)</f>
        <v/>
      </c>
      <c r="AO72" s="223" t="str">
        <f>IF(SAM_2017_user_KZT!AO72="","",SAM_2017_user_KZT!AO72/326)</f>
        <v/>
      </c>
      <c r="AP72" s="223" t="str">
        <f>IF(SAM_2017_user_KZT!AP72="","",SAM_2017_user_KZT!AP72/326)</f>
        <v/>
      </c>
      <c r="AQ72" s="223" t="str">
        <f>IF(SAM_2017_user_KZT!AQ72="","",SAM_2017_user_KZT!AQ72/326)</f>
        <v/>
      </c>
      <c r="AR72" s="223" t="str">
        <f>IF(SAM_2017_user_KZT!AR72="","",SAM_2017_user_KZT!AR72/326)</f>
        <v/>
      </c>
      <c r="AS72" s="223" t="str">
        <f>IF(SAM_2017_user_KZT!AS72="","",SAM_2017_user_KZT!AS72/326)</f>
        <v/>
      </c>
      <c r="AT72" s="223" t="str">
        <f>IF(SAM_2017_user_KZT!AT72="","",SAM_2017_user_KZT!AT72/326)</f>
        <v/>
      </c>
      <c r="AU72" s="223" t="str">
        <f>IF(SAM_2017_user_KZT!AU72="","",SAM_2017_user_KZT!AU72/326)</f>
        <v/>
      </c>
      <c r="AV72" s="223" t="str">
        <f>IF(SAM_2017_user_KZT!AV72="","",SAM_2017_user_KZT!AV72/326)</f>
        <v/>
      </c>
      <c r="AW72" s="223" t="str">
        <f>IF(SAM_2017_user_KZT!AW72="","",SAM_2017_user_KZT!AW72/326)</f>
        <v/>
      </c>
      <c r="AX72" s="223" t="str">
        <f>IF(SAM_2017_user_KZT!AX72="","",SAM_2017_user_KZT!AX72/326)</f>
        <v/>
      </c>
      <c r="AY72" s="223" t="str">
        <f>IF(SAM_2017_user_KZT!AY72="","",SAM_2017_user_KZT!AY72/326)</f>
        <v/>
      </c>
      <c r="AZ72" s="223" t="str">
        <f>IF(SAM_2017_user_KZT!AZ72="","",SAM_2017_user_KZT!AZ72/326)</f>
        <v/>
      </c>
      <c r="BA72" s="223" t="str">
        <f>IF(SAM_2017_user_KZT!BA72="","",SAM_2017_user_KZT!BA72/326)</f>
        <v/>
      </c>
      <c r="BB72" s="223" t="str">
        <f>IF(SAM_2017_user_KZT!BB72="","",SAM_2017_user_KZT!BB72/326)</f>
        <v/>
      </c>
      <c r="BC72" s="223" t="str">
        <f>IF(SAM_2017_user_KZT!BC72="","",SAM_2017_user_KZT!BC72/326)</f>
        <v/>
      </c>
      <c r="BD72" s="223" t="str">
        <f>IF(SAM_2017_user_KZT!BD72="","",SAM_2017_user_KZT!BD72/326)</f>
        <v/>
      </c>
      <c r="BE72" s="223" t="str">
        <f>IF(SAM_2017_user_KZT!BE72="","",SAM_2017_user_KZT!BE72/326)</f>
        <v/>
      </c>
      <c r="BF72" s="223" t="str">
        <f>IF(SAM_2017_user_KZT!BF72="","",SAM_2017_user_KZT!BF72/326)</f>
        <v/>
      </c>
      <c r="BG72" s="223" t="str">
        <f>IF(SAM_2017_user_KZT!BG72="","",SAM_2017_user_KZT!BG72/326)</f>
        <v/>
      </c>
      <c r="BH72" s="223" t="str">
        <f>IF(SAM_2017_user_KZT!BH72="","",SAM_2017_user_KZT!BH72/326)</f>
        <v/>
      </c>
      <c r="BI72" s="223" t="str">
        <f>IF(SAM_2017_user_KZT!BI72="","",SAM_2017_user_KZT!BI72/326)</f>
        <v/>
      </c>
      <c r="BJ72" s="223" t="str">
        <f>IF(SAM_2017_user_KZT!BJ72="","",SAM_2017_user_KZT!BJ72/326)</f>
        <v/>
      </c>
      <c r="BK72" s="223" t="str">
        <f>IF(SAM_2017_user_KZT!BK72="","",SAM_2017_user_KZT!BK72/326)</f>
        <v/>
      </c>
      <c r="BL72" s="223" t="str">
        <f>IF(SAM_2017_user_KZT!BL72="","",SAM_2017_user_KZT!BL72/326)</f>
        <v/>
      </c>
      <c r="BM72" s="223" t="str">
        <f>IF(SAM_2017_user_KZT!BM72="","",SAM_2017_user_KZT!BM72/326)</f>
        <v/>
      </c>
      <c r="BN72" s="223" t="str">
        <f>IF(SAM_2017_user_KZT!BN72="","",SAM_2017_user_KZT!BN72/326)</f>
        <v/>
      </c>
      <c r="BO72" s="223" t="str">
        <f>IF(SAM_2017_user_KZT!BO72="","",SAM_2017_user_KZT!BO72/326)</f>
        <v/>
      </c>
      <c r="BP72" s="223" t="str">
        <f>IF(SAM_2017_user_KZT!BP72="","",SAM_2017_user_KZT!BP72/326)</f>
        <v/>
      </c>
      <c r="BQ72" s="223" t="str">
        <f>IF(SAM_2017_user_KZT!BQ72="","",SAM_2017_user_KZT!BQ72/326)</f>
        <v/>
      </c>
      <c r="BR72" s="77" t="str">
        <f>IF(SAM_2017_user_KZT!BR72="","",SAM_2017_user_KZT!BR72/326)</f>
        <v/>
      </c>
      <c r="BS72" s="223" t="str">
        <f>IF(SAM_2017_user_KZT!BS72="","",SAM_2017_user_KZT!BS72/326)</f>
        <v/>
      </c>
      <c r="BT72" s="79" t="str">
        <f>IF(SAM_2017_user_KZT!BT72="","",SAM_2017_user_KZT!BT72/326)</f>
        <v/>
      </c>
      <c r="BU72" s="79" t="str">
        <f>IF(SAM_2017_user_KZT!BU72="","",SAM_2017_user_KZT!BU72/326)</f>
        <v/>
      </c>
      <c r="BV72" s="79" t="str">
        <f>IF(SAM_2017_user_KZT!BV72="","",SAM_2017_user_KZT!BV72/326)</f>
        <v/>
      </c>
      <c r="BW72" s="79" t="str">
        <f>IF(SAM_2017_user_KZT!BW72="","",SAM_2017_user_KZT!BW72/326)</f>
        <v/>
      </c>
      <c r="BX72" s="79" t="str">
        <f>IF(SAM_2017_user_KZT!BX72="","",SAM_2017_user_KZT!BX72/326)</f>
        <v/>
      </c>
      <c r="BY72" s="79" t="str">
        <f>IF(SAM_2017_user_KZT!BY72="","",SAM_2017_user_KZT!BY72/326)</f>
        <v/>
      </c>
      <c r="BZ72" s="79" t="str">
        <f>IF(SAM_2017_user_KZT!BZ72="","",SAM_2017_user_KZT!BZ72/326)</f>
        <v/>
      </c>
      <c r="CA72" s="79" t="str">
        <f>IF(SAM_2017_user_KZT!CA72="","",SAM_2017_user_KZT!CA72/326)</f>
        <v/>
      </c>
      <c r="CB72" s="79" t="str">
        <f>IF(SAM_2017_user_KZT!CB72="","",SAM_2017_user_KZT!CB72/326)</f>
        <v/>
      </c>
      <c r="CC72" s="79" t="str">
        <f>IF(SAM_2017_user_KZT!CD72="","",SAM_2017_user_KZT!CD72/326)</f>
        <v/>
      </c>
      <c r="CD72" s="79" t="str">
        <f>IF(SAM_2017_user_KZT!CE72="","",SAM_2017_user_KZT!CE72/326)</f>
        <v/>
      </c>
      <c r="CE72" s="83" t="str">
        <f>IF(SAM_2017_user_KZT!CF72="","",SAM_2017_user_KZT!CF72/326)</f>
        <v/>
      </c>
      <c r="CF72" s="107">
        <f t="shared" si="2"/>
        <v>50952.280061349702</v>
      </c>
    </row>
    <row r="73" spans="1:84" x14ac:dyDescent="0.25">
      <c r="A73" s="227" t="str">
        <f>BU1</f>
        <v>HH_bottom40R</v>
      </c>
      <c r="B73" s="99">
        <v>71</v>
      </c>
      <c r="C73" s="79" t="str">
        <f>IF(SAM_2017_user_KZT!C73="","",SAM_2017_user_KZT!C73/326)</f>
        <v/>
      </c>
      <c r="D73" s="79" t="str">
        <f>IF(SAM_2017_user_KZT!D73="","",SAM_2017_user_KZT!D73/326)</f>
        <v/>
      </c>
      <c r="E73" s="79" t="str">
        <f>IF(SAM_2017_user_KZT!E73="","",SAM_2017_user_KZT!E73/326)</f>
        <v/>
      </c>
      <c r="F73" s="79" t="str">
        <f>IF(SAM_2017_user_KZT!F73="","",SAM_2017_user_KZT!F73/326)</f>
        <v/>
      </c>
      <c r="G73" s="79" t="str">
        <f>IF(SAM_2017_user_KZT!G73="","",SAM_2017_user_KZT!G73/326)</f>
        <v/>
      </c>
      <c r="H73" s="79" t="str">
        <f>IF(SAM_2017_user_KZT!H73="","",SAM_2017_user_KZT!H73/326)</f>
        <v/>
      </c>
      <c r="I73" s="79" t="str">
        <f>IF(SAM_2017_user_KZT!I73="","",SAM_2017_user_KZT!I73/326)</f>
        <v/>
      </c>
      <c r="J73" s="79" t="str">
        <f>IF(SAM_2017_user_KZT!J73="","",SAM_2017_user_KZT!J73/326)</f>
        <v/>
      </c>
      <c r="K73" s="79" t="str">
        <f>IF(SAM_2017_user_KZT!K73="","",SAM_2017_user_KZT!K73/326)</f>
        <v/>
      </c>
      <c r="L73" s="79" t="str">
        <f>IF(SAM_2017_user_KZT!L73="","",SAM_2017_user_KZT!L73/326)</f>
        <v/>
      </c>
      <c r="M73" s="79" t="str">
        <f>IF(SAM_2017_user_KZT!M73="","",SAM_2017_user_KZT!M73/326)</f>
        <v/>
      </c>
      <c r="N73" s="79" t="str">
        <f>IF(SAM_2017_user_KZT!N73="","",SAM_2017_user_KZT!N73/326)</f>
        <v/>
      </c>
      <c r="O73" s="79" t="str">
        <f>IF(SAM_2017_user_KZT!O73="","",SAM_2017_user_KZT!O73/326)</f>
        <v/>
      </c>
      <c r="P73" s="79" t="str">
        <f>IF(SAM_2017_user_KZT!P73="","",SAM_2017_user_KZT!P73/326)</f>
        <v/>
      </c>
      <c r="Q73" s="79" t="str">
        <f>IF(SAM_2017_user_KZT!Q73="","",SAM_2017_user_KZT!Q73/326)</f>
        <v/>
      </c>
      <c r="R73" s="79" t="str">
        <f>IF(SAM_2017_user_KZT!R73="","",SAM_2017_user_KZT!R73/326)</f>
        <v/>
      </c>
      <c r="S73" s="79" t="str">
        <f>IF(SAM_2017_user_KZT!S73="","",SAM_2017_user_KZT!S73/326)</f>
        <v/>
      </c>
      <c r="T73" s="79" t="str">
        <f>IF(SAM_2017_user_KZT!T73="","",SAM_2017_user_KZT!T73/326)</f>
        <v/>
      </c>
      <c r="U73" s="79" t="str">
        <f>IF(SAM_2017_user_KZT!U73="","",SAM_2017_user_KZT!U73/326)</f>
        <v/>
      </c>
      <c r="V73" s="79" t="str">
        <f>IF(SAM_2017_user_KZT!V73="","",SAM_2017_user_KZT!V73/326)</f>
        <v/>
      </c>
      <c r="W73" s="79" t="str">
        <f>IF(SAM_2017_user_KZT!W73="","",SAM_2017_user_KZT!W73/326)</f>
        <v/>
      </c>
      <c r="X73" s="79" t="str">
        <f>IF(SAM_2017_user_KZT!X73="","",SAM_2017_user_KZT!X73/326)</f>
        <v/>
      </c>
      <c r="Y73" s="79" t="str">
        <f>IF(SAM_2017_user_KZT!Y73="","",SAM_2017_user_KZT!Y73/326)</f>
        <v/>
      </c>
      <c r="Z73" s="79" t="str">
        <f>IF(SAM_2017_user_KZT!Z73="","",SAM_2017_user_KZT!Z73/326)</f>
        <v/>
      </c>
      <c r="AA73" s="79" t="str">
        <f>IF(SAM_2017_user_KZT!AA73="","",SAM_2017_user_KZT!AA73/326)</f>
        <v/>
      </c>
      <c r="AB73" s="79" t="str">
        <f>IF(SAM_2017_user_KZT!AB73="","",SAM_2017_user_KZT!AB73/326)</f>
        <v/>
      </c>
      <c r="AC73" s="79" t="str">
        <f>IF(SAM_2017_user_KZT!AC73="","",SAM_2017_user_KZT!AC73/326)</f>
        <v/>
      </c>
      <c r="AD73" s="79" t="str">
        <f>IF(SAM_2017_user_KZT!AD73="","",SAM_2017_user_KZT!AD73/326)</f>
        <v/>
      </c>
      <c r="AE73" s="79" t="str">
        <f>IF(SAM_2017_user_KZT!AE73="","",SAM_2017_user_KZT!AE73/326)</f>
        <v/>
      </c>
      <c r="AF73" s="79" t="str">
        <f>IF(SAM_2017_user_KZT!AF73="","",SAM_2017_user_KZT!AF73/326)</f>
        <v/>
      </c>
      <c r="AG73" s="79" t="str">
        <f>IF(SAM_2017_user_KZT!AG73="","",SAM_2017_user_KZT!AG73/326)</f>
        <v/>
      </c>
      <c r="AH73" s="79" t="str">
        <f>IF(SAM_2017_user_KZT!AH73="","",SAM_2017_user_KZT!AH73/326)</f>
        <v/>
      </c>
      <c r="AI73" s="79" t="str">
        <f>IF(SAM_2017_user_KZT!AI73="","",SAM_2017_user_KZT!AI73/326)</f>
        <v/>
      </c>
      <c r="AJ73" s="80" t="str">
        <f>IF(SAM_2017_user_KZT!AJ73="","",SAM_2017_user_KZT!AJ73/326)</f>
        <v/>
      </c>
      <c r="AK73" s="223" t="str">
        <f>IF(SAM_2017_user_KZT!AK73="","",SAM_2017_user_KZT!AK73/326)</f>
        <v/>
      </c>
      <c r="AL73" s="223" t="str">
        <f>IF(SAM_2017_user_KZT!AL73="","",SAM_2017_user_KZT!AL73/326)</f>
        <v/>
      </c>
      <c r="AM73" s="223" t="str">
        <f>IF(SAM_2017_user_KZT!AM73="","",SAM_2017_user_KZT!AM73/326)</f>
        <v/>
      </c>
      <c r="AN73" s="223" t="str">
        <f>IF(SAM_2017_user_KZT!AN73="","",SAM_2017_user_KZT!AN73/326)</f>
        <v/>
      </c>
      <c r="AO73" s="223" t="str">
        <f>IF(SAM_2017_user_KZT!AO73="","",SAM_2017_user_KZT!AO73/326)</f>
        <v/>
      </c>
      <c r="AP73" s="223" t="str">
        <f>IF(SAM_2017_user_KZT!AP73="","",SAM_2017_user_KZT!AP73/326)</f>
        <v/>
      </c>
      <c r="AQ73" s="223" t="str">
        <f>IF(SAM_2017_user_KZT!AQ73="","",SAM_2017_user_KZT!AQ73/326)</f>
        <v/>
      </c>
      <c r="AR73" s="223" t="str">
        <f>IF(SAM_2017_user_KZT!AR73="","",SAM_2017_user_KZT!AR73/326)</f>
        <v/>
      </c>
      <c r="AS73" s="223" t="str">
        <f>IF(SAM_2017_user_KZT!AS73="","",SAM_2017_user_KZT!AS73/326)</f>
        <v/>
      </c>
      <c r="AT73" s="223" t="str">
        <f>IF(SAM_2017_user_KZT!AT73="","",SAM_2017_user_KZT!AT73/326)</f>
        <v/>
      </c>
      <c r="AU73" s="223" t="str">
        <f>IF(SAM_2017_user_KZT!AU73="","",SAM_2017_user_KZT!AU73/326)</f>
        <v/>
      </c>
      <c r="AV73" s="223" t="str">
        <f>IF(SAM_2017_user_KZT!AV73="","",SAM_2017_user_KZT!AV73/326)</f>
        <v/>
      </c>
      <c r="AW73" s="223" t="str">
        <f>IF(SAM_2017_user_KZT!AW73="","",SAM_2017_user_KZT!AW73/326)</f>
        <v/>
      </c>
      <c r="AX73" s="223" t="str">
        <f>IF(SAM_2017_user_KZT!AX73="","",SAM_2017_user_KZT!AX73/326)</f>
        <v/>
      </c>
      <c r="AY73" s="223" t="str">
        <f>IF(SAM_2017_user_KZT!AY73="","",SAM_2017_user_KZT!AY73/326)</f>
        <v/>
      </c>
      <c r="AZ73" s="223" t="str">
        <f>IF(SAM_2017_user_KZT!AZ73="","",SAM_2017_user_KZT!AZ73/326)</f>
        <v/>
      </c>
      <c r="BA73" s="223" t="str">
        <f>IF(SAM_2017_user_KZT!BA73="","",SAM_2017_user_KZT!BA73/326)</f>
        <v/>
      </c>
      <c r="BB73" s="223" t="str">
        <f>IF(SAM_2017_user_KZT!BB73="","",SAM_2017_user_KZT!BB73/326)</f>
        <v/>
      </c>
      <c r="BC73" s="223" t="str">
        <f>IF(SAM_2017_user_KZT!BC73="","",SAM_2017_user_KZT!BC73/326)</f>
        <v/>
      </c>
      <c r="BD73" s="223" t="str">
        <f>IF(SAM_2017_user_KZT!BD73="","",SAM_2017_user_KZT!BD73/326)</f>
        <v/>
      </c>
      <c r="BE73" s="223" t="str">
        <f>IF(SAM_2017_user_KZT!BE73="","",SAM_2017_user_KZT!BE73/326)</f>
        <v/>
      </c>
      <c r="BF73" s="223" t="str">
        <f>IF(SAM_2017_user_KZT!BF73="","",SAM_2017_user_KZT!BF73/326)</f>
        <v/>
      </c>
      <c r="BG73" s="223" t="str">
        <f>IF(SAM_2017_user_KZT!BG73="","",SAM_2017_user_KZT!BG73/326)</f>
        <v/>
      </c>
      <c r="BH73" s="223" t="str">
        <f>IF(SAM_2017_user_KZT!BH73="","",SAM_2017_user_KZT!BH73/326)</f>
        <v/>
      </c>
      <c r="BI73" s="223" t="str">
        <f>IF(SAM_2017_user_KZT!BI73="","",SAM_2017_user_KZT!BI73/326)</f>
        <v/>
      </c>
      <c r="BJ73" s="223" t="str">
        <f>IF(SAM_2017_user_KZT!BJ73="","",SAM_2017_user_KZT!BJ73/326)</f>
        <v/>
      </c>
      <c r="BK73" s="223" t="str">
        <f>IF(SAM_2017_user_KZT!BK73="","",SAM_2017_user_KZT!BK73/326)</f>
        <v/>
      </c>
      <c r="BL73" s="223" t="str">
        <f>IF(SAM_2017_user_KZT!BL73="","",SAM_2017_user_KZT!BL73/326)</f>
        <v/>
      </c>
      <c r="BM73" s="223" t="str">
        <f>IF(SAM_2017_user_KZT!BM73="","",SAM_2017_user_KZT!BM73/326)</f>
        <v/>
      </c>
      <c r="BN73" s="223" t="str">
        <f>IF(SAM_2017_user_KZT!BN73="","",SAM_2017_user_KZT!BN73/326)</f>
        <v/>
      </c>
      <c r="BO73" s="223" t="str">
        <f>IF(SAM_2017_user_KZT!BO73="","",SAM_2017_user_KZT!BO73/326)</f>
        <v/>
      </c>
      <c r="BP73" s="223" t="str">
        <f>IF(SAM_2017_user_KZT!BP73="","",SAM_2017_user_KZT!BP73/326)</f>
        <v/>
      </c>
      <c r="BQ73" s="223" t="str">
        <f>IF(SAM_2017_user_KZT!BQ73="","",SAM_2017_user_KZT!BQ73/326)</f>
        <v/>
      </c>
      <c r="BR73" s="223" t="str">
        <f>IF(SAM_2017_user_KZT!BR73="","",SAM_2017_user_KZT!BR73/326)</f>
        <v/>
      </c>
      <c r="BS73" s="223" t="str">
        <f>IF(SAM_2017_user_KZT!BS73="","",SAM_2017_user_KZT!BS73/326)</f>
        <v/>
      </c>
      <c r="BT73" s="124">
        <f>IF(SAM_2017_user_KZT!BT73="","",SAM_2017_user_KZT!BT73/326)</f>
        <v>5711.1154502678564</v>
      </c>
      <c r="BU73" s="223" t="str">
        <f>IF(SAM_2017_user_KZT!BU73="","",SAM_2017_user_KZT!BU73/326)</f>
        <v/>
      </c>
      <c r="BV73" s="223" t="str">
        <f>IF(SAM_2017_user_KZT!BV73="","",SAM_2017_user_KZT!BV73/326)</f>
        <v/>
      </c>
      <c r="BW73" s="223" t="str">
        <f>IF(SAM_2017_user_KZT!BW73="","",SAM_2017_user_KZT!BW73/326)</f>
        <v/>
      </c>
      <c r="BX73" s="223" t="str">
        <f>IF(SAM_2017_user_KZT!BX73="","",SAM_2017_user_KZT!BX73/326)</f>
        <v/>
      </c>
      <c r="BY73" s="136">
        <f>IF(SAM_2017_user_KZT!BY73="","",SAM_2017_user_KZT!BY73/326)</f>
        <v>6462.475385985771</v>
      </c>
      <c r="BZ73" s="223" t="str">
        <f>IF(SAM_2017_user_KZT!BZ73="","",SAM_2017_user_KZT!BZ73/326)</f>
        <v/>
      </c>
      <c r="CA73" s="223" t="str">
        <f>IF(SAM_2017_user_KZT!CA73="","",SAM_2017_user_KZT!CA73/326)</f>
        <v/>
      </c>
      <c r="CB73" s="223" t="str">
        <f>IF(SAM_2017_user_KZT!CB73="","",SAM_2017_user_KZT!CB73/326)</f>
        <v/>
      </c>
      <c r="CC73" s="223" t="str">
        <f>IF(SAM_2017_user_KZT!CD73="","",SAM_2017_user_KZT!CD73/326)</f>
        <v/>
      </c>
      <c r="CD73" s="223" t="str">
        <f>IF(SAM_2017_user_KZT!CE73="","",SAM_2017_user_KZT!CE73/326)</f>
        <v/>
      </c>
      <c r="CE73" s="137">
        <f>IF(SAM_2017_user_KZT!CF73="","",SAM_2017_user_KZT!CF73/326)</f>
        <v>79.96980929612964</v>
      </c>
      <c r="CF73" s="107">
        <f t="shared" si="2"/>
        <v>12253.560645549758</v>
      </c>
    </row>
    <row r="74" spans="1:84" x14ac:dyDescent="0.25">
      <c r="A74" s="227"/>
      <c r="B74" s="99">
        <v>72</v>
      </c>
      <c r="C74" s="79" t="str">
        <f>IF(SAM_2017_user_KZT!C74="","",SAM_2017_user_KZT!C74/326)</f>
        <v/>
      </c>
      <c r="D74" s="79" t="str">
        <f>IF(SAM_2017_user_KZT!D74="","",SAM_2017_user_KZT!D74/326)</f>
        <v/>
      </c>
      <c r="E74" s="79" t="str">
        <f>IF(SAM_2017_user_KZT!E74="","",SAM_2017_user_KZT!E74/326)</f>
        <v/>
      </c>
      <c r="F74" s="79" t="str">
        <f>IF(SAM_2017_user_KZT!F74="","",SAM_2017_user_KZT!F74/326)</f>
        <v/>
      </c>
      <c r="G74" s="79" t="str">
        <f>IF(SAM_2017_user_KZT!G74="","",SAM_2017_user_KZT!G74/326)</f>
        <v/>
      </c>
      <c r="H74" s="79" t="str">
        <f>IF(SAM_2017_user_KZT!H74="","",SAM_2017_user_KZT!H74/326)</f>
        <v/>
      </c>
      <c r="I74" s="79" t="str">
        <f>IF(SAM_2017_user_KZT!I74="","",SAM_2017_user_KZT!I74/326)</f>
        <v/>
      </c>
      <c r="J74" s="79" t="str">
        <f>IF(SAM_2017_user_KZT!J74="","",SAM_2017_user_KZT!J74/326)</f>
        <v/>
      </c>
      <c r="K74" s="79" t="str">
        <f>IF(SAM_2017_user_KZT!K74="","",SAM_2017_user_KZT!K74/326)</f>
        <v/>
      </c>
      <c r="L74" s="79" t="str">
        <f>IF(SAM_2017_user_KZT!L74="","",SAM_2017_user_KZT!L74/326)</f>
        <v/>
      </c>
      <c r="M74" s="79" t="str">
        <f>IF(SAM_2017_user_KZT!M74="","",SAM_2017_user_KZT!M74/326)</f>
        <v/>
      </c>
      <c r="N74" s="79" t="str">
        <f>IF(SAM_2017_user_KZT!N74="","",SAM_2017_user_KZT!N74/326)</f>
        <v/>
      </c>
      <c r="O74" s="79" t="str">
        <f>IF(SAM_2017_user_KZT!O74="","",SAM_2017_user_KZT!O74/326)</f>
        <v/>
      </c>
      <c r="P74" s="79" t="str">
        <f>IF(SAM_2017_user_KZT!P74="","",SAM_2017_user_KZT!P74/326)</f>
        <v/>
      </c>
      <c r="Q74" s="79" t="str">
        <f>IF(SAM_2017_user_KZT!Q74="","",SAM_2017_user_KZT!Q74/326)</f>
        <v/>
      </c>
      <c r="R74" s="79" t="str">
        <f>IF(SAM_2017_user_KZT!R74="","",SAM_2017_user_KZT!R74/326)</f>
        <v/>
      </c>
      <c r="S74" s="79" t="str">
        <f>IF(SAM_2017_user_KZT!S74="","",SAM_2017_user_KZT!S74/326)</f>
        <v/>
      </c>
      <c r="T74" s="79" t="str">
        <f>IF(SAM_2017_user_KZT!T74="","",SAM_2017_user_KZT!T74/326)</f>
        <v/>
      </c>
      <c r="U74" s="79" t="str">
        <f>IF(SAM_2017_user_KZT!U74="","",SAM_2017_user_KZT!U74/326)</f>
        <v/>
      </c>
      <c r="V74" s="79" t="str">
        <f>IF(SAM_2017_user_KZT!V74="","",SAM_2017_user_KZT!V74/326)</f>
        <v/>
      </c>
      <c r="W74" s="79" t="str">
        <f>IF(SAM_2017_user_KZT!W74="","",SAM_2017_user_KZT!W74/326)</f>
        <v/>
      </c>
      <c r="X74" s="79" t="str">
        <f>IF(SAM_2017_user_KZT!X74="","",SAM_2017_user_KZT!X74/326)</f>
        <v/>
      </c>
      <c r="Y74" s="79" t="str">
        <f>IF(SAM_2017_user_KZT!Y74="","",SAM_2017_user_KZT!Y74/326)</f>
        <v/>
      </c>
      <c r="Z74" s="79" t="str">
        <f>IF(SAM_2017_user_KZT!Z74="","",SAM_2017_user_KZT!Z74/326)</f>
        <v/>
      </c>
      <c r="AA74" s="79" t="str">
        <f>IF(SAM_2017_user_KZT!AA74="","",SAM_2017_user_KZT!AA74/326)</f>
        <v/>
      </c>
      <c r="AB74" s="79" t="str">
        <f>IF(SAM_2017_user_KZT!AB74="","",SAM_2017_user_KZT!AB74/326)</f>
        <v/>
      </c>
      <c r="AC74" s="79" t="str">
        <f>IF(SAM_2017_user_KZT!AC74="","",SAM_2017_user_KZT!AC74/326)</f>
        <v/>
      </c>
      <c r="AD74" s="79" t="str">
        <f>IF(SAM_2017_user_KZT!AD74="","",SAM_2017_user_KZT!AD74/326)</f>
        <v/>
      </c>
      <c r="AE74" s="79" t="str">
        <f>IF(SAM_2017_user_KZT!AE74="","",SAM_2017_user_KZT!AE74/326)</f>
        <v/>
      </c>
      <c r="AF74" s="79" t="str">
        <f>IF(SAM_2017_user_KZT!AF74="","",SAM_2017_user_KZT!AF74/326)</f>
        <v/>
      </c>
      <c r="AG74" s="79" t="str">
        <f>IF(SAM_2017_user_KZT!AG74="","",SAM_2017_user_KZT!AG74/326)</f>
        <v/>
      </c>
      <c r="AH74" s="79" t="str">
        <f>IF(SAM_2017_user_KZT!AH74="","",SAM_2017_user_KZT!AH74/326)</f>
        <v/>
      </c>
      <c r="AI74" s="79" t="str">
        <f>IF(SAM_2017_user_KZT!AI74="","",SAM_2017_user_KZT!AI74/326)</f>
        <v/>
      </c>
      <c r="AJ74" s="80" t="str">
        <f>IF(SAM_2017_user_KZT!AJ74="","",SAM_2017_user_KZT!AJ74/326)</f>
        <v/>
      </c>
      <c r="AK74" s="223" t="str">
        <f>IF(SAM_2017_user_KZT!AK74="","",SAM_2017_user_KZT!AK74/326)</f>
        <v/>
      </c>
      <c r="AL74" s="223" t="str">
        <f>IF(SAM_2017_user_KZT!AL74="","",SAM_2017_user_KZT!AL74/326)</f>
        <v/>
      </c>
      <c r="AM74" s="223" t="str">
        <f>IF(SAM_2017_user_KZT!AM74="","",SAM_2017_user_KZT!AM74/326)</f>
        <v/>
      </c>
      <c r="AN74" s="223" t="str">
        <f>IF(SAM_2017_user_KZT!AN74="","",SAM_2017_user_KZT!AN74/326)</f>
        <v/>
      </c>
      <c r="AO74" s="223" t="str">
        <f>IF(SAM_2017_user_KZT!AO74="","",SAM_2017_user_KZT!AO74/326)</f>
        <v/>
      </c>
      <c r="AP74" s="223" t="str">
        <f>IF(SAM_2017_user_KZT!AP74="","",SAM_2017_user_KZT!AP74/326)</f>
        <v/>
      </c>
      <c r="AQ74" s="223" t="str">
        <f>IF(SAM_2017_user_KZT!AQ74="","",SAM_2017_user_KZT!AQ74/326)</f>
        <v/>
      </c>
      <c r="AR74" s="223" t="str">
        <f>IF(SAM_2017_user_KZT!AR74="","",SAM_2017_user_KZT!AR74/326)</f>
        <v/>
      </c>
      <c r="AS74" s="223" t="str">
        <f>IF(SAM_2017_user_KZT!AS74="","",SAM_2017_user_KZT!AS74/326)</f>
        <v/>
      </c>
      <c r="AT74" s="223" t="str">
        <f>IF(SAM_2017_user_KZT!AT74="","",SAM_2017_user_KZT!AT74/326)</f>
        <v/>
      </c>
      <c r="AU74" s="223" t="str">
        <f>IF(SAM_2017_user_KZT!AU74="","",SAM_2017_user_KZT!AU74/326)</f>
        <v/>
      </c>
      <c r="AV74" s="223" t="str">
        <f>IF(SAM_2017_user_KZT!AV74="","",SAM_2017_user_KZT!AV74/326)</f>
        <v/>
      </c>
      <c r="AW74" s="223" t="str">
        <f>IF(SAM_2017_user_KZT!AW74="","",SAM_2017_user_KZT!AW74/326)</f>
        <v/>
      </c>
      <c r="AX74" s="223" t="str">
        <f>IF(SAM_2017_user_KZT!AX74="","",SAM_2017_user_KZT!AX74/326)</f>
        <v/>
      </c>
      <c r="AY74" s="223" t="str">
        <f>IF(SAM_2017_user_KZT!AY74="","",SAM_2017_user_KZT!AY74/326)</f>
        <v/>
      </c>
      <c r="AZ74" s="223" t="str">
        <f>IF(SAM_2017_user_KZT!AZ74="","",SAM_2017_user_KZT!AZ74/326)</f>
        <v/>
      </c>
      <c r="BA74" s="223" t="str">
        <f>IF(SAM_2017_user_KZT!BA74="","",SAM_2017_user_KZT!BA74/326)</f>
        <v/>
      </c>
      <c r="BB74" s="223" t="str">
        <f>IF(SAM_2017_user_KZT!BB74="","",SAM_2017_user_KZT!BB74/326)</f>
        <v/>
      </c>
      <c r="BC74" s="223" t="str">
        <f>IF(SAM_2017_user_KZT!BC74="","",SAM_2017_user_KZT!BC74/326)</f>
        <v/>
      </c>
      <c r="BD74" s="223" t="str">
        <f>IF(SAM_2017_user_KZT!BD74="","",SAM_2017_user_KZT!BD74/326)</f>
        <v/>
      </c>
      <c r="BE74" s="223" t="str">
        <f>IF(SAM_2017_user_KZT!BE74="","",SAM_2017_user_KZT!BE74/326)</f>
        <v/>
      </c>
      <c r="BF74" s="223" t="str">
        <f>IF(SAM_2017_user_KZT!BF74="","",SAM_2017_user_KZT!BF74/326)</f>
        <v/>
      </c>
      <c r="BG74" s="223" t="str">
        <f>IF(SAM_2017_user_KZT!BG74="","",SAM_2017_user_KZT!BG74/326)</f>
        <v/>
      </c>
      <c r="BH74" s="223" t="str">
        <f>IF(SAM_2017_user_KZT!BH74="","",SAM_2017_user_KZT!BH74/326)</f>
        <v/>
      </c>
      <c r="BI74" s="223" t="str">
        <f>IF(SAM_2017_user_KZT!BI74="","",SAM_2017_user_KZT!BI74/326)</f>
        <v/>
      </c>
      <c r="BJ74" s="223" t="str">
        <f>IF(SAM_2017_user_KZT!BJ74="","",SAM_2017_user_KZT!BJ74/326)</f>
        <v/>
      </c>
      <c r="BK74" s="223" t="str">
        <f>IF(SAM_2017_user_KZT!BK74="","",SAM_2017_user_KZT!BK74/326)</f>
        <v/>
      </c>
      <c r="BL74" s="223" t="str">
        <f>IF(SAM_2017_user_KZT!BL74="","",SAM_2017_user_KZT!BL74/326)</f>
        <v/>
      </c>
      <c r="BM74" s="223" t="str">
        <f>IF(SAM_2017_user_KZT!BM74="","",SAM_2017_user_KZT!BM74/326)</f>
        <v/>
      </c>
      <c r="BN74" s="223" t="str">
        <f>IF(SAM_2017_user_KZT!BN74="","",SAM_2017_user_KZT!BN74/326)</f>
        <v/>
      </c>
      <c r="BO74" s="223" t="str">
        <f>IF(SAM_2017_user_KZT!BO74="","",SAM_2017_user_KZT!BO74/326)</f>
        <v/>
      </c>
      <c r="BP74" s="223" t="str">
        <f>IF(SAM_2017_user_KZT!BP74="","",SAM_2017_user_KZT!BP74/326)</f>
        <v/>
      </c>
      <c r="BQ74" s="223" t="str">
        <f>IF(SAM_2017_user_KZT!BQ74="","",SAM_2017_user_KZT!BQ74/326)</f>
        <v/>
      </c>
      <c r="BR74" s="223" t="str">
        <f>IF(SAM_2017_user_KZT!BR74="","",SAM_2017_user_KZT!BR74/326)</f>
        <v/>
      </c>
      <c r="BS74" s="127">
        <f>IF(SAM_2017_user_KZT!BS74="","",SAM_2017_user_KZT!BS74/326)</f>
        <v>37875.303759425333</v>
      </c>
      <c r="BT74" s="127">
        <f>IF(SAM_2017_user_KZT!BT74="","",SAM_2017_user_KZT!BT74/326)</f>
        <v>15248.351464179936</v>
      </c>
      <c r="BU74" s="223" t="str">
        <f>IF(SAM_2017_user_KZT!BU74="","",SAM_2017_user_KZT!BU74/326)</f>
        <v/>
      </c>
      <c r="BV74" s="223" t="str">
        <f>IF(SAM_2017_user_KZT!BV74="","",SAM_2017_user_KZT!BV74/326)</f>
        <v/>
      </c>
      <c r="BW74" s="223" t="str">
        <f>IF(SAM_2017_user_KZT!BW74="","",SAM_2017_user_KZT!BW74/326)</f>
        <v/>
      </c>
      <c r="BX74" s="223" t="str">
        <f>IF(SAM_2017_user_KZT!BX74="","",SAM_2017_user_KZT!BX74/326)</f>
        <v/>
      </c>
      <c r="BY74" s="136">
        <f>IF(SAM_2017_user_KZT!BY74="","",SAM_2017_user_KZT!BY74/326)</f>
        <v>3416.97086242266</v>
      </c>
      <c r="BZ74" s="223" t="str">
        <f>IF(SAM_2017_user_KZT!BZ74="","",SAM_2017_user_KZT!BZ74/326)</f>
        <v/>
      </c>
      <c r="CA74" s="223" t="str">
        <f>IF(SAM_2017_user_KZT!CA74="","",SAM_2017_user_KZT!CA74/326)</f>
        <v/>
      </c>
      <c r="CB74" s="223" t="str">
        <f>IF(SAM_2017_user_KZT!CB74="","",SAM_2017_user_KZT!CB74/326)</f>
        <v/>
      </c>
      <c r="CC74" s="223" t="str">
        <f>IF(SAM_2017_user_KZT!CD74="","",SAM_2017_user_KZT!CD74/326)</f>
        <v/>
      </c>
      <c r="CD74" s="223" t="str">
        <f>IF(SAM_2017_user_KZT!CE74="","",SAM_2017_user_KZT!CE74/326)</f>
        <v/>
      </c>
      <c r="CE74" s="136">
        <f>IF(SAM_2017_user_KZT!CF74="","",SAM_2017_user_KZT!CF74/326)</f>
        <v>1077.5063229776442</v>
      </c>
      <c r="CF74" s="107">
        <f t="shared" si="2"/>
        <v>57618.132409005571</v>
      </c>
    </row>
    <row r="75" spans="1:84" x14ac:dyDescent="0.25">
      <c r="A75" s="227"/>
      <c r="B75" s="99">
        <v>73</v>
      </c>
      <c r="C75" s="79" t="str">
        <f>IF(SAM_2017_user_KZT!C75="","",SAM_2017_user_KZT!C75/326)</f>
        <v/>
      </c>
      <c r="D75" s="79" t="str">
        <f>IF(SAM_2017_user_KZT!D75="","",SAM_2017_user_KZT!D75/326)</f>
        <v/>
      </c>
      <c r="E75" s="79" t="str">
        <f>IF(SAM_2017_user_KZT!E75="","",SAM_2017_user_KZT!E75/326)</f>
        <v/>
      </c>
      <c r="F75" s="79" t="str">
        <f>IF(SAM_2017_user_KZT!F75="","",SAM_2017_user_KZT!F75/326)</f>
        <v/>
      </c>
      <c r="G75" s="79" t="str">
        <f>IF(SAM_2017_user_KZT!G75="","",SAM_2017_user_KZT!G75/326)</f>
        <v/>
      </c>
      <c r="H75" s="79" t="str">
        <f>IF(SAM_2017_user_KZT!H75="","",SAM_2017_user_KZT!H75/326)</f>
        <v/>
      </c>
      <c r="I75" s="79" t="str">
        <f>IF(SAM_2017_user_KZT!I75="","",SAM_2017_user_KZT!I75/326)</f>
        <v/>
      </c>
      <c r="J75" s="79" t="str">
        <f>IF(SAM_2017_user_KZT!J75="","",SAM_2017_user_KZT!J75/326)</f>
        <v/>
      </c>
      <c r="K75" s="79" t="str">
        <f>IF(SAM_2017_user_KZT!K75="","",SAM_2017_user_KZT!K75/326)</f>
        <v/>
      </c>
      <c r="L75" s="79" t="str">
        <f>IF(SAM_2017_user_KZT!L75="","",SAM_2017_user_KZT!L75/326)</f>
        <v/>
      </c>
      <c r="M75" s="79" t="str">
        <f>IF(SAM_2017_user_KZT!M75="","",SAM_2017_user_KZT!M75/326)</f>
        <v/>
      </c>
      <c r="N75" s="79" t="str">
        <f>IF(SAM_2017_user_KZT!N75="","",SAM_2017_user_KZT!N75/326)</f>
        <v/>
      </c>
      <c r="O75" s="79" t="str">
        <f>IF(SAM_2017_user_KZT!O75="","",SAM_2017_user_KZT!O75/326)</f>
        <v/>
      </c>
      <c r="P75" s="79" t="str">
        <f>IF(SAM_2017_user_KZT!P75="","",SAM_2017_user_KZT!P75/326)</f>
        <v/>
      </c>
      <c r="Q75" s="79" t="str">
        <f>IF(SAM_2017_user_KZT!Q75="","",SAM_2017_user_KZT!Q75/326)</f>
        <v/>
      </c>
      <c r="R75" s="79" t="str">
        <f>IF(SAM_2017_user_KZT!R75="","",SAM_2017_user_KZT!R75/326)</f>
        <v/>
      </c>
      <c r="S75" s="79" t="str">
        <f>IF(SAM_2017_user_KZT!S75="","",SAM_2017_user_KZT!S75/326)</f>
        <v/>
      </c>
      <c r="T75" s="79" t="str">
        <f>IF(SAM_2017_user_KZT!T75="","",SAM_2017_user_KZT!T75/326)</f>
        <v/>
      </c>
      <c r="U75" s="79" t="str">
        <f>IF(SAM_2017_user_KZT!U75="","",SAM_2017_user_KZT!U75/326)</f>
        <v/>
      </c>
      <c r="V75" s="79" t="str">
        <f>IF(SAM_2017_user_KZT!V75="","",SAM_2017_user_KZT!V75/326)</f>
        <v/>
      </c>
      <c r="W75" s="79" t="str">
        <f>IF(SAM_2017_user_KZT!W75="","",SAM_2017_user_KZT!W75/326)</f>
        <v/>
      </c>
      <c r="X75" s="79" t="str">
        <f>IF(SAM_2017_user_KZT!X75="","",SAM_2017_user_KZT!X75/326)</f>
        <v/>
      </c>
      <c r="Y75" s="79" t="str">
        <f>IF(SAM_2017_user_KZT!Y75="","",SAM_2017_user_KZT!Y75/326)</f>
        <v/>
      </c>
      <c r="Z75" s="79" t="str">
        <f>IF(SAM_2017_user_KZT!Z75="","",SAM_2017_user_KZT!Z75/326)</f>
        <v/>
      </c>
      <c r="AA75" s="79" t="str">
        <f>IF(SAM_2017_user_KZT!AA75="","",SAM_2017_user_KZT!AA75/326)</f>
        <v/>
      </c>
      <c r="AB75" s="79" t="str">
        <f>IF(SAM_2017_user_KZT!AB75="","",SAM_2017_user_KZT!AB75/326)</f>
        <v/>
      </c>
      <c r="AC75" s="79" t="str">
        <f>IF(SAM_2017_user_KZT!AC75="","",SAM_2017_user_KZT!AC75/326)</f>
        <v/>
      </c>
      <c r="AD75" s="79" t="str">
        <f>IF(SAM_2017_user_KZT!AD75="","",SAM_2017_user_KZT!AD75/326)</f>
        <v/>
      </c>
      <c r="AE75" s="79" t="str">
        <f>IF(SAM_2017_user_KZT!AE75="","",SAM_2017_user_KZT!AE75/326)</f>
        <v/>
      </c>
      <c r="AF75" s="79" t="str">
        <f>IF(SAM_2017_user_KZT!AF75="","",SAM_2017_user_KZT!AF75/326)</f>
        <v/>
      </c>
      <c r="AG75" s="79" t="str">
        <f>IF(SAM_2017_user_KZT!AG75="","",SAM_2017_user_KZT!AG75/326)</f>
        <v/>
      </c>
      <c r="AH75" s="79" t="str">
        <f>IF(SAM_2017_user_KZT!AH75="","",SAM_2017_user_KZT!AH75/326)</f>
        <v/>
      </c>
      <c r="AI75" s="79" t="str">
        <f>IF(SAM_2017_user_KZT!AI75="","",SAM_2017_user_KZT!AI75/326)</f>
        <v/>
      </c>
      <c r="AJ75" s="80" t="str">
        <f>IF(SAM_2017_user_KZT!AJ75="","",SAM_2017_user_KZT!AJ75/326)</f>
        <v/>
      </c>
      <c r="AK75" s="223" t="str">
        <f>IF(SAM_2017_user_KZT!AK75="","",SAM_2017_user_KZT!AK75/326)</f>
        <v/>
      </c>
      <c r="AL75" s="223" t="str">
        <f>IF(SAM_2017_user_KZT!AL75="","",SAM_2017_user_KZT!AL75/326)</f>
        <v/>
      </c>
      <c r="AM75" s="223" t="str">
        <f>IF(SAM_2017_user_KZT!AM75="","",SAM_2017_user_KZT!AM75/326)</f>
        <v/>
      </c>
      <c r="AN75" s="223" t="str">
        <f>IF(SAM_2017_user_KZT!AN75="","",SAM_2017_user_KZT!AN75/326)</f>
        <v/>
      </c>
      <c r="AO75" s="223" t="str">
        <f>IF(SAM_2017_user_KZT!AO75="","",SAM_2017_user_KZT!AO75/326)</f>
        <v/>
      </c>
      <c r="AP75" s="223" t="str">
        <f>IF(SAM_2017_user_KZT!AP75="","",SAM_2017_user_KZT!AP75/326)</f>
        <v/>
      </c>
      <c r="AQ75" s="223" t="str">
        <f>IF(SAM_2017_user_KZT!AQ75="","",SAM_2017_user_KZT!AQ75/326)</f>
        <v/>
      </c>
      <c r="AR75" s="223" t="str">
        <f>IF(SAM_2017_user_KZT!AR75="","",SAM_2017_user_KZT!AR75/326)</f>
        <v/>
      </c>
      <c r="AS75" s="223" t="str">
        <f>IF(SAM_2017_user_KZT!AS75="","",SAM_2017_user_KZT!AS75/326)</f>
        <v/>
      </c>
      <c r="AT75" s="223" t="str">
        <f>IF(SAM_2017_user_KZT!AT75="","",SAM_2017_user_KZT!AT75/326)</f>
        <v/>
      </c>
      <c r="AU75" s="223" t="str">
        <f>IF(SAM_2017_user_KZT!AU75="","",SAM_2017_user_KZT!AU75/326)</f>
        <v/>
      </c>
      <c r="AV75" s="223" t="str">
        <f>IF(SAM_2017_user_KZT!AV75="","",SAM_2017_user_KZT!AV75/326)</f>
        <v/>
      </c>
      <c r="AW75" s="223" t="str">
        <f>IF(SAM_2017_user_KZT!AW75="","",SAM_2017_user_KZT!AW75/326)</f>
        <v/>
      </c>
      <c r="AX75" s="223" t="str">
        <f>IF(SAM_2017_user_KZT!AX75="","",SAM_2017_user_KZT!AX75/326)</f>
        <v/>
      </c>
      <c r="AY75" s="223" t="str">
        <f>IF(SAM_2017_user_KZT!AY75="","",SAM_2017_user_KZT!AY75/326)</f>
        <v/>
      </c>
      <c r="AZ75" s="223" t="str">
        <f>IF(SAM_2017_user_KZT!AZ75="","",SAM_2017_user_KZT!AZ75/326)</f>
        <v/>
      </c>
      <c r="BA75" s="223" t="str">
        <f>IF(SAM_2017_user_KZT!BA75="","",SAM_2017_user_KZT!BA75/326)</f>
        <v/>
      </c>
      <c r="BB75" s="223" t="str">
        <f>IF(SAM_2017_user_KZT!BB75="","",SAM_2017_user_KZT!BB75/326)</f>
        <v/>
      </c>
      <c r="BC75" s="223" t="str">
        <f>IF(SAM_2017_user_KZT!BC75="","",SAM_2017_user_KZT!BC75/326)</f>
        <v/>
      </c>
      <c r="BD75" s="223" t="str">
        <f>IF(SAM_2017_user_KZT!BD75="","",SAM_2017_user_KZT!BD75/326)</f>
        <v/>
      </c>
      <c r="BE75" s="223" t="str">
        <f>IF(SAM_2017_user_KZT!BE75="","",SAM_2017_user_KZT!BE75/326)</f>
        <v/>
      </c>
      <c r="BF75" s="223" t="str">
        <f>IF(SAM_2017_user_KZT!BF75="","",SAM_2017_user_KZT!BF75/326)</f>
        <v/>
      </c>
      <c r="BG75" s="223" t="str">
        <f>IF(SAM_2017_user_KZT!BG75="","",SAM_2017_user_KZT!BG75/326)</f>
        <v/>
      </c>
      <c r="BH75" s="223" t="str">
        <f>IF(SAM_2017_user_KZT!BH75="","",SAM_2017_user_KZT!BH75/326)</f>
        <v/>
      </c>
      <c r="BI75" s="223" t="str">
        <f>IF(SAM_2017_user_KZT!BI75="","",SAM_2017_user_KZT!BI75/326)</f>
        <v/>
      </c>
      <c r="BJ75" s="223" t="str">
        <f>IF(SAM_2017_user_KZT!BJ75="","",SAM_2017_user_KZT!BJ75/326)</f>
        <v/>
      </c>
      <c r="BK75" s="223" t="str">
        <f>IF(SAM_2017_user_KZT!BK75="","",SAM_2017_user_KZT!BK75/326)</f>
        <v/>
      </c>
      <c r="BL75" s="223" t="str">
        <f>IF(SAM_2017_user_KZT!BL75="","",SAM_2017_user_KZT!BL75/326)</f>
        <v/>
      </c>
      <c r="BM75" s="223" t="str">
        <f>IF(SAM_2017_user_KZT!BM75="","",SAM_2017_user_KZT!BM75/326)</f>
        <v/>
      </c>
      <c r="BN75" s="223" t="str">
        <f>IF(SAM_2017_user_KZT!BN75="","",SAM_2017_user_KZT!BN75/326)</f>
        <v/>
      </c>
      <c r="BO75" s="223" t="str">
        <f>IF(SAM_2017_user_KZT!BO75="","",SAM_2017_user_KZT!BO75/326)</f>
        <v/>
      </c>
      <c r="BP75" s="223" t="str">
        <f>IF(SAM_2017_user_KZT!BP75="","",SAM_2017_user_KZT!BP75/326)</f>
        <v/>
      </c>
      <c r="BQ75" s="223" t="str">
        <f>IF(SAM_2017_user_KZT!BQ75="","",SAM_2017_user_KZT!BQ75/326)</f>
        <v/>
      </c>
      <c r="BR75" s="223" t="str">
        <f>IF(SAM_2017_user_KZT!BR75="","",SAM_2017_user_KZT!BR75/326)</f>
        <v/>
      </c>
      <c r="BS75" s="247" t="str">
        <f>IF(SAM_2017_user_KZT!BS75="","",SAM_2017_user_KZT!BS75/326)</f>
        <v/>
      </c>
      <c r="BT75" s="126">
        <f>IF(SAM_2017_user_KZT!BT75="","",SAM_2017_user_KZT!BT75/326)</f>
        <v>3811.058712119288</v>
      </c>
      <c r="BU75" s="223" t="str">
        <f>IF(SAM_2017_user_KZT!BU75="","",SAM_2017_user_KZT!BU75/326)</f>
        <v/>
      </c>
      <c r="BV75" s="223" t="str">
        <f>IF(SAM_2017_user_KZT!BV75="","",SAM_2017_user_KZT!BV75/326)</f>
        <v/>
      </c>
      <c r="BW75" s="223" t="str">
        <f>IF(SAM_2017_user_KZT!BW75="","",SAM_2017_user_KZT!BW75/326)</f>
        <v/>
      </c>
      <c r="BX75" s="223" t="str">
        <f>IF(SAM_2017_user_KZT!BX75="","",SAM_2017_user_KZT!BX75/326)</f>
        <v/>
      </c>
      <c r="BY75" s="136">
        <f>IF(SAM_2017_user_KZT!BY75="","",SAM_2017_user_KZT!BY75/326)</f>
        <v>4312.4453245753257</v>
      </c>
      <c r="BZ75" s="223" t="str">
        <f>IF(SAM_2017_user_KZT!BZ75="","",SAM_2017_user_KZT!BZ75/326)</f>
        <v/>
      </c>
      <c r="CA75" s="223" t="str">
        <f>IF(SAM_2017_user_KZT!CA75="","",SAM_2017_user_KZT!CA75/326)</f>
        <v/>
      </c>
      <c r="CB75" s="223" t="str">
        <f>IF(SAM_2017_user_KZT!CB75="","",SAM_2017_user_KZT!CB75/326)</f>
        <v/>
      </c>
      <c r="CC75" s="223" t="str">
        <f>IF(SAM_2017_user_KZT!CD75="","",SAM_2017_user_KZT!CD75/326)</f>
        <v/>
      </c>
      <c r="CD75" s="223" t="str">
        <f>IF(SAM_2017_user_KZT!CE75="","",SAM_2017_user_KZT!CE75/326)</f>
        <v/>
      </c>
      <c r="CE75" s="138">
        <f>IF(SAM_2017_user_KZT!CF75="","",SAM_2017_user_KZT!CF75/326)</f>
        <v>53.364293031449563</v>
      </c>
      <c r="CF75" s="107">
        <f t="shared" si="2"/>
        <v>8176.8683297260641</v>
      </c>
    </row>
    <row r="76" spans="1:84" x14ac:dyDescent="0.25">
      <c r="A76" s="227"/>
      <c r="B76" s="99">
        <v>74</v>
      </c>
      <c r="C76" s="79" t="str">
        <f>IF(SAM_2017_user_KZT!C76="","",SAM_2017_user_KZT!C76/326)</f>
        <v/>
      </c>
      <c r="D76" s="79" t="str">
        <f>IF(SAM_2017_user_KZT!D76="","",SAM_2017_user_KZT!D76/326)</f>
        <v/>
      </c>
      <c r="E76" s="79" t="str">
        <f>IF(SAM_2017_user_KZT!E76="","",SAM_2017_user_KZT!E76/326)</f>
        <v/>
      </c>
      <c r="F76" s="79" t="str">
        <f>IF(SAM_2017_user_KZT!F76="","",SAM_2017_user_KZT!F76/326)</f>
        <v/>
      </c>
      <c r="G76" s="79" t="str">
        <f>IF(SAM_2017_user_KZT!G76="","",SAM_2017_user_KZT!G76/326)</f>
        <v/>
      </c>
      <c r="H76" s="79" t="str">
        <f>IF(SAM_2017_user_KZT!H76="","",SAM_2017_user_KZT!H76/326)</f>
        <v/>
      </c>
      <c r="I76" s="79" t="str">
        <f>IF(SAM_2017_user_KZT!I76="","",SAM_2017_user_KZT!I76/326)</f>
        <v/>
      </c>
      <c r="J76" s="79" t="str">
        <f>IF(SAM_2017_user_KZT!J76="","",SAM_2017_user_KZT!J76/326)</f>
        <v/>
      </c>
      <c r="K76" s="79" t="str">
        <f>IF(SAM_2017_user_KZT!K76="","",SAM_2017_user_KZT!K76/326)</f>
        <v/>
      </c>
      <c r="L76" s="79" t="str">
        <f>IF(SAM_2017_user_KZT!L76="","",SAM_2017_user_KZT!L76/326)</f>
        <v/>
      </c>
      <c r="M76" s="79" t="str">
        <f>IF(SAM_2017_user_KZT!M76="","",SAM_2017_user_KZT!M76/326)</f>
        <v/>
      </c>
      <c r="N76" s="79" t="str">
        <f>IF(SAM_2017_user_KZT!N76="","",SAM_2017_user_KZT!N76/326)</f>
        <v/>
      </c>
      <c r="O76" s="79" t="str">
        <f>IF(SAM_2017_user_KZT!O76="","",SAM_2017_user_KZT!O76/326)</f>
        <v/>
      </c>
      <c r="P76" s="79" t="str">
        <f>IF(SAM_2017_user_KZT!P76="","",SAM_2017_user_KZT!P76/326)</f>
        <v/>
      </c>
      <c r="Q76" s="79" t="str">
        <f>IF(SAM_2017_user_KZT!Q76="","",SAM_2017_user_KZT!Q76/326)</f>
        <v/>
      </c>
      <c r="R76" s="79" t="str">
        <f>IF(SAM_2017_user_KZT!R76="","",SAM_2017_user_KZT!R76/326)</f>
        <v/>
      </c>
      <c r="S76" s="79" t="str">
        <f>IF(SAM_2017_user_KZT!S76="","",SAM_2017_user_KZT!S76/326)</f>
        <v/>
      </c>
      <c r="T76" s="79" t="str">
        <f>IF(SAM_2017_user_KZT!T76="","",SAM_2017_user_KZT!T76/326)</f>
        <v/>
      </c>
      <c r="U76" s="79" t="str">
        <f>IF(SAM_2017_user_KZT!U76="","",SAM_2017_user_KZT!U76/326)</f>
        <v/>
      </c>
      <c r="V76" s="79" t="str">
        <f>IF(SAM_2017_user_KZT!V76="","",SAM_2017_user_KZT!V76/326)</f>
        <v/>
      </c>
      <c r="W76" s="79" t="str">
        <f>IF(SAM_2017_user_KZT!W76="","",SAM_2017_user_KZT!W76/326)</f>
        <v/>
      </c>
      <c r="X76" s="79" t="str">
        <f>IF(SAM_2017_user_KZT!X76="","",SAM_2017_user_KZT!X76/326)</f>
        <v/>
      </c>
      <c r="Y76" s="79" t="str">
        <f>IF(SAM_2017_user_KZT!Y76="","",SAM_2017_user_KZT!Y76/326)</f>
        <v/>
      </c>
      <c r="Z76" s="79" t="str">
        <f>IF(SAM_2017_user_KZT!Z76="","",SAM_2017_user_KZT!Z76/326)</f>
        <v/>
      </c>
      <c r="AA76" s="79" t="str">
        <f>IF(SAM_2017_user_KZT!AA76="","",SAM_2017_user_KZT!AA76/326)</f>
        <v/>
      </c>
      <c r="AB76" s="79" t="str">
        <f>IF(SAM_2017_user_KZT!AB76="","",SAM_2017_user_KZT!AB76/326)</f>
        <v/>
      </c>
      <c r="AC76" s="79" t="str">
        <f>IF(SAM_2017_user_KZT!AC76="","",SAM_2017_user_KZT!AC76/326)</f>
        <v/>
      </c>
      <c r="AD76" s="79" t="str">
        <f>IF(SAM_2017_user_KZT!AD76="","",SAM_2017_user_KZT!AD76/326)</f>
        <v/>
      </c>
      <c r="AE76" s="79" t="str">
        <f>IF(SAM_2017_user_KZT!AE76="","",SAM_2017_user_KZT!AE76/326)</f>
        <v/>
      </c>
      <c r="AF76" s="79" t="str">
        <f>IF(SAM_2017_user_KZT!AF76="","",SAM_2017_user_KZT!AF76/326)</f>
        <v/>
      </c>
      <c r="AG76" s="79" t="str">
        <f>IF(SAM_2017_user_KZT!AG76="","",SAM_2017_user_KZT!AG76/326)</f>
        <v/>
      </c>
      <c r="AH76" s="79" t="str">
        <f>IF(SAM_2017_user_KZT!AH76="","",SAM_2017_user_KZT!AH76/326)</f>
        <v/>
      </c>
      <c r="AI76" s="79" t="str">
        <f>IF(SAM_2017_user_KZT!AI76="","",SAM_2017_user_KZT!AI76/326)</f>
        <v/>
      </c>
      <c r="AJ76" s="80" t="str">
        <f>IF(SAM_2017_user_KZT!AJ76="","",SAM_2017_user_KZT!AJ76/326)</f>
        <v/>
      </c>
      <c r="AK76" s="223" t="str">
        <f>IF(SAM_2017_user_KZT!AK76="","",SAM_2017_user_KZT!AK76/326)</f>
        <v/>
      </c>
      <c r="AL76" s="223" t="str">
        <f>IF(SAM_2017_user_KZT!AL76="","",SAM_2017_user_KZT!AL76/326)</f>
        <v/>
      </c>
      <c r="AM76" s="223" t="str">
        <f>IF(SAM_2017_user_KZT!AM76="","",SAM_2017_user_KZT!AM76/326)</f>
        <v/>
      </c>
      <c r="AN76" s="223" t="str">
        <f>IF(SAM_2017_user_KZT!AN76="","",SAM_2017_user_KZT!AN76/326)</f>
        <v/>
      </c>
      <c r="AO76" s="223" t="str">
        <f>IF(SAM_2017_user_KZT!AO76="","",SAM_2017_user_KZT!AO76/326)</f>
        <v/>
      </c>
      <c r="AP76" s="223" t="str">
        <f>IF(SAM_2017_user_KZT!AP76="","",SAM_2017_user_KZT!AP76/326)</f>
        <v/>
      </c>
      <c r="AQ76" s="223" t="str">
        <f>IF(SAM_2017_user_KZT!AQ76="","",SAM_2017_user_KZT!AQ76/326)</f>
        <v/>
      </c>
      <c r="AR76" s="223" t="str">
        <f>IF(SAM_2017_user_KZT!AR76="","",SAM_2017_user_KZT!AR76/326)</f>
        <v/>
      </c>
      <c r="AS76" s="223" t="str">
        <f>IF(SAM_2017_user_KZT!AS76="","",SAM_2017_user_KZT!AS76/326)</f>
        <v/>
      </c>
      <c r="AT76" s="223" t="str">
        <f>IF(SAM_2017_user_KZT!AT76="","",SAM_2017_user_KZT!AT76/326)</f>
        <v/>
      </c>
      <c r="AU76" s="223" t="str">
        <f>IF(SAM_2017_user_KZT!AU76="","",SAM_2017_user_KZT!AU76/326)</f>
        <v/>
      </c>
      <c r="AV76" s="223" t="str">
        <f>IF(SAM_2017_user_KZT!AV76="","",SAM_2017_user_KZT!AV76/326)</f>
        <v/>
      </c>
      <c r="AW76" s="223" t="str">
        <f>IF(SAM_2017_user_KZT!AW76="","",SAM_2017_user_KZT!AW76/326)</f>
        <v/>
      </c>
      <c r="AX76" s="223" t="str">
        <f>IF(SAM_2017_user_KZT!AX76="","",SAM_2017_user_KZT!AX76/326)</f>
        <v/>
      </c>
      <c r="AY76" s="223" t="str">
        <f>IF(SAM_2017_user_KZT!AY76="","",SAM_2017_user_KZT!AY76/326)</f>
        <v/>
      </c>
      <c r="AZ76" s="223" t="str">
        <f>IF(SAM_2017_user_KZT!AZ76="","",SAM_2017_user_KZT!AZ76/326)</f>
        <v/>
      </c>
      <c r="BA76" s="223" t="str">
        <f>IF(SAM_2017_user_KZT!BA76="","",SAM_2017_user_KZT!BA76/326)</f>
        <v/>
      </c>
      <c r="BB76" s="223" t="str">
        <f>IF(SAM_2017_user_KZT!BB76="","",SAM_2017_user_KZT!BB76/326)</f>
        <v/>
      </c>
      <c r="BC76" s="223" t="str">
        <f>IF(SAM_2017_user_KZT!BC76="","",SAM_2017_user_KZT!BC76/326)</f>
        <v/>
      </c>
      <c r="BD76" s="223" t="str">
        <f>IF(SAM_2017_user_KZT!BD76="","",SAM_2017_user_KZT!BD76/326)</f>
        <v/>
      </c>
      <c r="BE76" s="223" t="str">
        <f>IF(SAM_2017_user_KZT!BE76="","",SAM_2017_user_KZT!BE76/326)</f>
        <v/>
      </c>
      <c r="BF76" s="223" t="str">
        <f>IF(SAM_2017_user_KZT!BF76="","",SAM_2017_user_KZT!BF76/326)</f>
        <v/>
      </c>
      <c r="BG76" s="223" t="str">
        <f>IF(SAM_2017_user_KZT!BG76="","",SAM_2017_user_KZT!BG76/326)</f>
        <v/>
      </c>
      <c r="BH76" s="223" t="str">
        <f>IF(SAM_2017_user_KZT!BH76="","",SAM_2017_user_KZT!BH76/326)</f>
        <v/>
      </c>
      <c r="BI76" s="223" t="str">
        <f>IF(SAM_2017_user_KZT!BI76="","",SAM_2017_user_KZT!BI76/326)</f>
        <v/>
      </c>
      <c r="BJ76" s="223" t="str">
        <f>IF(SAM_2017_user_KZT!BJ76="","",SAM_2017_user_KZT!BJ76/326)</f>
        <v/>
      </c>
      <c r="BK76" s="223" t="str">
        <f>IF(SAM_2017_user_KZT!BK76="","",SAM_2017_user_KZT!BK76/326)</f>
        <v/>
      </c>
      <c r="BL76" s="223" t="str">
        <f>IF(SAM_2017_user_KZT!BL76="","",SAM_2017_user_KZT!BL76/326)</f>
        <v/>
      </c>
      <c r="BM76" s="223" t="str">
        <f>IF(SAM_2017_user_KZT!BM76="","",SAM_2017_user_KZT!BM76/326)</f>
        <v/>
      </c>
      <c r="BN76" s="223" t="str">
        <f>IF(SAM_2017_user_KZT!BN76="","",SAM_2017_user_KZT!BN76/326)</f>
        <v/>
      </c>
      <c r="BO76" s="223" t="str">
        <f>IF(SAM_2017_user_KZT!BO76="","",SAM_2017_user_KZT!BO76/326)</f>
        <v/>
      </c>
      <c r="BP76" s="223" t="str">
        <f>IF(SAM_2017_user_KZT!BP76="","",SAM_2017_user_KZT!BP76/326)</f>
        <v/>
      </c>
      <c r="BQ76" s="223" t="str">
        <f>IF(SAM_2017_user_KZT!BQ76="","",SAM_2017_user_KZT!BQ76/326)</f>
        <v/>
      </c>
      <c r="BR76" s="223" t="str">
        <f>IF(SAM_2017_user_KZT!BR76="","",SAM_2017_user_KZT!BR76/326)</f>
        <v/>
      </c>
      <c r="BS76" s="126">
        <f>IF(SAM_2017_user_KZT!BS76="","",SAM_2017_user_KZT!BS76/326)</f>
        <v>65032.728587188525</v>
      </c>
      <c r="BT76" s="126">
        <f>IF(SAM_2017_user_KZT!BT76="","",SAM_2017_user_KZT!BT76/326)</f>
        <v>26181.754434782604</v>
      </c>
      <c r="BU76" s="223" t="str">
        <f>IF(SAM_2017_user_KZT!BU76="","",SAM_2017_user_KZT!BU76/326)</f>
        <v/>
      </c>
      <c r="BV76" s="223" t="str">
        <f>IF(SAM_2017_user_KZT!BV76="","",SAM_2017_user_KZT!BV76/326)</f>
        <v/>
      </c>
      <c r="BW76" s="223" t="str">
        <f>IF(SAM_2017_user_KZT!BW76="","",SAM_2017_user_KZT!BW76/326)</f>
        <v/>
      </c>
      <c r="BX76" s="223" t="str">
        <f>IF(SAM_2017_user_KZT!BX76="","",SAM_2017_user_KZT!BX76/326)</f>
        <v/>
      </c>
      <c r="BY76" s="138">
        <f>IF(SAM_2017_user_KZT!BY76="","",SAM_2017_user_KZT!BY76/326)</f>
        <v>8349.8641311641259</v>
      </c>
      <c r="BZ76" s="223" t="str">
        <f>IF(SAM_2017_user_KZT!BZ76="","",SAM_2017_user_KZT!BZ76/326)</f>
        <v/>
      </c>
      <c r="CA76" s="223" t="str">
        <f>IF(SAM_2017_user_KZT!CA76="","",SAM_2017_user_KZT!CA76/326)</f>
        <v/>
      </c>
      <c r="CB76" s="223" t="str">
        <f>IF(SAM_2017_user_KZT!CB76="","",SAM_2017_user_KZT!CB76/326)</f>
        <v/>
      </c>
      <c r="CC76" s="223" t="str">
        <f>IF(SAM_2017_user_KZT!CD76="","",SAM_2017_user_KZT!CD76/326)</f>
        <v/>
      </c>
      <c r="CD76" s="223" t="str">
        <f>IF(SAM_2017_user_KZT!CE76="","",SAM_2017_user_KZT!CE76/326)</f>
        <v/>
      </c>
      <c r="CE76" s="138">
        <f>IF(SAM_2017_user_KZT!CF76="","",SAM_2017_user_KZT!CF76/326)</f>
        <v>1850.1020268582481</v>
      </c>
      <c r="CF76" s="107">
        <f t="shared" si="2"/>
        <v>101414.44917999351</v>
      </c>
    </row>
    <row r="77" spans="1:84" ht="16.5" x14ac:dyDescent="0.3">
      <c r="A77" s="227" t="str">
        <f>BY1</f>
        <v>Govt</v>
      </c>
      <c r="B77" s="225">
        <v>75</v>
      </c>
      <c r="C77" s="79" t="str">
        <f>IF(SAM_2017_user_KZT!C77="","",SAM_2017_user_KZT!C77/326)</f>
        <v/>
      </c>
      <c r="D77" s="79" t="str">
        <f>IF(SAM_2017_user_KZT!D77="","",SAM_2017_user_KZT!D77/326)</f>
        <v/>
      </c>
      <c r="E77" s="79" t="str">
        <f>IF(SAM_2017_user_KZT!E77="","",SAM_2017_user_KZT!E77/326)</f>
        <v/>
      </c>
      <c r="F77" s="79" t="str">
        <f>IF(SAM_2017_user_KZT!F77="","",SAM_2017_user_KZT!F77/326)</f>
        <v/>
      </c>
      <c r="G77" s="79" t="str">
        <f>IF(SAM_2017_user_KZT!G77="","",SAM_2017_user_KZT!G77/326)</f>
        <v/>
      </c>
      <c r="H77" s="79" t="str">
        <f>IF(SAM_2017_user_KZT!H77="","",SAM_2017_user_KZT!H77/326)</f>
        <v/>
      </c>
      <c r="I77" s="79" t="str">
        <f>IF(SAM_2017_user_KZT!I77="","",SAM_2017_user_KZT!I77/326)</f>
        <v/>
      </c>
      <c r="J77" s="79" t="str">
        <f>IF(SAM_2017_user_KZT!J77="","",SAM_2017_user_KZT!J77/326)</f>
        <v/>
      </c>
      <c r="K77" s="79" t="str">
        <f>IF(SAM_2017_user_KZT!K77="","",SAM_2017_user_KZT!K77/326)</f>
        <v/>
      </c>
      <c r="L77" s="79" t="str">
        <f>IF(SAM_2017_user_KZT!L77="","",SAM_2017_user_KZT!L77/326)</f>
        <v/>
      </c>
      <c r="M77" s="79" t="str">
        <f>IF(SAM_2017_user_KZT!M77="","",SAM_2017_user_KZT!M77/326)</f>
        <v/>
      </c>
      <c r="N77" s="79" t="str">
        <f>IF(SAM_2017_user_KZT!N77="","",SAM_2017_user_KZT!N77/326)</f>
        <v/>
      </c>
      <c r="O77" s="79" t="str">
        <f>IF(SAM_2017_user_KZT!O77="","",SAM_2017_user_KZT!O77/326)</f>
        <v/>
      </c>
      <c r="P77" s="79" t="str">
        <f>IF(SAM_2017_user_KZT!P77="","",SAM_2017_user_KZT!P77/326)</f>
        <v/>
      </c>
      <c r="Q77" s="79" t="str">
        <f>IF(SAM_2017_user_KZT!Q77="","",SAM_2017_user_KZT!Q77/326)</f>
        <v/>
      </c>
      <c r="R77" s="79" t="str">
        <f>IF(SAM_2017_user_KZT!R77="","",SAM_2017_user_KZT!R77/326)</f>
        <v/>
      </c>
      <c r="S77" s="79" t="str">
        <f>IF(SAM_2017_user_KZT!S77="","",SAM_2017_user_KZT!S77/326)</f>
        <v/>
      </c>
      <c r="T77" s="79" t="str">
        <f>IF(SAM_2017_user_KZT!T77="","",SAM_2017_user_KZT!T77/326)</f>
        <v/>
      </c>
      <c r="U77" s="79" t="str">
        <f>IF(SAM_2017_user_KZT!U77="","",SAM_2017_user_KZT!U77/326)</f>
        <v/>
      </c>
      <c r="V77" s="79" t="str">
        <f>IF(SAM_2017_user_KZT!V77="","",SAM_2017_user_KZT!V77/326)</f>
        <v/>
      </c>
      <c r="W77" s="79" t="str">
        <f>IF(SAM_2017_user_KZT!W77="","",SAM_2017_user_KZT!W77/326)</f>
        <v/>
      </c>
      <c r="X77" s="79" t="str">
        <f>IF(SAM_2017_user_KZT!X77="","",SAM_2017_user_KZT!X77/326)</f>
        <v/>
      </c>
      <c r="Y77" s="79" t="str">
        <f>IF(SAM_2017_user_KZT!Y77="","",SAM_2017_user_KZT!Y77/326)</f>
        <v/>
      </c>
      <c r="Z77" s="79" t="str">
        <f>IF(SAM_2017_user_KZT!Z77="","",SAM_2017_user_KZT!Z77/326)</f>
        <v/>
      </c>
      <c r="AA77" s="79" t="str">
        <f>IF(SAM_2017_user_KZT!AA77="","",SAM_2017_user_KZT!AA77/326)</f>
        <v/>
      </c>
      <c r="AB77" s="79" t="str">
        <f>IF(SAM_2017_user_KZT!AB77="","",SAM_2017_user_KZT!AB77/326)</f>
        <v/>
      </c>
      <c r="AC77" s="79" t="str">
        <f>IF(SAM_2017_user_KZT!AC77="","",SAM_2017_user_KZT!AC77/326)</f>
        <v/>
      </c>
      <c r="AD77" s="79" t="str">
        <f>IF(SAM_2017_user_KZT!AD77="","",SAM_2017_user_KZT!AD77/326)</f>
        <v/>
      </c>
      <c r="AE77" s="79" t="str">
        <f>IF(SAM_2017_user_KZT!AE77="","",SAM_2017_user_KZT!AE77/326)</f>
        <v/>
      </c>
      <c r="AF77" s="79" t="str">
        <f>IF(SAM_2017_user_KZT!AF77="","",SAM_2017_user_KZT!AF77/326)</f>
        <v/>
      </c>
      <c r="AG77" s="79" t="str">
        <f>IF(SAM_2017_user_KZT!AG77="","",SAM_2017_user_KZT!AG77/326)</f>
        <v/>
      </c>
      <c r="AH77" s="79" t="str">
        <f>IF(SAM_2017_user_KZT!AH77="","",SAM_2017_user_KZT!AH77/326)</f>
        <v/>
      </c>
      <c r="AI77" s="79" t="str">
        <f>IF(SAM_2017_user_KZT!AI77="","",SAM_2017_user_KZT!AI77/326)</f>
        <v/>
      </c>
      <c r="AJ77" s="80" t="str">
        <f>IF(SAM_2017_user_KZT!AJ77="","",SAM_2017_user_KZT!AJ77/326)</f>
        <v/>
      </c>
      <c r="AK77" s="223" t="str">
        <f>IF(SAM_2017_user_KZT!AK77="","",SAM_2017_user_KZT!AK77/326)</f>
        <v/>
      </c>
      <c r="AL77" s="223" t="str">
        <f>IF(SAM_2017_user_KZT!AL77="","",SAM_2017_user_KZT!AL77/326)</f>
        <v/>
      </c>
      <c r="AM77" s="223" t="str">
        <f>IF(SAM_2017_user_KZT!AM77="","",SAM_2017_user_KZT!AM77/326)</f>
        <v/>
      </c>
      <c r="AN77" s="223" t="str">
        <f>IF(SAM_2017_user_KZT!AN77="","",SAM_2017_user_KZT!AN77/326)</f>
        <v/>
      </c>
      <c r="AO77" s="223" t="str">
        <f>IF(SAM_2017_user_KZT!AO77="","",SAM_2017_user_KZT!AO77/326)</f>
        <v/>
      </c>
      <c r="AP77" s="223" t="str">
        <f>IF(SAM_2017_user_KZT!AP77="","",SAM_2017_user_KZT!AP77/326)</f>
        <v/>
      </c>
      <c r="AQ77" s="223" t="str">
        <f>IF(SAM_2017_user_KZT!AQ77="","",SAM_2017_user_KZT!AQ77/326)</f>
        <v/>
      </c>
      <c r="AR77" s="223" t="str">
        <f>IF(SAM_2017_user_KZT!AR77="","",SAM_2017_user_KZT!AR77/326)</f>
        <v/>
      </c>
      <c r="AS77" s="223" t="str">
        <f>IF(SAM_2017_user_KZT!AS77="","",SAM_2017_user_KZT!AS77/326)</f>
        <v/>
      </c>
      <c r="AT77" s="223" t="str">
        <f>IF(SAM_2017_user_KZT!AT77="","",SAM_2017_user_KZT!AT77/326)</f>
        <v/>
      </c>
      <c r="AU77" s="223" t="str">
        <f>IF(SAM_2017_user_KZT!AU77="","",SAM_2017_user_KZT!AU77/326)</f>
        <v/>
      </c>
      <c r="AV77" s="223" t="str">
        <f>IF(SAM_2017_user_KZT!AV77="","",SAM_2017_user_KZT!AV77/326)</f>
        <v/>
      </c>
      <c r="AW77" s="223" t="str">
        <f>IF(SAM_2017_user_KZT!AW77="","",SAM_2017_user_KZT!AW77/326)</f>
        <v/>
      </c>
      <c r="AX77" s="223" t="str">
        <f>IF(SAM_2017_user_KZT!AX77="","",SAM_2017_user_KZT!AX77/326)</f>
        <v/>
      </c>
      <c r="AY77" s="223" t="str">
        <f>IF(SAM_2017_user_KZT!AY77="","",SAM_2017_user_KZT!AY77/326)</f>
        <v/>
      </c>
      <c r="AZ77" s="223" t="str">
        <f>IF(SAM_2017_user_KZT!AZ77="","",SAM_2017_user_KZT!AZ77/326)</f>
        <v/>
      </c>
      <c r="BA77" s="223" t="str">
        <f>IF(SAM_2017_user_KZT!BA77="","",SAM_2017_user_KZT!BA77/326)</f>
        <v/>
      </c>
      <c r="BB77" s="223" t="str">
        <f>IF(SAM_2017_user_KZT!BB77="","",SAM_2017_user_KZT!BB77/326)</f>
        <v/>
      </c>
      <c r="BC77" s="223" t="str">
        <f>IF(SAM_2017_user_KZT!BC77="","",SAM_2017_user_KZT!BC77/326)</f>
        <v/>
      </c>
      <c r="BD77" s="223" t="str">
        <f>IF(SAM_2017_user_KZT!BD77="","",SAM_2017_user_KZT!BD77/326)</f>
        <v/>
      </c>
      <c r="BE77" s="223" t="str">
        <f>IF(SAM_2017_user_KZT!BE77="","",SAM_2017_user_KZT!BE77/326)</f>
        <v/>
      </c>
      <c r="BF77" s="223" t="str">
        <f>IF(SAM_2017_user_KZT!BF77="","",SAM_2017_user_KZT!BF77/326)</f>
        <v/>
      </c>
      <c r="BG77" s="223" t="str">
        <f>IF(SAM_2017_user_KZT!BG77="","",SAM_2017_user_KZT!BG77/326)</f>
        <v/>
      </c>
      <c r="BH77" s="223" t="str">
        <f>IF(SAM_2017_user_KZT!BH77="","",SAM_2017_user_KZT!BH77/326)</f>
        <v/>
      </c>
      <c r="BI77" s="223" t="str">
        <f>IF(SAM_2017_user_KZT!BI77="","",SAM_2017_user_KZT!BI77/326)</f>
        <v/>
      </c>
      <c r="BJ77" s="223" t="str">
        <f>IF(SAM_2017_user_KZT!BJ77="","",SAM_2017_user_KZT!BJ77/326)</f>
        <v/>
      </c>
      <c r="BK77" s="223" t="str">
        <f>IF(SAM_2017_user_KZT!BK77="","",SAM_2017_user_KZT!BK77/326)</f>
        <v/>
      </c>
      <c r="BL77" s="223" t="str">
        <f>IF(SAM_2017_user_KZT!BL77="","",SAM_2017_user_KZT!BL77/326)</f>
        <v/>
      </c>
      <c r="BM77" s="223" t="str">
        <f>IF(SAM_2017_user_KZT!BM77="","",SAM_2017_user_KZT!BM77/326)</f>
        <v/>
      </c>
      <c r="BN77" s="223" t="str">
        <f>IF(SAM_2017_user_KZT!BN77="","",SAM_2017_user_KZT!BN77/326)</f>
        <v/>
      </c>
      <c r="BO77" s="223" t="str">
        <f>IF(SAM_2017_user_KZT!BO77="","",SAM_2017_user_KZT!BO77/326)</f>
        <v/>
      </c>
      <c r="BP77" s="223" t="str">
        <f>IF(SAM_2017_user_KZT!BP77="","",SAM_2017_user_KZT!BP77/326)</f>
        <v/>
      </c>
      <c r="BQ77" s="223" t="str">
        <f>IF(SAM_2017_user_KZT!BQ77="","",SAM_2017_user_KZT!BQ77/326)</f>
        <v/>
      </c>
      <c r="BR77" s="223" t="str">
        <f>IF(SAM_2017_user_KZT!BR77="","",SAM_2017_user_KZT!BR77/326)</f>
        <v/>
      </c>
      <c r="BS77" s="127">
        <f>IF(SAM_2017_user_KZT!BS77="","",SAM_2017_user_KZT!BS77/326)</f>
        <v>1337.2360582941226</v>
      </c>
      <c r="BT77" s="223" t="str">
        <f>IF(SAM_2017_user_KZT!BT77="","",SAM_2017_user_KZT!BT77/326)</f>
        <v/>
      </c>
      <c r="BU77" s="223" t="str">
        <f>IF(SAM_2017_user_KZT!BU77="","",SAM_2017_user_KZT!BU77/326)</f>
        <v/>
      </c>
      <c r="BV77" s="136">
        <f>IF(SAM_2017_user_KZT!BV77="","",SAM_2017_user_KZT!BV77/326)</f>
        <v>8166.728478621063</v>
      </c>
      <c r="BW77" s="223" t="str">
        <f>IF(SAM_2017_user_KZT!BW77="","",SAM_2017_user_KZT!BW77/326)</f>
        <v/>
      </c>
      <c r="BX77" s="136">
        <f>IF(SAM_2017_user_KZT!BX77="","",SAM_2017_user_KZT!BX77/326)</f>
        <v>14022.452201806049</v>
      </c>
      <c r="BY77" s="223" t="str">
        <f>IF(SAM_2017_user_KZT!BY77="","",SAM_2017_user_KZT!BY77/326)</f>
        <v/>
      </c>
      <c r="BZ77" s="112">
        <f>IF(SAM_2017_user_KZT!BZ77="","",SAM_2017_user_KZT!BZ77/326)</f>
        <v>6493.8098619505035</v>
      </c>
      <c r="CA77" s="135">
        <f>IF(SAM_2017_user_KZT!CA77="","",SAM_2017_user_KZT!CA77/326)</f>
        <v>3686.9705990993489</v>
      </c>
      <c r="CB77" s="135">
        <f>IF(SAM_2017_user_KZT!CB77="","",SAM_2017_user_KZT!CB77/326)</f>
        <v>1844.96472392638</v>
      </c>
      <c r="CC77" s="135">
        <f>IF(SAM_2017_user_KZT!CD77="","",SAM_2017_user_KZT!CD77/326)</f>
        <v>9786.7840869108222</v>
      </c>
      <c r="CD77" s="223" t="str">
        <f>IF(SAM_2017_user_KZT!CE77="","",SAM_2017_user_KZT!CE77/326)</f>
        <v/>
      </c>
      <c r="CE77" s="136">
        <f>IF(SAM_2017_user_KZT!CF77="","",SAM_2017_user_KZT!CF77/326)</f>
        <v>1151.9023564844899</v>
      </c>
      <c r="CF77" s="107">
        <f t="shared" si="2"/>
        <v>46490.848367092774</v>
      </c>
    </row>
    <row r="78" spans="1:84" x14ac:dyDescent="0.25">
      <c r="A78" s="227" t="str">
        <f>BZ1</f>
        <v>TC</v>
      </c>
      <c r="B78" s="225">
        <v>76</v>
      </c>
      <c r="C78" s="79" t="str">
        <f>IF(SAM_2017_user_KZT!C78="","",SAM_2017_user_KZT!C78/326)</f>
        <v/>
      </c>
      <c r="D78" s="79" t="str">
        <f>IF(SAM_2017_user_KZT!D78="","",SAM_2017_user_KZT!D78/326)</f>
        <v/>
      </c>
      <c r="E78" s="79" t="str">
        <f>IF(SAM_2017_user_KZT!E78="","",SAM_2017_user_KZT!E78/326)</f>
        <v/>
      </c>
      <c r="F78" s="79" t="str">
        <f>IF(SAM_2017_user_KZT!F78="","",SAM_2017_user_KZT!F78/326)</f>
        <v/>
      </c>
      <c r="G78" s="79" t="str">
        <f>IF(SAM_2017_user_KZT!G78="","",SAM_2017_user_KZT!G78/326)</f>
        <v/>
      </c>
      <c r="H78" s="79" t="str">
        <f>IF(SAM_2017_user_KZT!H78="","",SAM_2017_user_KZT!H78/326)</f>
        <v/>
      </c>
      <c r="I78" s="79" t="str">
        <f>IF(SAM_2017_user_KZT!I78="","",SAM_2017_user_KZT!I78/326)</f>
        <v/>
      </c>
      <c r="J78" s="79" t="str">
        <f>IF(SAM_2017_user_KZT!J78="","",SAM_2017_user_KZT!J78/326)</f>
        <v/>
      </c>
      <c r="K78" s="79" t="str">
        <f>IF(SAM_2017_user_KZT!K78="","",SAM_2017_user_KZT!K78/326)</f>
        <v/>
      </c>
      <c r="L78" s="79" t="str">
        <f>IF(SAM_2017_user_KZT!L78="","",SAM_2017_user_KZT!L78/326)</f>
        <v/>
      </c>
      <c r="M78" s="79" t="str">
        <f>IF(SAM_2017_user_KZT!M78="","",SAM_2017_user_KZT!M78/326)</f>
        <v/>
      </c>
      <c r="N78" s="79" t="str">
        <f>IF(SAM_2017_user_KZT!N78="","",SAM_2017_user_KZT!N78/326)</f>
        <v/>
      </c>
      <c r="O78" s="79" t="str">
        <f>IF(SAM_2017_user_KZT!O78="","",SAM_2017_user_KZT!O78/326)</f>
        <v/>
      </c>
      <c r="P78" s="79" t="str">
        <f>IF(SAM_2017_user_KZT!P78="","",SAM_2017_user_KZT!P78/326)</f>
        <v/>
      </c>
      <c r="Q78" s="79" t="str">
        <f>IF(SAM_2017_user_KZT!Q78="","",SAM_2017_user_KZT!Q78/326)</f>
        <v/>
      </c>
      <c r="R78" s="79" t="str">
        <f>IF(SAM_2017_user_KZT!R78="","",SAM_2017_user_KZT!R78/326)</f>
        <v/>
      </c>
      <c r="S78" s="79" t="str">
        <f>IF(SAM_2017_user_KZT!S78="","",SAM_2017_user_KZT!S78/326)</f>
        <v/>
      </c>
      <c r="T78" s="79" t="str">
        <f>IF(SAM_2017_user_KZT!T78="","",SAM_2017_user_KZT!T78/326)</f>
        <v/>
      </c>
      <c r="U78" s="79" t="str">
        <f>IF(SAM_2017_user_KZT!U78="","",SAM_2017_user_KZT!U78/326)</f>
        <v/>
      </c>
      <c r="V78" s="79" t="str">
        <f>IF(SAM_2017_user_KZT!V78="","",SAM_2017_user_KZT!V78/326)</f>
        <v/>
      </c>
      <c r="W78" s="79" t="str">
        <f>IF(SAM_2017_user_KZT!W78="","",SAM_2017_user_KZT!W78/326)</f>
        <v/>
      </c>
      <c r="X78" s="79" t="str">
        <f>IF(SAM_2017_user_KZT!X78="","",SAM_2017_user_KZT!X78/326)</f>
        <v/>
      </c>
      <c r="Y78" s="79" t="str">
        <f>IF(SAM_2017_user_KZT!Y78="","",SAM_2017_user_KZT!Y78/326)</f>
        <v/>
      </c>
      <c r="Z78" s="79" t="str">
        <f>IF(SAM_2017_user_KZT!Z78="","",SAM_2017_user_KZT!Z78/326)</f>
        <v/>
      </c>
      <c r="AA78" s="79" t="str">
        <f>IF(SAM_2017_user_KZT!AA78="","",SAM_2017_user_KZT!AA78/326)</f>
        <v/>
      </c>
      <c r="AB78" s="79" t="str">
        <f>IF(SAM_2017_user_KZT!AB78="","",SAM_2017_user_KZT!AB78/326)</f>
        <v/>
      </c>
      <c r="AC78" s="79" t="str">
        <f>IF(SAM_2017_user_KZT!AC78="","",SAM_2017_user_KZT!AC78/326)</f>
        <v/>
      </c>
      <c r="AD78" s="79" t="str">
        <f>IF(SAM_2017_user_KZT!AD78="","",SAM_2017_user_KZT!AD78/326)</f>
        <v/>
      </c>
      <c r="AE78" s="79" t="str">
        <f>IF(SAM_2017_user_KZT!AE78="","",SAM_2017_user_KZT!AE78/326)</f>
        <v/>
      </c>
      <c r="AF78" s="79" t="str">
        <f>IF(SAM_2017_user_KZT!AF78="","",SAM_2017_user_KZT!AF78/326)</f>
        <v/>
      </c>
      <c r="AG78" s="79" t="str">
        <f>IF(SAM_2017_user_KZT!AG78="","",SAM_2017_user_KZT!AG78/326)</f>
        <v/>
      </c>
      <c r="AH78" s="79" t="str">
        <f>IF(SAM_2017_user_KZT!AH78="","",SAM_2017_user_KZT!AH78/326)</f>
        <v/>
      </c>
      <c r="AI78" s="79" t="str">
        <f>IF(SAM_2017_user_KZT!AI78="","",SAM_2017_user_KZT!AI78/326)</f>
        <v/>
      </c>
      <c r="AJ78" s="79" t="str">
        <f>IF(SAM_2017_user_KZT!AJ78="","",SAM_2017_user_KZT!AJ78/326)</f>
        <v/>
      </c>
      <c r="AK78" s="128">
        <f>IF(SAM_2017_user_KZT!AK78="","",SAM_2017_user_KZT!AK78/326)</f>
        <v>189.24604251292962</v>
      </c>
      <c r="AL78" s="129">
        <f>IF(SAM_2017_user_KZT!AL78="","",SAM_2017_user_KZT!AL78/326)</f>
        <v>75.67076057864773</v>
      </c>
      <c r="AM78" s="129">
        <f>IF(SAM_2017_user_KZT!AM78="","",SAM_2017_user_KZT!AM78/326)</f>
        <v>171.96444327691444</v>
      </c>
      <c r="AN78" s="129">
        <f>IF(SAM_2017_user_KZT!AN78="","",SAM_2017_user_KZT!AN78/326)</f>
        <v>10.361506168935222</v>
      </c>
      <c r="AO78" s="129">
        <f>IF(SAM_2017_user_KZT!AO78="","",SAM_2017_user_KZT!AO78/326)</f>
        <v>4.7773044203047084</v>
      </c>
      <c r="AP78" s="129">
        <f>IF(SAM_2017_user_KZT!AP78="","",SAM_2017_user_KZT!AP78/326)</f>
        <v>42.313029939934282</v>
      </c>
      <c r="AQ78" s="129">
        <f>IF(SAM_2017_user_KZT!AQ78="","",SAM_2017_user_KZT!AQ78/326)</f>
        <v>13.830748829007403</v>
      </c>
      <c r="AR78" s="129">
        <f>IF(SAM_2017_user_KZT!AR78="","",SAM_2017_user_KZT!AR78/326)</f>
        <v>1281.5673615944577</v>
      </c>
      <c r="AS78" s="129">
        <f>IF(SAM_2017_user_KZT!AS78="","",SAM_2017_user_KZT!AS78/326)</f>
        <v>33.035887338162318</v>
      </c>
      <c r="AT78" s="129">
        <f>IF(SAM_2017_user_KZT!AT78="","",SAM_2017_user_KZT!AT78/326)</f>
        <v>282.9152203315698</v>
      </c>
      <c r="AU78" s="129">
        <f>IF(SAM_2017_user_KZT!AU78="","",SAM_2017_user_KZT!AU78/326)</f>
        <v>22.488254393346455</v>
      </c>
      <c r="AV78" s="129">
        <f>IF(SAM_2017_user_KZT!AV78="","",SAM_2017_user_KZT!AV78/326)</f>
        <v>22.849768738168923</v>
      </c>
      <c r="AW78" s="129">
        <f>IF(SAM_2017_user_KZT!AW78="","",SAM_2017_user_KZT!AW78/326)</f>
        <v>116.75037557911132</v>
      </c>
      <c r="AX78" s="129">
        <f>IF(SAM_2017_user_KZT!AX78="","",SAM_2017_user_KZT!AX78/326)</f>
        <v>246.8021534922857</v>
      </c>
      <c r="AY78" s="129">
        <f>IF(SAM_2017_user_KZT!AY78="","",SAM_2017_user_KZT!AY78/326)</f>
        <v>198.05408231367781</v>
      </c>
      <c r="AZ78" s="129">
        <f>IF(SAM_2017_user_KZT!AZ78="","",SAM_2017_user_KZT!AZ78/326)</f>
        <v>42.975764767368013</v>
      </c>
      <c r="BA78" s="129">
        <f>IF(SAM_2017_user_KZT!BA78="","",SAM_2017_user_KZT!BA78/326)</f>
        <v>1126.5608168410477</v>
      </c>
      <c r="BB78" s="129">
        <f>IF(SAM_2017_user_KZT!BB78="","",SAM_2017_user_KZT!BB78/326)</f>
        <v>58.589225400343537</v>
      </c>
      <c r="BC78" s="129">
        <f>IF(SAM_2017_user_KZT!BC78="","",SAM_2017_user_KZT!BC78/326)</f>
        <v>157.02413816474998</v>
      </c>
      <c r="BD78" s="129">
        <f>IF(SAM_2017_user_KZT!BD78="","",SAM_2017_user_KZT!BD78/326)</f>
        <v>33.255843713210055</v>
      </c>
      <c r="BE78" s="129">
        <f>IF(SAM_2017_user_KZT!BE78="","",SAM_2017_user_KZT!BE78/326)</f>
        <v>22.276416580235001</v>
      </c>
      <c r="BF78" s="129">
        <f>IF(SAM_2017_user_KZT!BF78="","",SAM_2017_user_KZT!BF78/326)</f>
        <v>22.721515869112537</v>
      </c>
      <c r="BG78" s="129">
        <f>IF(SAM_2017_user_KZT!BG78="","",SAM_2017_user_KZT!BG78/326)</f>
        <v>456.43254736488342</v>
      </c>
      <c r="BH78" s="129">
        <f>IF(SAM_2017_user_KZT!BH78="","",SAM_2017_user_KZT!BH78/326)</f>
        <v>1.6318311776699381</v>
      </c>
      <c r="BI78" s="129">
        <f>IF(SAM_2017_user_KZT!BI78="","",SAM_2017_user_KZT!BI78/326)</f>
        <v>36.408064279839699</v>
      </c>
      <c r="BJ78" s="129">
        <f>IF(SAM_2017_user_KZT!BJ78="","",SAM_2017_user_KZT!BJ78/326)</f>
        <v>626.05945454023424</v>
      </c>
      <c r="BK78" s="129">
        <f>IF(SAM_2017_user_KZT!BK78="","",SAM_2017_user_KZT!BK78/326)</f>
        <v>69.55911572801071</v>
      </c>
      <c r="BL78" s="129">
        <f>IF(SAM_2017_user_KZT!BL78="","",SAM_2017_user_KZT!BL78/326)</f>
        <v>174.06248936002925</v>
      </c>
      <c r="BM78" s="129">
        <f>IF(SAM_2017_user_KZT!BM78="","",SAM_2017_user_KZT!BM78/326)</f>
        <v>215.77881922598675</v>
      </c>
      <c r="BN78" s="129">
        <f>IF(SAM_2017_user_KZT!BN78="","",SAM_2017_user_KZT!BN78/326)</f>
        <v>55.138475591218715</v>
      </c>
      <c r="BO78" s="129">
        <f>IF(SAM_2017_user_KZT!BO78="","",SAM_2017_user_KZT!BO78/326)</f>
        <v>197.30962301892075</v>
      </c>
      <c r="BP78" s="129">
        <f>IF(SAM_2017_user_KZT!BP78="","",SAM_2017_user_KZT!BP78/326)</f>
        <v>26.22245235309726</v>
      </c>
      <c r="BQ78" s="129">
        <f>IF(SAM_2017_user_KZT!BQ78="","",SAM_2017_user_KZT!BQ78/326)</f>
        <v>20.711630723346772</v>
      </c>
      <c r="BR78" s="130">
        <f>IF(SAM_2017_user_KZT!BR78="","",SAM_2017_user_KZT!BR78/326)</f>
        <v>438.46469774374066</v>
      </c>
      <c r="BS78" s="223" t="str">
        <f>IF(SAM_2017_user_KZT!BS78="","",SAM_2017_user_KZT!BS78/326)</f>
        <v/>
      </c>
      <c r="BT78" s="223" t="str">
        <f>IF(SAM_2017_user_KZT!BT78="","",SAM_2017_user_KZT!BT78/326)</f>
        <v/>
      </c>
      <c r="BU78" s="223" t="str">
        <f>IF(SAM_2017_user_KZT!BU78="","",SAM_2017_user_KZT!BU78/326)</f>
        <v/>
      </c>
      <c r="BV78" s="223" t="str">
        <f>IF(SAM_2017_user_KZT!BV78="","",SAM_2017_user_KZT!BV78/326)</f>
        <v/>
      </c>
      <c r="BW78" s="223" t="str">
        <f>IF(SAM_2017_user_KZT!BW78="","",SAM_2017_user_KZT!BW78/326)</f>
        <v/>
      </c>
      <c r="BX78" s="223" t="str">
        <f>IF(SAM_2017_user_KZT!BX78="","",SAM_2017_user_KZT!BX78/326)</f>
        <v/>
      </c>
      <c r="BY78" s="223" t="str">
        <f>IF(SAM_2017_user_KZT!BY78="","",SAM_2017_user_KZT!BY78/326)</f>
        <v/>
      </c>
      <c r="BZ78" s="223" t="str">
        <f>IF(SAM_2017_user_KZT!BZ78="","",SAM_2017_user_KZT!BZ78/326)</f>
        <v/>
      </c>
      <c r="CA78" s="223" t="str">
        <f>IF(SAM_2017_user_KZT!CA78="","",SAM_2017_user_KZT!CA78/326)</f>
        <v/>
      </c>
      <c r="CB78" s="223" t="str">
        <f>IF(SAM_2017_user_KZT!CB78="","",SAM_2017_user_KZT!CB78/326)</f>
        <v/>
      </c>
      <c r="CC78" s="223" t="str">
        <f>IF(SAM_2017_user_KZT!CD78="","",SAM_2017_user_KZT!CD78/326)</f>
        <v/>
      </c>
      <c r="CD78" s="223" t="str">
        <f>IF(SAM_2017_user_KZT!CE78="","",SAM_2017_user_KZT!CE78/326)</f>
        <v/>
      </c>
      <c r="CE78" s="83" t="str">
        <f>IF(SAM_2017_user_KZT!CF78="","",SAM_2017_user_KZT!CF78/326)</f>
        <v/>
      </c>
      <c r="CF78" s="107">
        <f t="shared" si="2"/>
        <v>6493.8098619504981</v>
      </c>
    </row>
    <row r="79" spans="1:84" x14ac:dyDescent="0.25">
      <c r="A79" s="227" t="str">
        <f>CA1</f>
        <v>TE</v>
      </c>
      <c r="B79" s="225">
        <v>77</v>
      </c>
      <c r="C79" s="79" t="str">
        <f>IF(SAM_2017_user_KZT!C79="","",SAM_2017_user_KZT!C79/326)</f>
        <v/>
      </c>
      <c r="D79" s="79" t="str">
        <f>IF(SAM_2017_user_KZT!D79="","",SAM_2017_user_KZT!D79/326)</f>
        <v/>
      </c>
      <c r="E79" s="79" t="str">
        <f>IF(SAM_2017_user_KZT!E79="","",SAM_2017_user_KZT!E79/326)</f>
        <v/>
      </c>
      <c r="F79" s="79" t="str">
        <f>IF(SAM_2017_user_KZT!F79="","",SAM_2017_user_KZT!F79/326)</f>
        <v/>
      </c>
      <c r="G79" s="79" t="str">
        <f>IF(SAM_2017_user_KZT!G79="","",SAM_2017_user_KZT!G79/326)</f>
        <v/>
      </c>
      <c r="H79" s="79" t="str">
        <f>IF(SAM_2017_user_KZT!H79="","",SAM_2017_user_KZT!H79/326)</f>
        <v/>
      </c>
      <c r="I79" s="79" t="str">
        <f>IF(SAM_2017_user_KZT!I79="","",SAM_2017_user_KZT!I79/326)</f>
        <v/>
      </c>
      <c r="J79" s="79" t="str">
        <f>IF(SAM_2017_user_KZT!J79="","",SAM_2017_user_KZT!J79/326)</f>
        <v/>
      </c>
      <c r="K79" s="79" t="str">
        <f>IF(SAM_2017_user_KZT!K79="","",SAM_2017_user_KZT!K79/326)</f>
        <v/>
      </c>
      <c r="L79" s="79" t="str">
        <f>IF(SAM_2017_user_KZT!L79="","",SAM_2017_user_KZT!L79/326)</f>
        <v/>
      </c>
      <c r="M79" s="79" t="str">
        <f>IF(SAM_2017_user_KZT!M79="","",SAM_2017_user_KZT!M79/326)</f>
        <v/>
      </c>
      <c r="N79" s="79" t="str">
        <f>IF(SAM_2017_user_KZT!N79="","",SAM_2017_user_KZT!N79/326)</f>
        <v/>
      </c>
      <c r="O79" s="79" t="str">
        <f>IF(SAM_2017_user_KZT!O79="","",SAM_2017_user_KZT!O79/326)</f>
        <v/>
      </c>
      <c r="P79" s="79" t="str">
        <f>IF(SAM_2017_user_KZT!P79="","",SAM_2017_user_KZT!P79/326)</f>
        <v/>
      </c>
      <c r="Q79" s="79" t="str">
        <f>IF(SAM_2017_user_KZT!Q79="","",SAM_2017_user_KZT!Q79/326)</f>
        <v/>
      </c>
      <c r="R79" s="79" t="str">
        <f>IF(SAM_2017_user_KZT!R79="","",SAM_2017_user_KZT!R79/326)</f>
        <v/>
      </c>
      <c r="S79" s="79" t="str">
        <f>IF(SAM_2017_user_KZT!S79="","",SAM_2017_user_KZT!S79/326)</f>
        <v/>
      </c>
      <c r="T79" s="79" t="str">
        <f>IF(SAM_2017_user_KZT!T79="","",SAM_2017_user_KZT!T79/326)</f>
        <v/>
      </c>
      <c r="U79" s="79" t="str">
        <f>IF(SAM_2017_user_KZT!U79="","",SAM_2017_user_KZT!U79/326)</f>
        <v/>
      </c>
      <c r="V79" s="79" t="str">
        <f>IF(SAM_2017_user_KZT!V79="","",SAM_2017_user_KZT!V79/326)</f>
        <v/>
      </c>
      <c r="W79" s="79" t="str">
        <f>IF(SAM_2017_user_KZT!W79="","",SAM_2017_user_KZT!W79/326)</f>
        <v/>
      </c>
      <c r="X79" s="79" t="str">
        <f>IF(SAM_2017_user_KZT!X79="","",SAM_2017_user_KZT!X79/326)</f>
        <v/>
      </c>
      <c r="Y79" s="79" t="str">
        <f>IF(SAM_2017_user_KZT!Y79="","",SAM_2017_user_KZT!Y79/326)</f>
        <v/>
      </c>
      <c r="Z79" s="79" t="str">
        <f>IF(SAM_2017_user_KZT!Z79="","",SAM_2017_user_KZT!Z79/326)</f>
        <v/>
      </c>
      <c r="AA79" s="79" t="str">
        <f>IF(SAM_2017_user_KZT!AA79="","",SAM_2017_user_KZT!AA79/326)</f>
        <v/>
      </c>
      <c r="AB79" s="79" t="str">
        <f>IF(SAM_2017_user_KZT!AB79="","",SAM_2017_user_KZT!AB79/326)</f>
        <v/>
      </c>
      <c r="AC79" s="79" t="str">
        <f>IF(SAM_2017_user_KZT!AC79="","",SAM_2017_user_KZT!AC79/326)</f>
        <v/>
      </c>
      <c r="AD79" s="79" t="str">
        <f>IF(SAM_2017_user_KZT!AD79="","",SAM_2017_user_KZT!AD79/326)</f>
        <v/>
      </c>
      <c r="AE79" s="79" t="str">
        <f>IF(SAM_2017_user_KZT!AE79="","",SAM_2017_user_KZT!AE79/326)</f>
        <v/>
      </c>
      <c r="AF79" s="79" t="str">
        <f>IF(SAM_2017_user_KZT!AF79="","",SAM_2017_user_KZT!AF79/326)</f>
        <v/>
      </c>
      <c r="AG79" s="79" t="str">
        <f>IF(SAM_2017_user_KZT!AG79="","",SAM_2017_user_KZT!AG79/326)</f>
        <v/>
      </c>
      <c r="AH79" s="79" t="str">
        <f>IF(SAM_2017_user_KZT!AH79="","",SAM_2017_user_KZT!AH79/326)</f>
        <v/>
      </c>
      <c r="AI79" s="79" t="str">
        <f>IF(SAM_2017_user_KZT!AI79="","",SAM_2017_user_KZT!AI79/326)</f>
        <v/>
      </c>
      <c r="AJ79" s="80" t="str">
        <f>IF(SAM_2017_user_KZT!AJ79="","",SAM_2017_user_KZT!AJ79/326)</f>
        <v/>
      </c>
      <c r="AK79" s="223" t="str">
        <f>IF(SAM_2017_user_KZT!AK79="","",SAM_2017_user_KZT!AK79/326)</f>
        <v/>
      </c>
      <c r="AL79" s="223" t="str">
        <f>IF(SAM_2017_user_KZT!AL79="","",SAM_2017_user_KZT!AL79/326)</f>
        <v/>
      </c>
      <c r="AM79" s="223" t="str">
        <f>IF(SAM_2017_user_KZT!AM79="","",SAM_2017_user_KZT!AM79/326)</f>
        <v/>
      </c>
      <c r="AN79" s="223" t="str">
        <f>IF(SAM_2017_user_KZT!AN79="","",SAM_2017_user_KZT!AN79/326)</f>
        <v/>
      </c>
      <c r="AO79" s="223" t="str">
        <f>IF(SAM_2017_user_KZT!AO79="","",SAM_2017_user_KZT!AO79/326)</f>
        <v/>
      </c>
      <c r="AP79" s="223" t="str">
        <f>IF(SAM_2017_user_KZT!AP79="","",SAM_2017_user_KZT!AP79/326)</f>
        <v/>
      </c>
      <c r="AQ79" s="223" t="str">
        <f>IF(SAM_2017_user_KZT!AQ79="","",SAM_2017_user_KZT!AQ79/326)</f>
        <v/>
      </c>
      <c r="AR79" s="223" t="str">
        <f>IF(SAM_2017_user_KZT!AR79="","",SAM_2017_user_KZT!AR79/326)</f>
        <v/>
      </c>
      <c r="AS79" s="223" t="str">
        <f>IF(SAM_2017_user_KZT!AS79="","",SAM_2017_user_KZT!AS79/326)</f>
        <v/>
      </c>
      <c r="AT79" s="223" t="str">
        <f>IF(SAM_2017_user_KZT!AT79="","",SAM_2017_user_KZT!AT79/326)</f>
        <v/>
      </c>
      <c r="AU79" s="223" t="str">
        <f>IF(SAM_2017_user_KZT!AU79="","",SAM_2017_user_KZT!AU79/326)</f>
        <v/>
      </c>
      <c r="AV79" s="223" t="str">
        <f>IF(SAM_2017_user_KZT!AV79="","",SAM_2017_user_KZT!AV79/326)</f>
        <v/>
      </c>
      <c r="AW79" s="223" t="str">
        <f>IF(SAM_2017_user_KZT!AW79="","",SAM_2017_user_KZT!AW79/326)</f>
        <v/>
      </c>
      <c r="AX79" s="223" t="str">
        <f>IF(SAM_2017_user_KZT!AX79="","",SAM_2017_user_KZT!AX79/326)</f>
        <v/>
      </c>
      <c r="AY79" s="223" t="str">
        <f>IF(SAM_2017_user_KZT!AY79="","",SAM_2017_user_KZT!AY79/326)</f>
        <v/>
      </c>
      <c r="AZ79" s="223" t="str">
        <f>IF(SAM_2017_user_KZT!AZ79="","",SAM_2017_user_KZT!AZ79/326)</f>
        <v/>
      </c>
      <c r="BA79" s="223" t="str">
        <f>IF(SAM_2017_user_KZT!BA79="","",SAM_2017_user_KZT!BA79/326)</f>
        <v/>
      </c>
      <c r="BB79" s="223" t="str">
        <f>IF(SAM_2017_user_KZT!BB79="","",SAM_2017_user_KZT!BB79/326)</f>
        <v/>
      </c>
      <c r="BC79" s="223" t="str">
        <f>IF(SAM_2017_user_KZT!BC79="","",SAM_2017_user_KZT!BC79/326)</f>
        <v/>
      </c>
      <c r="BD79" s="223" t="str">
        <f>IF(SAM_2017_user_KZT!BD79="","",SAM_2017_user_KZT!BD79/326)</f>
        <v/>
      </c>
      <c r="BE79" s="223" t="str">
        <f>IF(SAM_2017_user_KZT!BE79="","",SAM_2017_user_KZT!BE79/326)</f>
        <v/>
      </c>
      <c r="BF79" s="223" t="str">
        <f>IF(SAM_2017_user_KZT!BF79="","",SAM_2017_user_KZT!BF79/326)</f>
        <v/>
      </c>
      <c r="BG79" s="223" t="str">
        <f>IF(SAM_2017_user_KZT!BG79="","",SAM_2017_user_KZT!BG79/326)</f>
        <v/>
      </c>
      <c r="BH79" s="223" t="str">
        <f>IF(SAM_2017_user_KZT!BH79="","",SAM_2017_user_KZT!BH79/326)</f>
        <v/>
      </c>
      <c r="BI79" s="223" t="str">
        <f>IF(SAM_2017_user_KZT!BI79="","",SAM_2017_user_KZT!BI79/326)</f>
        <v/>
      </c>
      <c r="BJ79" s="223" t="str">
        <f>IF(SAM_2017_user_KZT!BJ79="","",SAM_2017_user_KZT!BJ79/326)</f>
        <v/>
      </c>
      <c r="BK79" s="223" t="str">
        <f>IF(SAM_2017_user_KZT!BK79="","",SAM_2017_user_KZT!BK79/326)</f>
        <v/>
      </c>
      <c r="BL79" s="223" t="str">
        <f>IF(SAM_2017_user_KZT!BL79="","",SAM_2017_user_KZT!BL79/326)</f>
        <v/>
      </c>
      <c r="BM79" s="223" t="str">
        <f>IF(SAM_2017_user_KZT!BM79="","",SAM_2017_user_KZT!BM79/326)</f>
        <v/>
      </c>
      <c r="BN79" s="223" t="str">
        <f>IF(SAM_2017_user_KZT!BN79="","",SAM_2017_user_KZT!BN79/326)</f>
        <v/>
      </c>
      <c r="BO79" s="223" t="str">
        <f>IF(SAM_2017_user_KZT!BO79="","",SAM_2017_user_KZT!BO79/326)</f>
        <v/>
      </c>
      <c r="BP79" s="223" t="str">
        <f>IF(SAM_2017_user_KZT!BP79="","",SAM_2017_user_KZT!BP79/326)</f>
        <v/>
      </c>
      <c r="BQ79" s="223" t="str">
        <f>IF(SAM_2017_user_KZT!BQ79="","",SAM_2017_user_KZT!BQ79/326)</f>
        <v/>
      </c>
      <c r="BR79" s="77" t="str">
        <f>IF(SAM_2017_user_KZT!BR79="","",SAM_2017_user_KZT!BR79/326)</f>
        <v/>
      </c>
      <c r="BS79" s="105" t="str">
        <f>IF(SAM_2017_user_KZT!BS79="","",SAM_2017_user_KZT!BS79/326)</f>
        <v/>
      </c>
      <c r="BT79" s="223" t="str">
        <f>IF(SAM_2017_user_KZT!BT79="","",SAM_2017_user_KZT!BT79/326)</f>
        <v/>
      </c>
      <c r="BU79" s="223" t="str">
        <f>IF(SAM_2017_user_KZT!BU79="","",SAM_2017_user_KZT!BU79/326)</f>
        <v/>
      </c>
      <c r="BV79" s="223" t="str">
        <f>IF(SAM_2017_user_KZT!BV79="","",SAM_2017_user_KZT!BV79/326)</f>
        <v/>
      </c>
      <c r="BW79" s="223" t="str">
        <f>IF(SAM_2017_user_KZT!BW79="","",SAM_2017_user_KZT!BW79/326)</f>
        <v/>
      </c>
      <c r="BX79" s="223" t="str">
        <f>IF(SAM_2017_user_KZT!BX79="","",SAM_2017_user_KZT!BX79/326)</f>
        <v/>
      </c>
      <c r="BY79" s="223" t="str">
        <f>IF(SAM_2017_user_KZT!BY79="","",SAM_2017_user_KZT!BY79/326)</f>
        <v/>
      </c>
      <c r="BZ79" s="223" t="str">
        <f>IF(SAM_2017_user_KZT!BZ79="","",SAM_2017_user_KZT!BZ79/326)</f>
        <v/>
      </c>
      <c r="CA79" s="223" t="str">
        <f>IF(SAM_2017_user_KZT!CA79="","",SAM_2017_user_KZT!CA79/326)</f>
        <v/>
      </c>
      <c r="CB79" s="223" t="str">
        <f>IF(SAM_2017_user_KZT!CB79="","",SAM_2017_user_KZT!CB79/326)</f>
        <v/>
      </c>
      <c r="CC79" s="223" t="str">
        <f>IF(SAM_2017_user_KZT!CD79="","",SAM_2017_user_KZT!CD79/326)</f>
        <v/>
      </c>
      <c r="CD79" s="223" t="str">
        <f>IF(SAM_2017_user_KZT!CE79="","",SAM_2017_user_KZT!CE79/326)</f>
        <v/>
      </c>
      <c r="CE79" s="135">
        <f>IF(SAM_2017_user_KZT!CF79="","",SAM_2017_user_KZT!CF79/326)</f>
        <v>3686.9705990993557</v>
      </c>
      <c r="CF79" s="107">
        <f t="shared" si="2"/>
        <v>3686.9705990993557</v>
      </c>
    </row>
    <row r="80" spans="1:84" x14ac:dyDescent="0.25">
      <c r="A80" s="227" t="str">
        <f>CB1</f>
        <v>TK</v>
      </c>
      <c r="B80" s="225">
        <v>78</v>
      </c>
      <c r="C80" s="128">
        <f>IF(SAM_2017_user_KZT!C80="","",SAM_2017_user_KZT!C80/326)</f>
        <v>7.1953987730061346</v>
      </c>
      <c r="D80" s="129">
        <f>IF(SAM_2017_user_KZT!D80="","",SAM_2017_user_KZT!D80/326)</f>
        <v>20.686421547430257</v>
      </c>
      <c r="E80" s="129">
        <f>IF(SAM_2017_user_KZT!E80="","",SAM_2017_user_KZT!E80/326)</f>
        <v>908.14446540159179</v>
      </c>
      <c r="F80" s="129">
        <f>IF(SAM_2017_user_KZT!F80="","",SAM_2017_user_KZT!F80/326)</f>
        <v>27.728661866370782</v>
      </c>
      <c r="G80" s="129">
        <f>IF(SAM_2017_user_KZT!G80="","",SAM_2017_user_KZT!G80/326)</f>
        <v>6.2605878463064739</v>
      </c>
      <c r="H80" s="129">
        <f>IF(SAM_2017_user_KZT!H80="","",SAM_2017_user_KZT!H80/326)</f>
        <v>38.64862092748038</v>
      </c>
      <c r="I80" s="129">
        <f>IF(SAM_2017_user_KZT!I80="","",SAM_2017_user_KZT!I80/326)</f>
        <v>28.593512349470458</v>
      </c>
      <c r="J80" s="129">
        <f>IF(SAM_2017_user_KZT!J80="","",SAM_2017_user_KZT!J80/326)</f>
        <v>25.420553909562987</v>
      </c>
      <c r="K80" s="129">
        <f>IF(SAM_2017_user_KZT!K80="","",SAM_2017_user_KZT!K80/326)</f>
        <v>0.97773495089271611</v>
      </c>
      <c r="L80" s="129">
        <f>IF(SAM_2017_user_KZT!L80="","",SAM_2017_user_KZT!L80/326)</f>
        <v>1.6995329060984263</v>
      </c>
      <c r="M80" s="129">
        <f>IF(SAM_2017_user_KZT!M80="","",SAM_2017_user_KZT!M80/326)</f>
        <v>66.689918127375449</v>
      </c>
      <c r="N80" s="129">
        <f>IF(SAM_2017_user_KZT!N80="","",SAM_2017_user_KZT!N80/326)</f>
        <v>99.574088031303546</v>
      </c>
      <c r="O80" s="129">
        <f>IF(SAM_2017_user_KZT!O80="","",SAM_2017_user_KZT!O80/326)</f>
        <v>1.7828790562954813</v>
      </c>
      <c r="P80" s="129">
        <f>IF(SAM_2017_user_KZT!P80="","",SAM_2017_user_KZT!P80/326)</f>
        <v>6.5853861411566328</v>
      </c>
      <c r="Q80" s="129">
        <f>IF(SAM_2017_user_KZT!Q80="","",SAM_2017_user_KZT!Q80/326)</f>
        <v>1.9564298753994209</v>
      </c>
      <c r="R80" s="129">
        <f>IF(SAM_2017_user_KZT!R80="","",SAM_2017_user_KZT!R80/326)</f>
        <v>9.4194472550394579</v>
      </c>
      <c r="S80" s="129">
        <f>IF(SAM_2017_user_KZT!S80="","",SAM_2017_user_KZT!S80/326)</f>
        <v>14.272646786862888</v>
      </c>
      <c r="T80" s="129">
        <f>IF(SAM_2017_user_KZT!T80="","",SAM_2017_user_KZT!T80/326)</f>
        <v>8.3346150197054797E-2</v>
      </c>
      <c r="U80" s="129">
        <f>IF(SAM_2017_user_KZT!U80="","",SAM_2017_user_KZT!U80/326)</f>
        <v>33.775160725603548</v>
      </c>
      <c r="V80" s="129">
        <f>IF(SAM_2017_user_KZT!V80="","",SAM_2017_user_KZT!V80/326)</f>
        <v>3.5260539477038462</v>
      </c>
      <c r="W80" s="129">
        <f>IF(SAM_2017_user_KZT!W80="","",SAM_2017_user_KZT!W80/326)</f>
        <v>10.261975510741697</v>
      </c>
      <c r="X80" s="129">
        <f>IF(SAM_2017_user_KZT!X80="","",SAM_2017_user_KZT!X80/326)</f>
        <v>9.4647239263803673</v>
      </c>
      <c r="Y80" s="129">
        <f>IF(SAM_2017_user_KZT!Y80="","",SAM_2017_user_KZT!Y80/326)</f>
        <v>119.1177022869843</v>
      </c>
      <c r="Z80" s="129">
        <f>IF(SAM_2017_user_KZT!Z80="","",SAM_2017_user_KZT!Z80/326)</f>
        <v>8.4847356835504609E-2</v>
      </c>
      <c r="AA80" s="129">
        <f>IF(SAM_2017_user_KZT!AA80="","",SAM_2017_user_KZT!AA80/326)</f>
        <v>1.9309668916671159</v>
      </c>
      <c r="AB80" s="129">
        <f>IF(SAM_2017_user_KZT!AB80="","",SAM_2017_user_KZT!AB80/326)</f>
        <v>34.390184049079757</v>
      </c>
      <c r="AC80" s="129">
        <f>IF(SAM_2017_user_KZT!AC80="","",SAM_2017_user_KZT!AC80/326)</f>
        <v>63.743558282208596</v>
      </c>
      <c r="AD80" s="129">
        <f>IF(SAM_2017_user_KZT!AD80="","",SAM_2017_user_KZT!AD80/326)</f>
        <v>44.29754601226994</v>
      </c>
      <c r="AE80" s="129">
        <f>IF(SAM_2017_user_KZT!AE80="","",SAM_2017_user_KZT!AE80/326)</f>
        <v>52.839877300613495</v>
      </c>
      <c r="AF80" s="129">
        <f>IF(SAM_2017_user_KZT!AF80="","",SAM_2017_user_KZT!AF80/326)</f>
        <v>68.849693251533736</v>
      </c>
      <c r="AG80" s="129">
        <f>IF(SAM_2017_user_KZT!AG80="","",SAM_2017_user_KZT!AG80/326)</f>
        <v>47.065030674846625</v>
      </c>
      <c r="AH80" s="129">
        <f>IF(SAM_2017_user_KZT!AH80="","",SAM_2017_user_KZT!AH80/326)</f>
        <v>6.7239263803680984</v>
      </c>
      <c r="AI80" s="129">
        <f>IF(SAM_2017_user_KZT!AI80="","",SAM_2017_user_KZT!AI80/326)</f>
        <v>5.8266871165644174</v>
      </c>
      <c r="AJ80" s="130">
        <f>IF(SAM_2017_user_KZT!AJ80="","",SAM_2017_user_KZT!AJ80/326)</f>
        <v>77.347158311138813</v>
      </c>
      <c r="AK80" s="223" t="str">
        <f>IF(SAM_2017_user_KZT!AK80="","",SAM_2017_user_KZT!AK80/326)</f>
        <v/>
      </c>
      <c r="AL80" s="223" t="str">
        <f>IF(SAM_2017_user_KZT!AL80="","",SAM_2017_user_KZT!AL80/326)</f>
        <v/>
      </c>
      <c r="AM80" s="223" t="str">
        <f>IF(SAM_2017_user_KZT!AM80="","",SAM_2017_user_KZT!AM80/326)</f>
        <v/>
      </c>
      <c r="AN80" s="223" t="str">
        <f>IF(SAM_2017_user_KZT!AN80="","",SAM_2017_user_KZT!AN80/326)</f>
        <v/>
      </c>
      <c r="AO80" s="223" t="str">
        <f>IF(SAM_2017_user_KZT!AO80="","",SAM_2017_user_KZT!AO80/326)</f>
        <v/>
      </c>
      <c r="AP80" s="223" t="str">
        <f>IF(SAM_2017_user_KZT!AP80="","",SAM_2017_user_KZT!AP80/326)</f>
        <v/>
      </c>
      <c r="AQ80" s="223" t="str">
        <f>IF(SAM_2017_user_KZT!AQ80="","",SAM_2017_user_KZT!AQ80/326)</f>
        <v/>
      </c>
      <c r="AR80" s="223" t="str">
        <f>IF(SAM_2017_user_KZT!AR80="","",SAM_2017_user_KZT!AR80/326)</f>
        <v/>
      </c>
      <c r="AS80" s="223" t="str">
        <f>IF(SAM_2017_user_KZT!AS80="","",SAM_2017_user_KZT!AS80/326)</f>
        <v/>
      </c>
      <c r="AT80" s="223" t="str">
        <f>IF(SAM_2017_user_KZT!AT80="","",SAM_2017_user_KZT!AT80/326)</f>
        <v/>
      </c>
      <c r="AU80" s="223" t="str">
        <f>IF(SAM_2017_user_KZT!AU80="","",SAM_2017_user_KZT!AU80/326)</f>
        <v/>
      </c>
      <c r="AV80" s="223" t="str">
        <f>IF(SAM_2017_user_KZT!AV80="","",SAM_2017_user_KZT!AV80/326)</f>
        <v/>
      </c>
      <c r="AW80" s="223" t="str">
        <f>IF(SAM_2017_user_KZT!AW80="","",SAM_2017_user_KZT!AW80/326)</f>
        <v/>
      </c>
      <c r="AX80" s="223" t="str">
        <f>IF(SAM_2017_user_KZT!AX80="","",SAM_2017_user_KZT!AX80/326)</f>
        <v/>
      </c>
      <c r="AY80" s="223" t="str">
        <f>IF(SAM_2017_user_KZT!AY80="","",SAM_2017_user_KZT!AY80/326)</f>
        <v/>
      </c>
      <c r="AZ80" s="223" t="str">
        <f>IF(SAM_2017_user_KZT!AZ80="","",SAM_2017_user_KZT!AZ80/326)</f>
        <v/>
      </c>
      <c r="BA80" s="223" t="str">
        <f>IF(SAM_2017_user_KZT!BA80="","",SAM_2017_user_KZT!BA80/326)</f>
        <v/>
      </c>
      <c r="BB80" s="223" t="str">
        <f>IF(SAM_2017_user_KZT!BB80="","",SAM_2017_user_KZT!BB80/326)</f>
        <v/>
      </c>
      <c r="BC80" s="223" t="str">
        <f>IF(SAM_2017_user_KZT!BC80="","",SAM_2017_user_KZT!BC80/326)</f>
        <v/>
      </c>
      <c r="BD80" s="223" t="str">
        <f>IF(SAM_2017_user_KZT!BD80="","",SAM_2017_user_KZT!BD80/326)</f>
        <v/>
      </c>
      <c r="BE80" s="223" t="str">
        <f>IF(SAM_2017_user_KZT!BE80="","",SAM_2017_user_KZT!BE80/326)</f>
        <v/>
      </c>
      <c r="BF80" s="223" t="str">
        <f>IF(SAM_2017_user_KZT!BF80="","",SAM_2017_user_KZT!BF80/326)</f>
        <v/>
      </c>
      <c r="BG80" s="223" t="str">
        <f>IF(SAM_2017_user_KZT!BG80="","",SAM_2017_user_KZT!BG80/326)</f>
        <v/>
      </c>
      <c r="BH80" s="223" t="str">
        <f>IF(SAM_2017_user_KZT!BH80="","",SAM_2017_user_KZT!BH80/326)</f>
        <v/>
      </c>
      <c r="BI80" s="223" t="str">
        <f>IF(SAM_2017_user_KZT!BI80="","",SAM_2017_user_KZT!BI80/326)</f>
        <v/>
      </c>
      <c r="BJ80" s="223" t="str">
        <f>IF(SAM_2017_user_KZT!BJ80="","",SAM_2017_user_KZT!BJ80/326)</f>
        <v/>
      </c>
      <c r="BK80" s="223" t="str">
        <f>IF(SAM_2017_user_KZT!BK80="","",SAM_2017_user_KZT!BK80/326)</f>
        <v/>
      </c>
      <c r="BL80" s="223" t="str">
        <f>IF(SAM_2017_user_KZT!BL80="","",SAM_2017_user_KZT!BL80/326)</f>
        <v/>
      </c>
      <c r="BM80" s="223" t="str">
        <f>IF(SAM_2017_user_KZT!BM80="","",SAM_2017_user_KZT!BM80/326)</f>
        <v/>
      </c>
      <c r="BN80" s="223" t="str">
        <f>IF(SAM_2017_user_KZT!BN80="","",SAM_2017_user_KZT!BN80/326)</f>
        <v/>
      </c>
      <c r="BO80" s="223" t="str">
        <f>IF(SAM_2017_user_KZT!BO80="","",SAM_2017_user_KZT!BO80/326)</f>
        <v/>
      </c>
      <c r="BP80" s="223" t="str">
        <f>IF(SAM_2017_user_KZT!BP80="","",SAM_2017_user_KZT!BP80/326)</f>
        <v/>
      </c>
      <c r="BQ80" s="223" t="str">
        <f>IF(SAM_2017_user_KZT!BQ80="","",SAM_2017_user_KZT!BQ80/326)</f>
        <v/>
      </c>
      <c r="BR80" s="77" t="str">
        <f>IF(SAM_2017_user_KZT!BR80="","",SAM_2017_user_KZT!BR80/326)</f>
        <v/>
      </c>
      <c r="BS80" s="105" t="str">
        <f>IF(SAM_2017_user_KZT!BS80="","",SAM_2017_user_KZT!BS80/326)</f>
        <v/>
      </c>
      <c r="BT80" s="223" t="str">
        <f>IF(SAM_2017_user_KZT!BT80="","",SAM_2017_user_KZT!BT80/326)</f>
        <v/>
      </c>
      <c r="BU80" s="223" t="str">
        <f>IF(SAM_2017_user_KZT!BU80="","",SAM_2017_user_KZT!BU80/326)</f>
        <v/>
      </c>
      <c r="BV80" s="223" t="str">
        <f>IF(SAM_2017_user_KZT!BV80="","",SAM_2017_user_KZT!BV80/326)</f>
        <v/>
      </c>
      <c r="BW80" s="223" t="str">
        <f>IF(SAM_2017_user_KZT!BW80="","",SAM_2017_user_KZT!BW80/326)</f>
        <v/>
      </c>
      <c r="BX80" s="223" t="str">
        <f>IF(SAM_2017_user_KZT!BX80="","",SAM_2017_user_KZT!BX80/326)</f>
        <v/>
      </c>
      <c r="BY80" s="223" t="str">
        <f>IF(SAM_2017_user_KZT!BY80="","",SAM_2017_user_KZT!BY80/326)</f>
        <v/>
      </c>
      <c r="BZ80" s="223" t="str">
        <f>IF(SAM_2017_user_KZT!BZ80="","",SAM_2017_user_KZT!BZ80/326)</f>
        <v/>
      </c>
      <c r="CA80" s="223" t="str">
        <f>IF(SAM_2017_user_KZT!CA80="","",SAM_2017_user_KZT!CA80/326)</f>
        <v/>
      </c>
      <c r="CB80" s="223" t="str">
        <f>IF(SAM_2017_user_KZT!CB80="","",SAM_2017_user_KZT!CB80/326)</f>
        <v/>
      </c>
      <c r="CC80" s="223" t="str">
        <f>IF(SAM_2017_user_KZT!CD80="","",SAM_2017_user_KZT!CD80/326)</f>
        <v/>
      </c>
      <c r="CD80" s="223" t="str">
        <f>IF(SAM_2017_user_KZT!CE80="","",SAM_2017_user_KZT!CE80/326)</f>
        <v/>
      </c>
      <c r="CE80" s="83" t="str">
        <f>IF(SAM_2017_user_KZT!CF80="","",SAM_2017_user_KZT!CF80/326)</f>
        <v/>
      </c>
      <c r="CF80" s="107">
        <f t="shared" si="2"/>
        <v>1844.9647239263809</v>
      </c>
    </row>
    <row r="81" spans="1:84" x14ac:dyDescent="0.25">
      <c r="A81" s="227" t="s">
        <v>13</v>
      </c>
      <c r="B81" s="225">
        <v>79</v>
      </c>
      <c r="C81" s="223" t="str">
        <f>IF(SAM_2017_user_KZT!C82="","",SAM_2017_user_KZT!C82/326)</f>
        <v/>
      </c>
      <c r="D81" s="223" t="str">
        <f>IF(SAM_2017_user_KZT!D82="","",SAM_2017_user_KZT!D82/326)</f>
        <v/>
      </c>
      <c r="E81" s="223" t="str">
        <f>IF(SAM_2017_user_KZT!E82="","",SAM_2017_user_KZT!E82/326)</f>
        <v/>
      </c>
      <c r="F81" s="223" t="str">
        <f>IF(SAM_2017_user_KZT!F82="","",SAM_2017_user_KZT!F82/326)</f>
        <v/>
      </c>
      <c r="G81" s="223" t="str">
        <f>IF(SAM_2017_user_KZT!G82="","",SAM_2017_user_KZT!G82/326)</f>
        <v/>
      </c>
      <c r="H81" s="223" t="str">
        <f>IF(SAM_2017_user_KZT!H82="","",SAM_2017_user_KZT!H82/326)</f>
        <v/>
      </c>
      <c r="I81" s="223" t="str">
        <f>IF(SAM_2017_user_KZT!I82="","",SAM_2017_user_KZT!I82/326)</f>
        <v/>
      </c>
      <c r="J81" s="223" t="str">
        <f>IF(SAM_2017_user_KZT!J82="","",SAM_2017_user_KZT!J82/326)</f>
        <v/>
      </c>
      <c r="K81" s="223" t="str">
        <f>IF(SAM_2017_user_KZT!K82="","",SAM_2017_user_KZT!K82/326)</f>
        <v/>
      </c>
      <c r="L81" s="223" t="str">
        <f>IF(SAM_2017_user_KZT!L82="","",SAM_2017_user_KZT!L82/326)</f>
        <v/>
      </c>
      <c r="M81" s="223" t="str">
        <f>IF(SAM_2017_user_KZT!M82="","",SAM_2017_user_KZT!M82/326)</f>
        <v/>
      </c>
      <c r="N81" s="223" t="str">
        <f>IF(SAM_2017_user_KZT!N82="","",SAM_2017_user_KZT!N82/326)</f>
        <v/>
      </c>
      <c r="O81" s="223" t="str">
        <f>IF(SAM_2017_user_KZT!O82="","",SAM_2017_user_KZT!O82/326)</f>
        <v/>
      </c>
      <c r="P81" s="223" t="str">
        <f>IF(SAM_2017_user_KZT!P82="","",SAM_2017_user_KZT!P82/326)</f>
        <v/>
      </c>
      <c r="Q81" s="223" t="str">
        <f>IF(SAM_2017_user_KZT!Q82="","",SAM_2017_user_KZT!Q82/326)</f>
        <v/>
      </c>
      <c r="R81" s="223" t="str">
        <f>IF(SAM_2017_user_KZT!R82="","",SAM_2017_user_KZT!R82/326)</f>
        <v/>
      </c>
      <c r="S81" s="223" t="str">
        <f>IF(SAM_2017_user_KZT!S82="","",SAM_2017_user_KZT!S82/326)</f>
        <v/>
      </c>
      <c r="T81" s="223" t="str">
        <f>IF(SAM_2017_user_KZT!T82="","",SAM_2017_user_KZT!T82/326)</f>
        <v/>
      </c>
      <c r="U81" s="223" t="str">
        <f>IF(SAM_2017_user_KZT!U82="","",SAM_2017_user_KZT!U82/326)</f>
        <v/>
      </c>
      <c r="V81" s="223" t="str">
        <f>IF(SAM_2017_user_KZT!V82="","",SAM_2017_user_KZT!V82/326)</f>
        <v/>
      </c>
      <c r="W81" s="223" t="str">
        <f>IF(SAM_2017_user_KZT!W82="","",SAM_2017_user_KZT!W82/326)</f>
        <v/>
      </c>
      <c r="X81" s="223" t="str">
        <f>IF(SAM_2017_user_KZT!X82="","",SAM_2017_user_KZT!X82/326)</f>
        <v/>
      </c>
      <c r="Y81" s="223" t="str">
        <f>IF(SAM_2017_user_KZT!Y82="","",SAM_2017_user_KZT!Y82/326)</f>
        <v/>
      </c>
      <c r="Z81" s="223" t="str">
        <f>IF(SAM_2017_user_KZT!Z82="","",SAM_2017_user_KZT!Z82/326)</f>
        <v/>
      </c>
      <c r="AA81" s="223" t="str">
        <f>IF(SAM_2017_user_KZT!AA82="","",SAM_2017_user_KZT!AA82/326)</f>
        <v/>
      </c>
      <c r="AB81" s="223" t="str">
        <f>IF(SAM_2017_user_KZT!AB82="","",SAM_2017_user_KZT!AB82/326)</f>
        <v/>
      </c>
      <c r="AC81" s="223" t="str">
        <f>IF(SAM_2017_user_KZT!AC82="","",SAM_2017_user_KZT!AC82/326)</f>
        <v/>
      </c>
      <c r="AD81" s="223" t="str">
        <f>IF(SAM_2017_user_KZT!AD82="","",SAM_2017_user_KZT!AD82/326)</f>
        <v/>
      </c>
      <c r="AE81" s="223" t="str">
        <f>IF(SAM_2017_user_KZT!AE82="","",SAM_2017_user_KZT!AE82/326)</f>
        <v/>
      </c>
      <c r="AF81" s="223" t="str">
        <f>IF(SAM_2017_user_KZT!AF82="","",SAM_2017_user_KZT!AF82/326)</f>
        <v/>
      </c>
      <c r="AG81" s="223" t="str">
        <f>IF(SAM_2017_user_KZT!AG82="","",SAM_2017_user_KZT!AG82/326)</f>
        <v/>
      </c>
      <c r="AH81" s="223" t="str">
        <f>IF(SAM_2017_user_KZT!AH82="","",SAM_2017_user_KZT!AH82/326)</f>
        <v/>
      </c>
      <c r="AI81" s="223" t="str">
        <f>IF(SAM_2017_user_KZT!AI82="","",SAM_2017_user_KZT!AI82/326)</f>
        <v/>
      </c>
      <c r="AJ81" s="77" t="str">
        <f>IF(SAM_2017_user_KZT!AJ82="","",SAM_2017_user_KZT!AJ82/326)</f>
        <v/>
      </c>
      <c r="AK81" s="223" t="str">
        <f>IF(SAM_2017_user_KZT!AK82="","",SAM_2017_user_KZT!AK82/326)</f>
        <v/>
      </c>
      <c r="AL81" s="223" t="str">
        <f>IF(SAM_2017_user_KZT!AL82="","",SAM_2017_user_KZT!AL82/326)</f>
        <v/>
      </c>
      <c r="AM81" s="223" t="str">
        <f>IF(SAM_2017_user_KZT!AM82="","",SAM_2017_user_KZT!AM82/326)</f>
        <v/>
      </c>
      <c r="AN81" s="223" t="str">
        <f>IF(SAM_2017_user_KZT!AN82="","",SAM_2017_user_KZT!AN82/326)</f>
        <v/>
      </c>
      <c r="AO81" s="223" t="str">
        <f>IF(SAM_2017_user_KZT!AO82="","",SAM_2017_user_KZT!AO82/326)</f>
        <v/>
      </c>
      <c r="AP81" s="223" t="str">
        <f>IF(SAM_2017_user_KZT!AP82="","",SAM_2017_user_KZT!AP82/326)</f>
        <v/>
      </c>
      <c r="AQ81" s="223" t="str">
        <f>IF(SAM_2017_user_KZT!AQ82="","",SAM_2017_user_KZT!AQ82/326)</f>
        <v/>
      </c>
      <c r="AR81" s="223" t="str">
        <f>IF(SAM_2017_user_KZT!AR82="","",SAM_2017_user_KZT!AR82/326)</f>
        <v/>
      </c>
      <c r="AS81" s="223" t="str">
        <f>IF(SAM_2017_user_KZT!AS82="","",SAM_2017_user_KZT!AS82/326)</f>
        <v/>
      </c>
      <c r="AT81" s="223" t="str">
        <f>IF(SAM_2017_user_KZT!AT82="","",SAM_2017_user_KZT!AT82/326)</f>
        <v/>
      </c>
      <c r="AU81" s="223" t="str">
        <f>IF(SAM_2017_user_KZT!AU82="","",SAM_2017_user_KZT!AU82/326)</f>
        <v/>
      </c>
      <c r="AV81" s="223" t="str">
        <f>IF(SAM_2017_user_KZT!AV82="","",SAM_2017_user_KZT!AV82/326)</f>
        <v/>
      </c>
      <c r="AW81" s="223" t="str">
        <f>IF(SAM_2017_user_KZT!AW82="","",SAM_2017_user_KZT!AW82/326)</f>
        <v/>
      </c>
      <c r="AX81" s="223" t="str">
        <f>IF(SAM_2017_user_KZT!AX82="","",SAM_2017_user_KZT!AX82/326)</f>
        <v/>
      </c>
      <c r="AY81" s="223" t="str">
        <f>IF(SAM_2017_user_KZT!AY82="","",SAM_2017_user_KZT!AY82/326)</f>
        <v/>
      </c>
      <c r="AZ81" s="223" t="str">
        <f>IF(SAM_2017_user_KZT!AZ82="","",SAM_2017_user_KZT!AZ82/326)</f>
        <v/>
      </c>
      <c r="BA81" s="223" t="str">
        <f>IF(SAM_2017_user_KZT!BA82="","",SAM_2017_user_KZT!BA82/326)</f>
        <v/>
      </c>
      <c r="BB81" s="223" t="str">
        <f>IF(SAM_2017_user_KZT!BB82="","",SAM_2017_user_KZT!BB82/326)</f>
        <v/>
      </c>
      <c r="BC81" s="223" t="str">
        <f>IF(SAM_2017_user_KZT!BC82="","",SAM_2017_user_KZT!BC82/326)</f>
        <v/>
      </c>
      <c r="BD81" s="223" t="str">
        <f>IF(SAM_2017_user_KZT!BD82="","",SAM_2017_user_KZT!BD82/326)</f>
        <v/>
      </c>
      <c r="BE81" s="223" t="str">
        <f>IF(SAM_2017_user_KZT!BE82="","",SAM_2017_user_KZT!BE82/326)</f>
        <v/>
      </c>
      <c r="BF81" s="223" t="str">
        <f>IF(SAM_2017_user_KZT!BF82="","",SAM_2017_user_KZT!BF82/326)</f>
        <v/>
      </c>
      <c r="BG81" s="223" t="str">
        <f>IF(SAM_2017_user_KZT!BG82="","",SAM_2017_user_KZT!BG82/326)</f>
        <v/>
      </c>
      <c r="BH81" s="223" t="str">
        <f>IF(SAM_2017_user_KZT!BH82="","",SAM_2017_user_KZT!BH82/326)</f>
        <v/>
      </c>
      <c r="BI81" s="223" t="str">
        <f>IF(SAM_2017_user_KZT!BI82="","",SAM_2017_user_KZT!BI82/326)</f>
        <v/>
      </c>
      <c r="BJ81" s="223" t="str">
        <f>IF(SAM_2017_user_KZT!BJ82="","",SAM_2017_user_KZT!BJ82/326)</f>
        <v/>
      </c>
      <c r="BK81" s="223" t="str">
        <f>IF(SAM_2017_user_KZT!BK82="","",SAM_2017_user_KZT!BK82/326)</f>
        <v/>
      </c>
      <c r="BL81" s="223" t="str">
        <f>IF(SAM_2017_user_KZT!BL82="","",SAM_2017_user_KZT!BL82/326)</f>
        <v/>
      </c>
      <c r="BM81" s="223" t="str">
        <f>IF(SAM_2017_user_KZT!BM82="","",SAM_2017_user_KZT!BM82/326)</f>
        <v/>
      </c>
      <c r="BN81" s="223" t="str">
        <f>IF(SAM_2017_user_KZT!BN82="","",SAM_2017_user_KZT!BN82/326)</f>
        <v/>
      </c>
      <c r="BO81" s="223" t="str">
        <f>IF(SAM_2017_user_KZT!BO82="","",SAM_2017_user_KZT!BO82/326)</f>
        <v/>
      </c>
      <c r="BP81" s="223" t="str">
        <f>IF(SAM_2017_user_KZT!BP82="","",SAM_2017_user_KZT!BP82/326)</f>
        <v/>
      </c>
      <c r="BQ81" s="223" t="str">
        <f>IF(SAM_2017_user_KZT!BQ82="","",SAM_2017_user_KZT!BQ82/326)</f>
        <v/>
      </c>
      <c r="BR81" s="77" t="str">
        <f>IF(SAM_2017_user_KZT!BR82="","",SAM_2017_user_KZT!BR82/326)</f>
        <v/>
      </c>
      <c r="BS81" s="105" t="str">
        <f>IF(SAM_2017_user_KZT!BS82="","",SAM_2017_user_KZT!BS82/326)</f>
        <v/>
      </c>
      <c r="BT81" s="223" t="str">
        <f>IF(SAM_2017_user_KZT!BT82="","",SAM_2017_user_KZT!BT82/326)</f>
        <v/>
      </c>
      <c r="BU81" s="128">
        <f>IF(SAM_2017_user_KZT!BU82="","",SAM_2017_user_KZT!BU82/326)</f>
        <v>201.89188222975346</v>
      </c>
      <c r="BV81" s="128">
        <f>IF(SAM_2017_user_KZT!BV82="","",SAM_2017_user_KZT!BV82/326)</f>
        <v>3478.1347943014071</v>
      </c>
      <c r="BW81" s="135">
        <f>IF(SAM_2017_user_KZT!BW82="","",SAM_2017_user_KZT!BW82/326)</f>
        <v>134.72356203931696</v>
      </c>
      <c r="BX81" s="130">
        <f>IF(SAM_2017_user_KZT!BX82="","",SAM_2017_user_KZT!BX82/326)</f>
        <v>5972.0338483403384</v>
      </c>
      <c r="BY81" s="223" t="str">
        <f>IF(SAM_2017_user_KZT!BY81="","",SAM_2017_user_KZT!BY81/326)</f>
        <v/>
      </c>
      <c r="BZ81" s="223" t="str">
        <f>IF(SAM_2017_user_KZT!BZ82="","",SAM_2017_user_KZT!BZ82/326)</f>
        <v/>
      </c>
      <c r="CA81" s="223" t="str">
        <f>IF(SAM_2017_user_KZT!CA82="","",SAM_2017_user_KZT!CA82/326)</f>
        <v/>
      </c>
      <c r="CB81" s="223" t="str">
        <f>IF(SAM_2017_user_KZT!CB82="","",SAM_2017_user_KZT!CB82/326)</f>
        <v/>
      </c>
      <c r="CC81" s="223" t="str">
        <f>IF(SAM_2017_user_KZT!CD82="","",SAM_2017_user_KZT!CD82/326)</f>
        <v/>
      </c>
      <c r="CD81" s="223" t="str">
        <f>IF(SAM_2017_user_KZT!CE82="","",SAM_2017_user_KZT!CE82/326)</f>
        <v/>
      </c>
      <c r="CE81" s="83" t="str">
        <f>IF(SAM_2017_user_KZT!CF82="","",SAM_2017_user_KZT!CF82/326)</f>
        <v/>
      </c>
      <c r="CF81" s="107">
        <f t="shared" si="2"/>
        <v>9786.7840869108149</v>
      </c>
    </row>
    <row r="82" spans="1:84" x14ac:dyDescent="0.25">
      <c r="A82" s="227" t="s">
        <v>17</v>
      </c>
      <c r="B82" s="225">
        <v>80</v>
      </c>
      <c r="C82" s="223" t="str">
        <f>IF(SAM_2017_user_KZT!C83="","",SAM_2017_user_KZT!C83/326)</f>
        <v/>
      </c>
      <c r="D82" s="223" t="str">
        <f>IF(SAM_2017_user_KZT!D83="","",SAM_2017_user_KZT!D83/326)</f>
        <v/>
      </c>
      <c r="E82" s="223" t="str">
        <f>IF(SAM_2017_user_KZT!E83="","",SAM_2017_user_KZT!E83/326)</f>
        <v/>
      </c>
      <c r="F82" s="223" t="str">
        <f>IF(SAM_2017_user_KZT!F83="","",SAM_2017_user_KZT!F83/326)</f>
        <v/>
      </c>
      <c r="G82" s="223" t="str">
        <f>IF(SAM_2017_user_KZT!G83="","",SAM_2017_user_KZT!G83/326)</f>
        <v/>
      </c>
      <c r="H82" s="223" t="str">
        <f>IF(SAM_2017_user_KZT!H83="","",SAM_2017_user_KZT!H83/326)</f>
        <v/>
      </c>
      <c r="I82" s="223" t="str">
        <f>IF(SAM_2017_user_KZT!I83="","",SAM_2017_user_KZT!I83/326)</f>
        <v/>
      </c>
      <c r="J82" s="223" t="str">
        <f>IF(SAM_2017_user_KZT!J83="","",SAM_2017_user_KZT!J83/326)</f>
        <v/>
      </c>
      <c r="K82" s="223" t="str">
        <f>IF(SAM_2017_user_KZT!K83="","",SAM_2017_user_KZT!K83/326)</f>
        <v/>
      </c>
      <c r="L82" s="223" t="str">
        <f>IF(SAM_2017_user_KZT!L83="","",SAM_2017_user_KZT!L83/326)</f>
        <v/>
      </c>
      <c r="M82" s="223" t="str">
        <f>IF(SAM_2017_user_KZT!M83="","",SAM_2017_user_KZT!M83/326)</f>
        <v/>
      </c>
      <c r="N82" s="223" t="str">
        <f>IF(SAM_2017_user_KZT!N83="","",SAM_2017_user_KZT!N83/326)</f>
        <v/>
      </c>
      <c r="O82" s="223" t="str">
        <f>IF(SAM_2017_user_KZT!O83="","",SAM_2017_user_KZT!O83/326)</f>
        <v/>
      </c>
      <c r="P82" s="223" t="str">
        <f>IF(SAM_2017_user_KZT!P83="","",SAM_2017_user_KZT!P83/326)</f>
        <v/>
      </c>
      <c r="Q82" s="223" t="str">
        <f>IF(SAM_2017_user_KZT!Q83="","",SAM_2017_user_KZT!Q83/326)</f>
        <v/>
      </c>
      <c r="R82" s="223" t="str">
        <f>IF(SAM_2017_user_KZT!R83="","",SAM_2017_user_KZT!R83/326)</f>
        <v/>
      </c>
      <c r="S82" s="223" t="str">
        <f>IF(SAM_2017_user_KZT!S83="","",SAM_2017_user_KZT!S83/326)</f>
        <v/>
      </c>
      <c r="T82" s="223" t="str">
        <f>IF(SAM_2017_user_KZT!T83="","",SAM_2017_user_KZT!T83/326)</f>
        <v/>
      </c>
      <c r="U82" s="223" t="str">
        <f>IF(SAM_2017_user_KZT!U83="","",SAM_2017_user_KZT!U83/326)</f>
        <v/>
      </c>
      <c r="V82" s="223" t="str">
        <f>IF(SAM_2017_user_KZT!V83="","",SAM_2017_user_KZT!V83/326)</f>
        <v/>
      </c>
      <c r="W82" s="223" t="str">
        <f>IF(SAM_2017_user_KZT!W83="","",SAM_2017_user_KZT!W83/326)</f>
        <v/>
      </c>
      <c r="X82" s="223" t="str">
        <f>IF(SAM_2017_user_KZT!X83="","",SAM_2017_user_KZT!X83/326)</f>
        <v/>
      </c>
      <c r="Y82" s="223" t="str">
        <f>IF(SAM_2017_user_KZT!Y83="","",SAM_2017_user_KZT!Y83/326)</f>
        <v/>
      </c>
      <c r="Z82" s="223" t="str">
        <f>IF(SAM_2017_user_KZT!Z83="","",SAM_2017_user_KZT!Z83/326)</f>
        <v/>
      </c>
      <c r="AA82" s="223" t="str">
        <f>IF(SAM_2017_user_KZT!AA83="","",SAM_2017_user_KZT!AA83/326)</f>
        <v/>
      </c>
      <c r="AB82" s="223" t="str">
        <f>IF(SAM_2017_user_KZT!AB83="","",SAM_2017_user_KZT!AB83/326)</f>
        <v/>
      </c>
      <c r="AC82" s="223" t="str">
        <f>IF(SAM_2017_user_KZT!AC83="","",SAM_2017_user_KZT!AC83/326)</f>
        <v/>
      </c>
      <c r="AD82" s="223" t="str">
        <f>IF(SAM_2017_user_KZT!AD83="","",SAM_2017_user_KZT!AD83/326)</f>
        <v/>
      </c>
      <c r="AE82" s="223" t="str">
        <f>IF(SAM_2017_user_KZT!AE83="","",SAM_2017_user_KZT!AE83/326)</f>
        <v/>
      </c>
      <c r="AF82" s="223" t="str">
        <f>IF(SAM_2017_user_KZT!AF83="","",SAM_2017_user_KZT!AF83/326)</f>
        <v/>
      </c>
      <c r="AG82" s="223" t="str">
        <f>IF(SAM_2017_user_KZT!AG83="","",SAM_2017_user_KZT!AG83/326)</f>
        <v/>
      </c>
      <c r="AH82" s="223" t="str">
        <f>IF(SAM_2017_user_KZT!AH83="","",SAM_2017_user_KZT!AH83/326)</f>
        <v/>
      </c>
      <c r="AI82" s="223" t="str">
        <f>IF(SAM_2017_user_KZT!AI83="","",SAM_2017_user_KZT!AI83/326)</f>
        <v/>
      </c>
      <c r="AJ82" s="77" t="str">
        <f>IF(SAM_2017_user_KZT!AJ83="","",SAM_2017_user_KZT!AJ83/326)</f>
        <v/>
      </c>
      <c r="AK82" s="223" t="str">
        <f>IF(SAM_2017_user_KZT!AK83="","",SAM_2017_user_KZT!AK83/326)</f>
        <v/>
      </c>
      <c r="AL82" s="223" t="str">
        <f>IF(SAM_2017_user_KZT!AL83="","",SAM_2017_user_KZT!AL83/326)</f>
        <v/>
      </c>
      <c r="AM82" s="223" t="str">
        <f>IF(SAM_2017_user_KZT!AM83="","",SAM_2017_user_KZT!AM83/326)</f>
        <v/>
      </c>
      <c r="AN82" s="223" t="str">
        <f>IF(SAM_2017_user_KZT!AN83="","",SAM_2017_user_KZT!AN83/326)</f>
        <v/>
      </c>
      <c r="AO82" s="223" t="str">
        <f>IF(SAM_2017_user_KZT!AO83="","",SAM_2017_user_KZT!AO83/326)</f>
        <v/>
      </c>
      <c r="AP82" s="223" t="str">
        <f>IF(SAM_2017_user_KZT!AP83="","",SAM_2017_user_KZT!AP83/326)</f>
        <v/>
      </c>
      <c r="AQ82" s="223" t="str">
        <f>IF(SAM_2017_user_KZT!AQ83="","",SAM_2017_user_KZT!AQ83/326)</f>
        <v/>
      </c>
      <c r="AR82" s="223" t="str">
        <f>IF(SAM_2017_user_KZT!AR83="","",SAM_2017_user_KZT!AR83/326)</f>
        <v/>
      </c>
      <c r="AS82" s="223" t="str">
        <f>IF(SAM_2017_user_KZT!AS83="","",SAM_2017_user_KZT!AS83/326)</f>
        <v/>
      </c>
      <c r="AT82" s="223" t="str">
        <f>IF(SAM_2017_user_KZT!AT83="","",SAM_2017_user_KZT!AT83/326)</f>
        <v/>
      </c>
      <c r="AU82" s="223" t="str">
        <f>IF(SAM_2017_user_KZT!AU83="","",SAM_2017_user_KZT!AU83/326)</f>
        <v/>
      </c>
      <c r="AV82" s="223" t="str">
        <f>IF(SAM_2017_user_KZT!AV83="","",SAM_2017_user_KZT!AV83/326)</f>
        <v/>
      </c>
      <c r="AW82" s="223" t="str">
        <f>IF(SAM_2017_user_KZT!AW83="","",SAM_2017_user_KZT!AW83/326)</f>
        <v/>
      </c>
      <c r="AX82" s="223" t="str">
        <f>IF(SAM_2017_user_KZT!AX83="","",SAM_2017_user_KZT!AX83/326)</f>
        <v/>
      </c>
      <c r="AY82" s="223" t="str">
        <f>IF(SAM_2017_user_KZT!AY83="","",SAM_2017_user_KZT!AY83/326)</f>
        <v/>
      </c>
      <c r="AZ82" s="223" t="str">
        <f>IF(SAM_2017_user_KZT!AZ83="","",SAM_2017_user_KZT!AZ83/326)</f>
        <v/>
      </c>
      <c r="BA82" s="223" t="str">
        <f>IF(SAM_2017_user_KZT!BA83="","",SAM_2017_user_KZT!BA83/326)</f>
        <v/>
      </c>
      <c r="BB82" s="223" t="str">
        <f>IF(SAM_2017_user_KZT!BB83="","",SAM_2017_user_KZT!BB83/326)</f>
        <v/>
      </c>
      <c r="BC82" s="223" t="str">
        <f>IF(SAM_2017_user_KZT!BC83="","",SAM_2017_user_KZT!BC83/326)</f>
        <v/>
      </c>
      <c r="BD82" s="223" t="str">
        <f>IF(SAM_2017_user_KZT!BD83="","",SAM_2017_user_KZT!BD83/326)</f>
        <v/>
      </c>
      <c r="BE82" s="223" t="str">
        <f>IF(SAM_2017_user_KZT!BE83="","",SAM_2017_user_KZT!BE83/326)</f>
        <v/>
      </c>
      <c r="BF82" s="223" t="str">
        <f>IF(SAM_2017_user_KZT!BF83="","",SAM_2017_user_KZT!BF83/326)</f>
        <v/>
      </c>
      <c r="BG82" s="223" t="str">
        <f>IF(SAM_2017_user_KZT!BG83="","",SAM_2017_user_KZT!BG83/326)</f>
        <v/>
      </c>
      <c r="BH82" s="223" t="str">
        <f>IF(SAM_2017_user_KZT!BH83="","",SAM_2017_user_KZT!BH83/326)</f>
        <v/>
      </c>
      <c r="BI82" s="223" t="str">
        <f>IF(SAM_2017_user_KZT!BI83="","",SAM_2017_user_KZT!BI83/326)</f>
        <v/>
      </c>
      <c r="BJ82" s="223" t="str">
        <f>IF(SAM_2017_user_KZT!BJ83="","",SAM_2017_user_KZT!BJ83/326)</f>
        <v/>
      </c>
      <c r="BK82" s="223" t="str">
        <f>IF(SAM_2017_user_KZT!BK83="","",SAM_2017_user_KZT!BK83/326)</f>
        <v/>
      </c>
      <c r="BL82" s="223" t="str">
        <f>IF(SAM_2017_user_KZT!BL83="","",SAM_2017_user_KZT!BL83/326)</f>
        <v/>
      </c>
      <c r="BM82" s="223" t="str">
        <f>IF(SAM_2017_user_KZT!BM83="","",SAM_2017_user_KZT!BM83/326)</f>
        <v/>
      </c>
      <c r="BN82" s="223" t="str">
        <f>IF(SAM_2017_user_KZT!BN83="","",SAM_2017_user_KZT!BN83/326)</f>
        <v/>
      </c>
      <c r="BO82" s="223" t="str">
        <f>IF(SAM_2017_user_KZT!BO83="","",SAM_2017_user_KZT!BO83/326)</f>
        <v/>
      </c>
      <c r="BP82" s="223" t="str">
        <f>IF(SAM_2017_user_KZT!BP83="","",SAM_2017_user_KZT!BP83/326)</f>
        <v/>
      </c>
      <c r="BQ82" s="223" t="str">
        <f>IF(SAM_2017_user_KZT!BQ83="","",SAM_2017_user_KZT!BQ83/326)</f>
        <v/>
      </c>
      <c r="BR82" s="77" t="str">
        <f>IF(SAM_2017_user_KZT!BR83="","",SAM_2017_user_KZT!BR83/326)</f>
        <v/>
      </c>
      <c r="BS82" s="105" t="str">
        <f>IF(SAM_2017_user_KZT!BS83="","",SAM_2017_user_KZT!BS83/326)</f>
        <v/>
      </c>
      <c r="BT82" s="223" t="str">
        <f>IF(SAM_2017_user_KZT!BT83="","",SAM_2017_user_KZT!BT83/326)</f>
        <v/>
      </c>
      <c r="BU82" s="223" t="str">
        <f>IF(SAM_2017_user_KZT!BU83="","",SAM_2017_user_KZT!BU83/326)</f>
        <v/>
      </c>
      <c r="BV82" s="248">
        <f>IF(SAM_2017_user_KZT!BV83="","",SAM_2017_user_KZT!BV83/326)</f>
        <v>13359.089651557693</v>
      </c>
      <c r="BW82" s="223" t="str">
        <f>IF(SAM_2017_user_KZT!BW83="","",SAM_2017_user_KZT!BW83/326)</f>
        <v/>
      </c>
      <c r="BX82" s="248">
        <f>IF(SAM_2017_user_KZT!BX83="","",SAM_2017_user_KZT!BX83/326)</f>
        <v>25420.700497314912</v>
      </c>
      <c r="BY82" s="139">
        <f>IF(SAM_2017_user_KZT!BY83="","",SAM_2017_user_KZT!BY83/326)</f>
        <v>3515.2119988367544</v>
      </c>
      <c r="BZ82" s="223" t="str">
        <f>IF(SAM_2017_user_KZT!BZ83="","",SAM_2017_user_KZT!BZ83/326)</f>
        <v/>
      </c>
      <c r="CA82" s="223" t="str">
        <f>IF(SAM_2017_user_KZT!CA83="","",SAM_2017_user_KZT!CA83/326)</f>
        <v/>
      </c>
      <c r="CB82" s="223" t="str">
        <f>IF(SAM_2017_user_KZT!CB83="","",SAM_2017_user_KZT!CB83/326)</f>
        <v/>
      </c>
      <c r="CC82" s="223" t="str">
        <f>IF(SAM_2017_user_KZT!CD83="","",SAM_2017_user_KZT!CD83/326)</f>
        <v/>
      </c>
      <c r="CD82" s="223" t="str">
        <f>IF(SAM_2017_user_KZT!CE83="","",SAM_2017_user_KZT!CE83/326)</f>
        <v/>
      </c>
      <c r="CE82" s="134">
        <f>IF(SAM_2017_user_KZT!CF83="","",SAM_2017_user_KZT!CF83/326)</f>
        <v>5310.290945160541</v>
      </c>
      <c r="CF82" s="107">
        <f t="shared" si="2"/>
        <v>47605.293092869906</v>
      </c>
    </row>
    <row r="83" spans="1:84" x14ac:dyDescent="0.25">
      <c r="A83" s="91" t="str">
        <f>CE1</f>
        <v>ROW</v>
      </c>
      <c r="B83" s="229">
        <v>81</v>
      </c>
      <c r="C83" s="82" t="str">
        <f>IF(SAM_2017_user_KZT!C84="","",SAM_2017_user_KZT!C84/326)</f>
        <v/>
      </c>
      <c r="D83" s="82" t="str">
        <f>IF(SAM_2017_user_KZT!D84="","",SAM_2017_user_KZT!D84/326)</f>
        <v/>
      </c>
      <c r="E83" s="82" t="str">
        <f>IF(SAM_2017_user_KZT!E84="","",SAM_2017_user_KZT!E84/326)</f>
        <v/>
      </c>
      <c r="F83" s="82" t="str">
        <f>IF(SAM_2017_user_KZT!F84="","",SAM_2017_user_KZT!F84/326)</f>
        <v/>
      </c>
      <c r="G83" s="82" t="str">
        <f>IF(SAM_2017_user_KZT!G84="","",SAM_2017_user_KZT!G84/326)</f>
        <v/>
      </c>
      <c r="H83" s="82" t="str">
        <f>IF(SAM_2017_user_KZT!H84="","",SAM_2017_user_KZT!H84/326)</f>
        <v/>
      </c>
      <c r="I83" s="82" t="str">
        <f>IF(SAM_2017_user_KZT!I84="","",SAM_2017_user_KZT!I84/326)</f>
        <v/>
      </c>
      <c r="J83" s="82" t="str">
        <f>IF(SAM_2017_user_KZT!J84="","",SAM_2017_user_KZT!J84/326)</f>
        <v/>
      </c>
      <c r="K83" s="82" t="str">
        <f>IF(SAM_2017_user_KZT!K84="","",SAM_2017_user_KZT!K84/326)</f>
        <v/>
      </c>
      <c r="L83" s="82" t="str">
        <f>IF(SAM_2017_user_KZT!L84="","",SAM_2017_user_KZT!L84/326)</f>
        <v/>
      </c>
      <c r="M83" s="82" t="str">
        <f>IF(SAM_2017_user_KZT!M84="","",SAM_2017_user_KZT!M84/326)</f>
        <v/>
      </c>
      <c r="N83" s="82" t="str">
        <f>IF(SAM_2017_user_KZT!N84="","",SAM_2017_user_KZT!N84/326)</f>
        <v/>
      </c>
      <c r="O83" s="82" t="str">
        <f>IF(SAM_2017_user_KZT!O84="","",SAM_2017_user_KZT!O84/326)</f>
        <v/>
      </c>
      <c r="P83" s="82" t="str">
        <f>IF(SAM_2017_user_KZT!P84="","",SAM_2017_user_KZT!P84/326)</f>
        <v/>
      </c>
      <c r="Q83" s="82" t="str">
        <f>IF(SAM_2017_user_KZT!Q84="","",SAM_2017_user_KZT!Q84/326)</f>
        <v/>
      </c>
      <c r="R83" s="82" t="str">
        <f>IF(SAM_2017_user_KZT!R84="","",SAM_2017_user_KZT!R84/326)</f>
        <v/>
      </c>
      <c r="S83" s="82" t="str">
        <f>IF(SAM_2017_user_KZT!S84="","",SAM_2017_user_KZT!S84/326)</f>
        <v/>
      </c>
      <c r="T83" s="82" t="str">
        <f>IF(SAM_2017_user_KZT!T84="","",SAM_2017_user_KZT!T84/326)</f>
        <v/>
      </c>
      <c r="U83" s="82" t="str">
        <f>IF(SAM_2017_user_KZT!U84="","",SAM_2017_user_KZT!U84/326)</f>
        <v/>
      </c>
      <c r="V83" s="82" t="str">
        <f>IF(SAM_2017_user_KZT!V84="","",SAM_2017_user_KZT!V84/326)</f>
        <v/>
      </c>
      <c r="W83" s="82" t="str">
        <f>IF(SAM_2017_user_KZT!W84="","",SAM_2017_user_KZT!W84/326)</f>
        <v/>
      </c>
      <c r="X83" s="82" t="str">
        <f>IF(SAM_2017_user_KZT!X84="","",SAM_2017_user_KZT!X84/326)</f>
        <v/>
      </c>
      <c r="Y83" s="82" t="str">
        <f>IF(SAM_2017_user_KZT!Y84="","",SAM_2017_user_KZT!Y84/326)</f>
        <v/>
      </c>
      <c r="Z83" s="82" t="str">
        <f>IF(SAM_2017_user_KZT!Z84="","",SAM_2017_user_KZT!Z84/326)</f>
        <v/>
      </c>
      <c r="AA83" s="82" t="str">
        <f>IF(SAM_2017_user_KZT!AA84="","",SAM_2017_user_KZT!AA84/326)</f>
        <v/>
      </c>
      <c r="AB83" s="82" t="str">
        <f>IF(SAM_2017_user_KZT!AB84="","",SAM_2017_user_KZT!AB84/326)</f>
        <v/>
      </c>
      <c r="AC83" s="82" t="str">
        <f>IF(SAM_2017_user_KZT!AC84="","",SAM_2017_user_KZT!AC84/326)</f>
        <v/>
      </c>
      <c r="AD83" s="82" t="str">
        <f>IF(SAM_2017_user_KZT!AD84="","",SAM_2017_user_KZT!AD84/326)</f>
        <v/>
      </c>
      <c r="AE83" s="82" t="str">
        <f>IF(SAM_2017_user_KZT!AE84="","",SAM_2017_user_KZT!AE84/326)</f>
        <v/>
      </c>
      <c r="AF83" s="82" t="str">
        <f>IF(SAM_2017_user_KZT!AF84="","",SAM_2017_user_KZT!AF84/326)</f>
        <v/>
      </c>
      <c r="AG83" s="82" t="str">
        <f>IF(SAM_2017_user_KZT!AG84="","",SAM_2017_user_KZT!AG84/326)</f>
        <v/>
      </c>
      <c r="AH83" s="82" t="str">
        <f>IF(SAM_2017_user_KZT!AH84="","",SAM_2017_user_KZT!AH84/326)</f>
        <v/>
      </c>
      <c r="AI83" s="82" t="str">
        <f>IF(SAM_2017_user_KZT!AI84="","",SAM_2017_user_KZT!AI84/326)</f>
        <v/>
      </c>
      <c r="AJ83" s="82" t="str">
        <f>IF(SAM_2017_user_KZT!AJ84="","",SAM_2017_user_KZT!AJ84/326)</f>
        <v/>
      </c>
      <c r="AK83" s="131">
        <f>IF(SAM_2017_user_KZT!AK84="","",SAM_2017_user_KZT!AK84/326)</f>
        <v>1159.1698679921897</v>
      </c>
      <c r="AL83" s="132">
        <f>IF(SAM_2017_user_KZT!AL84="","",SAM_2017_user_KZT!AL84/326)</f>
        <v>27.543116934233002</v>
      </c>
      <c r="AM83" s="132">
        <f>IF(SAM_2017_user_KZT!AM84="","",SAM_2017_user_KZT!AM84/326)</f>
        <v>15.487213858893497</v>
      </c>
      <c r="AN83" s="132">
        <v>0</v>
      </c>
      <c r="AO83" s="132">
        <f>IF(SAM_2017_user_KZT!AO84="","",SAM_2017_user_KZT!AO84/326)</f>
        <v>38.031812153547619</v>
      </c>
      <c r="AP83" s="132">
        <f>IF(SAM_2017_user_KZT!AP84="","",SAM_2017_user_KZT!AP84/326)</f>
        <v>811.25257568388918</v>
      </c>
      <c r="AQ83" s="132">
        <f>IF(SAM_2017_user_KZT!AQ84="","",SAM_2017_user_KZT!AQ84/326)</f>
        <v>64.379825321186772</v>
      </c>
      <c r="AR83" s="132">
        <f>IF(SAM_2017_user_KZT!AR84="","",SAM_2017_user_KZT!AR84/326)</f>
        <v>2813.9130343432698</v>
      </c>
      <c r="AS83" s="132">
        <f>IF(SAM_2017_user_KZT!AS84="","",SAM_2017_user_KZT!AS84/326)</f>
        <v>727.07994120250351</v>
      </c>
      <c r="AT83" s="132">
        <f>IF(SAM_2017_user_KZT!AT84="","",SAM_2017_user_KZT!AT84/326)</f>
        <v>3637.1067018328204</v>
      </c>
      <c r="AU83" s="132">
        <f>IF(SAM_2017_user_KZT!AU84="","",SAM_2017_user_KZT!AU84/326)</f>
        <v>2512.8624987473572</v>
      </c>
      <c r="AV83" s="132">
        <f>IF(SAM_2017_user_KZT!AV84="","",SAM_2017_user_KZT!AV84/326)</f>
        <v>312.08134496659187</v>
      </c>
      <c r="AW83" s="132">
        <f>IF(SAM_2017_user_KZT!AW84="","",SAM_2017_user_KZT!AW84/326)</f>
        <v>1727.8190185814385</v>
      </c>
      <c r="AX83" s="132">
        <f>IF(SAM_2017_user_KZT!AX84="","",SAM_2017_user_KZT!AX84/326)</f>
        <v>1238.5735971990798</v>
      </c>
      <c r="AY83" s="132">
        <f>IF(SAM_2017_user_KZT!AY84="","",SAM_2017_user_KZT!AY84/326)</f>
        <v>4327.6933673620442</v>
      </c>
      <c r="AZ83" s="132">
        <f>IF(SAM_2017_user_KZT!AZ84="","",SAM_2017_user_KZT!AZ84/326)</f>
        <v>1144.3829480623133</v>
      </c>
      <c r="BA83" s="132">
        <f>IF(SAM_2017_user_KZT!BA84="","",SAM_2017_user_KZT!BA84/326)</f>
        <v>13348.658408707328</v>
      </c>
      <c r="BB83" s="132">
        <f>IF(SAM_2017_user_KZT!BB84="","",SAM_2017_user_KZT!BB84/326)</f>
        <v>669.41816698596585</v>
      </c>
      <c r="BC83" s="132">
        <f>IF(SAM_2017_user_KZT!BC84="","",SAM_2017_user_KZT!BC84/326)</f>
        <v>194.70837034612074</v>
      </c>
      <c r="BD83" s="132">
        <f>IF(SAM_2017_user_KZT!BD84="","",SAM_2017_user_KZT!BD84/326)</f>
        <v>22.486776597023674</v>
      </c>
      <c r="BE83" s="132">
        <f>IF(SAM_2017_user_KZT!BE84="","",SAM_2017_user_KZT!BE84/326)</f>
        <v>15.279357734638451</v>
      </c>
      <c r="BF83" s="132">
        <f>IF(SAM_2017_user_KZT!BF84="","",SAM_2017_user_KZT!BF84/326)</f>
        <v>52.722688386094092</v>
      </c>
      <c r="BG83" s="132">
        <f>IF(SAM_2017_user_KZT!BG84="","",SAM_2017_user_KZT!BG84/326)</f>
        <v>91.206549353995683</v>
      </c>
      <c r="BH83" s="132">
        <f>IF(SAM_2017_user_KZT!BH84="","",SAM_2017_user_KZT!BH84/326)</f>
        <v>12.481149578709578</v>
      </c>
      <c r="BI83" s="132">
        <f>IF(SAM_2017_user_KZT!BI84="","",SAM_2017_user_KZT!BI84/326)</f>
        <v>87.850439069015223</v>
      </c>
      <c r="BJ83" s="132">
        <f>IF(SAM_2017_user_KZT!BJ84="","",SAM_2017_user_KZT!BJ84/326)</f>
        <v>1720.9450660257041</v>
      </c>
      <c r="BK83" s="132">
        <f>IF(SAM_2017_user_KZT!BK84="","",SAM_2017_user_KZT!BK84/326)</f>
        <v>14.362888506396986</v>
      </c>
      <c r="BL83" s="132">
        <f>IF(SAM_2017_user_KZT!BL84="","",SAM_2017_user_KZT!BL84/326)</f>
        <v>474.21429620325421</v>
      </c>
      <c r="BM83" s="132">
        <f>IF(SAM_2017_user_KZT!BM84="","",SAM_2017_user_KZT!BM84/326)</f>
        <v>226.81462289363304</v>
      </c>
      <c r="BN83" s="132">
        <f>IF(SAM_2017_user_KZT!BN84="","",SAM_2017_user_KZT!BN84/326)</f>
        <v>33.446542718179501</v>
      </c>
      <c r="BO83" s="132">
        <f>IF(SAM_2017_user_KZT!BO84="","",SAM_2017_user_KZT!BO84/326)</f>
        <v>3311.1198488489981</v>
      </c>
      <c r="BP83" s="132" t="str">
        <f>IF(SAM_2017_user_KZT!BP84="","",SAM_2017_user_KZT!BP84/326)</f>
        <v/>
      </c>
      <c r="BQ83" s="132" t="str">
        <f>IF(SAM_2017_user_KZT!BQ84="","",SAM_2017_user_KZT!BQ84/326)</f>
        <v/>
      </c>
      <c r="BR83" s="133">
        <f>IF(SAM_2017_user_KZT!BR84="","",SAM_2017_user_KZT!BR84/326)</f>
        <v>598.44301736130046</v>
      </c>
      <c r="BS83" s="209" t="str">
        <f>IF(SAM_2017_user_KZT!BS84="","",SAM_2017_user_KZT!BS84/326)</f>
        <v/>
      </c>
      <c r="BT83" s="82" t="str">
        <f>IF(SAM_2017_user_KZT!BT84="","",SAM_2017_user_KZT!BT84/326)</f>
        <v/>
      </c>
      <c r="BU83" s="204" t="str">
        <f>IF(SAM_2017_user_KZT!BU84="","",SAM_2017_user_KZT!BU84/326)</f>
        <v/>
      </c>
      <c r="BV83" s="205">
        <f>IF(SAM_2017_user_KZT!BV84="","",SAM_2017_user_KZT!BV84/326)</f>
        <v>7839.0335330374801</v>
      </c>
      <c r="BW83" s="205" t="str">
        <f>IF(SAM_2017_user_KZT!BW84="","",SAM_2017_user_KZT!BW84/326)</f>
        <v/>
      </c>
      <c r="BX83" s="206">
        <f>IF(SAM_2017_user_KZT!BX84="","",SAM_2017_user_KZT!BX84/326)</f>
        <v>13459.792781543909</v>
      </c>
      <c r="BY83" s="205">
        <f>IF(SAM_2017_user_KZT!BY84="","",SAM_2017_user_KZT!BY84/326)</f>
        <v>605.94309858640418</v>
      </c>
      <c r="BZ83" s="82" t="str">
        <f>IF(SAM_2017_user_KZT!BZ84="","",SAM_2017_user_KZT!BZ84/326)</f>
        <v/>
      </c>
      <c r="CA83" s="82" t="str">
        <f>IF(SAM_2017_user_KZT!CA84="","",SAM_2017_user_KZT!CA84/326)</f>
        <v/>
      </c>
      <c r="CB83" s="82" t="str">
        <f>IF(SAM_2017_user_KZT!CB84="","",SAM_2017_user_KZT!CB84/326)</f>
        <v/>
      </c>
      <c r="CC83" s="82" t="str">
        <f>IF(SAM_2017_user_KZT!CD84="","",SAM_2017_user_KZT!CD84/326)</f>
        <v/>
      </c>
      <c r="CD83" s="71" t="str">
        <f>IF(SAM_2017_user_KZT!CE84="","",SAM_2017_user_KZT!CE84/326)</f>
        <v/>
      </c>
      <c r="CE83" s="84" t="str">
        <f>IF(SAM_2017_user_KZT!CF84="","",SAM_2017_user_KZT!CF84/326)</f>
        <v/>
      </c>
      <c r="CF83" s="107">
        <f t="shared" si="2"/>
        <v>63336.304466725502</v>
      </c>
    </row>
    <row r="84" spans="1:84" x14ac:dyDescent="0.25">
      <c r="A84" s="75" t="str">
        <f>CF1</f>
        <v>Total</v>
      </c>
      <c r="B84" s="75"/>
      <c r="C84" s="143">
        <f t="shared" ref="C84:AJ84" si="3">SUM(C37:C83)</f>
        <v>14798.074746586066</v>
      </c>
      <c r="D84" s="143">
        <f t="shared" si="3"/>
        <v>1564.9923453202732</v>
      </c>
      <c r="E84" s="143">
        <f t="shared" si="3"/>
        <v>30169.723520073421</v>
      </c>
      <c r="F84" s="143">
        <f t="shared" si="3"/>
        <v>925.9296752933908</v>
      </c>
      <c r="G84" s="143">
        <f t="shared" si="3"/>
        <v>1425.9656180074371</v>
      </c>
      <c r="H84" s="143">
        <f t="shared" si="3"/>
        <v>7952.2981549667038</v>
      </c>
      <c r="I84" s="143">
        <f t="shared" si="3"/>
        <v>2977.2850828044006</v>
      </c>
      <c r="J84" s="143">
        <f t="shared" si="3"/>
        <v>8606.0845482370278</v>
      </c>
      <c r="K84" s="143">
        <f t="shared" si="3"/>
        <v>416.92643975369367</v>
      </c>
      <c r="L84" s="143">
        <f t="shared" si="3"/>
        <v>1392.8442068686554</v>
      </c>
      <c r="M84" s="143">
        <f t="shared" si="3"/>
        <v>7758.0171543924134</v>
      </c>
      <c r="N84" s="143">
        <f t="shared" si="3"/>
        <v>9910.8424811423756</v>
      </c>
      <c r="O84" s="143">
        <f t="shared" si="3"/>
        <v>882.4000354391568</v>
      </c>
      <c r="P84" s="143">
        <f t="shared" si="3"/>
        <v>4923.2973076574881</v>
      </c>
      <c r="Q84" s="143">
        <f t="shared" si="3"/>
        <v>1933.8091742477745</v>
      </c>
      <c r="R84" s="143">
        <f t="shared" si="3"/>
        <v>1969.2390354415859</v>
      </c>
      <c r="S84" s="143">
        <f t="shared" si="3"/>
        <v>3275.6876444084119</v>
      </c>
      <c r="T84" s="143">
        <f t="shared" si="3"/>
        <v>53.846421475040188</v>
      </c>
      <c r="U84" s="143">
        <f t="shared" si="3"/>
        <v>4060.722745047442</v>
      </c>
      <c r="V84" s="143">
        <f t="shared" si="3"/>
        <v>748.19889928565749</v>
      </c>
      <c r="W84" s="143">
        <f t="shared" si="3"/>
        <v>950.97915411131214</v>
      </c>
      <c r="X84" s="143">
        <f t="shared" si="3"/>
        <v>1172.7137325923095</v>
      </c>
      <c r="Y84" s="143">
        <f t="shared" si="3"/>
        <v>20171.702015171966</v>
      </c>
      <c r="Z84" s="143">
        <f t="shared" si="3"/>
        <v>242.7447308522365</v>
      </c>
      <c r="AA84" s="143">
        <f t="shared" si="3"/>
        <v>1425.9949749263221</v>
      </c>
      <c r="AB84" s="143">
        <f t="shared" si="3"/>
        <v>18902.329943349567</v>
      </c>
      <c r="AC84" s="143">
        <f t="shared" si="3"/>
        <v>53456.492617226198</v>
      </c>
      <c r="AD84" s="143">
        <f t="shared" si="3"/>
        <v>5214.5726272110378</v>
      </c>
      <c r="AE84" s="143">
        <f t="shared" si="3"/>
        <v>9739.704435574602</v>
      </c>
      <c r="AF84" s="143">
        <f t="shared" si="3"/>
        <v>20074.299972799708</v>
      </c>
      <c r="AG84" s="143">
        <f t="shared" si="3"/>
        <v>12746.054315892387</v>
      </c>
      <c r="AH84" s="143">
        <f t="shared" si="3"/>
        <v>7747.0935461385307</v>
      </c>
      <c r="AI84" s="143">
        <f t="shared" si="3"/>
        <v>6021.2866198461479</v>
      </c>
      <c r="AJ84" s="143">
        <f t="shared" si="3"/>
        <v>29064.413288792417</v>
      </c>
      <c r="AK84" s="107">
        <f t="shared" ref="AK84:BR84" si="4">SUM(AK3:AK83)</f>
        <v>15043.750285845257</v>
      </c>
      <c r="AL84" s="107">
        <f t="shared" si="4"/>
        <v>1290.6262151440044</v>
      </c>
      <c r="AM84" s="107">
        <f t="shared" si="4"/>
        <v>6726.3790691304648</v>
      </c>
      <c r="AN84" s="107">
        <f t="shared" si="4"/>
        <v>130.05790737332322</v>
      </c>
      <c r="AO84" s="107">
        <f t="shared" si="4"/>
        <v>1004.3182823536127</v>
      </c>
      <c r="AP84" s="107">
        <f t="shared" si="4"/>
        <v>7289.7231943452343</v>
      </c>
      <c r="AQ84" s="107">
        <f t="shared" si="4"/>
        <v>2864.7304380140263</v>
      </c>
      <c r="AR84" s="107">
        <f t="shared" si="4"/>
        <v>11722.056149240516</v>
      </c>
      <c r="AS84" s="107">
        <f t="shared" si="4"/>
        <v>1151.9827987267604</v>
      </c>
      <c r="AT84" s="107">
        <f t="shared" si="4"/>
        <v>5122.5214684239672</v>
      </c>
      <c r="AU84" s="107">
        <f t="shared" si="4"/>
        <v>6896.8581034069794</v>
      </c>
      <c r="AV84" s="107">
        <f t="shared" si="4"/>
        <v>6047.3648775099209</v>
      </c>
      <c r="AW84" s="107">
        <f t="shared" si="4"/>
        <v>2667.2284828775123</v>
      </c>
      <c r="AX84" s="107">
        <f t="shared" si="4"/>
        <v>5205.6505206976835</v>
      </c>
      <c r="AY84" s="107">
        <f t="shared" si="4"/>
        <v>5849.678376208808</v>
      </c>
      <c r="AZ84" s="107">
        <f t="shared" si="4"/>
        <v>3091.3399437259573</v>
      </c>
      <c r="BA84" s="107">
        <f t="shared" si="4"/>
        <v>17189.676423634097</v>
      </c>
      <c r="BB84" s="107">
        <f t="shared" si="4"/>
        <v>739.82561078513618</v>
      </c>
      <c r="BC84" s="107">
        <f t="shared" si="4"/>
        <v>3348.0312408866785</v>
      </c>
      <c r="BD84" s="107">
        <f t="shared" si="4"/>
        <v>792.87233578490088</v>
      </c>
      <c r="BE84" s="107">
        <f t="shared" si="4"/>
        <v>962.15324530144358</v>
      </c>
      <c r="BF84" s="107">
        <f t="shared" si="4"/>
        <v>1093.1220153914483</v>
      </c>
      <c r="BG84" s="107">
        <f t="shared" si="4"/>
        <v>17770.54066158491</v>
      </c>
      <c r="BH84" s="107">
        <f t="shared" si="4"/>
        <v>244.89125759943559</v>
      </c>
      <c r="BI84" s="107">
        <f t="shared" si="4"/>
        <v>1332.1639623620972</v>
      </c>
      <c r="BJ84" s="107">
        <f t="shared" si="4"/>
        <v>20988.181435875642</v>
      </c>
      <c r="BK84" s="107">
        <f t="shared" si="4"/>
        <v>47861.688566024044</v>
      </c>
      <c r="BL84" s="107">
        <f t="shared" si="4"/>
        <v>5708.8517386660842</v>
      </c>
      <c r="BM84" s="107">
        <f t="shared" si="4"/>
        <v>10092.729749193977</v>
      </c>
      <c r="BN84" s="107">
        <f t="shared" si="4"/>
        <v>20097.657237620842</v>
      </c>
      <c r="BO84" s="107">
        <f t="shared" si="4"/>
        <v>16015.913163061585</v>
      </c>
      <c r="BP84" s="107">
        <f t="shared" si="4"/>
        <v>7773.3159984916538</v>
      </c>
      <c r="BQ84" s="107">
        <f t="shared" si="4"/>
        <v>6041.9982505694898</v>
      </c>
      <c r="BR84" s="107">
        <f t="shared" si="4"/>
        <v>29431.973538280916</v>
      </c>
      <c r="BS84" s="107">
        <f t="shared" ref="BS84:CD84" si="5">SUM(BS37:BS83)</f>
        <v>104245.26840490797</v>
      </c>
      <c r="BT84" s="107">
        <f t="shared" si="5"/>
        <v>50952.28006134968</v>
      </c>
      <c r="BU84" s="107">
        <f t="shared" si="5"/>
        <v>12253.560645549756</v>
      </c>
      <c r="BV84" s="107">
        <f t="shared" si="5"/>
        <v>57618.132409005571</v>
      </c>
      <c r="BW84" s="107">
        <f t="shared" si="5"/>
        <v>8176.8683297260632</v>
      </c>
      <c r="BX84" s="107">
        <f t="shared" si="5"/>
        <v>101414.44917999349</v>
      </c>
      <c r="BY84" s="107">
        <f t="shared" si="5"/>
        <v>46490.848367092782</v>
      </c>
      <c r="BZ84" s="107">
        <f t="shared" si="5"/>
        <v>6493.8098619505035</v>
      </c>
      <c r="CA84" s="107">
        <f t="shared" si="5"/>
        <v>3686.9705990993489</v>
      </c>
      <c r="CB84" s="107">
        <f t="shared" si="5"/>
        <v>1844.96472392638</v>
      </c>
      <c r="CC84" s="107">
        <f t="shared" si="5"/>
        <v>9786.7840869108222</v>
      </c>
      <c r="CD84" s="143">
        <f t="shared" si="5"/>
        <v>47605.293092869731</v>
      </c>
      <c r="CE84" s="107">
        <f>SUM(CE3:CE83)</f>
        <v>63336.3044667254</v>
      </c>
      <c r="CF84" s="222"/>
    </row>
    <row r="85" spans="1:84" x14ac:dyDescent="0.25">
      <c r="A85" s="76" t="s">
        <v>18</v>
      </c>
      <c r="B85" s="76"/>
      <c r="C85" s="213">
        <f>$CF3-C84</f>
        <v>0</v>
      </c>
      <c r="D85" s="213">
        <f>$CF4-D84</f>
        <v>-4.7748471843078732E-12</v>
      </c>
      <c r="E85" s="213">
        <f>$CF5-E84</f>
        <v>0</v>
      </c>
      <c r="F85" s="213">
        <f>$CF6-F84</f>
        <v>0</v>
      </c>
      <c r="G85" s="213">
        <f>$CF7-G84</f>
        <v>-4.5474735088646412E-12</v>
      </c>
      <c r="H85" s="213">
        <f>$CF8-H84</f>
        <v>0</v>
      </c>
      <c r="I85" s="213">
        <f>$CF9-I84</f>
        <v>-5.0022208597511053E-12</v>
      </c>
      <c r="J85" s="213">
        <f>$CF10-J84</f>
        <v>0</v>
      </c>
      <c r="K85" s="213">
        <f>$CF11-K84</f>
        <v>-4.7748471843078732E-12</v>
      </c>
      <c r="L85" s="213">
        <f>$CF12-L84</f>
        <v>-4.7748471843078732E-12</v>
      </c>
      <c r="M85" s="213">
        <f>$CF13-M84</f>
        <v>-7.2759576141834259E-12</v>
      </c>
      <c r="N85" s="213">
        <f>$CF14-N84</f>
        <v>0</v>
      </c>
      <c r="O85" s="213">
        <f>$CF15-O84</f>
        <v>-4.7748471843078732E-12</v>
      </c>
      <c r="P85" s="213">
        <f>$CF16-P84</f>
        <v>0</v>
      </c>
      <c r="Q85" s="213">
        <f>$CF17-Q84</f>
        <v>-4.5474735088646412E-12</v>
      </c>
      <c r="R85" s="213">
        <f>$CF18-R84</f>
        <v>-4.5474735088646412E-12</v>
      </c>
      <c r="S85" s="213">
        <f>$CF19-S84</f>
        <v>-5.0022208597511053E-12</v>
      </c>
      <c r="T85" s="213">
        <f>$CF20-T84</f>
        <v>-4.8032688937382773E-12</v>
      </c>
      <c r="U85" s="213">
        <f>$CF21-U84</f>
        <v>-885.86146848530552</v>
      </c>
      <c r="V85" s="213">
        <f>$CF22-V84</f>
        <v>-4.7748471843078732E-12</v>
      </c>
      <c r="W85" s="213">
        <f>$CF23-W84</f>
        <v>-5.2295945351943374E-12</v>
      </c>
      <c r="X85" s="213">
        <f>$CF24-X84</f>
        <v>-4.5474735088646412E-12</v>
      </c>
      <c r="Y85" s="213">
        <f>$CF25-Y84</f>
        <v>0</v>
      </c>
      <c r="Z85" s="213">
        <f>$CF26-Z84</f>
        <v>-4.7748471843078732E-12</v>
      </c>
      <c r="AA85" s="213">
        <f>$CF27-AA84</f>
        <v>-4.7748471843078732E-12</v>
      </c>
      <c r="AB85" s="213">
        <f>$CF28-AB84</f>
        <v>0</v>
      </c>
      <c r="AC85" s="213">
        <f>$CF29-AC84</f>
        <v>0</v>
      </c>
      <c r="AD85" s="213">
        <f>$CF30-AD84</f>
        <v>0</v>
      </c>
      <c r="AE85" s="213">
        <f>$CF31-AE84</f>
        <v>0</v>
      </c>
      <c r="AF85" s="213">
        <f>$CF32-AF84</f>
        <v>0</v>
      </c>
      <c r="AG85" s="213">
        <f>$CF33-AG84</f>
        <v>0</v>
      </c>
      <c r="AH85" s="213">
        <f>$CF34-AH84</f>
        <v>2.5465851649641991E-11</v>
      </c>
      <c r="AI85" s="213">
        <f>$CF35-AI84</f>
        <v>0</v>
      </c>
      <c r="AJ85" s="213">
        <f>$CF36-AJ84</f>
        <v>0</v>
      </c>
      <c r="AK85" s="213">
        <f>AK84-$CF37</f>
        <v>0</v>
      </c>
      <c r="AL85" s="213">
        <f>AL84-$CF38</f>
        <v>0</v>
      </c>
      <c r="AM85" s="213">
        <f>AM84-$CF39</f>
        <v>0</v>
      </c>
      <c r="AN85" s="213">
        <f>AN84-$CF40</f>
        <v>0</v>
      </c>
      <c r="AO85" s="213">
        <f>AO84-$CF41</f>
        <v>4.8885340220294893E-12</v>
      </c>
      <c r="AP85" s="213">
        <f>AP84-$CF42</f>
        <v>8.1854523159563541E-12</v>
      </c>
      <c r="AQ85" s="213">
        <f>AQ84-$CF43</f>
        <v>5.0022208597511053E-12</v>
      </c>
      <c r="AR85" s="213">
        <f>AR84-$CF44</f>
        <v>0</v>
      </c>
      <c r="AS85" s="213">
        <f>AS84-$CF45</f>
        <v>4.7748471843078732E-12</v>
      </c>
      <c r="AT85" s="213">
        <f>AT84-$CF46</f>
        <v>0</v>
      </c>
      <c r="AU85" s="213">
        <f>AU84-$CF47</f>
        <v>0</v>
      </c>
      <c r="AV85" s="213">
        <f>AV84-$CF48</f>
        <v>0</v>
      </c>
      <c r="AW85" s="213">
        <f>AW84-$CF49</f>
        <v>5.0022208597511053E-12</v>
      </c>
      <c r="AX85" s="213">
        <f>AX84-$CF50</f>
        <v>0</v>
      </c>
      <c r="AY85" s="213">
        <f>AY84-$CF51</f>
        <v>0</v>
      </c>
      <c r="AZ85" s="213">
        <f>AZ84-$CF52</f>
        <v>5.0022208597511053E-12</v>
      </c>
      <c r="BA85" s="213">
        <f>BA84-$CF53</f>
        <v>0</v>
      </c>
      <c r="BB85" s="213">
        <f>BB84-$CF54</f>
        <v>4.7748471843078732E-12</v>
      </c>
      <c r="BC85" s="213">
        <f>BC84-$CF55</f>
        <v>5.9117155615240335E-12</v>
      </c>
      <c r="BD85" s="213">
        <f>BD84-$CF56</f>
        <v>4.7748471843078732E-12</v>
      </c>
      <c r="BE85" s="213">
        <f>BE84-$CF57</f>
        <v>-885.86146848529711</v>
      </c>
      <c r="BF85" s="213">
        <f>BF84-$CF58</f>
        <v>5.0022208597511053E-12</v>
      </c>
      <c r="BG85" s="213">
        <f>BG84-$CF59</f>
        <v>0</v>
      </c>
      <c r="BH85" s="213">
        <f>BH84-$CF60</f>
        <v>4.8316906031686813E-12</v>
      </c>
      <c r="BI85" s="213">
        <f>BI84-$CF61</f>
        <v>5.9117155615240335E-12</v>
      </c>
      <c r="BJ85" s="213">
        <f>BJ84-$CF62</f>
        <v>0</v>
      </c>
      <c r="BK85" s="213">
        <f>BK84-$CF63</f>
        <v>0</v>
      </c>
      <c r="BL85" s="213">
        <f>BL84-$CF64</f>
        <v>0</v>
      </c>
      <c r="BM85" s="213">
        <f>BM84-$CF65</f>
        <v>0</v>
      </c>
      <c r="BN85" s="213">
        <f>BN84-$CF66</f>
        <v>0</v>
      </c>
      <c r="BO85" s="213">
        <f>BO84-$CF67</f>
        <v>0</v>
      </c>
      <c r="BP85" s="213">
        <f>BP84-$CF68</f>
        <v>0</v>
      </c>
      <c r="BQ85" s="213">
        <f>BQ84-$CF69</f>
        <v>0</v>
      </c>
      <c r="BR85" s="213">
        <f>BR84-$CF70</f>
        <v>0</v>
      </c>
      <c r="BS85" s="213">
        <f>BS84-CF71</f>
        <v>0</v>
      </c>
      <c r="BT85" s="213">
        <f>BT84-CF72</f>
        <v>0</v>
      </c>
      <c r="BU85" s="213">
        <f>BU84-CF73</f>
        <v>0</v>
      </c>
      <c r="BV85" s="213">
        <f>CF74-BV84</f>
        <v>0</v>
      </c>
      <c r="BW85" s="213">
        <f>CF75-BW84</f>
        <v>0</v>
      </c>
      <c r="BX85" s="213">
        <f>CF76-BX84</f>
        <v>0</v>
      </c>
      <c r="BY85" s="213">
        <f>BY84-CF77</f>
        <v>0</v>
      </c>
      <c r="BZ85" s="213">
        <f>BZ84-CF78</f>
        <v>0</v>
      </c>
      <c r="CA85" s="213">
        <f>CA84-CF79</f>
        <v>-6.8212102632969618E-12</v>
      </c>
      <c r="CB85" s="213">
        <f>CB84-CF80</f>
        <v>0</v>
      </c>
      <c r="CC85" s="213">
        <f>CC84-CF81</f>
        <v>0</v>
      </c>
      <c r="CD85" s="213">
        <f>CD84-CF82</f>
        <v>-1.7462298274040222E-10</v>
      </c>
      <c r="CE85" s="213">
        <f>CE84-CF83</f>
        <v>-1.0186340659856796E-10</v>
      </c>
      <c r="CF85" s="222"/>
    </row>
    <row r="86" spans="1:84" x14ac:dyDescent="0.25">
      <c r="A86" s="76" t="s">
        <v>18</v>
      </c>
      <c r="B86" s="221"/>
      <c r="C86" s="81">
        <f>SUM(C84:AJ84)-SUM(CF3:CF36)</f>
        <v>885.86146848538192</v>
      </c>
      <c r="D86" s="221"/>
      <c r="E86" s="221"/>
      <c r="F86" s="221"/>
      <c r="G86" s="221"/>
      <c r="H86" s="221"/>
      <c r="I86" s="221"/>
      <c r="J86" s="221"/>
      <c r="K86" s="221"/>
      <c r="L86" s="221"/>
      <c r="M86" s="221"/>
      <c r="N86" s="221"/>
      <c r="O86" s="221"/>
      <c r="P86" s="221"/>
      <c r="Q86" s="221"/>
      <c r="R86" s="221"/>
      <c r="S86" s="221"/>
      <c r="T86" s="221"/>
      <c r="U86" s="221"/>
      <c r="V86" s="221"/>
      <c r="W86" s="221"/>
      <c r="X86" s="221"/>
      <c r="Y86" s="221"/>
      <c r="Z86" s="221"/>
      <c r="AA86" s="221"/>
      <c r="AB86" s="221"/>
      <c r="AC86" s="221"/>
      <c r="AD86" s="221"/>
      <c r="AE86" s="221"/>
      <c r="AF86" s="221"/>
      <c r="AG86" s="221"/>
      <c r="AH86" s="221"/>
      <c r="AI86" s="221"/>
      <c r="AJ86" s="96"/>
      <c r="AK86" s="221">
        <f>SUM(AK84:BR84)-SUM(CF37:CF70)</f>
        <v>-885.86146848514909</v>
      </c>
      <c r="AL86" s="221"/>
      <c r="AM86" s="221"/>
      <c r="AN86" s="221"/>
      <c r="AO86" s="221"/>
      <c r="AP86" s="221"/>
      <c r="AQ86" s="221"/>
      <c r="AR86" s="221"/>
      <c r="AS86" s="221"/>
      <c r="AT86" s="221"/>
      <c r="AU86" s="221"/>
      <c r="AV86" s="221"/>
      <c r="AW86" s="221"/>
      <c r="AX86" s="221"/>
      <c r="AY86" s="221"/>
      <c r="AZ86" s="221"/>
      <c r="BA86" s="221"/>
      <c r="BB86" s="221"/>
      <c r="BC86" s="221"/>
      <c r="BD86" s="221"/>
      <c r="BE86" s="221"/>
      <c r="BF86" s="221"/>
      <c r="BG86" s="221"/>
      <c r="BH86" s="221"/>
      <c r="BI86" s="221"/>
      <c r="BJ86" s="221"/>
      <c r="BK86" s="221"/>
      <c r="BL86" s="221"/>
      <c r="BM86" s="221"/>
      <c r="BN86" s="221"/>
      <c r="BO86" s="221"/>
      <c r="BP86" s="221"/>
      <c r="BQ86" s="221"/>
      <c r="BR86" s="96"/>
      <c r="BS86" s="221"/>
      <c r="BT86" s="221"/>
      <c r="BU86" s="100"/>
      <c r="BV86" s="100"/>
      <c r="BW86" s="100"/>
      <c r="BX86" s="100"/>
      <c r="BY86" s="221"/>
      <c r="BZ86" s="221"/>
      <c r="CA86" s="221"/>
      <c r="CB86" s="221"/>
      <c r="CC86" s="221"/>
      <c r="CD86" s="221"/>
      <c r="CE86" s="221"/>
      <c r="CF86" s="221"/>
    </row>
    <row r="87" spans="1:84" x14ac:dyDescent="0.25">
      <c r="A87" s="221"/>
      <c r="B87" s="221"/>
      <c r="C87" s="81"/>
      <c r="D87" s="221"/>
      <c r="E87" s="221"/>
      <c r="F87" s="221"/>
      <c r="G87" s="221"/>
      <c r="H87" s="221"/>
      <c r="I87" s="221"/>
      <c r="J87" s="221"/>
      <c r="K87" s="221"/>
      <c r="L87" s="221"/>
      <c r="M87" s="221"/>
      <c r="N87" s="221"/>
      <c r="O87" s="221"/>
      <c r="P87" s="221"/>
      <c r="Q87" s="221"/>
      <c r="R87" s="221"/>
      <c r="S87" s="221"/>
      <c r="T87" s="221"/>
      <c r="U87" s="221"/>
      <c r="V87" s="221"/>
      <c r="W87" s="221"/>
      <c r="X87" s="221"/>
      <c r="Y87" s="221"/>
      <c r="Z87" s="221"/>
      <c r="AA87" s="221"/>
      <c r="AB87" s="221"/>
      <c r="AC87" s="221"/>
      <c r="AD87" s="221"/>
      <c r="AE87" s="221"/>
      <c r="AF87" s="221"/>
      <c r="AG87" s="221"/>
      <c r="AH87" s="221"/>
      <c r="AI87" s="221"/>
      <c r="AJ87" s="221"/>
      <c r="AK87" s="221"/>
      <c r="AL87" s="221"/>
      <c r="AM87" s="221"/>
      <c r="AN87" s="221"/>
      <c r="AO87" s="221"/>
      <c r="AP87" s="221"/>
      <c r="AQ87" s="221"/>
      <c r="AR87" s="221"/>
      <c r="AS87" s="221"/>
      <c r="AT87" s="221"/>
      <c r="AU87" s="221"/>
      <c r="AV87" s="221"/>
      <c r="AW87" s="221"/>
      <c r="AX87" s="221"/>
      <c r="AY87" s="221"/>
      <c r="AZ87" s="221"/>
      <c r="BA87" s="221"/>
      <c r="BB87" s="221"/>
      <c r="BC87" s="221"/>
      <c r="BD87" s="221"/>
      <c r="BE87" s="221"/>
      <c r="BF87" s="221"/>
      <c r="BG87" s="221"/>
      <c r="BH87" s="221"/>
      <c r="BI87" s="221"/>
      <c r="BJ87" s="221"/>
      <c r="BK87" s="221"/>
      <c r="BL87" s="221"/>
      <c r="BM87" s="221"/>
      <c r="BN87" s="221"/>
      <c r="BO87" s="221"/>
      <c r="BP87" s="221"/>
      <c r="BQ87" s="221"/>
      <c r="BR87" s="221"/>
      <c r="BS87" s="221"/>
      <c r="BT87" s="221"/>
      <c r="BU87" s="221"/>
      <c r="BV87" s="221"/>
      <c r="BW87" s="221"/>
      <c r="BX87" s="221"/>
      <c r="BY87" s="221"/>
      <c r="BZ87" s="221"/>
      <c r="CA87" s="221"/>
      <c r="CB87" s="221"/>
      <c r="CC87" s="221"/>
      <c r="CD87" s="221"/>
      <c r="CE87" s="221"/>
      <c r="CF87" s="221"/>
    </row>
    <row r="88" spans="1:84" x14ac:dyDescent="0.25">
      <c r="A88" s="233" t="s">
        <v>19</v>
      </c>
      <c r="B88" s="228">
        <f>B93+B92</f>
        <v>167223.29365123389</v>
      </c>
      <c r="C88" s="221"/>
      <c r="D88" s="221"/>
      <c r="E88" s="221"/>
      <c r="F88" s="221"/>
      <c r="G88" s="221"/>
      <c r="H88" s="221"/>
      <c r="I88" s="221"/>
      <c r="J88" s="221"/>
      <c r="K88" s="221"/>
      <c r="L88" s="221"/>
      <c r="M88" s="221"/>
      <c r="N88" s="221"/>
      <c r="O88" s="221"/>
      <c r="P88" s="221"/>
      <c r="Q88" s="221"/>
      <c r="R88" s="221"/>
      <c r="S88" s="221"/>
      <c r="T88" s="226"/>
      <c r="U88" s="221"/>
      <c r="V88" s="221"/>
      <c r="W88" s="221"/>
      <c r="X88" s="221"/>
      <c r="Y88" s="221"/>
      <c r="Z88" s="221"/>
      <c r="AA88" s="221"/>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21"/>
      <c r="AY88" s="221"/>
      <c r="AZ88" s="221"/>
      <c r="BA88" s="221"/>
      <c r="BB88" s="221"/>
      <c r="BC88" s="221"/>
      <c r="BD88" s="221"/>
      <c r="BE88" s="221"/>
      <c r="BF88" s="221"/>
      <c r="BG88" s="221"/>
      <c r="BH88" s="221"/>
      <c r="BI88" s="221"/>
      <c r="BJ88" s="232">
        <f>B104-166806.3</f>
        <v>425.66761436144589</v>
      </c>
      <c r="BK88" s="221" t="s">
        <v>20</v>
      </c>
      <c r="BL88" s="221"/>
      <c r="BM88" s="221"/>
      <c r="BN88" s="221"/>
      <c r="BO88" s="221"/>
      <c r="BP88" s="221"/>
      <c r="BQ88" s="221"/>
      <c r="BR88" s="221"/>
      <c r="BS88" s="221"/>
      <c r="BT88" s="221"/>
      <c r="BU88" s="221"/>
      <c r="BV88" s="221"/>
      <c r="BW88" s="221"/>
      <c r="BX88" s="221"/>
      <c r="BY88" s="221"/>
      <c r="BZ88" s="6" t="s">
        <v>21</v>
      </c>
      <c r="CA88" s="6"/>
      <c r="CB88" s="6"/>
      <c r="CC88" s="6"/>
      <c r="CD88" s="6"/>
      <c r="CE88" s="6"/>
      <c r="CF88" s="221"/>
    </row>
    <row r="89" spans="1:84" x14ac:dyDescent="0.25">
      <c r="A89" s="233" t="s">
        <v>22</v>
      </c>
      <c r="B89" s="222">
        <f>SUM(BU37:CD70,CE3:CE36,CE79)-SUM(AK83:BR83)</f>
        <v>167223.29365123349</v>
      </c>
      <c r="C89" s="221"/>
      <c r="D89" s="221"/>
      <c r="E89" s="221"/>
      <c r="F89" s="221"/>
      <c r="G89" s="221"/>
      <c r="H89" s="221"/>
      <c r="I89" s="221"/>
      <c r="J89" s="221"/>
      <c r="K89" s="221"/>
      <c r="L89" s="221"/>
      <c r="M89" s="221"/>
      <c r="N89" s="221"/>
      <c r="O89" s="221"/>
      <c r="P89" s="221"/>
      <c r="Q89" s="221"/>
      <c r="R89" s="221"/>
      <c r="S89" s="221"/>
      <c r="T89" s="221"/>
      <c r="U89" s="221"/>
      <c r="V89" s="221"/>
      <c r="W89" s="221"/>
      <c r="X89" s="221"/>
      <c r="Y89" s="221"/>
      <c r="Z89" s="221"/>
      <c r="AA89" s="221"/>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21"/>
      <c r="AY89" s="221"/>
      <c r="AZ89" s="221"/>
      <c r="BA89" s="221"/>
      <c r="BB89" s="221"/>
      <c r="BC89" s="221"/>
      <c r="BD89" s="221"/>
      <c r="BE89" s="221"/>
      <c r="BF89" s="221"/>
      <c r="BG89" s="221"/>
      <c r="BH89" s="221"/>
      <c r="BI89" s="221"/>
      <c r="BJ89" s="221"/>
      <c r="BK89" s="221"/>
      <c r="BL89" s="221"/>
      <c r="BM89" s="221"/>
      <c r="BN89" s="221"/>
      <c r="BO89" s="221"/>
      <c r="BP89" s="221"/>
      <c r="BQ89" s="221"/>
      <c r="BR89" s="221"/>
      <c r="BS89" s="221"/>
      <c r="BT89" s="221"/>
      <c r="BU89" s="221"/>
      <c r="BV89" s="221"/>
      <c r="BW89" s="221"/>
      <c r="BX89" s="221"/>
      <c r="BY89" s="221"/>
      <c r="BZ89" s="6" t="s">
        <v>23</v>
      </c>
      <c r="CA89" s="6"/>
      <c r="CB89" s="6"/>
      <c r="CC89" s="6"/>
      <c r="CD89" s="6"/>
      <c r="CE89" s="6"/>
      <c r="CF89" s="221"/>
    </row>
    <row r="90" spans="1:84" x14ac:dyDescent="0.25">
      <c r="A90" s="234" t="s">
        <v>24</v>
      </c>
      <c r="B90" s="114">
        <f>SUM(C71:AJ80,AK78:BR78,CE79)</f>
        <v>167223.29365123389</v>
      </c>
      <c r="C90" s="221"/>
      <c r="D90" s="221"/>
      <c r="E90" s="221"/>
      <c r="F90" s="221"/>
      <c r="G90" s="221"/>
      <c r="H90" s="221"/>
      <c r="I90" s="221"/>
      <c r="J90" s="221"/>
      <c r="K90" s="221"/>
      <c r="L90" s="221"/>
      <c r="M90" s="221"/>
      <c r="N90" s="221"/>
      <c r="O90" s="221"/>
      <c r="P90" s="221"/>
      <c r="Q90" s="221"/>
      <c r="R90" s="221"/>
      <c r="S90" s="221"/>
      <c r="T90" s="221"/>
      <c r="U90" s="221"/>
      <c r="V90" s="221"/>
      <c r="W90" s="221"/>
      <c r="X90" s="221"/>
      <c r="Y90" s="221"/>
      <c r="Z90" s="221"/>
      <c r="AA90" s="221"/>
      <c r="AB90" s="221"/>
      <c r="AC90" s="221"/>
      <c r="AD90" s="221"/>
      <c r="AE90" s="221"/>
      <c r="AF90" s="221"/>
      <c r="AG90" s="221"/>
      <c r="AH90" s="221"/>
      <c r="AI90" s="221"/>
      <c r="AJ90" s="221"/>
      <c r="AK90" s="221"/>
      <c r="AL90" s="221"/>
      <c r="AM90" s="221"/>
      <c r="AN90" s="221"/>
      <c r="AO90" s="221"/>
      <c r="AP90" s="221"/>
      <c r="AQ90" s="221"/>
      <c r="AR90" s="221"/>
      <c r="AS90" s="221"/>
      <c r="AT90" s="221"/>
      <c r="AU90" s="221"/>
      <c r="AV90" s="221"/>
      <c r="AW90" s="221"/>
      <c r="AX90" s="221"/>
      <c r="AY90" s="221"/>
      <c r="AZ90" s="221"/>
      <c r="BA90" s="221"/>
      <c r="BB90" s="221"/>
      <c r="BC90" s="221"/>
      <c r="BD90" s="221"/>
      <c r="BE90" s="221"/>
      <c r="BF90" s="221"/>
      <c r="BG90" s="221"/>
      <c r="BH90" s="221"/>
      <c r="BI90" s="221"/>
      <c r="BJ90" s="221"/>
      <c r="BK90" s="221"/>
      <c r="BL90" s="221"/>
      <c r="BM90" s="221"/>
      <c r="BN90" s="221"/>
      <c r="BO90" s="221"/>
      <c r="BP90" s="221"/>
      <c r="BQ90" s="221"/>
      <c r="BR90" s="221"/>
      <c r="BS90" s="221"/>
      <c r="BT90" s="221"/>
      <c r="BU90" s="221"/>
      <c r="BV90" s="221"/>
      <c r="BW90" s="221"/>
      <c r="BX90" s="221"/>
      <c r="BY90" s="221"/>
      <c r="BZ90" s="6" t="s">
        <v>25</v>
      </c>
      <c r="CA90" s="6"/>
      <c r="CB90" s="6"/>
      <c r="CC90" s="6"/>
      <c r="CD90" s="6"/>
      <c r="CE90" s="6"/>
      <c r="CF90" s="221"/>
    </row>
    <row r="91" spans="1:84" ht="16.5" x14ac:dyDescent="0.3">
      <c r="A91" s="234" t="s">
        <v>26</v>
      </c>
      <c r="B91" s="115">
        <f>SUM(C80:AJ80)</f>
        <v>1844.9647239263809</v>
      </c>
      <c r="C91" s="221"/>
      <c r="D91" s="221"/>
      <c r="E91" s="221"/>
      <c r="F91" s="221"/>
      <c r="G91" s="221"/>
      <c r="H91" s="221"/>
      <c r="I91" s="221"/>
      <c r="J91" s="221"/>
      <c r="K91" s="221"/>
      <c r="L91" s="221"/>
      <c r="M91" s="221"/>
      <c r="N91" s="221"/>
      <c r="O91" s="221"/>
      <c r="P91" s="221"/>
      <c r="Q91" s="221"/>
      <c r="R91" s="221"/>
      <c r="S91" s="221"/>
      <c r="T91" s="70"/>
      <c r="U91" s="221"/>
      <c r="V91" s="221"/>
      <c r="W91" s="221"/>
      <c r="X91" s="221"/>
      <c r="Y91" s="221"/>
      <c r="Z91" s="221"/>
      <c r="AA91" s="221"/>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21"/>
      <c r="AY91" s="221"/>
      <c r="AZ91" s="221"/>
      <c r="BA91" s="221"/>
      <c r="BB91" s="221"/>
      <c r="BC91" s="221"/>
      <c r="BD91" s="221"/>
      <c r="BE91" s="221"/>
      <c r="BF91" s="221"/>
      <c r="BG91" s="221"/>
      <c r="BH91" s="221"/>
      <c r="BI91" s="221"/>
      <c r="BJ91" s="221"/>
      <c r="BK91" s="221"/>
      <c r="BL91" s="221"/>
      <c r="BM91" s="221"/>
      <c r="BN91" s="221"/>
      <c r="BO91" s="221"/>
      <c r="BP91" s="221"/>
      <c r="BQ91" s="221"/>
      <c r="BR91" s="221"/>
      <c r="BS91" s="221"/>
      <c r="BT91" s="221"/>
      <c r="BU91" s="110"/>
      <c r="BV91" s="109" t="s">
        <v>27</v>
      </c>
      <c r="BW91" s="221"/>
      <c r="BX91" s="221"/>
      <c r="BY91" s="221"/>
      <c r="BZ91" s="221"/>
      <c r="CA91" s="221"/>
      <c r="CB91" s="221"/>
      <c r="CC91" s="221"/>
      <c r="CD91" s="221"/>
      <c r="CE91" s="221"/>
      <c r="CF91" s="221"/>
    </row>
    <row r="92" spans="1:84" ht="16.5" x14ac:dyDescent="0.3">
      <c r="A92" s="234" t="s">
        <v>28</v>
      </c>
      <c r="B92" s="115">
        <f>BZ77+CA77</f>
        <v>10180.780461049853</v>
      </c>
      <c r="C92" s="221"/>
      <c r="D92" s="221"/>
      <c r="E92" s="221"/>
      <c r="F92" s="221"/>
      <c r="G92" s="221"/>
      <c r="H92" s="221"/>
      <c r="I92" s="221"/>
      <c r="J92" s="221"/>
      <c r="K92" s="221"/>
      <c r="L92" s="221"/>
      <c r="M92" s="221"/>
      <c r="N92" s="221"/>
      <c r="O92" s="221"/>
      <c r="P92" s="221"/>
      <c r="Q92" s="221"/>
      <c r="R92" s="221"/>
      <c r="S92" s="221"/>
      <c r="T92" s="221"/>
      <c r="U92" s="221"/>
      <c r="V92" s="221"/>
      <c r="W92" s="221"/>
      <c r="X92" s="221"/>
      <c r="Y92" s="221"/>
      <c r="Z92" s="221"/>
      <c r="AA92" s="221"/>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21"/>
      <c r="AY92" s="221"/>
      <c r="AZ92" s="221"/>
      <c r="BA92" s="221"/>
      <c r="BB92" s="221"/>
      <c r="BC92" s="221"/>
      <c r="BD92" s="221"/>
      <c r="BE92" s="221"/>
      <c r="BF92" s="221"/>
      <c r="BG92" s="221"/>
      <c r="BH92" s="221"/>
      <c r="BI92" s="221"/>
      <c r="BJ92" s="221"/>
      <c r="BK92" s="221"/>
      <c r="BL92" s="221"/>
      <c r="BM92" s="221"/>
      <c r="BN92" s="221"/>
      <c r="BO92" s="221"/>
      <c r="BP92" s="221"/>
      <c r="BQ92" s="221"/>
      <c r="BR92" s="221"/>
      <c r="BS92" s="221"/>
      <c r="BT92" s="221"/>
      <c r="BU92" s="112"/>
      <c r="BV92" s="109" t="s">
        <v>29</v>
      </c>
      <c r="BW92" s="221"/>
      <c r="BX92" s="221"/>
      <c r="BY92" s="221"/>
      <c r="BZ92" s="221"/>
      <c r="CA92" s="221"/>
      <c r="CB92" s="221"/>
      <c r="CC92" s="221"/>
      <c r="CD92" s="221"/>
      <c r="CE92" s="221"/>
      <c r="CF92" s="221"/>
    </row>
    <row r="93" spans="1:84" ht="16.5" x14ac:dyDescent="0.3">
      <c r="A93" s="234" t="s">
        <v>30</v>
      </c>
      <c r="B93" s="115">
        <f>SUM(C71:AJ80)</f>
        <v>157042.51319018405</v>
      </c>
      <c r="C93" s="221"/>
      <c r="D93" s="221"/>
      <c r="E93" s="221"/>
      <c r="F93" s="221"/>
      <c r="G93" s="221"/>
      <c r="H93" s="221"/>
      <c r="I93" s="221"/>
      <c r="J93" s="221"/>
      <c r="K93" s="221"/>
      <c r="L93" s="221"/>
      <c r="M93" s="221"/>
      <c r="N93" s="221"/>
      <c r="O93" s="221"/>
      <c r="P93" s="221"/>
      <c r="Q93" s="221"/>
      <c r="R93" s="221"/>
      <c r="S93" s="221"/>
      <c r="T93" s="221"/>
      <c r="U93" s="221"/>
      <c r="V93" s="221"/>
      <c r="W93" s="221"/>
      <c r="X93" s="221"/>
      <c r="Y93" s="221"/>
      <c r="Z93" s="221"/>
      <c r="AA93" s="221"/>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21"/>
      <c r="AY93" s="221"/>
      <c r="AZ93" s="221"/>
      <c r="BA93" s="221"/>
      <c r="BB93" s="221"/>
      <c r="BC93" s="221"/>
      <c r="BD93" s="221"/>
      <c r="BE93" s="221"/>
      <c r="BF93" s="221"/>
      <c r="BG93" s="221"/>
      <c r="BH93" s="221"/>
      <c r="BI93" s="221"/>
      <c r="BJ93" s="221"/>
      <c r="BK93" s="221"/>
      <c r="BL93" s="221"/>
      <c r="BM93" s="221"/>
      <c r="BN93" s="221"/>
      <c r="BO93" s="221"/>
      <c r="BP93" s="221"/>
      <c r="BQ93" s="221"/>
      <c r="BR93" s="221"/>
      <c r="BS93" s="231">
        <f>CC77*326</f>
        <v>3190491.612332928</v>
      </c>
      <c r="BT93" s="221"/>
      <c r="BU93" s="118"/>
      <c r="BV93" s="109" t="s">
        <v>31</v>
      </c>
      <c r="BW93" s="221"/>
      <c r="BX93" s="221"/>
      <c r="BY93" s="221"/>
      <c r="BZ93" s="221"/>
      <c r="CA93" s="221"/>
      <c r="CB93" s="221"/>
      <c r="CC93" s="221"/>
      <c r="CD93" s="221"/>
      <c r="CE93" s="221"/>
      <c r="CF93" s="221"/>
    </row>
    <row r="94" spans="1:84" ht="16.5" x14ac:dyDescent="0.3">
      <c r="A94" s="234" t="s">
        <v>32</v>
      </c>
      <c r="B94" s="115">
        <f>SUM(C84:AJ84)</f>
        <v>292676.56721093314</v>
      </c>
      <c r="C94" s="221"/>
      <c r="D94" s="221"/>
      <c r="E94" s="221"/>
      <c r="F94" s="221"/>
      <c r="G94" s="221"/>
      <c r="H94" s="221"/>
      <c r="I94" s="221"/>
      <c r="J94" s="221"/>
      <c r="K94" s="221"/>
      <c r="L94" s="221"/>
      <c r="M94" s="221"/>
      <c r="N94" s="221"/>
      <c r="O94" s="221"/>
      <c r="P94" s="221"/>
      <c r="Q94" s="221"/>
      <c r="R94" s="221"/>
      <c r="S94" s="221"/>
      <c r="T94" s="221"/>
      <c r="U94" s="221"/>
      <c r="V94" s="221"/>
      <c r="W94" s="221"/>
      <c r="X94" s="221"/>
      <c r="Y94" s="221"/>
      <c r="Z94" s="221"/>
      <c r="AA94" s="221"/>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21"/>
      <c r="AY94" s="221"/>
      <c r="AZ94" s="221"/>
      <c r="BA94" s="221"/>
      <c r="BB94" s="221"/>
      <c r="BC94" s="221"/>
      <c r="BD94" s="221"/>
      <c r="BE94" s="221"/>
      <c r="BF94" s="221"/>
      <c r="BG94" s="221"/>
      <c r="BH94" s="221"/>
      <c r="BI94" s="221"/>
      <c r="BJ94" s="221"/>
      <c r="BK94" s="221"/>
      <c r="BL94" s="221"/>
      <c r="BM94" s="221"/>
      <c r="BN94" s="221"/>
      <c r="BO94" s="221"/>
      <c r="BP94" s="221"/>
      <c r="BQ94" s="221"/>
      <c r="BR94" s="221"/>
      <c r="BS94" s="221"/>
      <c r="BT94" s="221"/>
      <c r="BU94" s="111">
        <f>CE82</f>
        <v>5310.290945160541</v>
      </c>
      <c r="BV94" s="109" t="s">
        <v>33</v>
      </c>
      <c r="BW94" s="221"/>
      <c r="BX94" s="221"/>
      <c r="BY94" s="221"/>
      <c r="BZ94" s="221"/>
      <c r="CA94" s="221"/>
      <c r="CB94" s="221"/>
      <c r="CC94" s="221"/>
      <c r="CD94" s="221"/>
      <c r="CE94" s="221"/>
      <c r="CF94" s="221"/>
    </row>
    <row r="95" spans="1:84" ht="16.5" x14ac:dyDescent="0.3">
      <c r="A95" s="234" t="s">
        <v>34</v>
      </c>
      <c r="B95" s="115">
        <f>SUM(C37:AJ70)</f>
        <v>135634.05402074911</v>
      </c>
      <c r="C95" s="221"/>
      <c r="D95" s="221"/>
      <c r="E95" s="221"/>
      <c r="F95" s="221"/>
      <c r="G95" s="221"/>
      <c r="H95" s="221"/>
      <c r="I95" s="221"/>
      <c r="J95" s="221"/>
      <c r="K95" s="221"/>
      <c r="L95" s="221"/>
      <c r="M95" s="221"/>
      <c r="N95" s="221"/>
      <c r="O95" s="221"/>
      <c r="P95" s="221"/>
      <c r="Q95" s="221"/>
      <c r="R95" s="221"/>
      <c r="S95" s="221"/>
      <c r="T95" s="221"/>
      <c r="U95" s="221"/>
      <c r="V95" s="221"/>
      <c r="W95" s="221"/>
      <c r="X95" s="221"/>
      <c r="Y95" s="221"/>
      <c r="Z95" s="221"/>
      <c r="AA95" s="221"/>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21"/>
      <c r="AY95" s="221"/>
      <c r="AZ95" s="221"/>
      <c r="BA95" s="221"/>
      <c r="BB95" s="221"/>
      <c r="BC95" s="221"/>
      <c r="BD95" s="221"/>
      <c r="BE95" s="221"/>
      <c r="BF95" s="221"/>
      <c r="BG95" s="221"/>
      <c r="BH95" s="221"/>
      <c r="BI95" s="221"/>
      <c r="BJ95" s="221"/>
      <c r="BK95" s="221"/>
      <c r="BL95" s="221"/>
      <c r="BM95" s="221"/>
      <c r="BN95" s="221"/>
      <c r="BO95" s="221"/>
      <c r="BP95" s="221"/>
      <c r="BQ95" s="221"/>
      <c r="BR95" s="221"/>
      <c r="BS95" s="221"/>
      <c r="BT95" s="221"/>
      <c r="BU95" s="207"/>
      <c r="BV95" s="208" t="s">
        <v>35</v>
      </c>
      <c r="BW95" s="221"/>
      <c r="BX95" s="221"/>
      <c r="BY95" s="221"/>
      <c r="BZ95" s="221"/>
      <c r="CA95" s="221"/>
      <c r="CB95" s="221"/>
      <c r="CC95" s="221"/>
      <c r="CD95" s="221"/>
      <c r="CE95" s="221"/>
      <c r="CF95" s="221"/>
    </row>
    <row r="96" spans="1:84" x14ac:dyDescent="0.25">
      <c r="A96" s="234" t="s">
        <v>36</v>
      </c>
      <c r="B96" s="113"/>
      <c r="C96" s="221"/>
      <c r="D96" s="221"/>
      <c r="E96" s="221"/>
      <c r="F96" s="221"/>
      <c r="G96" s="221"/>
      <c r="H96" s="221"/>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1"/>
      <c r="BE96" s="221"/>
      <c r="BF96" s="221"/>
      <c r="BG96" s="221"/>
      <c r="BH96" s="221"/>
      <c r="BI96" s="221"/>
      <c r="BJ96" s="221"/>
      <c r="BK96" s="221"/>
      <c r="BL96" s="221"/>
      <c r="BM96" s="221"/>
      <c r="BN96" s="221"/>
      <c r="BO96" s="221"/>
      <c r="BP96" s="221"/>
      <c r="BQ96" s="221"/>
      <c r="BR96" s="221"/>
      <c r="BS96" s="221"/>
      <c r="BT96" s="221"/>
      <c r="BU96" s="221"/>
      <c r="BV96" s="221"/>
      <c r="BW96" s="221"/>
      <c r="BX96" s="222"/>
      <c r="BY96" s="221"/>
      <c r="BZ96" s="221"/>
      <c r="CA96" s="221"/>
      <c r="CB96" s="221"/>
      <c r="CC96" s="221"/>
      <c r="CD96" s="221"/>
      <c r="CE96" s="221"/>
      <c r="CF96" s="221"/>
    </row>
    <row r="97" spans="1:77" x14ac:dyDescent="0.25">
      <c r="A97" s="234"/>
      <c r="B97" s="116"/>
      <c r="C97" s="221"/>
      <c r="D97" s="221"/>
      <c r="E97" s="221"/>
      <c r="F97" s="221"/>
      <c r="G97" s="221"/>
      <c r="H97" s="221"/>
      <c r="I97" s="221"/>
      <c r="J97" s="221"/>
      <c r="K97" s="221"/>
      <c r="L97" s="221"/>
      <c r="M97" s="221"/>
      <c r="N97" s="221"/>
      <c r="O97" s="221"/>
      <c r="P97" s="221"/>
      <c r="Q97" s="221"/>
      <c r="R97" s="221"/>
      <c r="S97" s="221"/>
      <c r="T97" s="221"/>
      <c r="U97" s="221"/>
      <c r="V97" s="221"/>
      <c r="W97" s="221"/>
      <c r="X97" s="221"/>
      <c r="Y97" s="221"/>
      <c r="Z97" s="221"/>
      <c r="AA97" s="221"/>
      <c r="AB97" s="221"/>
      <c r="AC97" s="221"/>
      <c r="AD97" s="221"/>
      <c r="AE97" s="221"/>
      <c r="AF97" s="221"/>
      <c r="AG97" s="221"/>
      <c r="AH97" s="221"/>
      <c r="AI97" s="221"/>
      <c r="AJ97" s="221"/>
      <c r="AK97" s="221"/>
      <c r="AL97" s="221"/>
      <c r="AM97" s="221"/>
      <c r="AN97" s="221"/>
      <c r="AO97" s="221"/>
      <c r="AP97" s="221"/>
      <c r="AQ97" s="221"/>
      <c r="AR97" s="221"/>
      <c r="AS97" s="221"/>
      <c r="AT97" s="221"/>
      <c r="AU97" s="221"/>
      <c r="AV97" s="221"/>
      <c r="AW97" s="221"/>
      <c r="AX97" s="221"/>
      <c r="AY97" s="221"/>
      <c r="AZ97" s="221"/>
      <c r="BA97" s="221"/>
      <c r="BB97" s="221"/>
      <c r="BC97" s="221"/>
      <c r="BD97" s="221"/>
      <c r="BE97" s="221"/>
      <c r="BF97" s="221"/>
      <c r="BG97" s="221"/>
      <c r="BH97" s="221"/>
      <c r="BI97" s="221"/>
      <c r="BJ97" s="221"/>
      <c r="BK97" s="221"/>
      <c r="BL97" s="221"/>
      <c r="BM97" s="221"/>
      <c r="BN97" s="221"/>
      <c r="BO97" s="221"/>
      <c r="BP97" s="221"/>
      <c r="BQ97" s="221"/>
      <c r="BR97" s="221"/>
      <c r="BS97" s="221"/>
      <c r="BT97" s="221"/>
      <c r="BU97" s="221" t="s">
        <v>37</v>
      </c>
      <c r="BV97" s="221"/>
      <c r="BW97" s="221"/>
      <c r="BX97" s="221"/>
      <c r="BY97" s="221"/>
    </row>
    <row r="98" spans="1:77" x14ac:dyDescent="0.25">
      <c r="A98" s="230" t="s">
        <v>38</v>
      </c>
      <c r="B98" s="73">
        <f>CD84/B88</f>
        <v>0.28468099182495959</v>
      </c>
      <c r="C98" s="221"/>
      <c r="D98" s="221"/>
      <c r="E98" s="221"/>
      <c r="F98" s="221"/>
      <c r="G98" s="221"/>
      <c r="H98" s="221"/>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c r="AK98" s="221"/>
      <c r="AL98" s="221"/>
      <c r="AM98" s="221"/>
      <c r="AN98" s="221"/>
      <c r="AO98" s="221"/>
      <c r="AP98" s="221"/>
      <c r="AQ98" s="221"/>
      <c r="AR98" s="221"/>
      <c r="AS98" s="221"/>
      <c r="AT98" s="221"/>
      <c r="AU98" s="221"/>
      <c r="AV98" s="221"/>
      <c r="AW98" s="221"/>
      <c r="AX98" s="221"/>
      <c r="AY98" s="221"/>
      <c r="AZ98" s="221"/>
      <c r="BA98" s="221"/>
      <c r="BB98" s="221"/>
      <c r="BC98" s="221"/>
      <c r="BD98" s="221"/>
      <c r="BE98" s="221"/>
      <c r="BF98" s="221"/>
      <c r="BG98" s="221"/>
      <c r="BH98" s="221"/>
      <c r="BI98" s="221"/>
      <c r="BJ98" s="221"/>
      <c r="BK98" s="221"/>
      <c r="BL98" s="221"/>
      <c r="BM98" s="221"/>
      <c r="BN98" s="221"/>
      <c r="BO98" s="221"/>
      <c r="BP98" s="221"/>
      <c r="BQ98" s="221"/>
      <c r="BR98" s="221"/>
      <c r="BS98" s="221"/>
      <c r="BT98" s="221"/>
      <c r="BU98" s="236"/>
      <c r="BV98" s="236">
        <f>BS74/SUM($BS$73:$BS$76)</f>
        <v>0.36805002384900432</v>
      </c>
      <c r="BW98" s="236"/>
      <c r="BX98" s="236">
        <f>BS76/SUM($BS$73:$BS$76)</f>
        <v>0.6319499761509958</v>
      </c>
      <c r="BY98" s="221"/>
    </row>
    <row r="99" spans="1:77" x14ac:dyDescent="0.25">
      <c r="A99" s="230" t="s">
        <v>39</v>
      </c>
      <c r="B99" s="72">
        <f>(BV82+BX82+BY82)/CD84</f>
        <v>0.8884516699686964</v>
      </c>
      <c r="C99" s="221"/>
      <c r="D99" s="221"/>
      <c r="E99" s="221"/>
      <c r="F99" s="221"/>
      <c r="G99" s="221"/>
      <c r="H99" s="221"/>
      <c r="I99" s="221"/>
      <c r="J99" s="221"/>
      <c r="K99" s="221"/>
      <c r="L99" s="221"/>
      <c r="M99" s="221"/>
      <c r="N99" s="221"/>
      <c r="O99" s="221"/>
      <c r="P99" s="221"/>
      <c r="Q99" s="221"/>
      <c r="R99" s="221"/>
      <c r="S99" s="221"/>
      <c r="T99" s="221"/>
      <c r="U99" s="221"/>
      <c r="V99" s="221"/>
      <c r="W99" s="221"/>
      <c r="X99" s="221"/>
      <c r="Y99" s="221"/>
      <c r="Z99" s="221"/>
      <c r="AA99" s="221"/>
      <c r="AB99" s="221"/>
      <c r="AC99" s="221"/>
      <c r="AD99" s="221"/>
      <c r="AE99" s="221"/>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c r="BD99" s="221"/>
      <c r="BE99" s="221"/>
      <c r="BF99" s="221"/>
      <c r="BG99" s="221"/>
      <c r="BH99" s="221"/>
      <c r="BI99" s="221"/>
      <c r="BJ99" s="221"/>
      <c r="BK99" s="221"/>
      <c r="BL99" s="221"/>
      <c r="BM99" s="221"/>
      <c r="BN99" s="221"/>
      <c r="BO99" s="221"/>
      <c r="BP99" s="221"/>
      <c r="BQ99" s="221"/>
      <c r="BR99" s="221"/>
      <c r="BS99" s="221"/>
      <c r="BT99" s="221"/>
      <c r="BU99" s="168">
        <f>SUM(BS73:BS76)/SUM(BS73:BS77)</f>
        <v>0.98717221338910033</v>
      </c>
      <c r="BV99" s="221"/>
      <c r="BW99" s="221"/>
      <c r="BX99" s="221"/>
      <c r="BY99" s="221"/>
    </row>
    <row r="100" spans="1:77" x14ac:dyDescent="0.25">
      <c r="A100" s="230" t="s">
        <v>40</v>
      </c>
      <c r="B100" s="72">
        <f>CE82/CD84</f>
        <v>0.11154833003130718</v>
      </c>
      <c r="C100" s="221"/>
      <c r="D100" s="221"/>
      <c r="E100" s="221"/>
      <c r="F100" s="221"/>
      <c r="G100" s="221"/>
      <c r="H100" s="221"/>
      <c r="I100" s="221"/>
      <c r="J100" s="221"/>
      <c r="K100" s="221"/>
      <c r="L100" s="221"/>
      <c r="M100" s="221"/>
      <c r="N100" s="221"/>
      <c r="O100" s="221"/>
      <c r="P100" s="221"/>
      <c r="Q100" s="221"/>
      <c r="R100" s="221"/>
      <c r="S100" s="221"/>
      <c r="T100" s="221"/>
      <c r="U100" s="221"/>
      <c r="V100" s="221"/>
      <c r="W100" s="221"/>
      <c r="X100" s="221"/>
      <c r="Y100" s="221"/>
      <c r="Z100" s="221"/>
      <c r="AA100" s="221"/>
      <c r="AB100" s="221"/>
      <c r="AC100" s="221"/>
      <c r="AD100" s="221"/>
      <c r="AE100" s="221"/>
      <c r="AF100" s="221"/>
      <c r="AG100" s="221"/>
      <c r="AH100" s="221"/>
      <c r="AI100" s="221"/>
      <c r="AJ100" s="221"/>
      <c r="AK100" s="221"/>
      <c r="AL100" s="221"/>
      <c r="AM100" s="221"/>
      <c r="AN100" s="221"/>
      <c r="AO100" s="221"/>
      <c r="AP100" s="221"/>
      <c r="AQ100" s="221"/>
      <c r="AR100" s="221"/>
      <c r="AS100" s="221"/>
      <c r="AT100" s="221"/>
      <c r="AU100" s="221"/>
      <c r="AV100" s="221"/>
      <c r="AW100" s="221"/>
      <c r="AX100" s="221"/>
      <c r="AY100" s="221"/>
      <c r="AZ100" s="221"/>
      <c r="BA100" s="221"/>
      <c r="BB100" s="221"/>
      <c r="BC100" s="221"/>
      <c r="BD100" s="221"/>
      <c r="BE100" s="221"/>
      <c r="BF100" s="221"/>
      <c r="BG100" s="221"/>
      <c r="BH100" s="221"/>
      <c r="BI100" s="221"/>
      <c r="BJ100" s="221"/>
      <c r="BK100" s="221"/>
      <c r="BL100" s="221"/>
      <c r="BM100" s="221"/>
      <c r="BN100" s="221"/>
      <c r="BO100" s="221"/>
      <c r="BP100" s="221"/>
      <c r="BQ100" s="221"/>
      <c r="BR100" s="221"/>
      <c r="BS100" s="221"/>
      <c r="BT100" s="221"/>
      <c r="BU100" s="221"/>
      <c r="BV100" s="221"/>
      <c r="BW100" s="221"/>
      <c r="BX100" s="221"/>
      <c r="BY100" s="221"/>
    </row>
    <row r="101" spans="1:77" x14ac:dyDescent="0.25">
      <c r="A101" s="221"/>
      <c r="B101" s="221"/>
      <c r="C101" s="221"/>
      <c r="D101" s="221"/>
      <c r="E101" s="221"/>
      <c r="F101" s="221"/>
      <c r="G101" s="221"/>
      <c r="H101" s="221"/>
      <c r="I101" s="221"/>
      <c r="J101" s="221"/>
      <c r="K101" s="221"/>
      <c r="L101" s="221"/>
      <c r="M101" s="221"/>
      <c r="N101" s="221"/>
      <c r="O101" s="221"/>
      <c r="P101" s="221"/>
      <c r="Q101" s="221"/>
      <c r="R101" s="221"/>
      <c r="S101" s="221"/>
      <c r="T101" s="221"/>
      <c r="U101" s="221"/>
      <c r="V101" s="221"/>
      <c r="W101" s="221"/>
      <c r="X101" s="221"/>
      <c r="Y101" s="221"/>
      <c r="Z101" s="221"/>
      <c r="AA101" s="221"/>
      <c r="AB101" s="221"/>
      <c r="AC101" s="221"/>
      <c r="AD101" s="221"/>
      <c r="AE101" s="221"/>
      <c r="AF101" s="221"/>
      <c r="AG101" s="221"/>
      <c r="AH101" s="221"/>
      <c r="AI101" s="221"/>
      <c r="AJ101" s="221"/>
      <c r="AK101" s="221"/>
      <c r="AL101" s="221"/>
      <c r="AM101" s="221"/>
      <c r="AN101" s="221"/>
      <c r="AO101" s="221"/>
      <c r="AP101" s="221"/>
      <c r="AQ101" s="221"/>
      <c r="AR101" s="221"/>
      <c r="AS101" s="221"/>
      <c r="AT101" s="221"/>
      <c r="AU101" s="221"/>
      <c r="AV101" s="221"/>
      <c r="AW101" s="221"/>
      <c r="AX101" s="221"/>
      <c r="AY101" s="221"/>
      <c r="AZ101" s="221"/>
      <c r="BA101" s="221"/>
      <c r="BB101" s="221"/>
      <c r="BC101" s="221"/>
      <c r="BD101" s="221"/>
      <c r="BE101" s="221"/>
      <c r="BF101" s="221"/>
      <c r="BG101" s="221"/>
      <c r="BH101" s="221"/>
      <c r="BI101" s="221"/>
      <c r="BJ101" s="221"/>
      <c r="BK101" s="221"/>
      <c r="BL101" s="221"/>
      <c r="BM101" s="221"/>
      <c r="BN101" s="221"/>
      <c r="BO101" s="221"/>
      <c r="BP101" s="221"/>
      <c r="BQ101" s="221"/>
      <c r="BR101" s="221"/>
      <c r="BS101" s="221"/>
      <c r="BT101" s="221" t="s">
        <v>41</v>
      </c>
      <c r="BU101" s="221"/>
      <c r="BV101" s="221"/>
      <c r="BW101" s="221"/>
      <c r="BX101" s="221"/>
      <c r="BY101" s="221"/>
    </row>
    <row r="102" spans="1:77" x14ac:dyDescent="0.25">
      <c r="A102" s="221"/>
      <c r="B102" s="221"/>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221"/>
      <c r="AH102" s="221"/>
      <c r="AI102" s="221"/>
      <c r="AJ102" s="221"/>
      <c r="AK102" s="221"/>
      <c r="AL102" s="221"/>
      <c r="AM102" s="221"/>
      <c r="AN102" s="221"/>
      <c r="AO102" s="221"/>
      <c r="AP102" s="221"/>
      <c r="AQ102" s="221"/>
      <c r="AR102" s="221"/>
      <c r="AS102" s="221"/>
      <c r="AT102" s="221"/>
      <c r="AU102" s="221"/>
      <c r="AV102" s="221"/>
      <c r="AW102" s="221"/>
      <c r="AX102" s="221"/>
      <c r="AY102" s="221"/>
      <c r="AZ102" s="221"/>
      <c r="BA102" s="221"/>
      <c r="BB102" s="221"/>
      <c r="BC102" s="221"/>
      <c r="BD102" s="221"/>
      <c r="BE102" s="221"/>
      <c r="BF102" s="221"/>
      <c r="BG102" s="221"/>
      <c r="BH102" s="221"/>
      <c r="BI102" s="221"/>
      <c r="BJ102" s="221"/>
      <c r="BK102" s="221"/>
      <c r="BL102" s="221"/>
      <c r="BM102" s="221"/>
      <c r="BN102" s="221"/>
      <c r="BO102" s="221"/>
      <c r="BP102" s="221"/>
      <c r="BQ102" s="221"/>
      <c r="BR102" s="221"/>
      <c r="BS102" s="221"/>
      <c r="BT102" s="221"/>
      <c r="BU102" s="222">
        <f>CE73</f>
        <v>79.96980929612964</v>
      </c>
      <c r="BV102" s="222">
        <f>CE74-BV83</f>
        <v>-6761.5272100598359</v>
      </c>
      <c r="BW102" s="222">
        <f>CE75</f>
        <v>53.364293031449563</v>
      </c>
      <c r="BX102" s="222">
        <f>CE76-BX83</f>
        <v>-11609.69075468566</v>
      </c>
      <c r="BY102" s="222">
        <f>CE77-BY83</f>
        <v>545.95925789808575</v>
      </c>
    </row>
    <row r="103" spans="1:77" x14ac:dyDescent="0.25">
      <c r="A103" s="234" t="s">
        <v>42</v>
      </c>
      <c r="B103" s="222">
        <f>CD40+CD58</f>
        <v>-8.6739631275379878</v>
      </c>
      <c r="C103" s="221"/>
      <c r="D103" s="221"/>
      <c r="E103" s="221"/>
      <c r="F103" s="221"/>
      <c r="G103" s="221"/>
      <c r="H103" s="221"/>
      <c r="I103" s="221"/>
      <c r="J103" s="221"/>
      <c r="K103" s="221"/>
      <c r="L103" s="221"/>
      <c r="M103" s="221"/>
      <c r="N103" s="221"/>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21"/>
      <c r="AT103" s="221"/>
      <c r="AU103" s="221"/>
      <c r="AV103" s="221"/>
      <c r="AW103" s="221"/>
      <c r="AX103" s="221"/>
      <c r="AY103" s="221"/>
      <c r="AZ103" s="221"/>
      <c r="BA103" s="221"/>
      <c r="BB103" s="221"/>
      <c r="BC103" s="221"/>
      <c r="BD103" s="221"/>
      <c r="BE103" s="221"/>
      <c r="BF103" s="221"/>
      <c r="BG103" s="221"/>
      <c r="BH103" s="221"/>
      <c r="BI103" s="221"/>
      <c r="BJ103" s="221"/>
      <c r="BK103" s="221"/>
      <c r="BL103" s="221"/>
      <c r="BM103" s="221"/>
      <c r="BN103" s="221"/>
      <c r="BO103" s="221"/>
      <c r="BP103" s="221"/>
      <c r="BQ103" s="221"/>
      <c r="BR103" s="221"/>
      <c r="BS103" s="221"/>
      <c r="BT103" s="221"/>
      <c r="BU103" s="221"/>
      <c r="BV103" s="221"/>
      <c r="BW103" s="221"/>
      <c r="BX103" s="221"/>
      <c r="BY103" s="221"/>
    </row>
    <row r="104" spans="1:77" x14ac:dyDescent="0.25">
      <c r="A104" s="234" t="s">
        <v>43</v>
      </c>
      <c r="B104" s="222">
        <f>B88-B103</f>
        <v>167231.96761436143</v>
      </c>
      <c r="C104" s="221"/>
      <c r="D104" s="221"/>
      <c r="E104" s="221"/>
      <c r="F104" s="221"/>
      <c r="G104" s="221"/>
      <c r="H104" s="221"/>
      <c r="I104" s="221"/>
      <c r="J104" s="221"/>
      <c r="K104" s="221"/>
      <c r="L104" s="221"/>
      <c r="M104" s="221"/>
      <c r="N104" s="221"/>
      <c r="O104" s="2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1"/>
      <c r="AN104" s="221"/>
      <c r="AO104" s="221"/>
      <c r="AP104" s="221"/>
      <c r="AQ104" s="221"/>
      <c r="AR104" s="221"/>
      <c r="AS104" s="221"/>
      <c r="AT104" s="221"/>
      <c r="AU104" s="221"/>
      <c r="AV104" s="221"/>
      <c r="AW104" s="221"/>
      <c r="AX104" s="221"/>
      <c r="AY104" s="221"/>
      <c r="AZ104" s="221"/>
      <c r="BA104" s="221"/>
      <c r="BB104" s="221"/>
      <c r="BC104" s="221"/>
      <c r="BD104" s="221"/>
      <c r="BE104" s="221"/>
      <c r="BF104" s="221"/>
      <c r="BG104" s="221"/>
      <c r="BH104" s="221"/>
      <c r="BI104" s="221"/>
      <c r="BJ104" s="221"/>
      <c r="BK104" s="221"/>
      <c r="BL104" s="221"/>
      <c r="BM104" s="221"/>
      <c r="BN104" s="221"/>
      <c r="BO104" s="221"/>
      <c r="BP104" s="221"/>
      <c r="BQ104" s="221"/>
      <c r="BR104" s="221"/>
      <c r="BS104" s="221"/>
      <c r="BT104" s="221"/>
      <c r="BU104" s="221"/>
      <c r="BV104" s="221"/>
      <c r="BW104" s="221"/>
      <c r="BX104" s="221"/>
      <c r="BY104" s="221"/>
    </row>
    <row r="105" spans="1:77" x14ac:dyDescent="0.25">
      <c r="A105" s="234" t="s">
        <v>44</v>
      </c>
      <c r="B105" s="222">
        <f>B93-B103</f>
        <v>157051.18715331159</v>
      </c>
      <c r="C105" s="221"/>
      <c r="D105" s="221"/>
      <c r="E105" s="221"/>
      <c r="F105" s="221"/>
      <c r="G105" s="221"/>
      <c r="H105" s="221"/>
      <c r="I105" s="221"/>
      <c r="J105" s="221"/>
      <c r="K105" s="221"/>
      <c r="L105" s="221"/>
      <c r="M105" s="221"/>
      <c r="N105" s="221"/>
      <c r="O105" s="221"/>
      <c r="P105" s="221"/>
      <c r="Q105" s="221"/>
      <c r="R105" s="221"/>
      <c r="S105" s="221"/>
      <c r="T105" s="221"/>
      <c r="U105" s="221"/>
      <c r="V105" s="221"/>
      <c r="W105" s="221"/>
      <c r="X105" s="221"/>
      <c r="Y105" s="221"/>
      <c r="Z105" s="221"/>
      <c r="AA105" s="221"/>
      <c r="AB105" s="221"/>
      <c r="AC105" s="221"/>
      <c r="AD105" s="221"/>
      <c r="AE105" s="221"/>
      <c r="AF105" s="221"/>
      <c r="AG105" s="221"/>
      <c r="AH105" s="221"/>
      <c r="AI105" s="221"/>
      <c r="AJ105" s="221"/>
      <c r="AK105" s="221"/>
      <c r="AL105" s="221"/>
      <c r="AM105" s="221"/>
      <c r="AN105" s="221"/>
      <c r="AO105" s="221"/>
      <c r="AP105" s="221"/>
      <c r="AQ105" s="221"/>
      <c r="AR105" s="221"/>
      <c r="AS105" s="221"/>
      <c r="AT105" s="221"/>
      <c r="AU105" s="221"/>
      <c r="AV105" s="221"/>
      <c r="AW105" s="221"/>
      <c r="AX105" s="221"/>
      <c r="AY105" s="221"/>
      <c r="AZ105" s="221"/>
      <c r="BA105" s="221"/>
      <c r="BB105" s="221"/>
      <c r="BC105" s="221"/>
      <c r="BD105" s="221"/>
      <c r="BE105" s="221"/>
      <c r="BF105" s="221"/>
      <c r="BG105" s="221"/>
      <c r="BH105" s="221"/>
      <c r="BI105" s="221"/>
      <c r="BJ105" s="221"/>
      <c r="BK105" s="221"/>
      <c r="BL105" s="221"/>
      <c r="BM105" s="221"/>
      <c r="BN105" s="221"/>
      <c r="BO105" s="221"/>
      <c r="BP105" s="221"/>
      <c r="BQ105" s="221"/>
      <c r="BR105" s="221"/>
      <c r="BS105" s="221"/>
      <c r="BT105" s="221"/>
      <c r="BU105" s="221"/>
      <c r="BV105" s="221"/>
      <c r="BW105" s="221"/>
      <c r="BX105" s="221"/>
      <c r="BY105" s="221"/>
    </row>
    <row r="106" spans="1:77" x14ac:dyDescent="0.25">
      <c r="A106" s="234" t="s">
        <v>45</v>
      </c>
      <c r="B106" s="222">
        <f>B94-B103</f>
        <v>292685.24117406068</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c r="AY106" s="221"/>
      <c r="AZ106" s="221"/>
      <c r="BA106" s="221"/>
      <c r="BB106" s="221"/>
      <c r="BC106" s="221"/>
      <c r="BD106" s="221"/>
      <c r="BE106" s="221"/>
      <c r="BF106" s="221"/>
      <c r="BG106" s="221"/>
      <c r="BH106" s="221"/>
      <c r="BI106" s="221"/>
      <c r="BJ106" s="221"/>
      <c r="BK106" s="221"/>
      <c r="BL106" s="221"/>
      <c r="BM106" s="221"/>
      <c r="BN106" s="167"/>
      <c r="BO106" s="221"/>
      <c r="BP106" s="221"/>
      <c r="BQ106" s="221"/>
      <c r="BR106" s="221"/>
      <c r="BS106" s="221"/>
      <c r="BT106" s="221"/>
      <c r="BU106" s="221"/>
      <c r="BV106" s="221"/>
      <c r="BW106" s="221"/>
      <c r="BX106" s="221"/>
      <c r="BY106" s="221"/>
    </row>
    <row r="107" spans="1:77" x14ac:dyDescent="0.25">
      <c r="A107" s="221"/>
      <c r="B107" s="221"/>
      <c r="C107" s="221"/>
      <c r="D107" s="221"/>
      <c r="E107" s="221"/>
      <c r="F107" s="221"/>
      <c r="G107" s="221"/>
      <c r="H107" s="221"/>
      <c r="I107" s="221"/>
      <c r="J107" s="221"/>
      <c r="K107" s="221"/>
      <c r="L107" s="221"/>
      <c r="M107" s="221"/>
      <c r="N107" s="221"/>
      <c r="O107" s="221"/>
      <c r="P107" s="221"/>
      <c r="Q107" s="221"/>
      <c r="R107" s="221"/>
      <c r="S107" s="221"/>
      <c r="T107" s="221"/>
      <c r="U107" s="221"/>
      <c r="V107" s="221"/>
      <c r="W107" s="221"/>
      <c r="X107" s="221"/>
      <c r="Y107" s="221"/>
      <c r="Z107" s="221"/>
      <c r="AA107" s="221"/>
      <c r="AB107" s="221"/>
      <c r="AC107" s="221"/>
      <c r="AD107" s="221"/>
      <c r="AE107" s="221"/>
      <c r="AF107" s="221"/>
      <c r="AG107" s="221"/>
      <c r="AH107" s="221"/>
      <c r="AI107" s="221"/>
      <c r="AJ107" s="221"/>
      <c r="AK107" s="221"/>
      <c r="AL107" s="221"/>
      <c r="AM107" s="221"/>
      <c r="AN107" s="221"/>
      <c r="AO107" s="221"/>
      <c r="AP107" s="221"/>
      <c r="AQ107" s="221"/>
      <c r="AR107" s="221"/>
      <c r="AS107" s="221"/>
      <c r="AT107" s="221"/>
      <c r="AU107" s="221"/>
      <c r="AV107" s="221"/>
      <c r="AW107" s="221"/>
      <c r="AX107" s="221"/>
      <c r="AY107" s="221"/>
      <c r="AZ107" s="221"/>
      <c r="BA107" s="221"/>
      <c r="BB107" s="221"/>
      <c r="BC107" s="221"/>
      <c r="BD107" s="221"/>
      <c r="BE107" s="221"/>
      <c r="BF107" s="221"/>
      <c r="BG107" s="221"/>
      <c r="BH107" s="221"/>
      <c r="BI107" s="221"/>
      <c r="BJ107" s="221"/>
      <c r="BK107" s="221"/>
      <c r="BL107" s="221"/>
      <c r="BM107" s="221"/>
      <c r="BN107" s="221"/>
      <c r="BO107" s="221"/>
      <c r="BP107" s="221"/>
      <c r="BQ107" s="221"/>
      <c r="BR107" s="221"/>
      <c r="BS107" s="221"/>
      <c r="BT107" s="221"/>
      <c r="BU107" s="221"/>
      <c r="BV107" s="221"/>
      <c r="BW107" s="221"/>
      <c r="BX107" s="221"/>
      <c r="BY107" s="221"/>
    </row>
    <row r="108" spans="1:77" x14ac:dyDescent="0.25">
      <c r="A108" s="230" t="s">
        <v>46</v>
      </c>
      <c r="B108" s="235">
        <f>SUM(C71:X80)</f>
        <v>52322.873312883428</v>
      </c>
      <c r="C108" s="221"/>
      <c r="D108" s="221"/>
      <c r="E108" s="221"/>
      <c r="F108" s="221"/>
      <c r="G108" s="221"/>
      <c r="H108" s="221"/>
      <c r="I108" s="221"/>
      <c r="J108" s="221"/>
      <c r="K108" s="221"/>
      <c r="L108" s="221"/>
      <c r="M108" s="221"/>
      <c r="N108" s="221"/>
      <c r="O108" s="221"/>
      <c r="P108" s="221"/>
      <c r="Q108" s="221"/>
      <c r="R108" s="221"/>
      <c r="S108" s="221"/>
      <c r="T108" s="221"/>
      <c r="U108" s="221"/>
      <c r="V108" s="221"/>
      <c r="W108" s="221"/>
      <c r="X108" s="221"/>
      <c r="Y108" s="221"/>
      <c r="Z108" s="221"/>
      <c r="AA108" s="221"/>
      <c r="AB108" s="221"/>
      <c r="AC108" s="221"/>
      <c r="AD108" s="221"/>
      <c r="AE108" s="221"/>
      <c r="AF108" s="221"/>
      <c r="AG108" s="221"/>
      <c r="AH108" s="221"/>
      <c r="AI108" s="221"/>
      <c r="AJ108" s="221"/>
      <c r="AK108" s="221"/>
      <c r="AL108" s="221"/>
      <c r="AM108" s="221"/>
      <c r="AN108" s="221"/>
      <c r="AO108" s="221"/>
      <c r="AP108" s="221"/>
      <c r="AQ108" s="221"/>
      <c r="AR108" s="221"/>
      <c r="AS108" s="221"/>
      <c r="AT108" s="221"/>
      <c r="AU108" s="221"/>
      <c r="AV108" s="221"/>
      <c r="AW108" s="221"/>
      <c r="AX108" s="221"/>
      <c r="AY108" s="221"/>
      <c r="AZ108" s="221"/>
      <c r="BA108" s="221"/>
      <c r="BB108" s="221"/>
      <c r="BC108" s="221"/>
      <c r="BD108" s="221"/>
      <c r="BE108" s="221"/>
      <c r="BF108" s="221"/>
      <c r="BG108" s="221"/>
      <c r="BH108" s="221"/>
      <c r="BI108" s="221"/>
      <c r="BJ108" s="221"/>
      <c r="BK108" s="221"/>
      <c r="BL108" s="221"/>
      <c r="BM108" s="221"/>
      <c r="BN108" s="221"/>
      <c r="BO108" s="221"/>
      <c r="BP108" s="221"/>
      <c r="BQ108" s="221"/>
      <c r="BR108" s="221"/>
      <c r="BS108" s="221"/>
      <c r="BT108" s="221"/>
      <c r="BU108" s="221"/>
      <c r="BV108" s="221"/>
      <c r="BW108" s="221"/>
      <c r="BX108" s="221"/>
      <c r="BY108" s="221"/>
    </row>
    <row r="109" spans="1:77" x14ac:dyDescent="0.25">
      <c r="A109" s="230" t="s">
        <v>47</v>
      </c>
      <c r="B109" s="235">
        <f>SUM(Y71:AJ80)</f>
        <v>104719.63987730062</v>
      </c>
      <c r="C109" s="221"/>
      <c r="D109" s="221"/>
      <c r="E109" s="221"/>
      <c r="F109" s="221"/>
      <c r="G109" s="221"/>
      <c r="H109" s="221"/>
      <c r="I109" s="221"/>
      <c r="J109" s="221"/>
      <c r="K109" s="221"/>
      <c r="L109" s="221"/>
      <c r="M109" s="221"/>
      <c r="N109" s="221"/>
      <c r="O109" s="221"/>
      <c r="P109" s="221"/>
      <c r="Q109" s="221"/>
      <c r="R109" s="221"/>
      <c r="S109" s="221"/>
      <c r="T109" s="221"/>
      <c r="U109" s="221"/>
      <c r="V109" s="221"/>
      <c r="W109" s="221"/>
      <c r="X109" s="221"/>
      <c r="Y109" s="221"/>
      <c r="Z109" s="221"/>
      <c r="AA109" s="221"/>
      <c r="AB109" s="221"/>
      <c r="AC109" s="221"/>
      <c r="AD109" s="221"/>
      <c r="AE109" s="221"/>
      <c r="AF109" s="221"/>
      <c r="AG109" s="221"/>
      <c r="AH109" s="221"/>
      <c r="AI109" s="221"/>
      <c r="AJ109" s="221"/>
      <c r="AK109" s="221"/>
      <c r="AL109" s="221"/>
      <c r="AM109" s="221"/>
      <c r="AN109" s="221"/>
      <c r="AO109" s="221"/>
      <c r="AP109" s="221"/>
      <c r="AQ109" s="221"/>
      <c r="AR109" s="221"/>
      <c r="AS109" s="221"/>
      <c r="AT109" s="221"/>
      <c r="AU109" s="221"/>
      <c r="AV109" s="221"/>
      <c r="AW109" s="221"/>
      <c r="AX109" s="221"/>
      <c r="AY109" s="221"/>
      <c r="AZ109" s="221"/>
      <c r="BA109" s="221"/>
      <c r="BB109" s="221"/>
      <c r="BC109" s="221"/>
      <c r="BD109" s="221"/>
      <c r="BE109" s="221"/>
      <c r="BF109" s="221"/>
      <c r="BG109" s="221"/>
      <c r="BH109" s="221"/>
      <c r="BI109" s="221"/>
      <c r="BJ109" s="221"/>
      <c r="BK109" s="221"/>
      <c r="BL109" s="221"/>
      <c r="BM109" s="221"/>
      <c r="BN109" s="221"/>
      <c r="BO109" s="221"/>
      <c r="BP109" s="221"/>
      <c r="BQ109" s="221"/>
      <c r="BR109" s="221"/>
      <c r="BS109" s="221"/>
      <c r="BT109" s="221"/>
      <c r="BU109" s="221"/>
      <c r="BV109" s="221"/>
      <c r="BW109" s="221"/>
      <c r="BX109" s="221"/>
      <c r="BY109" s="221"/>
    </row>
    <row r="110" spans="1:77" x14ac:dyDescent="0.25">
      <c r="A110" s="221"/>
      <c r="B110" s="221"/>
      <c r="C110" s="221"/>
      <c r="D110" s="221"/>
      <c r="E110" s="221"/>
      <c r="F110" s="221"/>
      <c r="G110" s="221"/>
      <c r="H110" s="221"/>
      <c r="I110" s="221"/>
      <c r="J110" s="221"/>
      <c r="K110" s="221"/>
      <c r="L110" s="221"/>
      <c r="M110" s="221"/>
      <c r="N110" s="221"/>
      <c r="O110" s="221"/>
      <c r="P110" s="221"/>
      <c r="Q110" s="221"/>
      <c r="R110" s="221"/>
      <c r="S110" s="221"/>
      <c r="T110" s="221"/>
      <c r="U110" s="221"/>
      <c r="V110" s="221"/>
      <c r="W110" s="221"/>
      <c r="X110" s="221"/>
      <c r="Y110" s="221"/>
      <c r="Z110" s="221"/>
      <c r="AA110" s="221"/>
      <c r="AB110" s="221"/>
      <c r="AC110" s="221"/>
      <c r="AD110" s="221"/>
      <c r="AE110" s="221"/>
      <c r="AF110" s="221"/>
      <c r="AG110" s="221"/>
      <c r="AH110" s="221"/>
      <c r="AI110" s="221"/>
      <c r="AJ110" s="221"/>
      <c r="AK110" s="221"/>
      <c r="AL110" s="221"/>
      <c r="AM110" s="221"/>
      <c r="AN110" s="221"/>
      <c r="AO110" s="221"/>
      <c r="AP110" s="221"/>
      <c r="AQ110" s="221"/>
      <c r="AR110" s="221"/>
      <c r="AS110" s="221"/>
      <c r="AT110" s="221"/>
      <c r="AU110" s="221"/>
      <c r="AV110" s="221"/>
      <c r="AW110" s="221"/>
      <c r="AX110" s="221"/>
      <c r="AY110" s="221"/>
      <c r="AZ110" s="221"/>
      <c r="BA110" s="221"/>
      <c r="BB110" s="221"/>
      <c r="BC110" s="221"/>
      <c r="BD110" s="221"/>
      <c r="BE110" s="221"/>
      <c r="BF110" s="221"/>
      <c r="BG110" s="221"/>
      <c r="BH110" s="221"/>
      <c r="BI110" s="221"/>
      <c r="BJ110" s="221"/>
      <c r="BK110" s="221"/>
      <c r="BL110" s="221"/>
      <c r="BM110" s="221"/>
      <c r="BN110" s="221"/>
      <c r="BO110" s="221"/>
      <c r="BP110" s="221"/>
      <c r="BQ110" s="221"/>
      <c r="BR110" s="221"/>
      <c r="BS110" s="221"/>
      <c r="BT110" s="221"/>
      <c r="BU110" s="221"/>
      <c r="BV110" s="221"/>
      <c r="BW110" s="221"/>
      <c r="BX110" s="221"/>
      <c r="BY110" s="221"/>
    </row>
    <row r="111" spans="1:77" x14ac:dyDescent="0.25">
      <c r="A111" s="221"/>
      <c r="B111" s="221"/>
      <c r="C111" s="221"/>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221"/>
      <c r="AB111" s="221"/>
      <c r="AC111" s="221"/>
      <c r="AD111" s="221"/>
      <c r="AE111" s="221"/>
      <c r="AF111" s="221"/>
      <c r="AG111" s="221"/>
      <c r="AH111" s="221"/>
      <c r="AI111" s="221"/>
      <c r="AJ111" s="221"/>
      <c r="AK111" s="221"/>
      <c r="AL111" s="221"/>
      <c r="AM111" s="221"/>
      <c r="AN111" s="221"/>
      <c r="AO111" s="221"/>
      <c r="AP111" s="221"/>
      <c r="AQ111" s="221"/>
      <c r="AR111" s="221"/>
      <c r="AS111" s="221"/>
      <c r="AT111" s="221"/>
      <c r="AU111" s="221"/>
      <c r="AV111" s="221"/>
      <c r="AW111" s="221"/>
      <c r="AX111" s="221"/>
      <c r="AY111" s="221"/>
      <c r="AZ111" s="221"/>
      <c r="BA111" s="221"/>
      <c r="BB111" s="221"/>
      <c r="BC111" s="221"/>
      <c r="BD111" s="221"/>
      <c r="BE111" s="221"/>
      <c r="BF111" s="221"/>
      <c r="BG111" s="221"/>
      <c r="BH111" s="221"/>
      <c r="BI111" s="221"/>
      <c r="BJ111" s="221"/>
      <c r="BK111" s="221"/>
      <c r="BL111" s="221"/>
      <c r="BM111" s="221"/>
      <c r="BN111" s="221"/>
      <c r="BO111" s="221"/>
      <c r="BP111" s="221"/>
      <c r="BQ111" s="221"/>
      <c r="BR111" s="221"/>
      <c r="BS111" s="221"/>
      <c r="BT111" s="221"/>
      <c r="BU111" s="221"/>
      <c r="BV111" s="221"/>
      <c r="BW111" s="221"/>
      <c r="BX111" s="221"/>
      <c r="BY111" s="221"/>
    </row>
    <row r="112" spans="1:77" x14ac:dyDescent="0.25">
      <c r="A112" s="221"/>
      <c r="B112" s="221"/>
      <c r="C112" s="221"/>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221"/>
      <c r="AB112" s="221"/>
      <c r="AC112" s="221"/>
      <c r="AD112" s="221"/>
      <c r="AE112" s="221"/>
      <c r="AF112" s="221"/>
      <c r="AG112" s="221"/>
      <c r="AH112" s="221"/>
      <c r="AI112" s="221"/>
      <c r="AJ112" s="221"/>
      <c r="AK112" s="221"/>
      <c r="AL112" s="221"/>
      <c r="AM112" s="221"/>
      <c r="AN112" s="221"/>
      <c r="AO112" s="221"/>
      <c r="AP112" s="221"/>
      <c r="AQ112" s="221"/>
      <c r="AR112" s="221"/>
      <c r="AS112" s="221"/>
      <c r="AT112" s="221"/>
      <c r="AU112" s="221"/>
      <c r="AV112" s="221"/>
      <c r="AW112" s="221"/>
      <c r="AX112" s="221"/>
      <c r="AY112" s="221"/>
      <c r="AZ112" s="221"/>
      <c r="BA112" s="221"/>
      <c r="BB112" s="221"/>
      <c r="BC112" s="221"/>
      <c r="BD112" s="221"/>
      <c r="BE112" s="221"/>
      <c r="BF112" s="221"/>
      <c r="BG112" s="221"/>
      <c r="BH112" s="221"/>
      <c r="BI112" s="221"/>
      <c r="BJ112" s="221"/>
      <c r="BK112" s="221"/>
      <c r="BL112" s="221"/>
      <c r="BM112" s="221"/>
      <c r="BN112" s="221"/>
      <c r="BO112" s="221"/>
      <c r="BP112" s="221"/>
      <c r="BQ112" s="221"/>
      <c r="BR112" s="221"/>
      <c r="BS112" s="221"/>
      <c r="BT112" s="221"/>
      <c r="BU112" s="221"/>
      <c r="BV112" s="221"/>
      <c r="BW112" s="221"/>
      <c r="BX112" s="221"/>
      <c r="BY112" s="221"/>
    </row>
    <row r="113" spans="5:8" x14ac:dyDescent="0.25">
      <c r="E113" s="221"/>
      <c r="F113" s="221"/>
      <c r="G113" s="221"/>
      <c r="H113" s="221"/>
    </row>
    <row r="114" spans="5:8" x14ac:dyDescent="0.25">
      <c r="E114" s="221"/>
      <c r="F114" s="221"/>
      <c r="G114" s="221"/>
      <c r="H114" s="221"/>
    </row>
    <row r="115" spans="5:8" x14ac:dyDescent="0.25">
      <c r="E115" s="221"/>
      <c r="F115" s="221"/>
      <c r="G115" s="221"/>
      <c r="H115" s="221"/>
    </row>
    <row r="116" spans="5:8" x14ac:dyDescent="0.25">
      <c r="E116" s="221"/>
      <c r="F116" s="221"/>
      <c r="G116" s="221"/>
      <c r="H116" s="221"/>
    </row>
    <row r="117" spans="5:8" x14ac:dyDescent="0.25">
      <c r="E117" s="221"/>
      <c r="F117" s="221"/>
      <c r="G117" s="221"/>
      <c r="H117" s="221"/>
    </row>
    <row r="118" spans="5:8" x14ac:dyDescent="0.25">
      <c r="E118" s="221"/>
      <c r="F118" s="221"/>
      <c r="G118" s="221"/>
      <c r="H118" s="221"/>
    </row>
    <row r="119" spans="5:8" x14ac:dyDescent="0.25">
      <c r="E119" s="221"/>
      <c r="F119" s="221"/>
      <c r="G119" s="221"/>
      <c r="H119" s="221"/>
    </row>
    <row r="120" spans="5:8" x14ac:dyDescent="0.25">
      <c r="E120" s="221"/>
      <c r="F120" s="221"/>
      <c r="G120" s="221"/>
      <c r="H120" s="221"/>
    </row>
    <row r="121" spans="5:8" x14ac:dyDescent="0.25">
      <c r="E121" s="221"/>
      <c r="F121" s="221"/>
      <c r="G121" s="221"/>
      <c r="H121" s="221"/>
    </row>
    <row r="122" spans="5:8" x14ac:dyDescent="0.25">
      <c r="E122" s="221"/>
      <c r="F122" s="221"/>
      <c r="G122" s="221"/>
      <c r="H122" s="221"/>
    </row>
    <row r="123" spans="5:8" x14ac:dyDescent="0.25">
      <c r="E123" s="221"/>
      <c r="F123" s="221"/>
      <c r="G123" s="221"/>
      <c r="H123" s="221"/>
    </row>
    <row r="124" spans="5:8" x14ac:dyDescent="0.25">
      <c r="E124" s="221"/>
      <c r="F124" s="221"/>
      <c r="G124" s="221"/>
      <c r="H124" s="221"/>
    </row>
    <row r="125" spans="5:8" x14ac:dyDescent="0.25">
      <c r="E125" s="221"/>
      <c r="F125" s="221"/>
      <c r="G125" s="221"/>
      <c r="H125" s="221"/>
    </row>
    <row r="126" spans="5:8" x14ac:dyDescent="0.25">
      <c r="E126" s="221"/>
      <c r="F126" s="221"/>
      <c r="G126" s="221"/>
      <c r="H126" s="221"/>
    </row>
    <row r="127" spans="5:8" x14ac:dyDescent="0.25">
      <c r="E127" s="221"/>
      <c r="F127" s="221"/>
      <c r="G127" s="221"/>
      <c r="H127" s="221"/>
    </row>
    <row r="128" spans="5:8" x14ac:dyDescent="0.25">
      <c r="E128" s="221"/>
      <c r="F128" s="221"/>
      <c r="G128" s="221"/>
      <c r="H128" s="221"/>
    </row>
    <row r="129" spans="5:8" x14ac:dyDescent="0.25">
      <c r="E129" s="221"/>
      <c r="F129" s="221"/>
      <c r="G129" s="221"/>
      <c r="H129" s="221"/>
    </row>
    <row r="130" spans="5:8" x14ac:dyDescent="0.25">
      <c r="E130" s="221"/>
      <c r="F130" s="221"/>
      <c r="G130" s="221"/>
      <c r="H130" s="221"/>
    </row>
    <row r="131" spans="5:8" x14ac:dyDescent="0.25">
      <c r="E131" s="221"/>
      <c r="F131" s="221"/>
      <c r="G131" s="221"/>
      <c r="H131" s="221"/>
    </row>
    <row r="132" spans="5:8" x14ac:dyDescent="0.25">
      <c r="E132" s="221"/>
      <c r="F132" s="221"/>
      <c r="G132" s="221"/>
      <c r="H132" s="221"/>
    </row>
    <row r="133" spans="5:8" x14ac:dyDescent="0.25">
      <c r="E133" s="221"/>
      <c r="F133" s="221"/>
      <c r="G133" s="221"/>
      <c r="H133" s="221"/>
    </row>
    <row r="134" spans="5:8" x14ac:dyDescent="0.25">
      <c r="E134" s="221"/>
      <c r="F134" s="221"/>
      <c r="G134" s="221"/>
      <c r="H134" s="221"/>
    </row>
    <row r="135" spans="5:8" x14ac:dyDescent="0.25">
      <c r="E135" s="221"/>
      <c r="F135" s="221"/>
      <c r="G135" s="221"/>
      <c r="H135" s="221"/>
    </row>
    <row r="136" spans="5:8" x14ac:dyDescent="0.25">
      <c r="E136" s="221"/>
      <c r="F136" s="221"/>
      <c r="G136" s="221"/>
      <c r="H136" s="221"/>
    </row>
    <row r="137" spans="5:8" x14ac:dyDescent="0.25">
      <c r="E137" s="221"/>
      <c r="F137" s="221"/>
      <c r="G137" s="221"/>
      <c r="H137" s="221"/>
    </row>
    <row r="138" spans="5:8" x14ac:dyDescent="0.25">
      <c r="E138" s="221"/>
      <c r="F138" s="221"/>
      <c r="G138" s="221"/>
      <c r="H138" s="221"/>
    </row>
    <row r="139" spans="5:8" x14ac:dyDescent="0.25">
      <c r="E139" s="221"/>
      <c r="F139" s="221"/>
      <c r="G139" s="221"/>
      <c r="H139" s="221"/>
    </row>
    <row r="140" spans="5:8" x14ac:dyDescent="0.25">
      <c r="E140" s="221"/>
      <c r="F140" s="221"/>
      <c r="G140" s="221"/>
      <c r="H140" s="221"/>
    </row>
    <row r="141" spans="5:8" x14ac:dyDescent="0.25">
      <c r="E141" s="221"/>
      <c r="F141" s="221"/>
      <c r="G141" s="221"/>
      <c r="H141" s="221"/>
    </row>
    <row r="142" spans="5:8" x14ac:dyDescent="0.25">
      <c r="E142" s="221"/>
      <c r="F142" s="221"/>
      <c r="G142" s="221"/>
      <c r="H142" s="221"/>
    </row>
    <row r="143" spans="5:8" x14ac:dyDescent="0.25">
      <c r="E143" s="221"/>
      <c r="F143" s="221"/>
      <c r="G143" s="221"/>
      <c r="H143" s="221"/>
    </row>
    <row r="144" spans="5:8" x14ac:dyDescent="0.25">
      <c r="E144" s="221"/>
      <c r="F144" s="221"/>
      <c r="G144" s="221"/>
      <c r="H144" s="221"/>
    </row>
  </sheetData>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K110"/>
  <sheetViews>
    <sheetView zoomScale="65" zoomScaleNormal="65" workbookViewId="0">
      <pane xSplit="2" ySplit="2" topLeftCell="C3" activePane="bottomRight" state="frozen"/>
      <selection pane="topRight" activeCell="C1" sqref="C1"/>
      <selection pane="bottomLeft" activeCell="A3" sqref="A3"/>
      <selection pane="bottomRight" activeCell="BE21" sqref="BE21"/>
    </sheetView>
  </sheetViews>
  <sheetFormatPr defaultColWidth="11.42578125" defaultRowHeight="15" x14ac:dyDescent="0.25"/>
  <cols>
    <col min="1" max="1" width="18.85546875" style="74" customWidth="1"/>
    <col min="2" max="2" width="9.85546875" style="74" bestFit="1" customWidth="1"/>
    <col min="3" max="3" width="11.5703125" style="74" bestFit="1" customWidth="1"/>
    <col min="4" max="36" width="10.5703125" style="74" customWidth="1"/>
    <col min="37" max="37" width="11.5703125" style="74" bestFit="1" customWidth="1"/>
    <col min="38" max="70" width="10.5703125" style="74" customWidth="1"/>
    <col min="71" max="71" width="11.42578125" style="74" customWidth="1"/>
    <col min="72" max="72" width="13.5703125" style="74" customWidth="1"/>
    <col min="73" max="76" width="12.85546875" style="74" customWidth="1"/>
    <col min="77" max="77" width="11" style="74" customWidth="1"/>
    <col min="78" max="79" width="10.7109375" style="74" customWidth="1"/>
    <col min="80" max="81" width="9.28515625" style="74" customWidth="1"/>
    <col min="82" max="82" width="10.42578125" style="74" customWidth="1"/>
    <col min="83" max="83" width="13.5703125" style="74" customWidth="1"/>
    <col min="84" max="84" width="15.5703125" style="74" bestFit="1" customWidth="1"/>
    <col min="85" max="85" width="15.140625" style="74" customWidth="1"/>
    <col min="86" max="86" width="11.5703125" style="74" bestFit="1" customWidth="1"/>
    <col min="87" max="87" width="12" style="74" bestFit="1" customWidth="1"/>
    <col min="88" max="88" width="17" style="74" bestFit="1" customWidth="1"/>
    <col min="89" max="89" width="16" style="74" bestFit="1" customWidth="1"/>
    <col min="90" max="16384" width="11.42578125" style="74"/>
  </cols>
  <sheetData>
    <row r="1" spans="1:89" ht="30" x14ac:dyDescent="0.25">
      <c r="A1" s="191" t="s">
        <v>48</v>
      </c>
      <c r="B1" s="87"/>
      <c r="C1" s="88" t="s">
        <v>1</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98"/>
      <c r="AK1" s="227" t="s">
        <v>2</v>
      </c>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t="s">
        <v>3</v>
      </c>
      <c r="BT1" s="227" t="s">
        <v>4</v>
      </c>
      <c r="BU1" s="89" t="s">
        <v>5</v>
      </c>
      <c r="BV1" s="89" t="s">
        <v>6</v>
      </c>
      <c r="BW1" s="89" t="s">
        <v>7</v>
      </c>
      <c r="BX1" s="89" t="s">
        <v>8</v>
      </c>
      <c r="BY1" s="227" t="s">
        <v>9</v>
      </c>
      <c r="BZ1" s="227" t="s">
        <v>10</v>
      </c>
      <c r="CA1" s="227" t="s">
        <v>11</v>
      </c>
      <c r="CB1" s="227" t="s">
        <v>12</v>
      </c>
      <c r="CC1" s="227" t="s">
        <v>49</v>
      </c>
      <c r="CD1" s="227" t="s">
        <v>13</v>
      </c>
      <c r="CE1" s="89" t="s">
        <v>50</v>
      </c>
      <c r="CF1" s="90" t="s">
        <v>15</v>
      </c>
      <c r="CG1" s="75" t="s">
        <v>16</v>
      </c>
      <c r="CH1" s="221"/>
      <c r="CI1" s="221"/>
      <c r="CJ1" s="221"/>
      <c r="CK1" s="221"/>
    </row>
    <row r="2" spans="1:89" x14ac:dyDescent="0.25">
      <c r="A2" s="87"/>
      <c r="B2" s="87"/>
      <c r="C2" s="225">
        <v>1</v>
      </c>
      <c r="D2" s="225">
        <v>2</v>
      </c>
      <c r="E2" s="225">
        <v>3</v>
      </c>
      <c r="F2" s="225">
        <v>4</v>
      </c>
      <c r="G2" s="225">
        <v>5</v>
      </c>
      <c r="H2" s="225">
        <v>6</v>
      </c>
      <c r="I2" s="225">
        <v>7</v>
      </c>
      <c r="J2" s="225">
        <v>8</v>
      </c>
      <c r="K2" s="225">
        <v>9</v>
      </c>
      <c r="L2" s="225">
        <v>10</v>
      </c>
      <c r="M2" s="225">
        <v>11</v>
      </c>
      <c r="N2" s="225">
        <v>12</v>
      </c>
      <c r="O2" s="225">
        <v>13</v>
      </c>
      <c r="P2" s="225">
        <v>14</v>
      </c>
      <c r="Q2" s="225">
        <v>15</v>
      </c>
      <c r="R2" s="225">
        <v>16</v>
      </c>
      <c r="S2" s="225">
        <v>17</v>
      </c>
      <c r="T2" s="225">
        <v>18</v>
      </c>
      <c r="U2" s="225">
        <v>19</v>
      </c>
      <c r="V2" s="225">
        <v>20</v>
      </c>
      <c r="W2" s="225">
        <v>21</v>
      </c>
      <c r="X2" s="225">
        <v>22</v>
      </c>
      <c r="Y2" s="225">
        <v>23</v>
      </c>
      <c r="Z2" s="225">
        <v>24</v>
      </c>
      <c r="AA2" s="225">
        <v>25</v>
      </c>
      <c r="AB2" s="225">
        <v>26</v>
      </c>
      <c r="AC2" s="225">
        <v>27</v>
      </c>
      <c r="AD2" s="225">
        <v>28</v>
      </c>
      <c r="AE2" s="225">
        <v>29</v>
      </c>
      <c r="AF2" s="225">
        <v>30</v>
      </c>
      <c r="AG2" s="225">
        <v>31</v>
      </c>
      <c r="AH2" s="225">
        <v>32</v>
      </c>
      <c r="AI2" s="225">
        <v>33</v>
      </c>
      <c r="AJ2" s="225">
        <v>34</v>
      </c>
      <c r="AK2" s="225">
        <v>35</v>
      </c>
      <c r="AL2" s="225">
        <v>36</v>
      </c>
      <c r="AM2" s="225">
        <v>37</v>
      </c>
      <c r="AN2" s="225">
        <v>38</v>
      </c>
      <c r="AO2" s="225">
        <v>39</v>
      </c>
      <c r="AP2" s="225">
        <v>40</v>
      </c>
      <c r="AQ2" s="225">
        <v>41</v>
      </c>
      <c r="AR2" s="225">
        <v>42</v>
      </c>
      <c r="AS2" s="225">
        <v>43</v>
      </c>
      <c r="AT2" s="225">
        <v>44</v>
      </c>
      <c r="AU2" s="225">
        <v>45</v>
      </c>
      <c r="AV2" s="225">
        <v>46</v>
      </c>
      <c r="AW2" s="225">
        <v>47</v>
      </c>
      <c r="AX2" s="225">
        <v>48</v>
      </c>
      <c r="AY2" s="225">
        <v>49</v>
      </c>
      <c r="AZ2" s="225">
        <v>50</v>
      </c>
      <c r="BA2" s="225">
        <v>51</v>
      </c>
      <c r="BB2" s="225">
        <v>52</v>
      </c>
      <c r="BC2" s="225">
        <v>53</v>
      </c>
      <c r="BD2" s="225">
        <v>54</v>
      </c>
      <c r="BE2" s="225">
        <v>55</v>
      </c>
      <c r="BF2" s="225">
        <v>56</v>
      </c>
      <c r="BG2" s="225">
        <v>57</v>
      </c>
      <c r="BH2" s="225">
        <v>58</v>
      </c>
      <c r="BI2" s="225">
        <v>59</v>
      </c>
      <c r="BJ2" s="225">
        <v>60</v>
      </c>
      <c r="BK2" s="225">
        <v>61</v>
      </c>
      <c r="BL2" s="225">
        <v>62</v>
      </c>
      <c r="BM2" s="225">
        <v>63</v>
      </c>
      <c r="BN2" s="225">
        <v>64</v>
      </c>
      <c r="BO2" s="225">
        <v>65</v>
      </c>
      <c r="BP2" s="225">
        <v>66</v>
      </c>
      <c r="BQ2" s="225">
        <v>67</v>
      </c>
      <c r="BR2" s="225">
        <v>68</v>
      </c>
      <c r="BS2" s="225">
        <v>69</v>
      </c>
      <c r="BT2" s="225">
        <v>70</v>
      </c>
      <c r="BU2" s="99">
        <v>71</v>
      </c>
      <c r="BV2" s="99">
        <v>72</v>
      </c>
      <c r="BW2" s="99">
        <v>73</v>
      </c>
      <c r="BX2" s="99">
        <v>74</v>
      </c>
      <c r="BY2" s="225">
        <v>75</v>
      </c>
      <c r="BZ2" s="225">
        <v>76</v>
      </c>
      <c r="CA2" s="225">
        <v>77</v>
      </c>
      <c r="CB2" s="225">
        <v>78</v>
      </c>
      <c r="CC2" s="225">
        <v>79</v>
      </c>
      <c r="CD2" s="225">
        <v>80</v>
      </c>
      <c r="CE2" s="225">
        <v>81</v>
      </c>
      <c r="CF2" s="225">
        <v>82</v>
      </c>
      <c r="CG2" s="97"/>
      <c r="CH2" s="221"/>
      <c r="CI2" s="221"/>
      <c r="CJ2" s="221"/>
      <c r="CK2" s="221"/>
    </row>
    <row r="3" spans="1:89" x14ac:dyDescent="0.25">
      <c r="A3" s="227" t="str">
        <f>C1</f>
        <v>Activities</v>
      </c>
      <c r="B3" s="225">
        <v>1</v>
      </c>
      <c r="C3" s="241" t="str">
        <f>IF('SAM_2017_4HH_rich with capital'!C3="","",'SAM_2017_4HH_rich with capital'!C3)</f>
        <v/>
      </c>
      <c r="D3" s="242" t="str">
        <f>IF('SAM_2017_4HH_rich with capital'!D3="","",'SAM_2017_4HH_rich with capital'!D3)</f>
        <v/>
      </c>
      <c r="E3" s="242" t="str">
        <f>IF('SAM_2017_4HH_rich with capital'!E3="","",'SAM_2017_4HH_rich with capital'!E3)</f>
        <v/>
      </c>
      <c r="F3" s="242" t="str">
        <f>IF('SAM_2017_4HH_rich with capital'!F3="","",'SAM_2017_4HH_rich with capital'!F3)</f>
        <v/>
      </c>
      <c r="G3" s="242" t="str">
        <f>IF('SAM_2017_4HH_rich with capital'!G3="","",'SAM_2017_4HH_rich with capital'!G3)</f>
        <v/>
      </c>
      <c r="H3" s="242" t="str">
        <f>IF('SAM_2017_4HH_rich with capital'!H3="","",'SAM_2017_4HH_rich with capital'!H3)</f>
        <v/>
      </c>
      <c r="I3" s="242" t="str">
        <f>IF('SAM_2017_4HH_rich with capital'!I3="","",'SAM_2017_4HH_rich with capital'!I3)</f>
        <v/>
      </c>
      <c r="J3" s="242" t="str">
        <f>IF('SAM_2017_4HH_rich with capital'!J3="","",'SAM_2017_4HH_rich with capital'!J3)</f>
        <v/>
      </c>
      <c r="K3" s="242" t="str">
        <f>IF('SAM_2017_4HH_rich with capital'!K3="","",'SAM_2017_4HH_rich with capital'!K3)</f>
        <v/>
      </c>
      <c r="L3" s="242" t="str">
        <f>IF('SAM_2017_4HH_rich with capital'!L3="","",'SAM_2017_4HH_rich with capital'!L3)</f>
        <v/>
      </c>
      <c r="M3" s="242" t="str">
        <f>IF('SAM_2017_4HH_rich with capital'!M3="","",'SAM_2017_4HH_rich with capital'!M3)</f>
        <v/>
      </c>
      <c r="N3" s="242" t="str">
        <f>IF('SAM_2017_4HH_rich with capital'!N3="","",'SAM_2017_4HH_rich with capital'!N3)</f>
        <v/>
      </c>
      <c r="O3" s="242" t="str">
        <f>IF('SAM_2017_4HH_rich with capital'!O3="","",'SAM_2017_4HH_rich with capital'!O3)</f>
        <v/>
      </c>
      <c r="P3" s="242" t="str">
        <f>IF('SAM_2017_4HH_rich with capital'!P3="","",'SAM_2017_4HH_rich with capital'!P3)</f>
        <v/>
      </c>
      <c r="Q3" s="242" t="str">
        <f>IF('SAM_2017_4HH_rich with capital'!Q3="","",'SAM_2017_4HH_rich with capital'!Q3)</f>
        <v/>
      </c>
      <c r="R3" s="242" t="str">
        <f>IF('SAM_2017_4HH_rich with capital'!R3="","",'SAM_2017_4HH_rich with capital'!R3)</f>
        <v/>
      </c>
      <c r="S3" s="242" t="str">
        <f>IF('SAM_2017_4HH_rich with capital'!S3="","",'SAM_2017_4HH_rich with capital'!S3)</f>
        <v/>
      </c>
      <c r="T3" s="242" t="str">
        <f>IF('SAM_2017_4HH_rich with capital'!T3="","",'SAM_2017_4HH_rich with capital'!T3)</f>
        <v/>
      </c>
      <c r="U3" s="242" t="str">
        <f>IF('SAM_2017_4HH_rich with capital'!U3="","",'SAM_2017_4HH_rich with capital'!U3)</f>
        <v/>
      </c>
      <c r="V3" s="242" t="str">
        <f>IF('SAM_2017_4HH_rich with capital'!V3="","",'SAM_2017_4HH_rich with capital'!V3)</f>
        <v/>
      </c>
      <c r="W3" s="242" t="str">
        <f>IF('SAM_2017_4HH_rich with capital'!W3="","",'SAM_2017_4HH_rich with capital'!W3)</f>
        <v/>
      </c>
      <c r="X3" s="242" t="str">
        <f>IF('SAM_2017_4HH_rich with capital'!X3="","",'SAM_2017_4HH_rich with capital'!X3)</f>
        <v/>
      </c>
      <c r="Y3" s="242" t="str">
        <f>IF('SAM_2017_4HH_rich with capital'!Y3="","",'SAM_2017_4HH_rich with capital'!Y3)</f>
        <v/>
      </c>
      <c r="Z3" s="242" t="str">
        <f>IF('SAM_2017_4HH_rich with capital'!Z3="","",'SAM_2017_4HH_rich with capital'!Z3)</f>
        <v/>
      </c>
      <c r="AA3" s="242" t="str">
        <f>IF('SAM_2017_4HH_rich with capital'!AA3="","",'SAM_2017_4HH_rich with capital'!AA3)</f>
        <v/>
      </c>
      <c r="AB3" s="242" t="str">
        <f>IF('SAM_2017_4HH_rich with capital'!AB3="","",'SAM_2017_4HH_rich with capital'!AB3)</f>
        <v/>
      </c>
      <c r="AC3" s="242" t="str">
        <f>IF('SAM_2017_4HH_rich with capital'!AC3="","",'SAM_2017_4HH_rich with capital'!AC3)</f>
        <v/>
      </c>
      <c r="AD3" s="242" t="str">
        <f>IF('SAM_2017_4HH_rich with capital'!AD3="","",'SAM_2017_4HH_rich with capital'!AD3)</f>
        <v/>
      </c>
      <c r="AE3" s="242" t="str">
        <f>IF('SAM_2017_4HH_rich with capital'!AE3="","",'SAM_2017_4HH_rich with capital'!AE3)</f>
        <v/>
      </c>
      <c r="AF3" s="242" t="str">
        <f>IF('SAM_2017_4HH_rich with capital'!AF3="","",'SAM_2017_4HH_rich with capital'!AF3)</f>
        <v/>
      </c>
      <c r="AG3" s="242" t="str">
        <f>IF('SAM_2017_4HH_rich with capital'!AG3="","",'SAM_2017_4HH_rich with capital'!AG3)</f>
        <v/>
      </c>
      <c r="AH3" s="242" t="str">
        <f>IF('SAM_2017_4HH_rich with capital'!AH3="","",'SAM_2017_4HH_rich with capital'!AH3)</f>
        <v/>
      </c>
      <c r="AI3" s="242" t="str">
        <f>IF('SAM_2017_4HH_rich with capital'!AI3="","",'SAM_2017_4HH_rich with capital'!AI3)</f>
        <v/>
      </c>
      <c r="AJ3" s="242" t="str">
        <f>IF('SAM_2017_4HH_rich with capital'!AJ3="","",'SAM_2017_4HH_rich with capital'!AJ3)</f>
        <v/>
      </c>
      <c r="AK3" s="242">
        <f>IF('SAM_2017_4HH_rich with capital'!AK3="","",'SAM_2017_4HH_rich with capital'!AK3)</f>
        <v>4464679.0063608848</v>
      </c>
      <c r="AL3" s="242" t="str">
        <f>IF('SAM_2017_4HH_rich with capital'!AL3="","",'SAM_2017_4HH_rich with capital'!AL3)</f>
        <v/>
      </c>
      <c r="AM3" s="242" t="str">
        <f>IF('SAM_2017_4HH_rich with capital'!AM3="","",'SAM_2017_4HH_rich with capital'!AM3)</f>
        <v/>
      </c>
      <c r="AN3" s="242" t="str">
        <f>IF('SAM_2017_4HH_rich with capital'!AN3="","",'SAM_2017_4HH_rich with capital'!AN3)</f>
        <v/>
      </c>
      <c r="AO3" s="242" t="str">
        <f>IF('SAM_2017_4HH_rich with capital'!AO3="","",'SAM_2017_4HH_rich with capital'!AO3)</f>
        <v/>
      </c>
      <c r="AP3" s="242" t="str">
        <f>IF('SAM_2017_4HH_rich with capital'!AP3="","",'SAM_2017_4HH_rich with capital'!AP3)</f>
        <v/>
      </c>
      <c r="AQ3" s="242" t="str">
        <f>IF('SAM_2017_4HH_rich with capital'!AQ3="","",'SAM_2017_4HH_rich with capital'!AQ3)</f>
        <v/>
      </c>
      <c r="AR3" s="242" t="str">
        <f>IF('SAM_2017_4HH_rich with capital'!AR3="","",'SAM_2017_4HH_rich with capital'!AR3)</f>
        <v/>
      </c>
      <c r="AS3" s="242" t="str">
        <f>IF('SAM_2017_4HH_rich with capital'!AS3="","",'SAM_2017_4HH_rich with capital'!AS3)</f>
        <v/>
      </c>
      <c r="AT3" s="242" t="str">
        <f>IF('SAM_2017_4HH_rich with capital'!AT3="","",'SAM_2017_4HH_rich with capital'!AT3)</f>
        <v/>
      </c>
      <c r="AU3" s="242" t="str">
        <f>IF('SAM_2017_4HH_rich with capital'!AU3="","",'SAM_2017_4HH_rich with capital'!AU3)</f>
        <v/>
      </c>
      <c r="AV3" s="242" t="str">
        <f>IF('SAM_2017_4HH_rich with capital'!AV3="","",'SAM_2017_4HH_rich with capital'!AV3)</f>
        <v/>
      </c>
      <c r="AW3" s="242" t="str">
        <f>IF('SAM_2017_4HH_rich with capital'!AW3="","",'SAM_2017_4HH_rich with capital'!AW3)</f>
        <v/>
      </c>
      <c r="AX3" s="242" t="str">
        <f>IF('SAM_2017_4HH_rich with capital'!AX3="","",'SAM_2017_4HH_rich with capital'!AX3)</f>
        <v/>
      </c>
      <c r="AY3" s="242" t="str">
        <f>IF('SAM_2017_4HH_rich with capital'!AY3="","",'SAM_2017_4HH_rich with capital'!AY3)</f>
        <v/>
      </c>
      <c r="AZ3" s="242" t="str">
        <f>IF('SAM_2017_4HH_rich with capital'!AZ3="","",'SAM_2017_4HH_rich with capital'!AZ3)</f>
        <v/>
      </c>
      <c r="BA3" s="242" t="str">
        <f>IF('SAM_2017_4HH_rich with capital'!BA3="","",'SAM_2017_4HH_rich with capital'!BA3)</f>
        <v/>
      </c>
      <c r="BB3" s="242" t="str">
        <f>IF('SAM_2017_4HH_rich with capital'!BB3="","",'SAM_2017_4HH_rich with capital'!BB3)</f>
        <v/>
      </c>
      <c r="BC3" s="242" t="str">
        <f>IF('SAM_2017_4HH_rich with capital'!BC3="","",'SAM_2017_4HH_rich with capital'!BC3)</f>
        <v/>
      </c>
      <c r="BD3" s="242" t="str">
        <f>IF('SAM_2017_4HH_rich with capital'!BD3="","",'SAM_2017_4HH_rich with capital'!BD3)</f>
        <v/>
      </c>
      <c r="BE3" s="242" t="str">
        <f>IF('SAM_2017_4HH_rich with capital'!BE3="","",'SAM_2017_4HH_rich with capital'!BE3)</f>
        <v/>
      </c>
      <c r="BF3" s="242" t="str">
        <f>IF('SAM_2017_4HH_rich with capital'!BF3="","",'SAM_2017_4HH_rich with capital'!BF3)</f>
        <v/>
      </c>
      <c r="BG3" s="242" t="str">
        <f>IF('SAM_2017_4HH_rich with capital'!BG3="","",'SAM_2017_4HH_rich with capital'!BG3)</f>
        <v/>
      </c>
      <c r="BH3" s="242" t="str">
        <f>IF('SAM_2017_4HH_rich with capital'!BH3="","",'SAM_2017_4HH_rich with capital'!BH3)</f>
        <v/>
      </c>
      <c r="BI3" s="242" t="str">
        <f>IF('SAM_2017_4HH_rich with capital'!BI3="","",'SAM_2017_4HH_rich with capital'!BI3)</f>
        <v/>
      </c>
      <c r="BJ3" s="242" t="str">
        <f>IF('SAM_2017_4HH_rich with capital'!BJ3="","",'SAM_2017_4HH_rich with capital'!BJ3)</f>
        <v/>
      </c>
      <c r="BK3" s="242" t="str">
        <f>IF('SAM_2017_4HH_rich with capital'!BK3="","",'SAM_2017_4HH_rich with capital'!BK3)</f>
        <v/>
      </c>
      <c r="BL3" s="242" t="str">
        <f>IF('SAM_2017_4HH_rich with capital'!BL3="","",'SAM_2017_4HH_rich with capital'!BL3)</f>
        <v/>
      </c>
      <c r="BM3" s="242" t="str">
        <f>IF('SAM_2017_4HH_rich with capital'!BM3="","",'SAM_2017_4HH_rich with capital'!BM3)</f>
        <v/>
      </c>
      <c r="BN3" s="242" t="str">
        <f>IF('SAM_2017_4HH_rich with capital'!BN3="","",'SAM_2017_4HH_rich with capital'!BN3)</f>
        <v/>
      </c>
      <c r="BO3" s="242" t="str">
        <f>IF('SAM_2017_4HH_rich with capital'!BO3="","",'SAM_2017_4HH_rich with capital'!BO3)</f>
        <v/>
      </c>
      <c r="BP3" s="242" t="str">
        <f>IF('SAM_2017_4HH_rich with capital'!BP3="","",'SAM_2017_4HH_rich with capital'!BP3)</f>
        <v/>
      </c>
      <c r="BQ3" s="242" t="str">
        <f>IF('SAM_2017_4HH_rich with capital'!BQ3="","",'SAM_2017_4HH_rich with capital'!BQ3)</f>
        <v/>
      </c>
      <c r="BR3" s="242" t="str">
        <f>IF('SAM_2017_4HH_rich with capital'!BR3="","",'SAM_2017_4HH_rich with capital'!BR3)</f>
        <v/>
      </c>
      <c r="BS3" s="242" t="str">
        <f>IF('SAM_2017_4HH_rich with capital'!BS3="","",'SAM_2017_4HH_rich with capital'!BS3)</f>
        <v/>
      </c>
      <c r="BT3" s="242" t="str">
        <f>IF('SAM_2017_4HH_rich with capital'!BT3="","",'SAM_2017_4HH_rich with capital'!BT3)</f>
        <v/>
      </c>
      <c r="BU3" s="242" t="str">
        <f>IF('SAM_2017_4HH_rich with capital'!BU3="","",'SAM_2017_4HH_rich with capital'!BU3)</f>
        <v/>
      </c>
      <c r="BV3" s="242" t="str">
        <f>IF('SAM_2017_4HH_rich with capital'!BV3="","",'SAM_2017_4HH_rich with capital'!BV3)</f>
        <v/>
      </c>
      <c r="BW3" s="242" t="str">
        <f>IF('SAM_2017_4HH_rich with capital'!BW3="","",'SAM_2017_4HH_rich with capital'!BW3)</f>
        <v/>
      </c>
      <c r="BX3" s="242" t="str">
        <f>IF('SAM_2017_4HH_rich with capital'!BX3="","",'SAM_2017_4HH_rich with capital'!BX3)</f>
        <v/>
      </c>
      <c r="BY3" s="242" t="str">
        <f>IF('SAM_2017_4HH_rich with capital'!BY3="","",'SAM_2017_4HH_rich with capital'!BY3)</f>
        <v/>
      </c>
      <c r="BZ3" s="242" t="str">
        <f>IF('SAM_2017_4HH_rich with capital'!BZ3="","",'SAM_2017_4HH_rich with capital'!BZ3)</f>
        <v/>
      </c>
      <c r="CA3" s="242" t="str">
        <f>IF('SAM_2017_4HH_rich with capital'!CA3="","",'SAM_2017_4HH_rich with capital'!CA3)</f>
        <v/>
      </c>
      <c r="CB3" s="242" t="str">
        <f>IF('SAM_2017_4HH_rich with capital'!CB3="","",'SAM_2017_4HH_rich with capital'!CB3)</f>
        <v/>
      </c>
      <c r="CC3" s="242" t="str">
        <f>IF('SAM_2017_4HH_rich with capital'!CC3="","",'SAM_2017_4HH_rich with capital'!CC3)</f>
        <v/>
      </c>
      <c r="CD3" s="242" t="str">
        <f>IF('SAM_2017_4HH_rich with capital'!CD3="","",'SAM_2017_4HH_rich with capital'!CD3)</f>
        <v/>
      </c>
      <c r="CE3" s="242" t="str">
        <f>IF('SAM_2017_4HH_rich with capital'!CE3="","",'SAM_2017_4HH_rich with capital'!CE3)</f>
        <v/>
      </c>
      <c r="CF3" s="243">
        <f>IF('SAM_2017_4HH_rich with capital'!CF3="","",'SAM_2017_4HH_rich with capital'!CF3)</f>
        <v>359493.3610261702</v>
      </c>
      <c r="CG3" s="107">
        <f>SUM(C3:CF3)+CJ4</f>
        <v>4824172.3673870545</v>
      </c>
      <c r="CH3" s="221"/>
      <c r="CI3" s="221"/>
      <c r="CJ3" s="221"/>
      <c r="CK3" s="221"/>
    </row>
    <row r="4" spans="1:89" x14ac:dyDescent="0.25">
      <c r="A4" s="227"/>
      <c r="B4" s="225">
        <v>2</v>
      </c>
      <c r="C4" s="244" t="str">
        <f>IF('SAM_2017_4HH_rich with capital'!C4="","",'SAM_2017_4HH_rich with capital'!C4)</f>
        <v/>
      </c>
      <c r="D4" s="223" t="str">
        <f>IF('SAM_2017_4HH_rich with capital'!D4="","",'SAM_2017_4HH_rich with capital'!D4)</f>
        <v/>
      </c>
      <c r="E4" s="223" t="str">
        <f>IF('SAM_2017_4HH_rich with capital'!E4="","",'SAM_2017_4HH_rich with capital'!E4)</f>
        <v/>
      </c>
      <c r="F4" s="223" t="str">
        <f>IF('SAM_2017_4HH_rich with capital'!F4="","",'SAM_2017_4HH_rich with capital'!F4)</f>
        <v/>
      </c>
      <c r="G4" s="223" t="str">
        <f>IF('SAM_2017_4HH_rich with capital'!G4="","",'SAM_2017_4HH_rich with capital'!G4)</f>
        <v/>
      </c>
      <c r="H4" s="223" t="str">
        <f>IF('SAM_2017_4HH_rich with capital'!H4="","",'SAM_2017_4HH_rich with capital'!H4)</f>
        <v/>
      </c>
      <c r="I4" s="223" t="str">
        <f>IF('SAM_2017_4HH_rich with capital'!I4="","",'SAM_2017_4HH_rich with capital'!I4)</f>
        <v/>
      </c>
      <c r="J4" s="223" t="str">
        <f>IF('SAM_2017_4HH_rich with capital'!J4="","",'SAM_2017_4HH_rich with capital'!J4)</f>
        <v/>
      </c>
      <c r="K4" s="223" t="str">
        <f>IF('SAM_2017_4HH_rich with capital'!K4="","",'SAM_2017_4HH_rich with capital'!K4)</f>
        <v/>
      </c>
      <c r="L4" s="223" t="str">
        <f>IF('SAM_2017_4HH_rich with capital'!L4="","",'SAM_2017_4HH_rich with capital'!L4)</f>
        <v/>
      </c>
      <c r="M4" s="223" t="str">
        <f>IF('SAM_2017_4HH_rich with capital'!M4="","",'SAM_2017_4HH_rich with capital'!M4)</f>
        <v/>
      </c>
      <c r="N4" s="223" t="str">
        <f>IF('SAM_2017_4HH_rich with capital'!N4="","",'SAM_2017_4HH_rich with capital'!N4)</f>
        <v/>
      </c>
      <c r="O4" s="223" t="str">
        <f>IF('SAM_2017_4HH_rich with capital'!O4="","",'SAM_2017_4HH_rich with capital'!O4)</f>
        <v/>
      </c>
      <c r="P4" s="223" t="str">
        <f>IF('SAM_2017_4HH_rich with capital'!P4="","",'SAM_2017_4HH_rich with capital'!P4)</f>
        <v/>
      </c>
      <c r="Q4" s="223" t="str">
        <f>IF('SAM_2017_4HH_rich with capital'!Q4="","",'SAM_2017_4HH_rich with capital'!Q4)</f>
        <v/>
      </c>
      <c r="R4" s="223" t="str">
        <f>IF('SAM_2017_4HH_rich with capital'!R4="","",'SAM_2017_4HH_rich with capital'!R4)</f>
        <v/>
      </c>
      <c r="S4" s="223" t="str">
        <f>IF('SAM_2017_4HH_rich with capital'!S4="","",'SAM_2017_4HH_rich with capital'!S4)</f>
        <v/>
      </c>
      <c r="T4" s="223" t="str">
        <f>IF('SAM_2017_4HH_rich with capital'!T4="","",'SAM_2017_4HH_rich with capital'!T4)</f>
        <v/>
      </c>
      <c r="U4" s="223" t="str">
        <f>IF('SAM_2017_4HH_rich with capital'!U4="","",'SAM_2017_4HH_rich with capital'!U4)</f>
        <v/>
      </c>
      <c r="V4" s="223" t="str">
        <f>IF('SAM_2017_4HH_rich with capital'!V4="","",'SAM_2017_4HH_rich with capital'!V4)</f>
        <v/>
      </c>
      <c r="W4" s="223" t="str">
        <f>IF('SAM_2017_4HH_rich with capital'!W4="","",'SAM_2017_4HH_rich with capital'!W4)</f>
        <v/>
      </c>
      <c r="X4" s="223" t="str">
        <f>IF('SAM_2017_4HH_rich with capital'!X4="","",'SAM_2017_4HH_rich with capital'!X4)</f>
        <v/>
      </c>
      <c r="Y4" s="223" t="str">
        <f>IF('SAM_2017_4HH_rich with capital'!Y4="","",'SAM_2017_4HH_rich with capital'!Y4)</f>
        <v/>
      </c>
      <c r="Z4" s="223" t="str">
        <f>IF('SAM_2017_4HH_rich with capital'!Z4="","",'SAM_2017_4HH_rich with capital'!Z4)</f>
        <v/>
      </c>
      <c r="AA4" s="223" t="str">
        <f>IF('SAM_2017_4HH_rich with capital'!AA4="","",'SAM_2017_4HH_rich with capital'!AA4)</f>
        <v/>
      </c>
      <c r="AB4" s="223" t="str">
        <f>IF('SAM_2017_4HH_rich with capital'!AB4="","",'SAM_2017_4HH_rich with capital'!AB4)</f>
        <v/>
      </c>
      <c r="AC4" s="223" t="str">
        <f>IF('SAM_2017_4HH_rich with capital'!AC4="","",'SAM_2017_4HH_rich with capital'!AC4)</f>
        <v/>
      </c>
      <c r="AD4" s="223" t="str">
        <f>IF('SAM_2017_4HH_rich with capital'!AD4="","",'SAM_2017_4HH_rich with capital'!AD4)</f>
        <v/>
      </c>
      <c r="AE4" s="223" t="str">
        <f>IF('SAM_2017_4HH_rich with capital'!AE4="","",'SAM_2017_4HH_rich with capital'!AE4)</f>
        <v/>
      </c>
      <c r="AF4" s="223" t="str">
        <f>IF('SAM_2017_4HH_rich with capital'!AF4="","",'SAM_2017_4HH_rich with capital'!AF4)</f>
        <v/>
      </c>
      <c r="AG4" s="223" t="str">
        <f>IF('SAM_2017_4HH_rich with capital'!AG4="","",'SAM_2017_4HH_rich with capital'!AG4)</f>
        <v/>
      </c>
      <c r="AH4" s="223" t="str">
        <f>IF('SAM_2017_4HH_rich with capital'!AH4="","",'SAM_2017_4HH_rich with capital'!AH4)</f>
        <v/>
      </c>
      <c r="AI4" s="223" t="str">
        <f>IF('SAM_2017_4HH_rich with capital'!AI4="","",'SAM_2017_4HH_rich with capital'!AI4)</f>
        <v/>
      </c>
      <c r="AJ4" s="223" t="str">
        <f>IF('SAM_2017_4HH_rich with capital'!AJ4="","",'SAM_2017_4HH_rich with capital'!AJ4)</f>
        <v/>
      </c>
      <c r="AK4" s="223" t="str">
        <f>IF('SAM_2017_4HH_rich with capital'!AK4="","",'SAM_2017_4HH_rich with capital'!AK4)</f>
        <v/>
      </c>
      <c r="AL4" s="223">
        <f>IF('SAM_2017_4HH_rich with capital'!AL4="","",'SAM_2017_4HH_rich with capital'!AL4)</f>
        <v>387096.42206774629</v>
      </c>
      <c r="AM4" s="223" t="str">
        <f>IF('SAM_2017_4HH_rich with capital'!AM4="","",'SAM_2017_4HH_rich with capital'!AM4)</f>
        <v/>
      </c>
      <c r="AN4" s="223" t="str">
        <f>IF('SAM_2017_4HH_rich with capital'!AN4="","",'SAM_2017_4HH_rich with capital'!AN4)</f>
        <v/>
      </c>
      <c r="AO4" s="223" t="str">
        <f>IF('SAM_2017_4HH_rich with capital'!AO4="","",'SAM_2017_4HH_rich with capital'!AO4)</f>
        <v/>
      </c>
      <c r="AP4" s="223" t="str">
        <f>IF('SAM_2017_4HH_rich with capital'!AP4="","",'SAM_2017_4HH_rich with capital'!AP4)</f>
        <v/>
      </c>
      <c r="AQ4" s="223" t="str">
        <f>IF('SAM_2017_4HH_rich with capital'!AQ4="","",'SAM_2017_4HH_rich with capital'!AQ4)</f>
        <v/>
      </c>
      <c r="AR4" s="223" t="str">
        <f>IF('SAM_2017_4HH_rich with capital'!AR4="","",'SAM_2017_4HH_rich with capital'!AR4)</f>
        <v/>
      </c>
      <c r="AS4" s="223" t="str">
        <f>IF('SAM_2017_4HH_rich with capital'!AS4="","",'SAM_2017_4HH_rich with capital'!AS4)</f>
        <v/>
      </c>
      <c r="AT4" s="223" t="str">
        <f>IF('SAM_2017_4HH_rich with capital'!AT4="","",'SAM_2017_4HH_rich with capital'!AT4)</f>
        <v/>
      </c>
      <c r="AU4" s="223" t="str">
        <f>IF('SAM_2017_4HH_rich with capital'!AU4="","",'SAM_2017_4HH_rich with capital'!AU4)</f>
        <v/>
      </c>
      <c r="AV4" s="223" t="str">
        <f>IF('SAM_2017_4HH_rich with capital'!AV4="","",'SAM_2017_4HH_rich with capital'!AV4)</f>
        <v/>
      </c>
      <c r="AW4" s="223" t="str">
        <f>IF('SAM_2017_4HH_rich with capital'!AW4="","",'SAM_2017_4HH_rich with capital'!AW4)</f>
        <v/>
      </c>
      <c r="AX4" s="223" t="str">
        <f>IF('SAM_2017_4HH_rich with capital'!AX4="","",'SAM_2017_4HH_rich with capital'!AX4)</f>
        <v/>
      </c>
      <c r="AY4" s="223" t="str">
        <f>IF('SAM_2017_4HH_rich with capital'!AY4="","",'SAM_2017_4HH_rich with capital'!AY4)</f>
        <v/>
      </c>
      <c r="AZ4" s="223" t="str">
        <f>IF('SAM_2017_4HH_rich with capital'!AZ4="","",'SAM_2017_4HH_rich with capital'!AZ4)</f>
        <v/>
      </c>
      <c r="BA4" s="223" t="str">
        <f>IF('SAM_2017_4HH_rich with capital'!BA4="","",'SAM_2017_4HH_rich with capital'!BA4)</f>
        <v/>
      </c>
      <c r="BB4" s="223" t="str">
        <f>IF('SAM_2017_4HH_rich with capital'!BB4="","",'SAM_2017_4HH_rich with capital'!BB4)</f>
        <v/>
      </c>
      <c r="BC4" s="223" t="str">
        <f>IF('SAM_2017_4HH_rich with capital'!BC4="","",'SAM_2017_4HH_rich with capital'!BC4)</f>
        <v/>
      </c>
      <c r="BD4" s="223" t="str">
        <f>IF('SAM_2017_4HH_rich with capital'!BD4="","",'SAM_2017_4HH_rich with capital'!BD4)</f>
        <v/>
      </c>
      <c r="BE4" s="223" t="str">
        <f>IF('SAM_2017_4HH_rich with capital'!BE4="","",'SAM_2017_4HH_rich with capital'!BE4)</f>
        <v/>
      </c>
      <c r="BF4" s="223" t="str">
        <f>IF('SAM_2017_4HH_rich with capital'!BF4="","",'SAM_2017_4HH_rich with capital'!BF4)</f>
        <v/>
      </c>
      <c r="BG4" s="223" t="str">
        <f>IF('SAM_2017_4HH_rich with capital'!BG4="","",'SAM_2017_4HH_rich with capital'!BG4)</f>
        <v/>
      </c>
      <c r="BH4" s="223" t="str">
        <f>IF('SAM_2017_4HH_rich with capital'!BH4="","",'SAM_2017_4HH_rich with capital'!BH4)</f>
        <v/>
      </c>
      <c r="BI4" s="223" t="str">
        <f>IF('SAM_2017_4HH_rich with capital'!BI4="","",'SAM_2017_4HH_rich with capital'!BI4)</f>
        <v/>
      </c>
      <c r="BJ4" s="223" t="str">
        <f>IF('SAM_2017_4HH_rich with capital'!BJ4="","",'SAM_2017_4HH_rich with capital'!BJ4)</f>
        <v/>
      </c>
      <c r="BK4" s="223" t="str">
        <f>IF('SAM_2017_4HH_rich with capital'!BK4="","",'SAM_2017_4HH_rich with capital'!BK4)</f>
        <v/>
      </c>
      <c r="BL4" s="223" t="str">
        <f>IF('SAM_2017_4HH_rich with capital'!BL4="","",'SAM_2017_4HH_rich with capital'!BL4)</f>
        <v/>
      </c>
      <c r="BM4" s="223" t="str">
        <f>IF('SAM_2017_4HH_rich with capital'!BM4="","",'SAM_2017_4HH_rich with capital'!BM4)</f>
        <v/>
      </c>
      <c r="BN4" s="223" t="str">
        <f>IF('SAM_2017_4HH_rich with capital'!BN4="","",'SAM_2017_4HH_rich with capital'!BN4)</f>
        <v/>
      </c>
      <c r="BO4" s="223" t="str">
        <f>IF('SAM_2017_4HH_rich with capital'!BO4="","",'SAM_2017_4HH_rich with capital'!BO4)</f>
        <v/>
      </c>
      <c r="BP4" s="223" t="str">
        <f>IF('SAM_2017_4HH_rich with capital'!BP4="","",'SAM_2017_4HH_rich with capital'!BP4)</f>
        <v/>
      </c>
      <c r="BQ4" s="223" t="str">
        <f>IF('SAM_2017_4HH_rich with capital'!BQ4="","",'SAM_2017_4HH_rich with capital'!BQ4)</f>
        <v/>
      </c>
      <c r="BR4" s="223" t="str">
        <f>IF('SAM_2017_4HH_rich with capital'!BR4="","",'SAM_2017_4HH_rich with capital'!BR4)</f>
        <v/>
      </c>
      <c r="BS4" s="223" t="str">
        <f>IF('SAM_2017_4HH_rich with capital'!BS4="","",'SAM_2017_4HH_rich with capital'!BS4)</f>
        <v/>
      </c>
      <c r="BT4" s="223" t="str">
        <f>IF('SAM_2017_4HH_rich with capital'!BT4="","",'SAM_2017_4HH_rich with capital'!BT4)</f>
        <v/>
      </c>
      <c r="BU4" s="223" t="str">
        <f>IF('SAM_2017_4HH_rich with capital'!BU4="","",'SAM_2017_4HH_rich with capital'!BU4)</f>
        <v/>
      </c>
      <c r="BV4" s="223" t="str">
        <f>IF('SAM_2017_4HH_rich with capital'!BV4="","",'SAM_2017_4HH_rich with capital'!BV4)</f>
        <v/>
      </c>
      <c r="BW4" s="223" t="str">
        <f>IF('SAM_2017_4HH_rich with capital'!BW4="","",'SAM_2017_4HH_rich with capital'!BW4)</f>
        <v/>
      </c>
      <c r="BX4" s="223" t="str">
        <f>IF('SAM_2017_4HH_rich with capital'!BX4="","",'SAM_2017_4HH_rich with capital'!BX4)</f>
        <v/>
      </c>
      <c r="BY4" s="223" t="str">
        <f>IF('SAM_2017_4HH_rich with capital'!BY4="","",'SAM_2017_4HH_rich with capital'!BY4)</f>
        <v/>
      </c>
      <c r="BZ4" s="223" t="str">
        <f>IF('SAM_2017_4HH_rich with capital'!BZ4="","",'SAM_2017_4HH_rich with capital'!BZ4)</f>
        <v/>
      </c>
      <c r="CA4" s="223" t="str">
        <f>IF('SAM_2017_4HH_rich with capital'!CA4="","",'SAM_2017_4HH_rich with capital'!CA4)</f>
        <v/>
      </c>
      <c r="CB4" s="223" t="str">
        <f>IF('SAM_2017_4HH_rich with capital'!CB4="","",'SAM_2017_4HH_rich with capital'!CB4)</f>
        <v/>
      </c>
      <c r="CC4" s="223" t="str">
        <f>IF('SAM_2017_4HH_rich with capital'!CC4="","",'SAM_2017_4HH_rich with capital'!CC4)</f>
        <v/>
      </c>
      <c r="CD4" s="223" t="str">
        <f>IF('SAM_2017_4HH_rich with capital'!CD4="","",'SAM_2017_4HH_rich with capital'!CD4)</f>
        <v/>
      </c>
      <c r="CE4" s="223" t="str">
        <f>IF('SAM_2017_4HH_rich with capital'!CE4="","",'SAM_2017_4HH_rich with capital'!CE4)</f>
        <v/>
      </c>
      <c r="CF4" s="83">
        <f>IF('SAM_2017_4HH_rich with capital'!CF4="","",'SAM_2017_4HH_rich with capital'!CF4)</f>
        <v>123091.08250666122</v>
      </c>
      <c r="CG4" s="107">
        <f t="shared" ref="CG4:CG35" si="0">SUM(C4:CF4)</f>
        <v>510187.50457440747</v>
      </c>
      <c r="CH4" s="221"/>
      <c r="CI4" s="221"/>
      <c r="CJ4" s="221"/>
      <c r="CK4" s="221"/>
    </row>
    <row r="5" spans="1:89" x14ac:dyDescent="0.25">
      <c r="A5" s="227"/>
      <c r="B5" s="225">
        <v>3</v>
      </c>
      <c r="C5" s="244" t="str">
        <f>IF('SAM_2017_4HH_rich with capital'!C5="","",'SAM_2017_4HH_rich with capital'!C5)</f>
        <v/>
      </c>
      <c r="D5" s="223" t="str">
        <f>IF('SAM_2017_4HH_rich with capital'!D5="","",'SAM_2017_4HH_rich with capital'!D5)</f>
        <v/>
      </c>
      <c r="E5" s="223" t="str">
        <f>IF('SAM_2017_4HH_rich with capital'!E5="","",'SAM_2017_4HH_rich with capital'!E5)</f>
        <v/>
      </c>
      <c r="F5" s="223" t="str">
        <f>IF('SAM_2017_4HH_rich with capital'!F5="","",'SAM_2017_4HH_rich with capital'!F5)</f>
        <v/>
      </c>
      <c r="G5" s="223" t="str">
        <f>IF('SAM_2017_4HH_rich with capital'!G5="","",'SAM_2017_4HH_rich with capital'!G5)</f>
        <v/>
      </c>
      <c r="H5" s="223" t="str">
        <f>IF('SAM_2017_4HH_rich with capital'!H5="","",'SAM_2017_4HH_rich with capital'!H5)</f>
        <v/>
      </c>
      <c r="I5" s="223" t="str">
        <f>IF('SAM_2017_4HH_rich with capital'!I5="","",'SAM_2017_4HH_rich with capital'!I5)</f>
        <v/>
      </c>
      <c r="J5" s="223" t="str">
        <f>IF('SAM_2017_4HH_rich with capital'!J5="","",'SAM_2017_4HH_rich with capital'!J5)</f>
        <v/>
      </c>
      <c r="K5" s="223" t="str">
        <f>IF('SAM_2017_4HH_rich with capital'!K5="","",'SAM_2017_4HH_rich with capital'!K5)</f>
        <v/>
      </c>
      <c r="L5" s="223" t="str">
        <f>IF('SAM_2017_4HH_rich with capital'!L5="","",'SAM_2017_4HH_rich with capital'!L5)</f>
        <v/>
      </c>
      <c r="M5" s="223" t="str">
        <f>IF('SAM_2017_4HH_rich with capital'!M5="","",'SAM_2017_4HH_rich with capital'!M5)</f>
        <v/>
      </c>
      <c r="N5" s="223" t="str">
        <f>IF('SAM_2017_4HH_rich with capital'!N5="","",'SAM_2017_4HH_rich with capital'!N5)</f>
        <v/>
      </c>
      <c r="O5" s="223" t="str">
        <f>IF('SAM_2017_4HH_rich with capital'!O5="","",'SAM_2017_4HH_rich with capital'!O5)</f>
        <v/>
      </c>
      <c r="P5" s="223" t="str">
        <f>IF('SAM_2017_4HH_rich with capital'!P5="","",'SAM_2017_4HH_rich with capital'!P5)</f>
        <v/>
      </c>
      <c r="Q5" s="223" t="str">
        <f>IF('SAM_2017_4HH_rich with capital'!Q5="","",'SAM_2017_4HH_rich with capital'!Q5)</f>
        <v/>
      </c>
      <c r="R5" s="223" t="str">
        <f>IF('SAM_2017_4HH_rich with capital'!R5="","",'SAM_2017_4HH_rich with capital'!R5)</f>
        <v/>
      </c>
      <c r="S5" s="223" t="str">
        <f>IF('SAM_2017_4HH_rich with capital'!S5="","",'SAM_2017_4HH_rich with capital'!S5)</f>
        <v/>
      </c>
      <c r="T5" s="223" t="str">
        <f>IF('SAM_2017_4HH_rich with capital'!T5="","",'SAM_2017_4HH_rich with capital'!T5)</f>
        <v/>
      </c>
      <c r="U5" s="223" t="str">
        <f>IF('SAM_2017_4HH_rich with capital'!U5="","",'SAM_2017_4HH_rich with capital'!U5)</f>
        <v/>
      </c>
      <c r="V5" s="223" t="str">
        <f>IF('SAM_2017_4HH_rich with capital'!V5="","",'SAM_2017_4HH_rich with capital'!V5)</f>
        <v/>
      </c>
      <c r="W5" s="223" t="str">
        <f>IF('SAM_2017_4HH_rich with capital'!W5="","",'SAM_2017_4HH_rich with capital'!W5)</f>
        <v/>
      </c>
      <c r="X5" s="223" t="str">
        <f>IF('SAM_2017_4HH_rich with capital'!X5="","",'SAM_2017_4HH_rich with capital'!X5)</f>
        <v/>
      </c>
      <c r="Y5" s="223" t="str">
        <f>IF('SAM_2017_4HH_rich with capital'!Y5="","",'SAM_2017_4HH_rich with capital'!Y5)</f>
        <v/>
      </c>
      <c r="Z5" s="223" t="str">
        <f>IF('SAM_2017_4HH_rich with capital'!Z5="","",'SAM_2017_4HH_rich with capital'!Z5)</f>
        <v/>
      </c>
      <c r="AA5" s="223" t="str">
        <f>IF('SAM_2017_4HH_rich with capital'!AA5="","",'SAM_2017_4HH_rich with capital'!AA5)</f>
        <v/>
      </c>
      <c r="AB5" s="223" t="str">
        <f>IF('SAM_2017_4HH_rich with capital'!AB5="","",'SAM_2017_4HH_rich with capital'!AB5)</f>
        <v/>
      </c>
      <c r="AC5" s="223" t="str">
        <f>IF('SAM_2017_4HH_rich with capital'!AC5="","",'SAM_2017_4HH_rich with capital'!AC5)</f>
        <v/>
      </c>
      <c r="AD5" s="223" t="str">
        <f>IF('SAM_2017_4HH_rich with capital'!AD5="","",'SAM_2017_4HH_rich with capital'!AD5)</f>
        <v/>
      </c>
      <c r="AE5" s="223" t="str">
        <f>IF('SAM_2017_4HH_rich with capital'!AE5="","",'SAM_2017_4HH_rich with capital'!AE5)</f>
        <v/>
      </c>
      <c r="AF5" s="223" t="str">
        <f>IF('SAM_2017_4HH_rich with capital'!AF5="","",'SAM_2017_4HH_rich with capital'!AF5)</f>
        <v/>
      </c>
      <c r="AG5" s="223" t="str">
        <f>IF('SAM_2017_4HH_rich with capital'!AG5="","",'SAM_2017_4HH_rich with capital'!AG5)</f>
        <v/>
      </c>
      <c r="AH5" s="223" t="str">
        <f>IF('SAM_2017_4HH_rich with capital'!AH5="","",'SAM_2017_4HH_rich with capital'!AH5)</f>
        <v/>
      </c>
      <c r="AI5" s="223" t="str">
        <f>IF('SAM_2017_4HH_rich with capital'!AI5="","",'SAM_2017_4HH_rich with capital'!AI5)</f>
        <v/>
      </c>
      <c r="AJ5" s="223" t="str">
        <f>IF('SAM_2017_4HH_rich with capital'!AJ5="","",'SAM_2017_4HH_rich with capital'!AJ5)</f>
        <v/>
      </c>
      <c r="AK5" s="223" t="str">
        <f>IF('SAM_2017_4HH_rich with capital'!AK5="","",'SAM_2017_4HH_rich with capital'!AK5)</f>
        <v/>
      </c>
      <c r="AL5" s="223" t="str">
        <f>IF('SAM_2017_4HH_rich with capital'!AL5="","",'SAM_2017_4HH_rich with capital'!AL5)</f>
        <v/>
      </c>
      <c r="AM5" s="223">
        <f>IF('SAM_2017_4HH_rich with capital'!AM5="","",'SAM_2017_4HH_rich with capital'!AM5)</f>
        <v>2131690.3363102581</v>
      </c>
      <c r="AN5" s="223" t="str">
        <f>IF('SAM_2017_4HH_rich with capital'!AN5="","",'SAM_2017_4HH_rich with capital'!AN5)</f>
        <v/>
      </c>
      <c r="AO5" s="223" t="str">
        <f>IF('SAM_2017_4HH_rich with capital'!AO5="","",'SAM_2017_4HH_rich with capital'!AO5)</f>
        <v/>
      </c>
      <c r="AP5" s="223" t="str">
        <f>IF('SAM_2017_4HH_rich with capital'!AP5="","",'SAM_2017_4HH_rich with capital'!AP5)</f>
        <v/>
      </c>
      <c r="AQ5" s="223" t="str">
        <f>IF('SAM_2017_4HH_rich with capital'!AQ5="","",'SAM_2017_4HH_rich with capital'!AQ5)</f>
        <v/>
      </c>
      <c r="AR5" s="223" t="str">
        <f>IF('SAM_2017_4HH_rich with capital'!AR5="","",'SAM_2017_4HH_rich with capital'!AR5)</f>
        <v/>
      </c>
      <c r="AS5" s="223" t="str">
        <f>IF('SAM_2017_4HH_rich with capital'!AS5="","",'SAM_2017_4HH_rich with capital'!AS5)</f>
        <v/>
      </c>
      <c r="AT5" s="223" t="str">
        <f>IF('SAM_2017_4HH_rich with capital'!AT5="","",'SAM_2017_4HH_rich with capital'!AT5)</f>
        <v/>
      </c>
      <c r="AU5" s="223" t="str">
        <f>IF('SAM_2017_4HH_rich with capital'!AU5="","",'SAM_2017_4HH_rich with capital'!AU5)</f>
        <v/>
      </c>
      <c r="AV5" s="223" t="str">
        <f>IF('SAM_2017_4HH_rich with capital'!AV5="","",'SAM_2017_4HH_rich with capital'!AV5)</f>
        <v/>
      </c>
      <c r="AW5" s="223" t="str">
        <f>IF('SAM_2017_4HH_rich with capital'!AW5="","",'SAM_2017_4HH_rich with capital'!AW5)</f>
        <v/>
      </c>
      <c r="AX5" s="223" t="str">
        <f>IF('SAM_2017_4HH_rich with capital'!AX5="","",'SAM_2017_4HH_rich with capital'!AX5)</f>
        <v/>
      </c>
      <c r="AY5" s="223" t="str">
        <f>IF('SAM_2017_4HH_rich with capital'!AY5="","",'SAM_2017_4HH_rich with capital'!AY5)</f>
        <v/>
      </c>
      <c r="AZ5" s="223" t="str">
        <f>IF('SAM_2017_4HH_rich with capital'!AZ5="","",'SAM_2017_4HH_rich with capital'!AZ5)</f>
        <v/>
      </c>
      <c r="BA5" s="223" t="str">
        <f>IF('SAM_2017_4HH_rich with capital'!BA5="","",'SAM_2017_4HH_rich with capital'!BA5)</f>
        <v/>
      </c>
      <c r="BB5" s="223" t="str">
        <f>IF('SAM_2017_4HH_rich with capital'!BB5="","",'SAM_2017_4HH_rich with capital'!BB5)</f>
        <v/>
      </c>
      <c r="BC5" s="223" t="str">
        <f>IF('SAM_2017_4HH_rich with capital'!BC5="","",'SAM_2017_4HH_rich with capital'!BC5)</f>
        <v/>
      </c>
      <c r="BD5" s="223" t="str">
        <f>IF('SAM_2017_4HH_rich with capital'!BD5="","",'SAM_2017_4HH_rich with capital'!BD5)</f>
        <v/>
      </c>
      <c r="BE5" s="223" t="str">
        <f>IF('SAM_2017_4HH_rich with capital'!BE5="","",'SAM_2017_4HH_rich with capital'!BE5)</f>
        <v/>
      </c>
      <c r="BF5" s="223" t="str">
        <f>IF('SAM_2017_4HH_rich with capital'!BF5="","",'SAM_2017_4HH_rich with capital'!BF5)</f>
        <v/>
      </c>
      <c r="BG5" s="223" t="str">
        <f>IF('SAM_2017_4HH_rich with capital'!BG5="","",'SAM_2017_4HH_rich with capital'!BG5)</f>
        <v/>
      </c>
      <c r="BH5" s="223" t="str">
        <f>IF('SAM_2017_4HH_rich with capital'!BH5="","",'SAM_2017_4HH_rich with capital'!BH5)</f>
        <v/>
      </c>
      <c r="BI5" s="223" t="str">
        <f>IF('SAM_2017_4HH_rich with capital'!BI5="","",'SAM_2017_4HH_rich with capital'!BI5)</f>
        <v/>
      </c>
      <c r="BJ5" s="223" t="str">
        <f>IF('SAM_2017_4HH_rich with capital'!BJ5="","",'SAM_2017_4HH_rich with capital'!BJ5)</f>
        <v/>
      </c>
      <c r="BK5" s="223" t="str">
        <f>IF('SAM_2017_4HH_rich with capital'!BK5="","",'SAM_2017_4HH_rich with capital'!BK5)</f>
        <v/>
      </c>
      <c r="BL5" s="223" t="str">
        <f>IF('SAM_2017_4HH_rich with capital'!BL5="","",'SAM_2017_4HH_rich with capital'!BL5)</f>
        <v/>
      </c>
      <c r="BM5" s="223" t="str">
        <f>IF('SAM_2017_4HH_rich with capital'!BM5="","",'SAM_2017_4HH_rich with capital'!BM5)</f>
        <v/>
      </c>
      <c r="BN5" s="223" t="str">
        <f>IF('SAM_2017_4HH_rich with capital'!BN5="","",'SAM_2017_4HH_rich with capital'!BN5)</f>
        <v/>
      </c>
      <c r="BO5" s="223" t="str">
        <f>IF('SAM_2017_4HH_rich with capital'!BO5="","",'SAM_2017_4HH_rich with capital'!BO5)</f>
        <v/>
      </c>
      <c r="BP5" s="223" t="str">
        <f>IF('SAM_2017_4HH_rich with capital'!BP5="","",'SAM_2017_4HH_rich with capital'!BP5)</f>
        <v/>
      </c>
      <c r="BQ5" s="223" t="str">
        <f>IF('SAM_2017_4HH_rich with capital'!BQ5="","",'SAM_2017_4HH_rich with capital'!BQ5)</f>
        <v/>
      </c>
      <c r="BR5" s="223" t="str">
        <f>IF('SAM_2017_4HH_rich with capital'!BR5="","",'SAM_2017_4HH_rich with capital'!BR5)</f>
        <v/>
      </c>
      <c r="BS5" s="223" t="str">
        <f>IF('SAM_2017_4HH_rich with capital'!BS5="","",'SAM_2017_4HH_rich with capital'!BS5)</f>
        <v/>
      </c>
      <c r="BT5" s="223" t="str">
        <f>IF('SAM_2017_4HH_rich with capital'!BT5="","",'SAM_2017_4HH_rich with capital'!BT5)</f>
        <v/>
      </c>
      <c r="BU5" s="223" t="str">
        <f>IF('SAM_2017_4HH_rich with capital'!BU5="","",'SAM_2017_4HH_rich with capital'!BU5)</f>
        <v/>
      </c>
      <c r="BV5" s="223" t="str">
        <f>IF('SAM_2017_4HH_rich with capital'!BV5="","",'SAM_2017_4HH_rich with capital'!BV5)</f>
        <v/>
      </c>
      <c r="BW5" s="223" t="str">
        <f>IF('SAM_2017_4HH_rich with capital'!BW5="","",'SAM_2017_4HH_rich with capital'!BW5)</f>
        <v/>
      </c>
      <c r="BX5" s="223" t="str">
        <f>IF('SAM_2017_4HH_rich with capital'!BX5="","",'SAM_2017_4HH_rich with capital'!BX5)</f>
        <v/>
      </c>
      <c r="BY5" s="223" t="str">
        <f>IF('SAM_2017_4HH_rich with capital'!BY5="","",'SAM_2017_4HH_rich with capital'!BY5)</f>
        <v/>
      </c>
      <c r="BZ5" s="223" t="str">
        <f>IF('SAM_2017_4HH_rich with capital'!BZ5="","",'SAM_2017_4HH_rich with capital'!BZ5)</f>
        <v/>
      </c>
      <c r="CA5" s="223" t="str">
        <f>IF('SAM_2017_4HH_rich with capital'!CA5="","",'SAM_2017_4HH_rich with capital'!CA5)</f>
        <v/>
      </c>
      <c r="CB5" s="223" t="str">
        <f>IF('SAM_2017_4HH_rich with capital'!CB5="","",'SAM_2017_4HH_rich with capital'!CB5)</f>
        <v/>
      </c>
      <c r="CC5" s="223" t="str">
        <f>IF('SAM_2017_4HH_rich with capital'!CC5="","",'SAM_2017_4HH_rich with capital'!CC5)</f>
        <v/>
      </c>
      <c r="CD5" s="223" t="str">
        <f>IF('SAM_2017_4HH_rich with capital'!CD5="","",'SAM_2017_4HH_rich with capital'!CD5)</f>
        <v/>
      </c>
      <c r="CE5" s="223" t="str">
        <f>IF('SAM_2017_4HH_rich with capital'!CE5="","",'SAM_2017_4HH_rich with capital'!CE5)</f>
        <v/>
      </c>
      <c r="CF5" s="83">
        <f>IF('SAM_2017_4HH_rich with capital'!CF5="","",'SAM_2017_4HH_rich with capital'!CF5)</f>
        <v>7703639.5312336776</v>
      </c>
      <c r="CG5" s="107">
        <f t="shared" si="0"/>
        <v>9835329.8675439358</v>
      </c>
      <c r="CH5" s="221"/>
      <c r="CI5" s="221"/>
      <c r="CJ5" s="221"/>
      <c r="CK5" s="221"/>
    </row>
    <row r="6" spans="1:89" x14ac:dyDescent="0.25">
      <c r="A6" s="227"/>
      <c r="B6" s="225">
        <v>4</v>
      </c>
      <c r="C6" s="244" t="str">
        <f>IF('SAM_2017_4HH_rich with capital'!C6="","",'SAM_2017_4HH_rich with capital'!C6)</f>
        <v/>
      </c>
      <c r="D6" s="223" t="str">
        <f>IF('SAM_2017_4HH_rich with capital'!D6="","",'SAM_2017_4HH_rich with capital'!D6)</f>
        <v/>
      </c>
      <c r="E6" s="223" t="str">
        <f>IF('SAM_2017_4HH_rich with capital'!E6="","",'SAM_2017_4HH_rich with capital'!E6)</f>
        <v/>
      </c>
      <c r="F6" s="223" t="str">
        <f>IF('SAM_2017_4HH_rich with capital'!F6="","",'SAM_2017_4HH_rich with capital'!F6)</f>
        <v/>
      </c>
      <c r="G6" s="223" t="str">
        <f>IF('SAM_2017_4HH_rich with capital'!G6="","",'SAM_2017_4HH_rich with capital'!G6)</f>
        <v/>
      </c>
      <c r="H6" s="223" t="str">
        <f>IF('SAM_2017_4HH_rich with capital'!H6="","",'SAM_2017_4HH_rich with capital'!H6)</f>
        <v/>
      </c>
      <c r="I6" s="223" t="str">
        <f>IF('SAM_2017_4HH_rich with capital'!I6="","",'SAM_2017_4HH_rich with capital'!I6)</f>
        <v/>
      </c>
      <c r="J6" s="223" t="str">
        <f>IF('SAM_2017_4HH_rich with capital'!J6="","",'SAM_2017_4HH_rich with capital'!J6)</f>
        <v/>
      </c>
      <c r="K6" s="223" t="str">
        <f>IF('SAM_2017_4HH_rich with capital'!K6="","",'SAM_2017_4HH_rich with capital'!K6)</f>
        <v/>
      </c>
      <c r="L6" s="223" t="str">
        <f>IF('SAM_2017_4HH_rich with capital'!L6="","",'SAM_2017_4HH_rich with capital'!L6)</f>
        <v/>
      </c>
      <c r="M6" s="223" t="str">
        <f>IF('SAM_2017_4HH_rich with capital'!M6="","",'SAM_2017_4HH_rich with capital'!M6)</f>
        <v/>
      </c>
      <c r="N6" s="223" t="str">
        <f>IF('SAM_2017_4HH_rich with capital'!N6="","",'SAM_2017_4HH_rich with capital'!N6)</f>
        <v/>
      </c>
      <c r="O6" s="223" t="str">
        <f>IF('SAM_2017_4HH_rich with capital'!O6="","",'SAM_2017_4HH_rich with capital'!O6)</f>
        <v/>
      </c>
      <c r="P6" s="223" t="str">
        <f>IF('SAM_2017_4HH_rich with capital'!P6="","",'SAM_2017_4HH_rich with capital'!P6)</f>
        <v/>
      </c>
      <c r="Q6" s="223" t="str">
        <f>IF('SAM_2017_4HH_rich with capital'!Q6="","",'SAM_2017_4HH_rich with capital'!Q6)</f>
        <v/>
      </c>
      <c r="R6" s="223" t="str">
        <f>IF('SAM_2017_4HH_rich with capital'!R6="","",'SAM_2017_4HH_rich with capital'!R6)</f>
        <v/>
      </c>
      <c r="S6" s="223" t="str">
        <f>IF('SAM_2017_4HH_rich with capital'!S6="","",'SAM_2017_4HH_rich with capital'!S6)</f>
        <v/>
      </c>
      <c r="T6" s="223" t="str">
        <f>IF('SAM_2017_4HH_rich with capital'!T6="","",'SAM_2017_4HH_rich with capital'!T6)</f>
        <v/>
      </c>
      <c r="U6" s="223" t="str">
        <f>IF('SAM_2017_4HH_rich with capital'!U6="","",'SAM_2017_4HH_rich with capital'!U6)</f>
        <v/>
      </c>
      <c r="V6" s="223" t="str">
        <f>IF('SAM_2017_4HH_rich with capital'!V6="","",'SAM_2017_4HH_rich with capital'!V6)</f>
        <v/>
      </c>
      <c r="W6" s="223" t="str">
        <f>IF('SAM_2017_4HH_rich with capital'!W6="","",'SAM_2017_4HH_rich with capital'!W6)</f>
        <v/>
      </c>
      <c r="X6" s="223" t="str">
        <f>IF('SAM_2017_4HH_rich with capital'!X6="","",'SAM_2017_4HH_rich with capital'!X6)</f>
        <v/>
      </c>
      <c r="Y6" s="223" t="str">
        <f>IF('SAM_2017_4HH_rich with capital'!Y6="","",'SAM_2017_4HH_rich with capital'!Y6)</f>
        <v/>
      </c>
      <c r="Z6" s="223" t="str">
        <f>IF('SAM_2017_4HH_rich with capital'!Z6="","",'SAM_2017_4HH_rich with capital'!Z6)</f>
        <v/>
      </c>
      <c r="AA6" s="223" t="str">
        <f>IF('SAM_2017_4HH_rich with capital'!AA6="","",'SAM_2017_4HH_rich with capital'!AA6)</f>
        <v/>
      </c>
      <c r="AB6" s="223" t="str">
        <f>IF('SAM_2017_4HH_rich with capital'!AB6="","",'SAM_2017_4HH_rich with capital'!AB6)</f>
        <v/>
      </c>
      <c r="AC6" s="223" t="str">
        <f>IF('SAM_2017_4HH_rich with capital'!AC6="","",'SAM_2017_4HH_rich with capital'!AC6)</f>
        <v/>
      </c>
      <c r="AD6" s="223" t="str">
        <f>IF('SAM_2017_4HH_rich with capital'!AD6="","",'SAM_2017_4HH_rich with capital'!AD6)</f>
        <v/>
      </c>
      <c r="AE6" s="223" t="str">
        <f>IF('SAM_2017_4HH_rich with capital'!AE6="","",'SAM_2017_4HH_rich with capital'!AE6)</f>
        <v/>
      </c>
      <c r="AF6" s="223" t="str">
        <f>IF('SAM_2017_4HH_rich with capital'!AF6="","",'SAM_2017_4HH_rich with capital'!AF6)</f>
        <v/>
      </c>
      <c r="AG6" s="223" t="str">
        <f>IF('SAM_2017_4HH_rich with capital'!AG6="","",'SAM_2017_4HH_rich with capital'!AG6)</f>
        <v/>
      </c>
      <c r="AH6" s="223" t="str">
        <f>IF('SAM_2017_4HH_rich with capital'!AH6="","",'SAM_2017_4HH_rich with capital'!AH6)</f>
        <v/>
      </c>
      <c r="AI6" s="223" t="str">
        <f>IF('SAM_2017_4HH_rich with capital'!AI6="","",'SAM_2017_4HH_rich with capital'!AI6)</f>
        <v/>
      </c>
      <c r="AJ6" s="223" t="str">
        <f>IF('SAM_2017_4HH_rich with capital'!AJ6="","",'SAM_2017_4HH_rich with capital'!AJ6)</f>
        <v/>
      </c>
      <c r="AK6" s="223" t="str">
        <f>IF('SAM_2017_4HH_rich with capital'!AK6="","",'SAM_2017_4HH_rich with capital'!AK6)</f>
        <v/>
      </c>
      <c r="AL6" s="223" t="str">
        <f>IF('SAM_2017_4HH_rich with capital'!AL6="","",'SAM_2017_4HH_rich with capital'!AL6)</f>
        <v/>
      </c>
      <c r="AM6" s="223" t="str">
        <f>IF('SAM_2017_4HH_rich with capital'!AM6="","",'SAM_2017_4HH_rich with capital'!AM6)</f>
        <v/>
      </c>
      <c r="AN6" s="2">
        <f>IF('SAM_2017_4HH_rich with capital'!AN6="","",'SAM_2017_4HH_rich with capital'!AN6)</f>
        <v>-79489.977102817284</v>
      </c>
      <c r="AO6" s="223" t="str">
        <f>IF('SAM_2017_4HH_rich with capital'!AO6="","",'SAM_2017_4HH_rich with capital'!AO6)</f>
        <v/>
      </c>
      <c r="AP6" s="223" t="str">
        <f>IF('SAM_2017_4HH_rich with capital'!AP6="","",'SAM_2017_4HH_rich with capital'!AP6)</f>
        <v/>
      </c>
      <c r="AQ6" s="223" t="str">
        <f>IF('SAM_2017_4HH_rich with capital'!AQ6="","",'SAM_2017_4HH_rich with capital'!AQ6)</f>
        <v/>
      </c>
      <c r="AR6" s="223" t="str">
        <f>IF('SAM_2017_4HH_rich with capital'!AR6="","",'SAM_2017_4HH_rich with capital'!AR6)</f>
        <v/>
      </c>
      <c r="AS6" s="223" t="str">
        <f>IF('SAM_2017_4HH_rich with capital'!AS6="","",'SAM_2017_4HH_rich with capital'!AS6)</f>
        <v/>
      </c>
      <c r="AT6" s="223" t="str">
        <f>IF('SAM_2017_4HH_rich with capital'!AT6="","",'SAM_2017_4HH_rich with capital'!AT6)</f>
        <v/>
      </c>
      <c r="AU6" s="223" t="str">
        <f>IF('SAM_2017_4HH_rich with capital'!AU6="","",'SAM_2017_4HH_rich with capital'!AU6)</f>
        <v/>
      </c>
      <c r="AV6" s="223" t="str">
        <f>IF('SAM_2017_4HH_rich with capital'!AV6="","",'SAM_2017_4HH_rich with capital'!AV6)</f>
        <v/>
      </c>
      <c r="AW6" s="223" t="str">
        <f>IF('SAM_2017_4HH_rich with capital'!AW6="","",'SAM_2017_4HH_rich with capital'!AW6)</f>
        <v/>
      </c>
      <c r="AX6" s="223" t="str">
        <f>IF('SAM_2017_4HH_rich with capital'!AX6="","",'SAM_2017_4HH_rich with capital'!AX6)</f>
        <v/>
      </c>
      <c r="AY6" s="223" t="str">
        <f>IF('SAM_2017_4HH_rich with capital'!AY6="","",'SAM_2017_4HH_rich with capital'!AY6)</f>
        <v/>
      </c>
      <c r="AZ6" s="223" t="str">
        <f>IF('SAM_2017_4HH_rich with capital'!AZ6="","",'SAM_2017_4HH_rich with capital'!AZ6)</f>
        <v/>
      </c>
      <c r="BA6" s="223" t="str">
        <f>IF('SAM_2017_4HH_rich with capital'!BA6="","",'SAM_2017_4HH_rich with capital'!BA6)</f>
        <v/>
      </c>
      <c r="BB6" s="223" t="str">
        <f>IF('SAM_2017_4HH_rich with capital'!BB6="","",'SAM_2017_4HH_rich with capital'!BB6)</f>
        <v/>
      </c>
      <c r="BC6" s="223" t="str">
        <f>IF('SAM_2017_4HH_rich with capital'!BC6="","",'SAM_2017_4HH_rich with capital'!BC6)</f>
        <v/>
      </c>
      <c r="BD6" s="223" t="str">
        <f>IF('SAM_2017_4HH_rich with capital'!BD6="","",'SAM_2017_4HH_rich with capital'!BD6)</f>
        <v/>
      </c>
      <c r="BE6" s="223" t="str">
        <f>IF('SAM_2017_4HH_rich with capital'!BE6="","",'SAM_2017_4HH_rich with capital'!BE6)</f>
        <v/>
      </c>
      <c r="BF6" s="223" t="str">
        <f>IF('SAM_2017_4HH_rich with capital'!BF6="","",'SAM_2017_4HH_rich with capital'!BF6)</f>
        <v/>
      </c>
      <c r="BG6" s="223" t="str">
        <f>IF('SAM_2017_4HH_rich with capital'!BG6="","",'SAM_2017_4HH_rich with capital'!BG6)</f>
        <v/>
      </c>
      <c r="BH6" s="223" t="str">
        <f>IF('SAM_2017_4HH_rich with capital'!BH6="","",'SAM_2017_4HH_rich with capital'!BH6)</f>
        <v/>
      </c>
      <c r="BI6" s="223" t="str">
        <f>IF('SAM_2017_4HH_rich with capital'!BI6="","",'SAM_2017_4HH_rich with capital'!BI6)</f>
        <v/>
      </c>
      <c r="BJ6" s="223" t="str">
        <f>IF('SAM_2017_4HH_rich with capital'!BJ6="","",'SAM_2017_4HH_rich with capital'!BJ6)</f>
        <v/>
      </c>
      <c r="BK6" s="223" t="str">
        <f>IF('SAM_2017_4HH_rich with capital'!BK6="","",'SAM_2017_4HH_rich with capital'!BK6)</f>
        <v/>
      </c>
      <c r="BL6" s="223" t="str">
        <f>IF('SAM_2017_4HH_rich with capital'!BL6="","",'SAM_2017_4HH_rich with capital'!BL6)</f>
        <v/>
      </c>
      <c r="BM6" s="223" t="str">
        <f>IF('SAM_2017_4HH_rich with capital'!BM6="","",'SAM_2017_4HH_rich with capital'!BM6)</f>
        <v/>
      </c>
      <c r="BN6" s="223" t="str">
        <f>IF('SAM_2017_4HH_rich with capital'!BN6="","",'SAM_2017_4HH_rich with capital'!BN6)</f>
        <v/>
      </c>
      <c r="BO6" s="223" t="str">
        <f>IF('SAM_2017_4HH_rich with capital'!BO6="","",'SAM_2017_4HH_rich with capital'!BO6)</f>
        <v/>
      </c>
      <c r="BP6" s="223" t="str">
        <f>IF('SAM_2017_4HH_rich with capital'!BP6="","",'SAM_2017_4HH_rich with capital'!BP6)</f>
        <v/>
      </c>
      <c r="BQ6" s="223" t="str">
        <f>IF('SAM_2017_4HH_rich with capital'!BQ6="","",'SAM_2017_4HH_rich with capital'!BQ6)</f>
        <v/>
      </c>
      <c r="BR6" s="223" t="str">
        <f>IF('SAM_2017_4HH_rich with capital'!BR6="","",'SAM_2017_4HH_rich with capital'!BR6)</f>
        <v/>
      </c>
      <c r="BS6" s="223" t="str">
        <f>IF('SAM_2017_4HH_rich with capital'!BS6="","",'SAM_2017_4HH_rich with capital'!BS6)</f>
        <v/>
      </c>
      <c r="BT6" s="223" t="str">
        <f>IF('SAM_2017_4HH_rich with capital'!BT6="","",'SAM_2017_4HH_rich with capital'!BT6)</f>
        <v/>
      </c>
      <c r="BU6" s="223" t="str">
        <f>IF('SAM_2017_4HH_rich with capital'!BU6="","",'SAM_2017_4HH_rich with capital'!BU6)</f>
        <v/>
      </c>
      <c r="BV6" s="223" t="str">
        <f>IF('SAM_2017_4HH_rich with capital'!BV6="","",'SAM_2017_4HH_rich with capital'!BV6)</f>
        <v/>
      </c>
      <c r="BW6" s="223" t="str">
        <f>IF('SAM_2017_4HH_rich with capital'!BW6="","",'SAM_2017_4HH_rich with capital'!BW6)</f>
        <v/>
      </c>
      <c r="BX6" s="223" t="str">
        <f>IF('SAM_2017_4HH_rich with capital'!BX6="","",'SAM_2017_4HH_rich with capital'!BX6)</f>
        <v/>
      </c>
      <c r="BY6" s="223" t="str">
        <f>IF('SAM_2017_4HH_rich with capital'!BY6="","",'SAM_2017_4HH_rich with capital'!BY6)</f>
        <v/>
      </c>
      <c r="BZ6" s="223" t="str">
        <f>IF('SAM_2017_4HH_rich with capital'!BZ6="","",'SAM_2017_4HH_rich with capital'!BZ6)</f>
        <v/>
      </c>
      <c r="CA6" s="223" t="str">
        <f>IF('SAM_2017_4HH_rich with capital'!CA6="","",'SAM_2017_4HH_rich with capital'!CA6)</f>
        <v/>
      </c>
      <c r="CB6" s="223" t="str">
        <f>IF('SAM_2017_4HH_rich with capital'!CB6="","",'SAM_2017_4HH_rich with capital'!CB6)</f>
        <v/>
      </c>
      <c r="CC6" s="223" t="str">
        <f>IF('SAM_2017_4HH_rich with capital'!CC6="","",'SAM_2017_4HH_rich with capital'!CC6)</f>
        <v/>
      </c>
      <c r="CD6" s="223" t="str">
        <f>IF('SAM_2017_4HH_rich with capital'!CD6="","",'SAM_2017_4HH_rich with capital'!CD6)</f>
        <v/>
      </c>
      <c r="CE6" s="223" t="str">
        <f>IF('SAM_2017_4HH_rich with capital'!CE6="","",'SAM_2017_4HH_rich with capital'!CE6)</f>
        <v/>
      </c>
      <c r="CF6" s="83">
        <f>IF('SAM_2017_4HH_rich with capital'!CF6="","",'SAM_2017_4HH_rich with capital'!CF6)</f>
        <v>381343.05124846118</v>
      </c>
      <c r="CG6" s="107">
        <f t="shared" si="0"/>
        <v>301853.07414564391</v>
      </c>
      <c r="CH6" s="221"/>
      <c r="CI6" s="221"/>
      <c r="CJ6" s="221"/>
      <c r="CK6" s="221"/>
    </row>
    <row r="7" spans="1:89" x14ac:dyDescent="0.25">
      <c r="A7" s="227"/>
      <c r="B7" s="225">
        <v>5</v>
      </c>
      <c r="C7" s="244" t="str">
        <f>IF('SAM_2017_4HH_rich with capital'!C7="","",'SAM_2017_4HH_rich with capital'!C7)</f>
        <v/>
      </c>
      <c r="D7" s="223" t="str">
        <f>IF('SAM_2017_4HH_rich with capital'!D7="","",'SAM_2017_4HH_rich with capital'!D7)</f>
        <v/>
      </c>
      <c r="E7" s="223" t="str">
        <f>IF('SAM_2017_4HH_rich with capital'!E7="","",'SAM_2017_4HH_rich with capital'!E7)</f>
        <v/>
      </c>
      <c r="F7" s="223" t="str">
        <f>IF('SAM_2017_4HH_rich with capital'!F7="","",'SAM_2017_4HH_rich with capital'!F7)</f>
        <v/>
      </c>
      <c r="G7" s="223" t="str">
        <f>IF('SAM_2017_4HH_rich with capital'!G7="","",'SAM_2017_4HH_rich with capital'!G7)</f>
        <v/>
      </c>
      <c r="H7" s="223" t="str">
        <f>IF('SAM_2017_4HH_rich with capital'!H7="","",'SAM_2017_4HH_rich with capital'!H7)</f>
        <v/>
      </c>
      <c r="I7" s="223" t="str">
        <f>IF('SAM_2017_4HH_rich with capital'!I7="","",'SAM_2017_4HH_rich with capital'!I7)</f>
        <v/>
      </c>
      <c r="J7" s="223" t="str">
        <f>IF('SAM_2017_4HH_rich with capital'!J7="","",'SAM_2017_4HH_rich with capital'!J7)</f>
        <v/>
      </c>
      <c r="K7" s="223" t="str">
        <f>IF('SAM_2017_4HH_rich with capital'!K7="","",'SAM_2017_4HH_rich with capital'!K7)</f>
        <v/>
      </c>
      <c r="L7" s="223" t="str">
        <f>IF('SAM_2017_4HH_rich with capital'!L7="","",'SAM_2017_4HH_rich with capital'!L7)</f>
        <v/>
      </c>
      <c r="M7" s="223" t="str">
        <f>IF('SAM_2017_4HH_rich with capital'!M7="","",'SAM_2017_4HH_rich with capital'!M7)</f>
        <v/>
      </c>
      <c r="N7" s="223" t="str">
        <f>IF('SAM_2017_4HH_rich with capital'!N7="","",'SAM_2017_4HH_rich with capital'!N7)</f>
        <v/>
      </c>
      <c r="O7" s="223" t="str">
        <f>IF('SAM_2017_4HH_rich with capital'!O7="","",'SAM_2017_4HH_rich with capital'!O7)</f>
        <v/>
      </c>
      <c r="P7" s="223" t="str">
        <f>IF('SAM_2017_4HH_rich with capital'!P7="","",'SAM_2017_4HH_rich with capital'!P7)</f>
        <v/>
      </c>
      <c r="Q7" s="223" t="str">
        <f>IF('SAM_2017_4HH_rich with capital'!Q7="","",'SAM_2017_4HH_rich with capital'!Q7)</f>
        <v/>
      </c>
      <c r="R7" s="223" t="str">
        <f>IF('SAM_2017_4HH_rich with capital'!R7="","",'SAM_2017_4HH_rich with capital'!R7)</f>
        <v/>
      </c>
      <c r="S7" s="223" t="str">
        <f>IF('SAM_2017_4HH_rich with capital'!S7="","",'SAM_2017_4HH_rich with capital'!S7)</f>
        <v/>
      </c>
      <c r="T7" s="223" t="str">
        <f>IF('SAM_2017_4HH_rich with capital'!T7="","",'SAM_2017_4HH_rich with capital'!T7)</f>
        <v/>
      </c>
      <c r="U7" s="223" t="str">
        <f>IF('SAM_2017_4HH_rich with capital'!U7="","",'SAM_2017_4HH_rich with capital'!U7)</f>
        <v/>
      </c>
      <c r="V7" s="223" t="str">
        <f>IF('SAM_2017_4HH_rich with capital'!V7="","",'SAM_2017_4HH_rich with capital'!V7)</f>
        <v/>
      </c>
      <c r="W7" s="223" t="str">
        <f>IF('SAM_2017_4HH_rich with capital'!W7="","",'SAM_2017_4HH_rich with capital'!W7)</f>
        <v/>
      </c>
      <c r="X7" s="223" t="str">
        <f>IF('SAM_2017_4HH_rich with capital'!X7="","",'SAM_2017_4HH_rich with capital'!X7)</f>
        <v/>
      </c>
      <c r="Y7" s="223" t="str">
        <f>IF('SAM_2017_4HH_rich with capital'!Y7="","",'SAM_2017_4HH_rich with capital'!Y7)</f>
        <v/>
      </c>
      <c r="Z7" s="223" t="str">
        <f>IF('SAM_2017_4HH_rich with capital'!Z7="","",'SAM_2017_4HH_rich with capital'!Z7)</f>
        <v/>
      </c>
      <c r="AA7" s="223" t="str">
        <f>IF('SAM_2017_4HH_rich with capital'!AA7="","",'SAM_2017_4HH_rich with capital'!AA7)</f>
        <v/>
      </c>
      <c r="AB7" s="223" t="str">
        <f>IF('SAM_2017_4HH_rich with capital'!AB7="","",'SAM_2017_4HH_rich with capital'!AB7)</f>
        <v/>
      </c>
      <c r="AC7" s="223" t="str">
        <f>IF('SAM_2017_4HH_rich with capital'!AC7="","",'SAM_2017_4HH_rich with capital'!AC7)</f>
        <v/>
      </c>
      <c r="AD7" s="223" t="str">
        <f>IF('SAM_2017_4HH_rich with capital'!AD7="","",'SAM_2017_4HH_rich with capital'!AD7)</f>
        <v/>
      </c>
      <c r="AE7" s="223" t="str">
        <f>IF('SAM_2017_4HH_rich with capital'!AE7="","",'SAM_2017_4HH_rich with capital'!AE7)</f>
        <v/>
      </c>
      <c r="AF7" s="223" t="str">
        <f>IF('SAM_2017_4HH_rich with capital'!AF7="","",'SAM_2017_4HH_rich with capital'!AF7)</f>
        <v/>
      </c>
      <c r="AG7" s="223" t="str">
        <f>IF('SAM_2017_4HH_rich with capital'!AG7="","",'SAM_2017_4HH_rich with capital'!AG7)</f>
        <v/>
      </c>
      <c r="AH7" s="223" t="str">
        <f>IF('SAM_2017_4HH_rich with capital'!AH7="","",'SAM_2017_4HH_rich with capital'!AH7)</f>
        <v/>
      </c>
      <c r="AI7" s="223" t="str">
        <f>IF('SAM_2017_4HH_rich with capital'!AI7="","",'SAM_2017_4HH_rich with capital'!AI7)</f>
        <v/>
      </c>
      <c r="AJ7" s="223" t="str">
        <f>IF('SAM_2017_4HH_rich with capital'!AJ7="","",'SAM_2017_4HH_rich with capital'!AJ7)</f>
        <v/>
      </c>
      <c r="AK7" s="223" t="str">
        <f>IF('SAM_2017_4HH_rich with capital'!AK7="","",'SAM_2017_4HH_rich with capital'!AK7)</f>
        <v/>
      </c>
      <c r="AL7" s="223" t="str">
        <f>IF('SAM_2017_4HH_rich with capital'!AL7="","",'SAM_2017_4HH_rich with capital'!AL7)</f>
        <v/>
      </c>
      <c r="AM7" s="223" t="str">
        <f>IF('SAM_2017_4HH_rich with capital'!AM7="","",'SAM_2017_4HH_rich with capital'!AM7)</f>
        <v/>
      </c>
      <c r="AN7" s="223" t="str">
        <f>IF('SAM_2017_4HH_rich with capital'!AN7="","",'SAM_2017_4HH_rich with capital'!AN7)</f>
        <v/>
      </c>
      <c r="AO7" s="223">
        <f>IF('SAM_2017_4HH_rich with capital'!AO7="","",'SAM_2017_4HH_rich with capital'!AO7)</f>
        <v>313451.98804420186</v>
      </c>
      <c r="AP7" s="223" t="str">
        <f>IF('SAM_2017_4HH_rich with capital'!AP7="","",'SAM_2017_4HH_rich with capital'!AP7)</f>
        <v/>
      </c>
      <c r="AQ7" s="223" t="str">
        <f>IF('SAM_2017_4HH_rich with capital'!AQ7="","",'SAM_2017_4HH_rich with capital'!AQ7)</f>
        <v/>
      </c>
      <c r="AR7" s="223" t="str">
        <f>IF('SAM_2017_4HH_rich with capital'!AR7="","",'SAM_2017_4HH_rich with capital'!AR7)</f>
        <v/>
      </c>
      <c r="AS7" s="223" t="str">
        <f>IF('SAM_2017_4HH_rich with capital'!AS7="","",'SAM_2017_4HH_rich with capital'!AS7)</f>
        <v/>
      </c>
      <c r="AT7" s="223" t="str">
        <f>IF('SAM_2017_4HH_rich with capital'!AT7="","",'SAM_2017_4HH_rich with capital'!AT7)</f>
        <v/>
      </c>
      <c r="AU7" s="223" t="str">
        <f>IF('SAM_2017_4HH_rich with capital'!AU7="","",'SAM_2017_4HH_rich with capital'!AU7)</f>
        <v/>
      </c>
      <c r="AV7" s="223" t="str">
        <f>IF('SAM_2017_4HH_rich with capital'!AV7="","",'SAM_2017_4HH_rich with capital'!AV7)</f>
        <v/>
      </c>
      <c r="AW7" s="223" t="str">
        <f>IF('SAM_2017_4HH_rich with capital'!AW7="","",'SAM_2017_4HH_rich with capital'!AW7)</f>
        <v/>
      </c>
      <c r="AX7" s="223" t="str">
        <f>IF('SAM_2017_4HH_rich with capital'!AX7="","",'SAM_2017_4HH_rich with capital'!AX7)</f>
        <v/>
      </c>
      <c r="AY7" s="223" t="str">
        <f>IF('SAM_2017_4HH_rich with capital'!AY7="","",'SAM_2017_4HH_rich with capital'!AY7)</f>
        <v/>
      </c>
      <c r="AZ7" s="223" t="str">
        <f>IF('SAM_2017_4HH_rich with capital'!AZ7="","",'SAM_2017_4HH_rich with capital'!AZ7)</f>
        <v/>
      </c>
      <c r="BA7" s="223" t="str">
        <f>IF('SAM_2017_4HH_rich with capital'!BA7="","",'SAM_2017_4HH_rich with capital'!BA7)</f>
        <v/>
      </c>
      <c r="BB7" s="223" t="str">
        <f>IF('SAM_2017_4HH_rich with capital'!BB7="","",'SAM_2017_4HH_rich with capital'!BB7)</f>
        <v/>
      </c>
      <c r="BC7" s="223" t="str">
        <f>IF('SAM_2017_4HH_rich with capital'!BC7="","",'SAM_2017_4HH_rich with capital'!BC7)</f>
        <v/>
      </c>
      <c r="BD7" s="223" t="str">
        <f>IF('SAM_2017_4HH_rich with capital'!BD7="","",'SAM_2017_4HH_rich with capital'!BD7)</f>
        <v/>
      </c>
      <c r="BE7" s="223" t="str">
        <f>IF('SAM_2017_4HH_rich with capital'!BE7="","",'SAM_2017_4HH_rich with capital'!BE7)</f>
        <v/>
      </c>
      <c r="BF7" s="223" t="str">
        <f>IF('SAM_2017_4HH_rich with capital'!BF7="","",'SAM_2017_4HH_rich with capital'!BF7)</f>
        <v/>
      </c>
      <c r="BG7" s="223" t="str">
        <f>IF('SAM_2017_4HH_rich with capital'!BG7="","",'SAM_2017_4HH_rich with capital'!BG7)</f>
        <v/>
      </c>
      <c r="BH7" s="223" t="str">
        <f>IF('SAM_2017_4HH_rich with capital'!BH7="","",'SAM_2017_4HH_rich with capital'!BH7)</f>
        <v/>
      </c>
      <c r="BI7" s="223" t="str">
        <f>IF('SAM_2017_4HH_rich with capital'!BI7="","",'SAM_2017_4HH_rich with capital'!BI7)</f>
        <v/>
      </c>
      <c r="BJ7" s="223" t="str">
        <f>IF('SAM_2017_4HH_rich with capital'!BJ7="","",'SAM_2017_4HH_rich with capital'!BJ7)</f>
        <v/>
      </c>
      <c r="BK7" s="223" t="str">
        <f>IF('SAM_2017_4HH_rich with capital'!BK7="","",'SAM_2017_4HH_rich with capital'!BK7)</f>
        <v/>
      </c>
      <c r="BL7" s="223" t="str">
        <f>IF('SAM_2017_4HH_rich with capital'!BL7="","",'SAM_2017_4HH_rich with capital'!BL7)</f>
        <v/>
      </c>
      <c r="BM7" s="223" t="str">
        <f>IF('SAM_2017_4HH_rich with capital'!BM7="","",'SAM_2017_4HH_rich with capital'!BM7)</f>
        <v/>
      </c>
      <c r="BN7" s="223" t="str">
        <f>IF('SAM_2017_4HH_rich with capital'!BN7="","",'SAM_2017_4HH_rich with capital'!BN7)</f>
        <v/>
      </c>
      <c r="BO7" s="223" t="str">
        <f>IF('SAM_2017_4HH_rich with capital'!BO7="","",'SAM_2017_4HH_rich with capital'!BO7)</f>
        <v/>
      </c>
      <c r="BP7" s="223" t="str">
        <f>IF('SAM_2017_4HH_rich with capital'!BP7="","",'SAM_2017_4HH_rich with capital'!BP7)</f>
        <v/>
      </c>
      <c r="BQ7" s="223" t="str">
        <f>IF('SAM_2017_4HH_rich with capital'!BQ7="","",'SAM_2017_4HH_rich with capital'!BQ7)</f>
        <v/>
      </c>
      <c r="BR7" s="223" t="str">
        <f>IF('SAM_2017_4HH_rich with capital'!BR7="","",'SAM_2017_4HH_rich with capital'!BR7)</f>
        <v/>
      </c>
      <c r="BS7" s="223" t="str">
        <f>IF('SAM_2017_4HH_rich with capital'!BS7="","",'SAM_2017_4HH_rich with capital'!BS7)</f>
        <v/>
      </c>
      <c r="BT7" s="223" t="str">
        <f>IF('SAM_2017_4HH_rich with capital'!BT7="","",'SAM_2017_4HH_rich with capital'!BT7)</f>
        <v/>
      </c>
      <c r="BU7" s="223" t="str">
        <f>IF('SAM_2017_4HH_rich with capital'!BU7="","",'SAM_2017_4HH_rich with capital'!BU7)</f>
        <v/>
      </c>
      <c r="BV7" s="223" t="str">
        <f>IF('SAM_2017_4HH_rich with capital'!BV7="","",'SAM_2017_4HH_rich with capital'!BV7)</f>
        <v/>
      </c>
      <c r="BW7" s="223" t="str">
        <f>IF('SAM_2017_4HH_rich with capital'!BW7="","",'SAM_2017_4HH_rich with capital'!BW7)</f>
        <v/>
      </c>
      <c r="BX7" s="223" t="str">
        <f>IF('SAM_2017_4HH_rich with capital'!BX7="","",'SAM_2017_4HH_rich with capital'!BX7)</f>
        <v/>
      </c>
      <c r="BY7" s="223" t="str">
        <f>IF('SAM_2017_4HH_rich with capital'!BY7="","",'SAM_2017_4HH_rich with capital'!BY7)</f>
        <v/>
      </c>
      <c r="BZ7" s="223" t="str">
        <f>IF('SAM_2017_4HH_rich with capital'!BZ7="","",'SAM_2017_4HH_rich with capital'!BZ7)</f>
        <v/>
      </c>
      <c r="CA7" s="223" t="str">
        <f>IF('SAM_2017_4HH_rich with capital'!CA7="","",'SAM_2017_4HH_rich with capital'!CA7)</f>
        <v/>
      </c>
      <c r="CB7" s="223" t="str">
        <f>IF('SAM_2017_4HH_rich with capital'!CB7="","",'SAM_2017_4HH_rich with capital'!CB7)</f>
        <v/>
      </c>
      <c r="CC7" s="223" t="str">
        <f>IF('SAM_2017_4HH_rich with capital'!CC7="","",'SAM_2017_4HH_rich with capital'!CC7)</f>
        <v/>
      </c>
      <c r="CD7" s="223" t="str">
        <f>IF('SAM_2017_4HH_rich with capital'!CD7="","",'SAM_2017_4HH_rich with capital'!CD7)</f>
        <v/>
      </c>
      <c r="CE7" s="223" t="str">
        <f>IF('SAM_2017_4HH_rich with capital'!CE7="","",'SAM_2017_4HH_rich with capital'!CE7)</f>
        <v/>
      </c>
      <c r="CF7" s="83">
        <f>IF('SAM_2017_4HH_rich with capital'!CF7="","",'SAM_2017_4HH_rich with capital'!CF7)</f>
        <v>151412.80342622113</v>
      </c>
      <c r="CG7" s="107">
        <f t="shared" si="0"/>
        <v>464864.79147042299</v>
      </c>
      <c r="CH7" s="221"/>
      <c r="CI7" s="221"/>
      <c r="CJ7" s="221"/>
      <c r="CK7" s="221"/>
    </row>
    <row r="8" spans="1:89" x14ac:dyDescent="0.25">
      <c r="A8" s="227"/>
      <c r="B8" s="225">
        <v>6</v>
      </c>
      <c r="C8" s="244" t="str">
        <f>IF('SAM_2017_4HH_rich with capital'!C8="","",'SAM_2017_4HH_rich with capital'!C8)</f>
        <v/>
      </c>
      <c r="D8" s="223" t="str">
        <f>IF('SAM_2017_4HH_rich with capital'!D8="","",'SAM_2017_4HH_rich with capital'!D8)</f>
        <v/>
      </c>
      <c r="E8" s="223" t="str">
        <f>IF('SAM_2017_4HH_rich with capital'!E8="","",'SAM_2017_4HH_rich with capital'!E8)</f>
        <v/>
      </c>
      <c r="F8" s="223" t="str">
        <f>IF('SAM_2017_4HH_rich with capital'!F8="","",'SAM_2017_4HH_rich with capital'!F8)</f>
        <v/>
      </c>
      <c r="G8" s="223" t="str">
        <f>IF('SAM_2017_4HH_rich with capital'!G8="","",'SAM_2017_4HH_rich with capital'!G8)</f>
        <v/>
      </c>
      <c r="H8" s="223" t="str">
        <f>IF('SAM_2017_4HH_rich with capital'!H8="","",'SAM_2017_4HH_rich with capital'!H8)</f>
        <v/>
      </c>
      <c r="I8" s="223" t="str">
        <f>IF('SAM_2017_4HH_rich with capital'!I8="","",'SAM_2017_4HH_rich with capital'!I8)</f>
        <v/>
      </c>
      <c r="J8" s="223" t="str">
        <f>IF('SAM_2017_4HH_rich with capital'!J8="","",'SAM_2017_4HH_rich with capital'!J8)</f>
        <v/>
      </c>
      <c r="K8" s="223" t="str">
        <f>IF('SAM_2017_4HH_rich with capital'!K8="","",'SAM_2017_4HH_rich with capital'!K8)</f>
        <v/>
      </c>
      <c r="L8" s="223" t="str">
        <f>IF('SAM_2017_4HH_rich with capital'!L8="","",'SAM_2017_4HH_rich with capital'!L8)</f>
        <v/>
      </c>
      <c r="M8" s="223" t="str">
        <f>IF('SAM_2017_4HH_rich with capital'!M8="","",'SAM_2017_4HH_rich with capital'!M8)</f>
        <v/>
      </c>
      <c r="N8" s="223" t="str">
        <f>IF('SAM_2017_4HH_rich with capital'!N8="","",'SAM_2017_4HH_rich with capital'!N8)</f>
        <v/>
      </c>
      <c r="O8" s="223" t="str">
        <f>IF('SAM_2017_4HH_rich with capital'!O8="","",'SAM_2017_4HH_rich with capital'!O8)</f>
        <v/>
      </c>
      <c r="P8" s="223" t="str">
        <f>IF('SAM_2017_4HH_rich with capital'!P8="","",'SAM_2017_4HH_rich with capital'!P8)</f>
        <v/>
      </c>
      <c r="Q8" s="223" t="str">
        <f>IF('SAM_2017_4HH_rich with capital'!Q8="","",'SAM_2017_4HH_rich with capital'!Q8)</f>
        <v/>
      </c>
      <c r="R8" s="223" t="str">
        <f>IF('SAM_2017_4HH_rich with capital'!R8="","",'SAM_2017_4HH_rich with capital'!R8)</f>
        <v/>
      </c>
      <c r="S8" s="223" t="str">
        <f>IF('SAM_2017_4HH_rich with capital'!S8="","",'SAM_2017_4HH_rich with capital'!S8)</f>
        <v/>
      </c>
      <c r="T8" s="223" t="str">
        <f>IF('SAM_2017_4HH_rich with capital'!T8="","",'SAM_2017_4HH_rich with capital'!T8)</f>
        <v/>
      </c>
      <c r="U8" s="223" t="str">
        <f>IF('SAM_2017_4HH_rich with capital'!U8="","",'SAM_2017_4HH_rich with capital'!U8)</f>
        <v/>
      </c>
      <c r="V8" s="223" t="str">
        <f>IF('SAM_2017_4HH_rich with capital'!V8="","",'SAM_2017_4HH_rich with capital'!V8)</f>
        <v/>
      </c>
      <c r="W8" s="223" t="str">
        <f>IF('SAM_2017_4HH_rich with capital'!W8="","",'SAM_2017_4HH_rich with capital'!W8)</f>
        <v/>
      </c>
      <c r="X8" s="223" t="str">
        <f>IF('SAM_2017_4HH_rich with capital'!X8="","",'SAM_2017_4HH_rich with capital'!X8)</f>
        <v/>
      </c>
      <c r="Y8" s="223" t="str">
        <f>IF('SAM_2017_4HH_rich with capital'!Y8="","",'SAM_2017_4HH_rich with capital'!Y8)</f>
        <v/>
      </c>
      <c r="Z8" s="223" t="str">
        <f>IF('SAM_2017_4HH_rich with capital'!Z8="","",'SAM_2017_4HH_rich with capital'!Z8)</f>
        <v/>
      </c>
      <c r="AA8" s="223" t="str">
        <f>IF('SAM_2017_4HH_rich with capital'!AA8="","",'SAM_2017_4HH_rich with capital'!AA8)</f>
        <v/>
      </c>
      <c r="AB8" s="223" t="str">
        <f>IF('SAM_2017_4HH_rich with capital'!AB8="","",'SAM_2017_4HH_rich with capital'!AB8)</f>
        <v/>
      </c>
      <c r="AC8" s="223" t="str">
        <f>IF('SAM_2017_4HH_rich with capital'!AC8="","",'SAM_2017_4HH_rich with capital'!AC8)</f>
        <v/>
      </c>
      <c r="AD8" s="223" t="str">
        <f>IF('SAM_2017_4HH_rich with capital'!AD8="","",'SAM_2017_4HH_rich with capital'!AD8)</f>
        <v/>
      </c>
      <c r="AE8" s="223" t="str">
        <f>IF('SAM_2017_4HH_rich with capital'!AE8="","",'SAM_2017_4HH_rich with capital'!AE8)</f>
        <v/>
      </c>
      <c r="AF8" s="223" t="str">
        <f>IF('SAM_2017_4HH_rich with capital'!AF8="","",'SAM_2017_4HH_rich with capital'!AF8)</f>
        <v/>
      </c>
      <c r="AG8" s="223" t="str">
        <f>IF('SAM_2017_4HH_rich with capital'!AG8="","",'SAM_2017_4HH_rich with capital'!AG8)</f>
        <v/>
      </c>
      <c r="AH8" s="223" t="str">
        <f>IF('SAM_2017_4HH_rich with capital'!AH8="","",'SAM_2017_4HH_rich with capital'!AH8)</f>
        <v/>
      </c>
      <c r="AI8" s="223" t="str">
        <f>IF('SAM_2017_4HH_rich with capital'!AI8="","",'SAM_2017_4HH_rich with capital'!AI8)</f>
        <v/>
      </c>
      <c r="AJ8" s="223" t="str">
        <f>IF('SAM_2017_4HH_rich with capital'!AJ8="","",'SAM_2017_4HH_rich with capital'!AJ8)</f>
        <v/>
      </c>
      <c r="AK8" s="223" t="str">
        <f>IF('SAM_2017_4HH_rich with capital'!AK8="","",'SAM_2017_4HH_rich with capital'!AK8)</f>
        <v/>
      </c>
      <c r="AL8" s="223" t="str">
        <f>IF('SAM_2017_4HH_rich with capital'!AL8="","",'SAM_2017_4HH_rich with capital'!AL8)</f>
        <v/>
      </c>
      <c r="AM8" s="223" t="str">
        <f>IF('SAM_2017_4HH_rich with capital'!AM8="","",'SAM_2017_4HH_rich with capital'!AM8)</f>
        <v/>
      </c>
      <c r="AN8" s="223" t="str">
        <f>IF('SAM_2017_4HH_rich with capital'!AN8="","",'SAM_2017_4HH_rich with capital'!AN8)</f>
        <v/>
      </c>
      <c r="AO8" s="223" t="str">
        <f>IF('SAM_2017_4HH_rich with capital'!AO8="","",'SAM_2017_4HH_rich with capital'!AO8)</f>
        <v/>
      </c>
      <c r="AP8" s="223">
        <f>IF('SAM_2017_4HH_rich with capital'!AP8="","",'SAM_2017_4HH_rich with capital'!AP8)</f>
        <v>2098187.3739231797</v>
      </c>
      <c r="AQ8" s="223" t="str">
        <f>IF('SAM_2017_4HH_rich with capital'!AQ8="","",'SAM_2017_4HH_rich with capital'!AQ8)</f>
        <v/>
      </c>
      <c r="AR8" s="223" t="str">
        <f>IF('SAM_2017_4HH_rich with capital'!AR8="","",'SAM_2017_4HH_rich with capital'!AR8)</f>
        <v/>
      </c>
      <c r="AS8" s="223" t="str">
        <f>IF('SAM_2017_4HH_rich with capital'!AS8="","",'SAM_2017_4HH_rich with capital'!AS8)</f>
        <v/>
      </c>
      <c r="AT8" s="223" t="str">
        <f>IF('SAM_2017_4HH_rich with capital'!AT8="","",'SAM_2017_4HH_rich with capital'!AT8)</f>
        <v/>
      </c>
      <c r="AU8" s="223" t="str">
        <f>IF('SAM_2017_4HH_rich with capital'!AU8="","",'SAM_2017_4HH_rich with capital'!AU8)</f>
        <v/>
      </c>
      <c r="AV8" s="223" t="str">
        <f>IF('SAM_2017_4HH_rich with capital'!AV8="","",'SAM_2017_4HH_rich with capital'!AV8)</f>
        <v/>
      </c>
      <c r="AW8" s="223" t="str">
        <f>IF('SAM_2017_4HH_rich with capital'!AW8="","",'SAM_2017_4HH_rich with capital'!AW8)</f>
        <v/>
      </c>
      <c r="AX8" s="223" t="str">
        <f>IF('SAM_2017_4HH_rich with capital'!AX8="","",'SAM_2017_4HH_rich with capital'!AX8)</f>
        <v/>
      </c>
      <c r="AY8" s="223" t="str">
        <f>IF('SAM_2017_4HH_rich with capital'!AY8="","",'SAM_2017_4HH_rich with capital'!AY8)</f>
        <v/>
      </c>
      <c r="AZ8" s="223" t="str">
        <f>IF('SAM_2017_4HH_rich with capital'!AZ8="","",'SAM_2017_4HH_rich with capital'!AZ8)</f>
        <v/>
      </c>
      <c r="BA8" s="223" t="str">
        <f>IF('SAM_2017_4HH_rich with capital'!BA8="","",'SAM_2017_4HH_rich with capital'!BA8)</f>
        <v/>
      </c>
      <c r="BB8" s="223" t="str">
        <f>IF('SAM_2017_4HH_rich with capital'!BB8="","",'SAM_2017_4HH_rich with capital'!BB8)</f>
        <v/>
      </c>
      <c r="BC8" s="223" t="str">
        <f>IF('SAM_2017_4HH_rich with capital'!BC8="","",'SAM_2017_4HH_rich with capital'!BC8)</f>
        <v/>
      </c>
      <c r="BD8" s="223" t="str">
        <f>IF('SAM_2017_4HH_rich with capital'!BD8="","",'SAM_2017_4HH_rich with capital'!BD8)</f>
        <v/>
      </c>
      <c r="BE8" s="223" t="str">
        <f>IF('SAM_2017_4HH_rich with capital'!BE8="","",'SAM_2017_4HH_rich with capital'!BE8)</f>
        <v/>
      </c>
      <c r="BF8" s="223" t="str">
        <f>IF('SAM_2017_4HH_rich with capital'!BF8="","",'SAM_2017_4HH_rich with capital'!BF8)</f>
        <v/>
      </c>
      <c r="BG8" s="223" t="str">
        <f>IF('SAM_2017_4HH_rich with capital'!BG8="","",'SAM_2017_4HH_rich with capital'!BG8)</f>
        <v/>
      </c>
      <c r="BH8" s="223" t="str">
        <f>IF('SAM_2017_4HH_rich with capital'!BH8="","",'SAM_2017_4HH_rich with capital'!BH8)</f>
        <v/>
      </c>
      <c r="BI8" s="223" t="str">
        <f>IF('SAM_2017_4HH_rich with capital'!BI8="","",'SAM_2017_4HH_rich with capital'!BI8)</f>
        <v/>
      </c>
      <c r="BJ8" s="223" t="str">
        <f>IF('SAM_2017_4HH_rich with capital'!BJ8="","",'SAM_2017_4HH_rich with capital'!BJ8)</f>
        <v/>
      </c>
      <c r="BK8" s="223" t="str">
        <f>IF('SAM_2017_4HH_rich with capital'!BK8="","",'SAM_2017_4HH_rich with capital'!BK8)</f>
        <v/>
      </c>
      <c r="BL8" s="223" t="str">
        <f>IF('SAM_2017_4HH_rich with capital'!BL8="","",'SAM_2017_4HH_rich with capital'!BL8)</f>
        <v/>
      </c>
      <c r="BM8" s="223" t="str">
        <f>IF('SAM_2017_4HH_rich with capital'!BM8="","",'SAM_2017_4HH_rich with capital'!BM8)</f>
        <v/>
      </c>
      <c r="BN8" s="223" t="str">
        <f>IF('SAM_2017_4HH_rich with capital'!BN8="","",'SAM_2017_4HH_rich with capital'!BN8)</f>
        <v/>
      </c>
      <c r="BO8" s="223" t="str">
        <f>IF('SAM_2017_4HH_rich with capital'!BO8="","",'SAM_2017_4HH_rich with capital'!BO8)</f>
        <v/>
      </c>
      <c r="BP8" s="223" t="str">
        <f>IF('SAM_2017_4HH_rich with capital'!BP8="","",'SAM_2017_4HH_rich with capital'!BP8)</f>
        <v/>
      </c>
      <c r="BQ8" s="223" t="str">
        <f>IF('SAM_2017_4HH_rich with capital'!BQ8="","",'SAM_2017_4HH_rich with capital'!BQ8)</f>
        <v/>
      </c>
      <c r="BR8" s="223" t="str">
        <f>IF('SAM_2017_4HH_rich with capital'!BR8="","",'SAM_2017_4HH_rich with capital'!BR8)</f>
        <v/>
      </c>
      <c r="BS8" s="223" t="str">
        <f>IF('SAM_2017_4HH_rich with capital'!BS8="","",'SAM_2017_4HH_rich with capital'!BS8)</f>
        <v/>
      </c>
      <c r="BT8" s="223" t="str">
        <f>IF('SAM_2017_4HH_rich with capital'!BT8="","",'SAM_2017_4HH_rich with capital'!BT8)</f>
        <v/>
      </c>
      <c r="BU8" s="223" t="str">
        <f>IF('SAM_2017_4HH_rich with capital'!BU8="","",'SAM_2017_4HH_rich with capital'!BU8)</f>
        <v/>
      </c>
      <c r="BV8" s="223" t="str">
        <f>IF('SAM_2017_4HH_rich with capital'!BV8="","",'SAM_2017_4HH_rich with capital'!BV8)</f>
        <v/>
      </c>
      <c r="BW8" s="223" t="str">
        <f>IF('SAM_2017_4HH_rich with capital'!BW8="","",'SAM_2017_4HH_rich with capital'!BW8)</f>
        <v/>
      </c>
      <c r="BX8" s="223" t="str">
        <f>IF('SAM_2017_4HH_rich with capital'!BX8="","",'SAM_2017_4HH_rich with capital'!BX8)</f>
        <v/>
      </c>
      <c r="BY8" s="223" t="str">
        <f>IF('SAM_2017_4HH_rich with capital'!BY8="","",'SAM_2017_4HH_rich with capital'!BY8)</f>
        <v/>
      </c>
      <c r="BZ8" s="223" t="str">
        <f>IF('SAM_2017_4HH_rich with capital'!BZ8="","",'SAM_2017_4HH_rich with capital'!BZ8)</f>
        <v/>
      </c>
      <c r="CA8" s="223" t="str">
        <f>IF('SAM_2017_4HH_rich with capital'!CA8="","",'SAM_2017_4HH_rich with capital'!CA8)</f>
        <v/>
      </c>
      <c r="CB8" s="223" t="str">
        <f>IF('SAM_2017_4HH_rich with capital'!CB8="","",'SAM_2017_4HH_rich with capital'!CB8)</f>
        <v/>
      </c>
      <c r="CC8" s="223" t="str">
        <f>IF('SAM_2017_4HH_rich with capital'!CC8="","",'SAM_2017_4HH_rich with capital'!CC8)</f>
        <v/>
      </c>
      <c r="CD8" s="223" t="str">
        <f>IF('SAM_2017_4HH_rich with capital'!CD8="","",'SAM_2017_4HH_rich with capital'!CD8)</f>
        <v/>
      </c>
      <c r="CE8" s="223" t="str">
        <f>IF('SAM_2017_4HH_rich with capital'!CE8="","",'SAM_2017_4HH_rich with capital'!CE8)</f>
        <v/>
      </c>
      <c r="CF8" s="83">
        <f>IF('SAM_2017_4HH_rich with capital'!CF8="","",'SAM_2017_4HH_rich with capital'!CF8)</f>
        <v>494261.82459596405</v>
      </c>
      <c r="CG8" s="107">
        <f t="shared" si="0"/>
        <v>2592449.1985191437</v>
      </c>
      <c r="CH8" s="221"/>
      <c r="CI8" s="221"/>
      <c r="CJ8" s="221"/>
      <c r="CK8" s="221"/>
    </row>
    <row r="9" spans="1:89" x14ac:dyDescent="0.25">
      <c r="A9" s="227"/>
      <c r="B9" s="225">
        <v>7</v>
      </c>
      <c r="C9" s="244" t="str">
        <f>IF('SAM_2017_4HH_rich with capital'!C9="","",'SAM_2017_4HH_rich with capital'!C9)</f>
        <v/>
      </c>
      <c r="D9" s="223" t="str">
        <f>IF('SAM_2017_4HH_rich with capital'!D9="","",'SAM_2017_4HH_rich with capital'!D9)</f>
        <v/>
      </c>
      <c r="E9" s="223" t="str">
        <f>IF('SAM_2017_4HH_rich with capital'!E9="","",'SAM_2017_4HH_rich with capital'!E9)</f>
        <v/>
      </c>
      <c r="F9" s="223" t="str">
        <f>IF('SAM_2017_4HH_rich with capital'!F9="","",'SAM_2017_4HH_rich with capital'!F9)</f>
        <v/>
      </c>
      <c r="G9" s="223" t="str">
        <f>IF('SAM_2017_4HH_rich with capital'!G9="","",'SAM_2017_4HH_rich with capital'!G9)</f>
        <v/>
      </c>
      <c r="H9" s="223" t="str">
        <f>IF('SAM_2017_4HH_rich with capital'!H9="","",'SAM_2017_4HH_rich with capital'!H9)</f>
        <v/>
      </c>
      <c r="I9" s="223" t="str">
        <f>IF('SAM_2017_4HH_rich with capital'!I9="","",'SAM_2017_4HH_rich with capital'!I9)</f>
        <v/>
      </c>
      <c r="J9" s="223" t="str">
        <f>IF('SAM_2017_4HH_rich with capital'!J9="","",'SAM_2017_4HH_rich with capital'!J9)</f>
        <v/>
      </c>
      <c r="K9" s="223" t="str">
        <f>IF('SAM_2017_4HH_rich with capital'!K9="","",'SAM_2017_4HH_rich with capital'!K9)</f>
        <v/>
      </c>
      <c r="L9" s="223" t="str">
        <f>IF('SAM_2017_4HH_rich with capital'!L9="","",'SAM_2017_4HH_rich with capital'!L9)</f>
        <v/>
      </c>
      <c r="M9" s="223" t="str">
        <f>IF('SAM_2017_4HH_rich with capital'!M9="","",'SAM_2017_4HH_rich with capital'!M9)</f>
        <v/>
      </c>
      <c r="N9" s="223" t="str">
        <f>IF('SAM_2017_4HH_rich with capital'!N9="","",'SAM_2017_4HH_rich with capital'!N9)</f>
        <v/>
      </c>
      <c r="O9" s="223" t="str">
        <f>IF('SAM_2017_4HH_rich with capital'!O9="","",'SAM_2017_4HH_rich with capital'!O9)</f>
        <v/>
      </c>
      <c r="P9" s="223" t="str">
        <f>IF('SAM_2017_4HH_rich with capital'!P9="","",'SAM_2017_4HH_rich with capital'!P9)</f>
        <v/>
      </c>
      <c r="Q9" s="223" t="str">
        <f>IF('SAM_2017_4HH_rich with capital'!Q9="","",'SAM_2017_4HH_rich with capital'!Q9)</f>
        <v/>
      </c>
      <c r="R9" s="223" t="str">
        <f>IF('SAM_2017_4HH_rich with capital'!R9="","",'SAM_2017_4HH_rich with capital'!R9)</f>
        <v/>
      </c>
      <c r="S9" s="223" t="str">
        <f>IF('SAM_2017_4HH_rich with capital'!S9="","",'SAM_2017_4HH_rich with capital'!S9)</f>
        <v/>
      </c>
      <c r="T9" s="223" t="str">
        <f>IF('SAM_2017_4HH_rich with capital'!T9="","",'SAM_2017_4HH_rich with capital'!T9)</f>
        <v/>
      </c>
      <c r="U9" s="223" t="str">
        <f>IF('SAM_2017_4HH_rich with capital'!U9="","",'SAM_2017_4HH_rich with capital'!U9)</f>
        <v/>
      </c>
      <c r="V9" s="223" t="str">
        <f>IF('SAM_2017_4HH_rich with capital'!V9="","",'SAM_2017_4HH_rich with capital'!V9)</f>
        <v/>
      </c>
      <c r="W9" s="223" t="str">
        <f>IF('SAM_2017_4HH_rich with capital'!W9="","",'SAM_2017_4HH_rich with capital'!W9)</f>
        <v/>
      </c>
      <c r="X9" s="223" t="str">
        <f>IF('SAM_2017_4HH_rich with capital'!X9="","",'SAM_2017_4HH_rich with capital'!X9)</f>
        <v/>
      </c>
      <c r="Y9" s="223" t="str">
        <f>IF('SAM_2017_4HH_rich with capital'!Y9="","",'SAM_2017_4HH_rich with capital'!Y9)</f>
        <v/>
      </c>
      <c r="Z9" s="223" t="str">
        <f>IF('SAM_2017_4HH_rich with capital'!Z9="","",'SAM_2017_4HH_rich with capital'!Z9)</f>
        <v/>
      </c>
      <c r="AA9" s="223" t="str">
        <f>IF('SAM_2017_4HH_rich with capital'!AA9="","",'SAM_2017_4HH_rich with capital'!AA9)</f>
        <v/>
      </c>
      <c r="AB9" s="223" t="str">
        <f>IF('SAM_2017_4HH_rich with capital'!AB9="","",'SAM_2017_4HH_rich with capital'!AB9)</f>
        <v/>
      </c>
      <c r="AC9" s="223" t="str">
        <f>IF('SAM_2017_4HH_rich with capital'!AC9="","",'SAM_2017_4HH_rich with capital'!AC9)</f>
        <v/>
      </c>
      <c r="AD9" s="223" t="str">
        <f>IF('SAM_2017_4HH_rich with capital'!AD9="","",'SAM_2017_4HH_rich with capital'!AD9)</f>
        <v/>
      </c>
      <c r="AE9" s="223" t="str">
        <f>IF('SAM_2017_4HH_rich with capital'!AE9="","",'SAM_2017_4HH_rich with capital'!AE9)</f>
        <v/>
      </c>
      <c r="AF9" s="223" t="str">
        <f>IF('SAM_2017_4HH_rich with capital'!AF9="","",'SAM_2017_4HH_rich with capital'!AF9)</f>
        <v/>
      </c>
      <c r="AG9" s="223" t="str">
        <f>IF('SAM_2017_4HH_rich with capital'!AG9="","",'SAM_2017_4HH_rich with capital'!AG9)</f>
        <v/>
      </c>
      <c r="AH9" s="223" t="str">
        <f>IF('SAM_2017_4HH_rich with capital'!AH9="","",'SAM_2017_4HH_rich with capital'!AH9)</f>
        <v/>
      </c>
      <c r="AI9" s="223" t="str">
        <f>IF('SAM_2017_4HH_rich with capital'!AI9="","",'SAM_2017_4HH_rich with capital'!AI9)</f>
        <v/>
      </c>
      <c r="AJ9" s="223" t="str">
        <f>IF('SAM_2017_4HH_rich with capital'!AJ9="","",'SAM_2017_4HH_rich with capital'!AJ9)</f>
        <v/>
      </c>
      <c r="AK9" s="223" t="str">
        <f>IF('SAM_2017_4HH_rich with capital'!AK9="","",'SAM_2017_4HH_rich with capital'!AK9)</f>
        <v/>
      </c>
      <c r="AL9" s="223" t="str">
        <f>IF('SAM_2017_4HH_rich with capital'!AL9="","",'SAM_2017_4HH_rich with capital'!AL9)</f>
        <v/>
      </c>
      <c r="AM9" s="223" t="str">
        <f>IF('SAM_2017_4HH_rich with capital'!AM9="","",'SAM_2017_4HH_rich with capital'!AM9)</f>
        <v/>
      </c>
      <c r="AN9" s="223" t="str">
        <f>IF('SAM_2017_4HH_rich with capital'!AN9="","",'SAM_2017_4HH_rich with capital'!AN9)</f>
        <v/>
      </c>
      <c r="AO9" s="223" t="str">
        <f>IF('SAM_2017_4HH_rich with capital'!AO9="","",'SAM_2017_4HH_rich with capital'!AO9)</f>
        <v/>
      </c>
      <c r="AP9" s="223" t="str">
        <f>IF('SAM_2017_4HH_rich with capital'!AP9="","",'SAM_2017_4HH_rich with capital'!AP9)</f>
        <v/>
      </c>
      <c r="AQ9" s="223">
        <f>IF('SAM_2017_4HH_rich with capital'!AQ9="","",'SAM_2017_4HH_rich with capital'!AQ9)</f>
        <v>908405.47561960935</v>
      </c>
      <c r="AR9" s="223" t="str">
        <f>IF('SAM_2017_4HH_rich with capital'!AR9="","",'SAM_2017_4HH_rich with capital'!AR9)</f>
        <v/>
      </c>
      <c r="AS9" s="223" t="str">
        <f>IF('SAM_2017_4HH_rich with capital'!AS9="","",'SAM_2017_4HH_rich with capital'!AS9)</f>
        <v/>
      </c>
      <c r="AT9" s="223" t="str">
        <f>IF('SAM_2017_4HH_rich with capital'!AT9="","",'SAM_2017_4HH_rich with capital'!AT9)</f>
        <v/>
      </c>
      <c r="AU9" s="223" t="str">
        <f>IF('SAM_2017_4HH_rich with capital'!AU9="","",'SAM_2017_4HH_rich with capital'!AU9)</f>
        <v/>
      </c>
      <c r="AV9" s="223" t="str">
        <f>IF('SAM_2017_4HH_rich with capital'!AV9="","",'SAM_2017_4HH_rich with capital'!AV9)</f>
        <v/>
      </c>
      <c r="AW9" s="223" t="str">
        <f>IF('SAM_2017_4HH_rich with capital'!AW9="","",'SAM_2017_4HH_rich with capital'!AW9)</f>
        <v/>
      </c>
      <c r="AX9" s="223" t="str">
        <f>IF('SAM_2017_4HH_rich with capital'!AX9="","",'SAM_2017_4HH_rich with capital'!AX9)</f>
        <v/>
      </c>
      <c r="AY9" s="223" t="str">
        <f>IF('SAM_2017_4HH_rich with capital'!AY9="","",'SAM_2017_4HH_rich with capital'!AY9)</f>
        <v/>
      </c>
      <c r="AZ9" s="223" t="str">
        <f>IF('SAM_2017_4HH_rich with capital'!AZ9="","",'SAM_2017_4HH_rich with capital'!AZ9)</f>
        <v/>
      </c>
      <c r="BA9" s="223" t="str">
        <f>IF('SAM_2017_4HH_rich with capital'!BA9="","",'SAM_2017_4HH_rich with capital'!BA9)</f>
        <v/>
      </c>
      <c r="BB9" s="223" t="str">
        <f>IF('SAM_2017_4HH_rich with capital'!BB9="","",'SAM_2017_4HH_rich with capital'!BB9)</f>
        <v/>
      </c>
      <c r="BC9" s="223" t="str">
        <f>IF('SAM_2017_4HH_rich with capital'!BC9="","",'SAM_2017_4HH_rich with capital'!BC9)</f>
        <v/>
      </c>
      <c r="BD9" s="223" t="str">
        <f>IF('SAM_2017_4HH_rich with capital'!BD9="","",'SAM_2017_4HH_rich with capital'!BD9)</f>
        <v/>
      </c>
      <c r="BE9" s="223" t="str">
        <f>IF('SAM_2017_4HH_rich with capital'!BE9="","",'SAM_2017_4HH_rich with capital'!BE9)</f>
        <v/>
      </c>
      <c r="BF9" s="223" t="str">
        <f>IF('SAM_2017_4HH_rich with capital'!BF9="","",'SAM_2017_4HH_rich with capital'!BF9)</f>
        <v/>
      </c>
      <c r="BG9" s="223" t="str">
        <f>IF('SAM_2017_4HH_rich with capital'!BG9="","",'SAM_2017_4HH_rich with capital'!BG9)</f>
        <v/>
      </c>
      <c r="BH9" s="223" t="str">
        <f>IF('SAM_2017_4HH_rich with capital'!BH9="","",'SAM_2017_4HH_rich with capital'!BH9)</f>
        <v/>
      </c>
      <c r="BI9" s="223" t="str">
        <f>IF('SAM_2017_4HH_rich with capital'!BI9="","",'SAM_2017_4HH_rich with capital'!BI9)</f>
        <v/>
      </c>
      <c r="BJ9" s="223" t="str">
        <f>IF('SAM_2017_4HH_rich with capital'!BJ9="","",'SAM_2017_4HH_rich with capital'!BJ9)</f>
        <v/>
      </c>
      <c r="BK9" s="223" t="str">
        <f>IF('SAM_2017_4HH_rich with capital'!BK9="","",'SAM_2017_4HH_rich with capital'!BK9)</f>
        <v/>
      </c>
      <c r="BL9" s="223" t="str">
        <f>IF('SAM_2017_4HH_rich with capital'!BL9="","",'SAM_2017_4HH_rich with capital'!BL9)</f>
        <v/>
      </c>
      <c r="BM9" s="223" t="str">
        <f>IF('SAM_2017_4HH_rich with capital'!BM9="","",'SAM_2017_4HH_rich with capital'!BM9)</f>
        <v/>
      </c>
      <c r="BN9" s="223" t="str">
        <f>IF('SAM_2017_4HH_rich with capital'!BN9="","",'SAM_2017_4HH_rich with capital'!BN9)</f>
        <v/>
      </c>
      <c r="BO9" s="223" t="str">
        <f>IF('SAM_2017_4HH_rich with capital'!BO9="","",'SAM_2017_4HH_rich with capital'!BO9)</f>
        <v/>
      </c>
      <c r="BP9" s="223" t="str">
        <f>IF('SAM_2017_4HH_rich with capital'!BP9="","",'SAM_2017_4HH_rich with capital'!BP9)</f>
        <v/>
      </c>
      <c r="BQ9" s="223" t="str">
        <f>IF('SAM_2017_4HH_rich with capital'!BQ9="","",'SAM_2017_4HH_rich with capital'!BQ9)</f>
        <v/>
      </c>
      <c r="BR9" s="223" t="str">
        <f>IF('SAM_2017_4HH_rich with capital'!BR9="","",'SAM_2017_4HH_rich with capital'!BR9)</f>
        <v/>
      </c>
      <c r="BS9" s="223" t="str">
        <f>IF('SAM_2017_4HH_rich with capital'!BS9="","",'SAM_2017_4HH_rich with capital'!BS9)</f>
        <v/>
      </c>
      <c r="BT9" s="223" t="str">
        <f>IF('SAM_2017_4HH_rich with capital'!BT9="","",'SAM_2017_4HH_rich with capital'!BT9)</f>
        <v/>
      </c>
      <c r="BU9" s="223" t="str">
        <f>IF('SAM_2017_4HH_rich with capital'!BU9="","",'SAM_2017_4HH_rich with capital'!BU9)</f>
        <v/>
      </c>
      <c r="BV9" s="223" t="str">
        <f>IF('SAM_2017_4HH_rich with capital'!BV9="","",'SAM_2017_4HH_rich with capital'!BV9)</f>
        <v/>
      </c>
      <c r="BW9" s="223" t="str">
        <f>IF('SAM_2017_4HH_rich with capital'!BW9="","",'SAM_2017_4HH_rich with capital'!BW9)</f>
        <v/>
      </c>
      <c r="BX9" s="223" t="str">
        <f>IF('SAM_2017_4HH_rich with capital'!BX9="","",'SAM_2017_4HH_rich with capital'!BX9)</f>
        <v/>
      </c>
      <c r="BY9" s="223" t="str">
        <f>IF('SAM_2017_4HH_rich with capital'!BY9="","",'SAM_2017_4HH_rich with capital'!BY9)</f>
        <v/>
      </c>
      <c r="BZ9" s="223" t="str">
        <f>IF('SAM_2017_4HH_rich with capital'!BZ9="","",'SAM_2017_4HH_rich with capital'!BZ9)</f>
        <v/>
      </c>
      <c r="CA9" s="223" t="str">
        <f>IF('SAM_2017_4HH_rich with capital'!CA9="","",'SAM_2017_4HH_rich with capital'!CA9)</f>
        <v/>
      </c>
      <c r="CB9" s="223" t="str">
        <f>IF('SAM_2017_4HH_rich with capital'!CB9="","",'SAM_2017_4HH_rich with capital'!CB9)</f>
        <v/>
      </c>
      <c r="CC9" s="223" t="str">
        <f>IF('SAM_2017_4HH_rich with capital'!CC9="","",'SAM_2017_4HH_rich with capital'!CC9)</f>
        <v/>
      </c>
      <c r="CD9" s="223" t="str">
        <f>IF('SAM_2017_4HH_rich with capital'!CD9="","",'SAM_2017_4HH_rich with capital'!CD9)</f>
        <v/>
      </c>
      <c r="CE9" s="223" t="str">
        <f>IF('SAM_2017_4HH_rich with capital'!CE9="","",'SAM_2017_4HH_rich with capital'!CE9)</f>
        <v/>
      </c>
      <c r="CF9" s="83">
        <f>IF('SAM_2017_4HH_rich with capital'!CF9="","",'SAM_2017_4HH_rich with capital'!CF9)</f>
        <v>62189.461374623701</v>
      </c>
      <c r="CG9" s="107">
        <f t="shared" si="0"/>
        <v>970594.93699423305</v>
      </c>
      <c r="CH9" s="221"/>
      <c r="CI9" s="221"/>
      <c r="CJ9" s="221"/>
      <c r="CK9" s="221"/>
    </row>
    <row r="10" spans="1:89" x14ac:dyDescent="0.25">
      <c r="A10" s="227"/>
      <c r="B10" s="225">
        <v>8</v>
      </c>
      <c r="C10" s="244" t="str">
        <f>IF('SAM_2017_4HH_rich with capital'!C10="","",'SAM_2017_4HH_rich with capital'!C10)</f>
        <v/>
      </c>
      <c r="D10" s="223" t="str">
        <f>IF('SAM_2017_4HH_rich with capital'!D10="","",'SAM_2017_4HH_rich with capital'!D10)</f>
        <v/>
      </c>
      <c r="E10" s="223" t="str">
        <f>IF('SAM_2017_4HH_rich with capital'!E10="","",'SAM_2017_4HH_rich with capital'!E10)</f>
        <v/>
      </c>
      <c r="F10" s="223" t="str">
        <f>IF('SAM_2017_4HH_rich with capital'!F10="","",'SAM_2017_4HH_rich with capital'!F10)</f>
        <v/>
      </c>
      <c r="G10" s="223" t="str">
        <f>IF('SAM_2017_4HH_rich with capital'!G10="","",'SAM_2017_4HH_rich with capital'!G10)</f>
        <v/>
      </c>
      <c r="H10" s="223" t="str">
        <f>IF('SAM_2017_4HH_rich with capital'!H10="","",'SAM_2017_4HH_rich with capital'!H10)</f>
        <v/>
      </c>
      <c r="I10" s="223" t="str">
        <f>IF('SAM_2017_4HH_rich with capital'!I10="","",'SAM_2017_4HH_rich with capital'!I10)</f>
        <v/>
      </c>
      <c r="J10" s="223" t="str">
        <f>IF('SAM_2017_4HH_rich with capital'!J10="","",'SAM_2017_4HH_rich with capital'!J10)</f>
        <v/>
      </c>
      <c r="K10" s="223" t="str">
        <f>IF('SAM_2017_4HH_rich with capital'!K10="","",'SAM_2017_4HH_rich with capital'!K10)</f>
        <v/>
      </c>
      <c r="L10" s="223" t="str">
        <f>IF('SAM_2017_4HH_rich with capital'!L10="","",'SAM_2017_4HH_rich with capital'!L10)</f>
        <v/>
      </c>
      <c r="M10" s="223" t="str">
        <f>IF('SAM_2017_4HH_rich with capital'!M10="","",'SAM_2017_4HH_rich with capital'!M10)</f>
        <v/>
      </c>
      <c r="N10" s="223" t="str">
        <f>IF('SAM_2017_4HH_rich with capital'!N10="","",'SAM_2017_4HH_rich with capital'!N10)</f>
        <v/>
      </c>
      <c r="O10" s="223" t="str">
        <f>IF('SAM_2017_4HH_rich with capital'!O10="","",'SAM_2017_4HH_rich with capital'!O10)</f>
        <v/>
      </c>
      <c r="P10" s="223" t="str">
        <f>IF('SAM_2017_4HH_rich with capital'!P10="","",'SAM_2017_4HH_rich with capital'!P10)</f>
        <v/>
      </c>
      <c r="Q10" s="223" t="str">
        <f>IF('SAM_2017_4HH_rich with capital'!Q10="","",'SAM_2017_4HH_rich with capital'!Q10)</f>
        <v/>
      </c>
      <c r="R10" s="223" t="str">
        <f>IF('SAM_2017_4HH_rich with capital'!R10="","",'SAM_2017_4HH_rich with capital'!R10)</f>
        <v/>
      </c>
      <c r="S10" s="223" t="str">
        <f>IF('SAM_2017_4HH_rich with capital'!S10="","",'SAM_2017_4HH_rich with capital'!S10)</f>
        <v/>
      </c>
      <c r="T10" s="223" t="str">
        <f>IF('SAM_2017_4HH_rich with capital'!T10="","",'SAM_2017_4HH_rich with capital'!T10)</f>
        <v/>
      </c>
      <c r="U10" s="223" t="str">
        <f>IF('SAM_2017_4HH_rich with capital'!U10="","",'SAM_2017_4HH_rich with capital'!U10)</f>
        <v/>
      </c>
      <c r="V10" s="223" t="str">
        <f>IF('SAM_2017_4HH_rich with capital'!V10="","",'SAM_2017_4HH_rich with capital'!V10)</f>
        <v/>
      </c>
      <c r="W10" s="223" t="str">
        <f>IF('SAM_2017_4HH_rich with capital'!W10="","",'SAM_2017_4HH_rich with capital'!W10)</f>
        <v/>
      </c>
      <c r="X10" s="223" t="str">
        <f>IF('SAM_2017_4HH_rich with capital'!X10="","",'SAM_2017_4HH_rich with capital'!X10)</f>
        <v/>
      </c>
      <c r="Y10" s="223" t="str">
        <f>IF('SAM_2017_4HH_rich with capital'!Y10="","",'SAM_2017_4HH_rich with capital'!Y10)</f>
        <v/>
      </c>
      <c r="Z10" s="223" t="str">
        <f>IF('SAM_2017_4HH_rich with capital'!Z10="","",'SAM_2017_4HH_rich with capital'!Z10)</f>
        <v/>
      </c>
      <c r="AA10" s="223" t="str">
        <f>IF('SAM_2017_4HH_rich with capital'!AA10="","",'SAM_2017_4HH_rich with capital'!AA10)</f>
        <v/>
      </c>
      <c r="AB10" s="223" t="str">
        <f>IF('SAM_2017_4HH_rich with capital'!AB10="","",'SAM_2017_4HH_rich with capital'!AB10)</f>
        <v/>
      </c>
      <c r="AC10" s="223" t="str">
        <f>IF('SAM_2017_4HH_rich with capital'!AC10="","",'SAM_2017_4HH_rich with capital'!AC10)</f>
        <v/>
      </c>
      <c r="AD10" s="223" t="str">
        <f>IF('SAM_2017_4HH_rich with capital'!AD10="","",'SAM_2017_4HH_rich with capital'!AD10)</f>
        <v/>
      </c>
      <c r="AE10" s="223" t="str">
        <f>IF('SAM_2017_4HH_rich with capital'!AE10="","",'SAM_2017_4HH_rich with capital'!AE10)</f>
        <v/>
      </c>
      <c r="AF10" s="223" t="str">
        <f>IF('SAM_2017_4HH_rich with capital'!AF10="","",'SAM_2017_4HH_rich with capital'!AF10)</f>
        <v/>
      </c>
      <c r="AG10" s="223" t="str">
        <f>IF('SAM_2017_4HH_rich with capital'!AG10="","",'SAM_2017_4HH_rich with capital'!AG10)</f>
        <v/>
      </c>
      <c r="AH10" s="223" t="str">
        <f>IF('SAM_2017_4HH_rich with capital'!AH10="","",'SAM_2017_4HH_rich with capital'!AH10)</f>
        <v/>
      </c>
      <c r="AI10" s="223" t="str">
        <f>IF('SAM_2017_4HH_rich with capital'!AI10="","",'SAM_2017_4HH_rich with capital'!AI10)</f>
        <v/>
      </c>
      <c r="AJ10" s="223" t="str">
        <f>IF('SAM_2017_4HH_rich with capital'!AJ10="","",'SAM_2017_4HH_rich with capital'!AJ10)</f>
        <v/>
      </c>
      <c r="AK10" s="223" t="str">
        <f>IF('SAM_2017_4HH_rich with capital'!AK10="","",'SAM_2017_4HH_rich with capital'!AK10)</f>
        <v/>
      </c>
      <c r="AL10" s="223" t="str">
        <f>IF('SAM_2017_4HH_rich with capital'!AL10="","",'SAM_2017_4HH_rich with capital'!AL10)</f>
        <v/>
      </c>
      <c r="AM10" s="223" t="str">
        <f>IF('SAM_2017_4HH_rich with capital'!AM10="","",'SAM_2017_4HH_rich with capital'!AM10)</f>
        <v/>
      </c>
      <c r="AN10" s="223" t="str">
        <f>IF('SAM_2017_4HH_rich with capital'!AN10="","",'SAM_2017_4HH_rich with capital'!AN10)</f>
        <v/>
      </c>
      <c r="AO10" s="223" t="str">
        <f>IF('SAM_2017_4HH_rich with capital'!AO10="","",'SAM_2017_4HH_rich with capital'!AO10)</f>
        <v/>
      </c>
      <c r="AP10" s="223" t="str">
        <f>IF('SAM_2017_4HH_rich with capital'!AP10="","",'SAM_2017_4HH_rich with capital'!AP10)</f>
        <v/>
      </c>
      <c r="AQ10" s="223" t="str">
        <f>IF('SAM_2017_4HH_rich with capital'!AQ10="","",'SAM_2017_4HH_rich with capital'!AQ10)</f>
        <v/>
      </c>
      <c r="AR10" s="223">
        <f>IF('SAM_2017_4HH_rich with capital'!AR10="","",'SAM_2017_4HH_rich with capital'!AR10)</f>
        <v>2486263.6955767092</v>
      </c>
      <c r="AS10" s="223" t="str">
        <f>IF('SAM_2017_4HH_rich with capital'!AS10="","",'SAM_2017_4HH_rich with capital'!AS10)</f>
        <v/>
      </c>
      <c r="AT10" s="223" t="str">
        <f>IF('SAM_2017_4HH_rich with capital'!AT10="","",'SAM_2017_4HH_rich with capital'!AT10)</f>
        <v/>
      </c>
      <c r="AU10" s="223" t="str">
        <f>IF('SAM_2017_4HH_rich with capital'!AU10="","",'SAM_2017_4HH_rich with capital'!AU10)</f>
        <v/>
      </c>
      <c r="AV10" s="223" t="str">
        <f>IF('SAM_2017_4HH_rich with capital'!AV10="","",'SAM_2017_4HH_rich with capital'!AV10)</f>
        <v/>
      </c>
      <c r="AW10" s="223" t="str">
        <f>IF('SAM_2017_4HH_rich with capital'!AW10="","",'SAM_2017_4HH_rich with capital'!AW10)</f>
        <v/>
      </c>
      <c r="AX10" s="223" t="str">
        <f>IF('SAM_2017_4HH_rich with capital'!AX10="","",'SAM_2017_4HH_rich with capital'!AX10)</f>
        <v/>
      </c>
      <c r="AY10" s="223" t="str">
        <f>IF('SAM_2017_4HH_rich with capital'!AY10="","",'SAM_2017_4HH_rich with capital'!AY10)</f>
        <v/>
      </c>
      <c r="AZ10" s="223" t="str">
        <f>IF('SAM_2017_4HH_rich with capital'!AZ10="","",'SAM_2017_4HH_rich with capital'!AZ10)</f>
        <v/>
      </c>
      <c r="BA10" s="223" t="str">
        <f>IF('SAM_2017_4HH_rich with capital'!BA10="","",'SAM_2017_4HH_rich with capital'!BA10)</f>
        <v/>
      </c>
      <c r="BB10" s="223" t="str">
        <f>IF('SAM_2017_4HH_rich with capital'!BB10="","",'SAM_2017_4HH_rich with capital'!BB10)</f>
        <v/>
      </c>
      <c r="BC10" s="223" t="str">
        <f>IF('SAM_2017_4HH_rich with capital'!BC10="","",'SAM_2017_4HH_rich with capital'!BC10)</f>
        <v/>
      </c>
      <c r="BD10" s="223" t="str">
        <f>IF('SAM_2017_4HH_rich with capital'!BD10="","",'SAM_2017_4HH_rich with capital'!BD10)</f>
        <v/>
      </c>
      <c r="BE10" s="223" t="str">
        <f>IF('SAM_2017_4HH_rich with capital'!BE10="","",'SAM_2017_4HH_rich with capital'!BE10)</f>
        <v/>
      </c>
      <c r="BF10" s="223" t="str">
        <f>IF('SAM_2017_4HH_rich with capital'!BF10="","",'SAM_2017_4HH_rich with capital'!BF10)</f>
        <v/>
      </c>
      <c r="BG10" s="223" t="str">
        <f>IF('SAM_2017_4HH_rich with capital'!BG10="","",'SAM_2017_4HH_rich with capital'!BG10)</f>
        <v/>
      </c>
      <c r="BH10" s="223" t="str">
        <f>IF('SAM_2017_4HH_rich with capital'!BH10="","",'SAM_2017_4HH_rich with capital'!BH10)</f>
        <v/>
      </c>
      <c r="BI10" s="223" t="str">
        <f>IF('SAM_2017_4HH_rich with capital'!BI10="","",'SAM_2017_4HH_rich with capital'!BI10)</f>
        <v/>
      </c>
      <c r="BJ10" s="223" t="str">
        <f>IF('SAM_2017_4HH_rich with capital'!BJ10="","",'SAM_2017_4HH_rich with capital'!BJ10)</f>
        <v/>
      </c>
      <c r="BK10" s="223" t="str">
        <f>IF('SAM_2017_4HH_rich with capital'!BK10="","",'SAM_2017_4HH_rich with capital'!BK10)</f>
        <v/>
      </c>
      <c r="BL10" s="223" t="str">
        <f>IF('SAM_2017_4HH_rich with capital'!BL10="","",'SAM_2017_4HH_rich with capital'!BL10)</f>
        <v/>
      </c>
      <c r="BM10" s="223" t="str">
        <f>IF('SAM_2017_4HH_rich with capital'!BM10="","",'SAM_2017_4HH_rich with capital'!BM10)</f>
        <v/>
      </c>
      <c r="BN10" s="223" t="str">
        <f>IF('SAM_2017_4HH_rich with capital'!BN10="","",'SAM_2017_4HH_rich with capital'!BN10)</f>
        <v/>
      </c>
      <c r="BO10" s="223" t="str">
        <f>IF('SAM_2017_4HH_rich with capital'!BO10="","",'SAM_2017_4HH_rich with capital'!BO10)</f>
        <v/>
      </c>
      <c r="BP10" s="223" t="str">
        <f>IF('SAM_2017_4HH_rich with capital'!BP10="","",'SAM_2017_4HH_rich with capital'!BP10)</f>
        <v/>
      </c>
      <c r="BQ10" s="223" t="str">
        <f>IF('SAM_2017_4HH_rich with capital'!BQ10="","",'SAM_2017_4HH_rich with capital'!BQ10)</f>
        <v/>
      </c>
      <c r="BR10" s="223" t="str">
        <f>IF('SAM_2017_4HH_rich with capital'!BR10="","",'SAM_2017_4HH_rich with capital'!BR10)</f>
        <v/>
      </c>
      <c r="BS10" s="223" t="str">
        <f>IF('SAM_2017_4HH_rich with capital'!BS10="","",'SAM_2017_4HH_rich with capital'!BS10)</f>
        <v/>
      </c>
      <c r="BT10" s="223" t="str">
        <f>IF('SAM_2017_4HH_rich with capital'!BT10="","",'SAM_2017_4HH_rich with capital'!BT10)</f>
        <v/>
      </c>
      <c r="BU10" s="223" t="str">
        <f>IF('SAM_2017_4HH_rich with capital'!BU10="","",'SAM_2017_4HH_rich with capital'!BU10)</f>
        <v/>
      </c>
      <c r="BV10" s="223" t="str">
        <f>IF('SAM_2017_4HH_rich with capital'!BV10="","",'SAM_2017_4HH_rich with capital'!BV10)</f>
        <v/>
      </c>
      <c r="BW10" s="223" t="str">
        <f>IF('SAM_2017_4HH_rich with capital'!BW10="","",'SAM_2017_4HH_rich with capital'!BW10)</f>
        <v/>
      </c>
      <c r="BX10" s="223" t="str">
        <f>IF('SAM_2017_4HH_rich with capital'!BX10="","",'SAM_2017_4HH_rich with capital'!BX10)</f>
        <v/>
      </c>
      <c r="BY10" s="223" t="str">
        <f>IF('SAM_2017_4HH_rich with capital'!BY10="","",'SAM_2017_4HH_rich with capital'!BY10)</f>
        <v/>
      </c>
      <c r="BZ10" s="223" t="str">
        <f>IF('SAM_2017_4HH_rich with capital'!BZ10="","",'SAM_2017_4HH_rich with capital'!BZ10)</f>
        <v/>
      </c>
      <c r="CA10" s="223" t="str">
        <f>IF('SAM_2017_4HH_rich with capital'!CA10="","",'SAM_2017_4HH_rich with capital'!CA10)</f>
        <v/>
      </c>
      <c r="CB10" s="223" t="str">
        <f>IF('SAM_2017_4HH_rich with capital'!CB10="","",'SAM_2017_4HH_rich with capital'!CB10)</f>
        <v/>
      </c>
      <c r="CC10" s="223" t="str">
        <f>IF('SAM_2017_4HH_rich with capital'!CC10="","",'SAM_2017_4HH_rich with capital'!CC10)</f>
        <v/>
      </c>
      <c r="CD10" s="223" t="str">
        <f>IF('SAM_2017_4HH_rich with capital'!CD10="","",'SAM_2017_4HH_rich with capital'!CD10)</f>
        <v/>
      </c>
      <c r="CE10" s="223" t="str">
        <f>IF('SAM_2017_4HH_rich with capital'!CE10="","",'SAM_2017_4HH_rich with capital'!CE10)</f>
        <v/>
      </c>
      <c r="CF10" s="83">
        <f>IF('SAM_2017_4HH_rich with capital'!CF10="","",'SAM_2017_4HH_rich with capital'!CF10)</f>
        <v>319319.86714855919</v>
      </c>
      <c r="CG10" s="107">
        <f t="shared" si="0"/>
        <v>2805583.5627252683</v>
      </c>
      <c r="CH10" s="221"/>
      <c r="CI10" s="221"/>
      <c r="CJ10" s="221"/>
      <c r="CK10" s="221"/>
    </row>
    <row r="11" spans="1:89" x14ac:dyDescent="0.25">
      <c r="A11" s="227"/>
      <c r="B11" s="225">
        <v>9</v>
      </c>
      <c r="C11" s="244" t="str">
        <f>IF('SAM_2017_4HH_rich with capital'!C11="","",'SAM_2017_4HH_rich with capital'!C11)</f>
        <v/>
      </c>
      <c r="D11" s="223" t="str">
        <f>IF('SAM_2017_4HH_rich with capital'!D11="","",'SAM_2017_4HH_rich with capital'!D11)</f>
        <v/>
      </c>
      <c r="E11" s="223" t="str">
        <f>IF('SAM_2017_4HH_rich with capital'!E11="","",'SAM_2017_4HH_rich with capital'!E11)</f>
        <v/>
      </c>
      <c r="F11" s="223" t="str">
        <f>IF('SAM_2017_4HH_rich with capital'!F11="","",'SAM_2017_4HH_rich with capital'!F11)</f>
        <v/>
      </c>
      <c r="G11" s="223" t="str">
        <f>IF('SAM_2017_4HH_rich with capital'!G11="","",'SAM_2017_4HH_rich with capital'!G11)</f>
        <v/>
      </c>
      <c r="H11" s="223" t="str">
        <f>IF('SAM_2017_4HH_rich with capital'!H11="","",'SAM_2017_4HH_rich with capital'!H11)</f>
        <v/>
      </c>
      <c r="I11" s="223" t="str">
        <f>IF('SAM_2017_4HH_rich with capital'!I11="","",'SAM_2017_4HH_rich with capital'!I11)</f>
        <v/>
      </c>
      <c r="J11" s="223" t="str">
        <f>IF('SAM_2017_4HH_rich with capital'!J11="","",'SAM_2017_4HH_rich with capital'!J11)</f>
        <v/>
      </c>
      <c r="K11" s="223" t="str">
        <f>IF('SAM_2017_4HH_rich with capital'!K11="","",'SAM_2017_4HH_rich with capital'!K11)</f>
        <v/>
      </c>
      <c r="L11" s="223" t="str">
        <f>IF('SAM_2017_4HH_rich with capital'!L11="","",'SAM_2017_4HH_rich with capital'!L11)</f>
        <v/>
      </c>
      <c r="M11" s="223" t="str">
        <f>IF('SAM_2017_4HH_rich with capital'!M11="","",'SAM_2017_4HH_rich with capital'!M11)</f>
        <v/>
      </c>
      <c r="N11" s="223" t="str">
        <f>IF('SAM_2017_4HH_rich with capital'!N11="","",'SAM_2017_4HH_rich with capital'!N11)</f>
        <v/>
      </c>
      <c r="O11" s="223" t="str">
        <f>IF('SAM_2017_4HH_rich with capital'!O11="","",'SAM_2017_4HH_rich with capital'!O11)</f>
        <v/>
      </c>
      <c r="P11" s="223" t="str">
        <f>IF('SAM_2017_4HH_rich with capital'!P11="","",'SAM_2017_4HH_rich with capital'!P11)</f>
        <v/>
      </c>
      <c r="Q11" s="223" t="str">
        <f>IF('SAM_2017_4HH_rich with capital'!Q11="","",'SAM_2017_4HH_rich with capital'!Q11)</f>
        <v/>
      </c>
      <c r="R11" s="223" t="str">
        <f>IF('SAM_2017_4HH_rich with capital'!R11="","",'SAM_2017_4HH_rich with capital'!R11)</f>
        <v/>
      </c>
      <c r="S11" s="223" t="str">
        <f>IF('SAM_2017_4HH_rich with capital'!S11="","",'SAM_2017_4HH_rich with capital'!S11)</f>
        <v/>
      </c>
      <c r="T11" s="223" t="str">
        <f>IF('SAM_2017_4HH_rich with capital'!T11="","",'SAM_2017_4HH_rich with capital'!T11)</f>
        <v/>
      </c>
      <c r="U11" s="223" t="str">
        <f>IF('SAM_2017_4HH_rich with capital'!U11="","",'SAM_2017_4HH_rich with capital'!U11)</f>
        <v/>
      </c>
      <c r="V11" s="223" t="str">
        <f>IF('SAM_2017_4HH_rich with capital'!V11="","",'SAM_2017_4HH_rich with capital'!V11)</f>
        <v/>
      </c>
      <c r="W11" s="223" t="str">
        <f>IF('SAM_2017_4HH_rich with capital'!W11="","",'SAM_2017_4HH_rich with capital'!W11)</f>
        <v/>
      </c>
      <c r="X11" s="223" t="str">
        <f>IF('SAM_2017_4HH_rich with capital'!X11="","",'SAM_2017_4HH_rich with capital'!X11)</f>
        <v/>
      </c>
      <c r="Y11" s="223" t="str">
        <f>IF('SAM_2017_4HH_rich with capital'!Y11="","",'SAM_2017_4HH_rich with capital'!Y11)</f>
        <v/>
      </c>
      <c r="Z11" s="223" t="str">
        <f>IF('SAM_2017_4HH_rich with capital'!Z11="","",'SAM_2017_4HH_rich with capital'!Z11)</f>
        <v/>
      </c>
      <c r="AA11" s="223" t="str">
        <f>IF('SAM_2017_4HH_rich with capital'!AA11="","",'SAM_2017_4HH_rich with capital'!AA11)</f>
        <v/>
      </c>
      <c r="AB11" s="223" t="str">
        <f>IF('SAM_2017_4HH_rich with capital'!AB11="","",'SAM_2017_4HH_rich with capital'!AB11)</f>
        <v/>
      </c>
      <c r="AC11" s="223" t="str">
        <f>IF('SAM_2017_4HH_rich with capital'!AC11="","",'SAM_2017_4HH_rich with capital'!AC11)</f>
        <v/>
      </c>
      <c r="AD11" s="223" t="str">
        <f>IF('SAM_2017_4HH_rich with capital'!AD11="","",'SAM_2017_4HH_rich with capital'!AD11)</f>
        <v/>
      </c>
      <c r="AE11" s="223" t="str">
        <f>IF('SAM_2017_4HH_rich with capital'!AE11="","",'SAM_2017_4HH_rich with capital'!AE11)</f>
        <v/>
      </c>
      <c r="AF11" s="223" t="str">
        <f>IF('SAM_2017_4HH_rich with capital'!AF11="","",'SAM_2017_4HH_rich with capital'!AF11)</f>
        <v/>
      </c>
      <c r="AG11" s="223" t="str">
        <f>IF('SAM_2017_4HH_rich with capital'!AG11="","",'SAM_2017_4HH_rich with capital'!AG11)</f>
        <v/>
      </c>
      <c r="AH11" s="223" t="str">
        <f>IF('SAM_2017_4HH_rich with capital'!AH11="","",'SAM_2017_4HH_rich with capital'!AH11)</f>
        <v/>
      </c>
      <c r="AI11" s="223" t="str">
        <f>IF('SAM_2017_4HH_rich with capital'!AI11="","",'SAM_2017_4HH_rich with capital'!AI11)</f>
        <v/>
      </c>
      <c r="AJ11" s="223" t="str">
        <f>IF('SAM_2017_4HH_rich with capital'!AJ11="","",'SAM_2017_4HH_rich with capital'!AJ11)</f>
        <v/>
      </c>
      <c r="AK11" s="223" t="str">
        <f>IF('SAM_2017_4HH_rich with capital'!AK11="","",'SAM_2017_4HH_rich with capital'!AK11)</f>
        <v/>
      </c>
      <c r="AL11" s="223" t="str">
        <f>IF('SAM_2017_4HH_rich with capital'!AL11="","",'SAM_2017_4HH_rich with capital'!AL11)</f>
        <v/>
      </c>
      <c r="AM11" s="223" t="str">
        <f>IF('SAM_2017_4HH_rich with capital'!AM11="","",'SAM_2017_4HH_rich with capital'!AM11)</f>
        <v/>
      </c>
      <c r="AN11" s="223" t="str">
        <f>IF('SAM_2017_4HH_rich with capital'!AN11="","",'SAM_2017_4HH_rich with capital'!AN11)</f>
        <v/>
      </c>
      <c r="AO11" s="223" t="str">
        <f>IF('SAM_2017_4HH_rich with capital'!AO11="","",'SAM_2017_4HH_rich with capital'!AO11)</f>
        <v/>
      </c>
      <c r="AP11" s="223" t="str">
        <f>IF('SAM_2017_4HH_rich with capital'!AP11="","",'SAM_2017_4HH_rich with capital'!AP11)</f>
        <v/>
      </c>
      <c r="AQ11" s="223" t="str">
        <f>IF('SAM_2017_4HH_rich with capital'!AQ11="","",'SAM_2017_4HH_rich with capital'!AQ11)</f>
        <v/>
      </c>
      <c r="AR11" s="223" t="str">
        <f>IF('SAM_2017_4HH_rich with capital'!AR11="","",'SAM_2017_4HH_rich with capital'!AR11)</f>
        <v/>
      </c>
      <c r="AS11" s="223">
        <f>IF('SAM_2017_4HH_rich with capital'!AS11="","",'SAM_2017_4HH_rich with capital'!AS11)</f>
        <v>127748.63228066688</v>
      </c>
      <c r="AT11" s="223" t="str">
        <f>IF('SAM_2017_4HH_rich with capital'!AT11="","",'SAM_2017_4HH_rich with capital'!AT11)</f>
        <v/>
      </c>
      <c r="AU11" s="223" t="str">
        <f>IF('SAM_2017_4HH_rich with capital'!AU11="","",'SAM_2017_4HH_rich with capital'!AU11)</f>
        <v/>
      </c>
      <c r="AV11" s="223" t="str">
        <f>IF('SAM_2017_4HH_rich with capital'!AV11="","",'SAM_2017_4HH_rich with capital'!AV11)</f>
        <v/>
      </c>
      <c r="AW11" s="223" t="str">
        <f>IF('SAM_2017_4HH_rich with capital'!AW11="","",'SAM_2017_4HH_rich with capital'!AW11)</f>
        <v/>
      </c>
      <c r="AX11" s="223" t="str">
        <f>IF('SAM_2017_4HH_rich with capital'!AX11="","",'SAM_2017_4HH_rich with capital'!AX11)</f>
        <v/>
      </c>
      <c r="AY11" s="223" t="str">
        <f>IF('SAM_2017_4HH_rich with capital'!AY11="","",'SAM_2017_4HH_rich with capital'!AY11)</f>
        <v/>
      </c>
      <c r="AZ11" s="223" t="str">
        <f>IF('SAM_2017_4HH_rich with capital'!AZ11="","",'SAM_2017_4HH_rich with capital'!AZ11)</f>
        <v/>
      </c>
      <c r="BA11" s="223" t="str">
        <f>IF('SAM_2017_4HH_rich with capital'!BA11="","",'SAM_2017_4HH_rich with capital'!BA11)</f>
        <v/>
      </c>
      <c r="BB11" s="223" t="str">
        <f>IF('SAM_2017_4HH_rich with capital'!BB11="","",'SAM_2017_4HH_rich with capital'!BB11)</f>
        <v/>
      </c>
      <c r="BC11" s="223" t="str">
        <f>IF('SAM_2017_4HH_rich with capital'!BC11="","",'SAM_2017_4HH_rich with capital'!BC11)</f>
        <v/>
      </c>
      <c r="BD11" s="223" t="str">
        <f>IF('SAM_2017_4HH_rich with capital'!BD11="","",'SAM_2017_4HH_rich with capital'!BD11)</f>
        <v/>
      </c>
      <c r="BE11" s="223" t="str">
        <f>IF('SAM_2017_4HH_rich with capital'!BE11="","",'SAM_2017_4HH_rich with capital'!BE11)</f>
        <v/>
      </c>
      <c r="BF11" s="223" t="str">
        <f>IF('SAM_2017_4HH_rich with capital'!BF11="","",'SAM_2017_4HH_rich with capital'!BF11)</f>
        <v/>
      </c>
      <c r="BG11" s="223" t="str">
        <f>IF('SAM_2017_4HH_rich with capital'!BG11="","",'SAM_2017_4HH_rich with capital'!BG11)</f>
        <v/>
      </c>
      <c r="BH11" s="223" t="str">
        <f>IF('SAM_2017_4HH_rich with capital'!BH11="","",'SAM_2017_4HH_rich with capital'!BH11)</f>
        <v/>
      </c>
      <c r="BI11" s="223" t="str">
        <f>IF('SAM_2017_4HH_rich with capital'!BI11="","",'SAM_2017_4HH_rich with capital'!BI11)</f>
        <v/>
      </c>
      <c r="BJ11" s="223" t="str">
        <f>IF('SAM_2017_4HH_rich with capital'!BJ11="","",'SAM_2017_4HH_rich with capital'!BJ11)</f>
        <v/>
      </c>
      <c r="BK11" s="223" t="str">
        <f>IF('SAM_2017_4HH_rich with capital'!BK11="","",'SAM_2017_4HH_rich with capital'!BK11)</f>
        <v/>
      </c>
      <c r="BL11" s="223" t="str">
        <f>IF('SAM_2017_4HH_rich with capital'!BL11="","",'SAM_2017_4HH_rich with capital'!BL11)</f>
        <v/>
      </c>
      <c r="BM11" s="223" t="str">
        <f>IF('SAM_2017_4HH_rich with capital'!BM11="","",'SAM_2017_4HH_rich with capital'!BM11)</f>
        <v/>
      </c>
      <c r="BN11" s="223" t="str">
        <f>IF('SAM_2017_4HH_rich with capital'!BN11="","",'SAM_2017_4HH_rich with capital'!BN11)</f>
        <v/>
      </c>
      <c r="BO11" s="223" t="str">
        <f>IF('SAM_2017_4HH_rich with capital'!BO11="","",'SAM_2017_4HH_rich with capital'!BO11)</f>
        <v/>
      </c>
      <c r="BP11" s="223" t="str">
        <f>IF('SAM_2017_4HH_rich with capital'!BP11="","",'SAM_2017_4HH_rich with capital'!BP11)</f>
        <v/>
      </c>
      <c r="BQ11" s="223" t="str">
        <f>IF('SAM_2017_4HH_rich with capital'!BQ11="","",'SAM_2017_4HH_rich with capital'!BQ11)</f>
        <v/>
      </c>
      <c r="BR11" s="223" t="str">
        <f>IF('SAM_2017_4HH_rich with capital'!BR11="","",'SAM_2017_4HH_rich with capital'!BR11)</f>
        <v/>
      </c>
      <c r="BS11" s="223" t="str">
        <f>IF('SAM_2017_4HH_rich with capital'!BS11="","",'SAM_2017_4HH_rich with capital'!BS11)</f>
        <v/>
      </c>
      <c r="BT11" s="223" t="str">
        <f>IF('SAM_2017_4HH_rich with capital'!BT11="","",'SAM_2017_4HH_rich with capital'!BT11)</f>
        <v/>
      </c>
      <c r="BU11" s="223" t="str">
        <f>IF('SAM_2017_4HH_rich with capital'!BU11="","",'SAM_2017_4HH_rich with capital'!BU11)</f>
        <v/>
      </c>
      <c r="BV11" s="223" t="str">
        <f>IF('SAM_2017_4HH_rich with capital'!BV11="","",'SAM_2017_4HH_rich with capital'!BV11)</f>
        <v/>
      </c>
      <c r="BW11" s="223" t="str">
        <f>IF('SAM_2017_4HH_rich with capital'!BW11="","",'SAM_2017_4HH_rich with capital'!BW11)</f>
        <v/>
      </c>
      <c r="BX11" s="223" t="str">
        <f>IF('SAM_2017_4HH_rich with capital'!BX11="","",'SAM_2017_4HH_rich with capital'!BX11)</f>
        <v/>
      </c>
      <c r="BY11" s="223" t="str">
        <f>IF('SAM_2017_4HH_rich with capital'!BY11="","",'SAM_2017_4HH_rich with capital'!BY11)</f>
        <v/>
      </c>
      <c r="BZ11" s="223" t="str">
        <f>IF('SAM_2017_4HH_rich with capital'!BZ11="","",'SAM_2017_4HH_rich with capital'!BZ11)</f>
        <v/>
      </c>
      <c r="CA11" s="223" t="str">
        <f>IF('SAM_2017_4HH_rich with capital'!CA11="","",'SAM_2017_4HH_rich with capital'!CA11)</f>
        <v/>
      </c>
      <c r="CB11" s="223" t="str">
        <f>IF('SAM_2017_4HH_rich with capital'!CB11="","",'SAM_2017_4HH_rich with capital'!CB11)</f>
        <v/>
      </c>
      <c r="CC11" s="223" t="str">
        <f>IF('SAM_2017_4HH_rich with capital'!CC11="","",'SAM_2017_4HH_rich with capital'!CC11)</f>
        <v/>
      </c>
      <c r="CD11" s="223" t="str">
        <f>IF('SAM_2017_4HH_rich with capital'!CD11="","",'SAM_2017_4HH_rich with capital'!CD11)</f>
        <v/>
      </c>
      <c r="CE11" s="223" t="str">
        <f>IF('SAM_2017_4HH_rich with capital'!CE11="","",'SAM_2017_4HH_rich with capital'!CE11)</f>
        <v/>
      </c>
      <c r="CF11" s="83">
        <f>IF('SAM_2017_4HH_rich with capital'!CF11="","",'SAM_2017_4HH_rich with capital'!CF11)</f>
        <v>8169.3870790357123</v>
      </c>
      <c r="CG11" s="107">
        <f t="shared" si="0"/>
        <v>135918.01935970259</v>
      </c>
      <c r="CH11" s="221"/>
      <c r="CI11" s="221"/>
      <c r="CJ11" s="221"/>
      <c r="CK11" s="221"/>
    </row>
    <row r="12" spans="1:89" x14ac:dyDescent="0.25">
      <c r="A12" s="227"/>
      <c r="B12" s="225">
        <v>10</v>
      </c>
      <c r="C12" s="244" t="str">
        <f>IF('SAM_2017_4HH_rich with capital'!C12="","",'SAM_2017_4HH_rich with capital'!C12)</f>
        <v/>
      </c>
      <c r="D12" s="223" t="str">
        <f>IF('SAM_2017_4HH_rich with capital'!D12="","",'SAM_2017_4HH_rich with capital'!D12)</f>
        <v/>
      </c>
      <c r="E12" s="223" t="str">
        <f>IF('SAM_2017_4HH_rich with capital'!E12="","",'SAM_2017_4HH_rich with capital'!E12)</f>
        <v/>
      </c>
      <c r="F12" s="223" t="str">
        <f>IF('SAM_2017_4HH_rich with capital'!F12="","",'SAM_2017_4HH_rich with capital'!F12)</f>
        <v/>
      </c>
      <c r="G12" s="223" t="str">
        <f>IF('SAM_2017_4HH_rich with capital'!G12="","",'SAM_2017_4HH_rich with capital'!G12)</f>
        <v/>
      </c>
      <c r="H12" s="223" t="str">
        <f>IF('SAM_2017_4HH_rich with capital'!H12="","",'SAM_2017_4HH_rich with capital'!H12)</f>
        <v/>
      </c>
      <c r="I12" s="223" t="str">
        <f>IF('SAM_2017_4HH_rich with capital'!I12="","",'SAM_2017_4HH_rich with capital'!I12)</f>
        <v/>
      </c>
      <c r="J12" s="223" t="str">
        <f>IF('SAM_2017_4HH_rich with capital'!J12="","",'SAM_2017_4HH_rich with capital'!J12)</f>
        <v/>
      </c>
      <c r="K12" s="223" t="str">
        <f>IF('SAM_2017_4HH_rich with capital'!K12="","",'SAM_2017_4HH_rich with capital'!K12)</f>
        <v/>
      </c>
      <c r="L12" s="223" t="str">
        <f>IF('SAM_2017_4HH_rich with capital'!L12="","",'SAM_2017_4HH_rich with capital'!L12)</f>
        <v/>
      </c>
      <c r="M12" s="223" t="str">
        <f>IF('SAM_2017_4HH_rich with capital'!M12="","",'SAM_2017_4HH_rich with capital'!M12)</f>
        <v/>
      </c>
      <c r="N12" s="223" t="str">
        <f>IF('SAM_2017_4HH_rich with capital'!N12="","",'SAM_2017_4HH_rich with capital'!N12)</f>
        <v/>
      </c>
      <c r="O12" s="223" t="str">
        <f>IF('SAM_2017_4HH_rich with capital'!O12="","",'SAM_2017_4HH_rich with capital'!O12)</f>
        <v/>
      </c>
      <c r="P12" s="223" t="str">
        <f>IF('SAM_2017_4HH_rich with capital'!P12="","",'SAM_2017_4HH_rich with capital'!P12)</f>
        <v/>
      </c>
      <c r="Q12" s="223" t="str">
        <f>IF('SAM_2017_4HH_rich with capital'!Q12="","",'SAM_2017_4HH_rich with capital'!Q12)</f>
        <v/>
      </c>
      <c r="R12" s="223" t="str">
        <f>IF('SAM_2017_4HH_rich with capital'!R12="","",'SAM_2017_4HH_rich with capital'!R12)</f>
        <v/>
      </c>
      <c r="S12" s="223" t="str">
        <f>IF('SAM_2017_4HH_rich with capital'!S12="","",'SAM_2017_4HH_rich with capital'!S12)</f>
        <v/>
      </c>
      <c r="T12" s="223" t="str">
        <f>IF('SAM_2017_4HH_rich with capital'!T12="","",'SAM_2017_4HH_rich with capital'!T12)</f>
        <v/>
      </c>
      <c r="U12" s="223" t="str">
        <f>IF('SAM_2017_4HH_rich with capital'!U12="","",'SAM_2017_4HH_rich with capital'!U12)</f>
        <v/>
      </c>
      <c r="V12" s="223" t="str">
        <f>IF('SAM_2017_4HH_rich with capital'!V12="","",'SAM_2017_4HH_rich with capital'!V12)</f>
        <v/>
      </c>
      <c r="W12" s="223" t="str">
        <f>IF('SAM_2017_4HH_rich with capital'!W12="","",'SAM_2017_4HH_rich with capital'!W12)</f>
        <v/>
      </c>
      <c r="X12" s="223" t="str">
        <f>IF('SAM_2017_4HH_rich with capital'!X12="","",'SAM_2017_4HH_rich with capital'!X12)</f>
        <v/>
      </c>
      <c r="Y12" s="223" t="str">
        <f>IF('SAM_2017_4HH_rich with capital'!Y12="","",'SAM_2017_4HH_rich with capital'!Y12)</f>
        <v/>
      </c>
      <c r="Z12" s="223" t="str">
        <f>IF('SAM_2017_4HH_rich with capital'!Z12="","",'SAM_2017_4HH_rich with capital'!Z12)</f>
        <v/>
      </c>
      <c r="AA12" s="223" t="str">
        <f>IF('SAM_2017_4HH_rich with capital'!AA12="","",'SAM_2017_4HH_rich with capital'!AA12)</f>
        <v/>
      </c>
      <c r="AB12" s="223" t="str">
        <f>IF('SAM_2017_4HH_rich with capital'!AB12="","",'SAM_2017_4HH_rich with capital'!AB12)</f>
        <v/>
      </c>
      <c r="AC12" s="223" t="str">
        <f>IF('SAM_2017_4HH_rich with capital'!AC12="","",'SAM_2017_4HH_rich with capital'!AC12)</f>
        <v/>
      </c>
      <c r="AD12" s="223" t="str">
        <f>IF('SAM_2017_4HH_rich with capital'!AD12="","",'SAM_2017_4HH_rich with capital'!AD12)</f>
        <v/>
      </c>
      <c r="AE12" s="223" t="str">
        <f>IF('SAM_2017_4HH_rich with capital'!AE12="","",'SAM_2017_4HH_rich with capital'!AE12)</f>
        <v/>
      </c>
      <c r="AF12" s="223" t="str">
        <f>IF('SAM_2017_4HH_rich with capital'!AF12="","",'SAM_2017_4HH_rich with capital'!AF12)</f>
        <v/>
      </c>
      <c r="AG12" s="223" t="str">
        <f>IF('SAM_2017_4HH_rich with capital'!AG12="","",'SAM_2017_4HH_rich with capital'!AG12)</f>
        <v/>
      </c>
      <c r="AH12" s="223" t="str">
        <f>IF('SAM_2017_4HH_rich with capital'!AH12="","",'SAM_2017_4HH_rich with capital'!AH12)</f>
        <v/>
      </c>
      <c r="AI12" s="223" t="str">
        <f>IF('SAM_2017_4HH_rich with capital'!AI12="","",'SAM_2017_4HH_rich with capital'!AI12)</f>
        <v/>
      </c>
      <c r="AJ12" s="223" t="str">
        <f>IF('SAM_2017_4HH_rich with capital'!AJ12="","",'SAM_2017_4HH_rich with capital'!AJ12)</f>
        <v/>
      </c>
      <c r="AK12" s="223" t="str">
        <f>IF('SAM_2017_4HH_rich with capital'!AK12="","",'SAM_2017_4HH_rich with capital'!AK12)</f>
        <v/>
      </c>
      <c r="AL12" s="223" t="str">
        <f>IF('SAM_2017_4HH_rich with capital'!AL12="","",'SAM_2017_4HH_rich with capital'!AL12)</f>
        <v/>
      </c>
      <c r="AM12" s="223" t="str">
        <f>IF('SAM_2017_4HH_rich with capital'!AM12="","",'SAM_2017_4HH_rich with capital'!AM12)</f>
        <v/>
      </c>
      <c r="AN12" s="223" t="str">
        <f>IF('SAM_2017_4HH_rich with capital'!AN12="","",'SAM_2017_4HH_rich with capital'!AN12)</f>
        <v/>
      </c>
      <c r="AO12" s="223" t="str">
        <f>IF('SAM_2017_4HH_rich with capital'!AO12="","",'SAM_2017_4HH_rich with capital'!AO12)</f>
        <v/>
      </c>
      <c r="AP12" s="223" t="str">
        <f>IF('SAM_2017_4HH_rich with capital'!AP12="","",'SAM_2017_4HH_rich with capital'!AP12)</f>
        <v/>
      </c>
      <c r="AQ12" s="223" t="str">
        <f>IF('SAM_2017_4HH_rich with capital'!AQ12="","",'SAM_2017_4HH_rich with capital'!AQ12)</f>
        <v/>
      </c>
      <c r="AR12" s="223" t="str">
        <f>IF('SAM_2017_4HH_rich with capital'!AR12="","",'SAM_2017_4HH_rich with capital'!AR12)</f>
        <v/>
      </c>
      <c r="AS12" s="223" t="str">
        <f>IF('SAM_2017_4HH_rich with capital'!AS12="","",'SAM_2017_4HH_rich with capital'!AS12)</f>
        <v/>
      </c>
      <c r="AT12" s="223">
        <f>IF('SAM_2017_4HH_rich with capital'!AT12="","",'SAM_2017_4HH_rich with capital'!AT12)</f>
        <v>392014.85208062199</v>
      </c>
      <c r="AU12" s="223" t="str">
        <f>IF('SAM_2017_4HH_rich with capital'!AU12="","",'SAM_2017_4HH_rich with capital'!AU12)</f>
        <v/>
      </c>
      <c r="AV12" s="223" t="str">
        <f>IF('SAM_2017_4HH_rich with capital'!AV12="","",'SAM_2017_4HH_rich with capital'!AV12)</f>
        <v/>
      </c>
      <c r="AW12" s="223" t="str">
        <f>IF('SAM_2017_4HH_rich with capital'!AW12="","",'SAM_2017_4HH_rich with capital'!AW12)</f>
        <v/>
      </c>
      <c r="AX12" s="223" t="str">
        <f>IF('SAM_2017_4HH_rich with capital'!AX12="","",'SAM_2017_4HH_rich with capital'!AX12)</f>
        <v/>
      </c>
      <c r="AY12" s="223" t="str">
        <f>IF('SAM_2017_4HH_rich with capital'!AY12="","",'SAM_2017_4HH_rich with capital'!AY12)</f>
        <v/>
      </c>
      <c r="AZ12" s="223" t="str">
        <f>IF('SAM_2017_4HH_rich with capital'!AZ12="","",'SAM_2017_4HH_rich with capital'!AZ12)</f>
        <v/>
      </c>
      <c r="BA12" s="223" t="str">
        <f>IF('SAM_2017_4HH_rich with capital'!BA12="","",'SAM_2017_4HH_rich with capital'!BA12)</f>
        <v/>
      </c>
      <c r="BB12" s="223" t="str">
        <f>IF('SAM_2017_4HH_rich with capital'!BB12="","",'SAM_2017_4HH_rich with capital'!BB12)</f>
        <v/>
      </c>
      <c r="BC12" s="223" t="str">
        <f>IF('SAM_2017_4HH_rich with capital'!BC12="","",'SAM_2017_4HH_rich with capital'!BC12)</f>
        <v/>
      </c>
      <c r="BD12" s="223" t="str">
        <f>IF('SAM_2017_4HH_rich with capital'!BD12="","",'SAM_2017_4HH_rich with capital'!BD12)</f>
        <v/>
      </c>
      <c r="BE12" s="223" t="str">
        <f>IF('SAM_2017_4HH_rich with capital'!BE12="","",'SAM_2017_4HH_rich with capital'!BE12)</f>
        <v/>
      </c>
      <c r="BF12" s="223" t="str">
        <f>IF('SAM_2017_4HH_rich with capital'!BF12="","",'SAM_2017_4HH_rich with capital'!BF12)</f>
        <v/>
      </c>
      <c r="BG12" s="223" t="str">
        <f>IF('SAM_2017_4HH_rich with capital'!BG12="","",'SAM_2017_4HH_rich with capital'!BG12)</f>
        <v/>
      </c>
      <c r="BH12" s="223" t="str">
        <f>IF('SAM_2017_4HH_rich with capital'!BH12="","",'SAM_2017_4HH_rich with capital'!BH12)</f>
        <v/>
      </c>
      <c r="BI12" s="223" t="str">
        <f>IF('SAM_2017_4HH_rich with capital'!BI12="","",'SAM_2017_4HH_rich with capital'!BI12)</f>
        <v/>
      </c>
      <c r="BJ12" s="223" t="str">
        <f>IF('SAM_2017_4HH_rich with capital'!BJ12="","",'SAM_2017_4HH_rich with capital'!BJ12)</f>
        <v/>
      </c>
      <c r="BK12" s="223" t="str">
        <f>IF('SAM_2017_4HH_rich with capital'!BK12="","",'SAM_2017_4HH_rich with capital'!BK12)</f>
        <v/>
      </c>
      <c r="BL12" s="223" t="str">
        <f>IF('SAM_2017_4HH_rich with capital'!BL12="","",'SAM_2017_4HH_rich with capital'!BL12)</f>
        <v/>
      </c>
      <c r="BM12" s="223" t="str">
        <f>IF('SAM_2017_4HH_rich with capital'!BM12="","",'SAM_2017_4HH_rich with capital'!BM12)</f>
        <v/>
      </c>
      <c r="BN12" s="223" t="str">
        <f>IF('SAM_2017_4HH_rich with capital'!BN12="","",'SAM_2017_4HH_rich with capital'!BN12)</f>
        <v/>
      </c>
      <c r="BO12" s="223" t="str">
        <f>IF('SAM_2017_4HH_rich with capital'!BO12="","",'SAM_2017_4HH_rich with capital'!BO12)</f>
        <v/>
      </c>
      <c r="BP12" s="223" t="str">
        <f>IF('SAM_2017_4HH_rich with capital'!BP12="","",'SAM_2017_4HH_rich with capital'!BP12)</f>
        <v/>
      </c>
      <c r="BQ12" s="223" t="str">
        <f>IF('SAM_2017_4HH_rich with capital'!BQ12="","",'SAM_2017_4HH_rich with capital'!BQ12)</f>
        <v/>
      </c>
      <c r="BR12" s="223" t="str">
        <f>IF('SAM_2017_4HH_rich with capital'!BR12="","",'SAM_2017_4HH_rich with capital'!BR12)</f>
        <v/>
      </c>
      <c r="BS12" s="223" t="str">
        <f>IF('SAM_2017_4HH_rich with capital'!BS12="","",'SAM_2017_4HH_rich with capital'!BS12)</f>
        <v/>
      </c>
      <c r="BT12" s="223" t="str">
        <f>IF('SAM_2017_4HH_rich with capital'!BT12="","",'SAM_2017_4HH_rich with capital'!BT12)</f>
        <v/>
      </c>
      <c r="BU12" s="223" t="str">
        <f>IF('SAM_2017_4HH_rich with capital'!BU12="","",'SAM_2017_4HH_rich with capital'!BU12)</f>
        <v/>
      </c>
      <c r="BV12" s="223" t="str">
        <f>IF('SAM_2017_4HH_rich with capital'!BV12="","",'SAM_2017_4HH_rich with capital'!BV12)</f>
        <v/>
      </c>
      <c r="BW12" s="223" t="str">
        <f>IF('SAM_2017_4HH_rich with capital'!BW12="","",'SAM_2017_4HH_rich with capital'!BW12)</f>
        <v/>
      </c>
      <c r="BX12" s="223" t="str">
        <f>IF('SAM_2017_4HH_rich with capital'!BX12="","",'SAM_2017_4HH_rich with capital'!BX12)</f>
        <v/>
      </c>
      <c r="BY12" s="223" t="str">
        <f>IF('SAM_2017_4HH_rich with capital'!BY12="","",'SAM_2017_4HH_rich with capital'!BY12)</f>
        <v/>
      </c>
      <c r="BZ12" s="223" t="str">
        <f>IF('SAM_2017_4HH_rich with capital'!BZ12="","",'SAM_2017_4HH_rich with capital'!BZ12)</f>
        <v/>
      </c>
      <c r="CA12" s="223" t="str">
        <f>IF('SAM_2017_4HH_rich with capital'!CA12="","",'SAM_2017_4HH_rich with capital'!CA12)</f>
        <v/>
      </c>
      <c r="CB12" s="223" t="str">
        <f>IF('SAM_2017_4HH_rich with capital'!CB12="","",'SAM_2017_4HH_rich with capital'!CB12)</f>
        <v/>
      </c>
      <c r="CC12" s="223" t="str">
        <f>IF('SAM_2017_4HH_rich with capital'!CC12="","",'SAM_2017_4HH_rich with capital'!CC12)</f>
        <v/>
      </c>
      <c r="CD12" s="223" t="str">
        <f>IF('SAM_2017_4HH_rich with capital'!CD12="","",'SAM_2017_4HH_rich with capital'!CD12)</f>
        <v/>
      </c>
      <c r="CE12" s="223" t="str">
        <f>IF('SAM_2017_4HH_rich with capital'!CE12="","",'SAM_2017_4HH_rich with capital'!CE12)</f>
        <v/>
      </c>
      <c r="CF12" s="83">
        <f>IF('SAM_2017_4HH_rich with capital'!CF12="","",'SAM_2017_4HH_rich with capital'!CF12)</f>
        <v>62052.359358558118</v>
      </c>
      <c r="CG12" s="107">
        <f t="shared" si="0"/>
        <v>454067.21143918013</v>
      </c>
      <c r="CH12" s="221"/>
      <c r="CI12" s="221"/>
      <c r="CJ12" s="221"/>
      <c r="CK12" s="221"/>
    </row>
    <row r="13" spans="1:89" x14ac:dyDescent="0.25">
      <c r="A13" s="227"/>
      <c r="B13" s="225">
        <v>11</v>
      </c>
      <c r="C13" s="244" t="str">
        <f>IF('SAM_2017_4HH_rich with capital'!C13="","",'SAM_2017_4HH_rich with capital'!C13)</f>
        <v/>
      </c>
      <c r="D13" s="223" t="str">
        <f>IF('SAM_2017_4HH_rich with capital'!D13="","",'SAM_2017_4HH_rich with capital'!D13)</f>
        <v/>
      </c>
      <c r="E13" s="223" t="str">
        <f>IF('SAM_2017_4HH_rich with capital'!E13="","",'SAM_2017_4HH_rich with capital'!E13)</f>
        <v/>
      </c>
      <c r="F13" s="223" t="str">
        <f>IF('SAM_2017_4HH_rich with capital'!F13="","",'SAM_2017_4HH_rich with capital'!F13)</f>
        <v/>
      </c>
      <c r="G13" s="223" t="str">
        <f>IF('SAM_2017_4HH_rich with capital'!G13="","",'SAM_2017_4HH_rich with capital'!G13)</f>
        <v/>
      </c>
      <c r="H13" s="223" t="str">
        <f>IF('SAM_2017_4HH_rich with capital'!H13="","",'SAM_2017_4HH_rich with capital'!H13)</f>
        <v/>
      </c>
      <c r="I13" s="223" t="str">
        <f>IF('SAM_2017_4HH_rich with capital'!I13="","",'SAM_2017_4HH_rich with capital'!I13)</f>
        <v/>
      </c>
      <c r="J13" s="223" t="str">
        <f>IF('SAM_2017_4HH_rich with capital'!J13="","",'SAM_2017_4HH_rich with capital'!J13)</f>
        <v/>
      </c>
      <c r="K13" s="223" t="str">
        <f>IF('SAM_2017_4HH_rich with capital'!K13="","",'SAM_2017_4HH_rich with capital'!K13)</f>
        <v/>
      </c>
      <c r="L13" s="223" t="str">
        <f>IF('SAM_2017_4HH_rich with capital'!L13="","",'SAM_2017_4HH_rich with capital'!L13)</f>
        <v/>
      </c>
      <c r="M13" s="223" t="str">
        <f>IF('SAM_2017_4HH_rich with capital'!M13="","",'SAM_2017_4HH_rich with capital'!M13)</f>
        <v/>
      </c>
      <c r="N13" s="223" t="str">
        <f>IF('SAM_2017_4HH_rich with capital'!N13="","",'SAM_2017_4HH_rich with capital'!N13)</f>
        <v/>
      </c>
      <c r="O13" s="223" t="str">
        <f>IF('SAM_2017_4HH_rich with capital'!O13="","",'SAM_2017_4HH_rich with capital'!O13)</f>
        <v/>
      </c>
      <c r="P13" s="223" t="str">
        <f>IF('SAM_2017_4HH_rich with capital'!P13="","",'SAM_2017_4HH_rich with capital'!P13)</f>
        <v/>
      </c>
      <c r="Q13" s="223" t="str">
        <f>IF('SAM_2017_4HH_rich with capital'!Q13="","",'SAM_2017_4HH_rich with capital'!Q13)</f>
        <v/>
      </c>
      <c r="R13" s="223" t="str">
        <f>IF('SAM_2017_4HH_rich with capital'!R13="","",'SAM_2017_4HH_rich with capital'!R13)</f>
        <v/>
      </c>
      <c r="S13" s="223" t="str">
        <f>IF('SAM_2017_4HH_rich with capital'!S13="","",'SAM_2017_4HH_rich with capital'!S13)</f>
        <v/>
      </c>
      <c r="T13" s="223" t="str">
        <f>IF('SAM_2017_4HH_rich with capital'!T13="","",'SAM_2017_4HH_rich with capital'!T13)</f>
        <v/>
      </c>
      <c r="U13" s="223" t="str">
        <f>IF('SAM_2017_4HH_rich with capital'!U13="","",'SAM_2017_4HH_rich with capital'!U13)</f>
        <v/>
      </c>
      <c r="V13" s="223" t="str">
        <f>IF('SAM_2017_4HH_rich with capital'!V13="","",'SAM_2017_4HH_rich with capital'!V13)</f>
        <v/>
      </c>
      <c r="W13" s="223" t="str">
        <f>IF('SAM_2017_4HH_rich with capital'!W13="","",'SAM_2017_4HH_rich with capital'!W13)</f>
        <v/>
      </c>
      <c r="X13" s="223" t="str">
        <f>IF('SAM_2017_4HH_rich with capital'!X13="","",'SAM_2017_4HH_rich with capital'!X13)</f>
        <v/>
      </c>
      <c r="Y13" s="223" t="str">
        <f>IF('SAM_2017_4HH_rich with capital'!Y13="","",'SAM_2017_4HH_rich with capital'!Y13)</f>
        <v/>
      </c>
      <c r="Z13" s="223" t="str">
        <f>IF('SAM_2017_4HH_rich with capital'!Z13="","",'SAM_2017_4HH_rich with capital'!Z13)</f>
        <v/>
      </c>
      <c r="AA13" s="223" t="str">
        <f>IF('SAM_2017_4HH_rich with capital'!AA13="","",'SAM_2017_4HH_rich with capital'!AA13)</f>
        <v/>
      </c>
      <c r="AB13" s="223" t="str">
        <f>IF('SAM_2017_4HH_rich with capital'!AB13="","",'SAM_2017_4HH_rich with capital'!AB13)</f>
        <v/>
      </c>
      <c r="AC13" s="223" t="str">
        <f>IF('SAM_2017_4HH_rich with capital'!AC13="","",'SAM_2017_4HH_rich with capital'!AC13)</f>
        <v/>
      </c>
      <c r="AD13" s="223" t="str">
        <f>IF('SAM_2017_4HH_rich with capital'!AD13="","",'SAM_2017_4HH_rich with capital'!AD13)</f>
        <v/>
      </c>
      <c r="AE13" s="223" t="str">
        <f>IF('SAM_2017_4HH_rich with capital'!AE13="","",'SAM_2017_4HH_rich with capital'!AE13)</f>
        <v/>
      </c>
      <c r="AF13" s="223" t="str">
        <f>IF('SAM_2017_4HH_rich with capital'!AF13="","",'SAM_2017_4HH_rich with capital'!AF13)</f>
        <v/>
      </c>
      <c r="AG13" s="223" t="str">
        <f>IF('SAM_2017_4HH_rich with capital'!AG13="","",'SAM_2017_4HH_rich with capital'!AG13)</f>
        <v/>
      </c>
      <c r="AH13" s="223" t="str">
        <f>IF('SAM_2017_4HH_rich with capital'!AH13="","",'SAM_2017_4HH_rich with capital'!AH13)</f>
        <v/>
      </c>
      <c r="AI13" s="223" t="str">
        <f>IF('SAM_2017_4HH_rich with capital'!AI13="","",'SAM_2017_4HH_rich with capital'!AI13)</f>
        <v/>
      </c>
      <c r="AJ13" s="223" t="str">
        <f>IF('SAM_2017_4HH_rich with capital'!AJ13="","",'SAM_2017_4HH_rich with capital'!AJ13)</f>
        <v/>
      </c>
      <c r="AK13" s="223" t="str">
        <f>IF('SAM_2017_4HH_rich with capital'!AK13="","",'SAM_2017_4HH_rich with capital'!AK13)</f>
        <v/>
      </c>
      <c r="AL13" s="223" t="str">
        <f>IF('SAM_2017_4HH_rich with capital'!AL13="","",'SAM_2017_4HH_rich with capital'!AL13)</f>
        <v/>
      </c>
      <c r="AM13" s="223" t="str">
        <f>IF('SAM_2017_4HH_rich with capital'!AM13="","",'SAM_2017_4HH_rich with capital'!AM13)</f>
        <v/>
      </c>
      <c r="AN13" s="223" t="str">
        <f>IF('SAM_2017_4HH_rich with capital'!AN13="","",'SAM_2017_4HH_rich with capital'!AN13)</f>
        <v/>
      </c>
      <c r="AO13" s="223" t="str">
        <f>IF('SAM_2017_4HH_rich with capital'!AO13="","",'SAM_2017_4HH_rich with capital'!AO13)</f>
        <v/>
      </c>
      <c r="AP13" s="223" t="str">
        <f>IF('SAM_2017_4HH_rich with capital'!AP13="","",'SAM_2017_4HH_rich with capital'!AP13)</f>
        <v/>
      </c>
      <c r="AQ13" s="223" t="str">
        <f>IF('SAM_2017_4HH_rich with capital'!AQ13="","",'SAM_2017_4HH_rich with capital'!AQ13)</f>
        <v/>
      </c>
      <c r="AR13" s="223" t="str">
        <f>IF('SAM_2017_4HH_rich with capital'!AR13="","",'SAM_2017_4HH_rich with capital'!AR13)</f>
        <v/>
      </c>
      <c r="AS13" s="223" t="str">
        <f>IF('SAM_2017_4HH_rich with capital'!AS13="","",'SAM_2017_4HH_rich with capital'!AS13)</f>
        <v/>
      </c>
      <c r="AT13" s="223" t="str">
        <f>IF('SAM_2017_4HH_rich with capital'!AT13="","",'SAM_2017_4HH_rich with capital'!AT13)</f>
        <v/>
      </c>
      <c r="AU13" s="223">
        <f>IF('SAM_2017_4HH_rich with capital'!AU13="","",'SAM_2017_4HH_rich with capital'!AU13)</f>
        <v>1421851.396186806</v>
      </c>
      <c r="AV13" s="223" t="str">
        <f>IF('SAM_2017_4HH_rich with capital'!AV13="","",'SAM_2017_4HH_rich with capital'!AV13)</f>
        <v/>
      </c>
      <c r="AW13" s="223" t="str">
        <f>IF('SAM_2017_4HH_rich with capital'!AW13="","",'SAM_2017_4HH_rich with capital'!AW13)</f>
        <v/>
      </c>
      <c r="AX13" s="223" t="str">
        <f>IF('SAM_2017_4HH_rich with capital'!AX13="","",'SAM_2017_4HH_rich with capital'!AX13)</f>
        <v/>
      </c>
      <c r="AY13" s="223" t="str">
        <f>IF('SAM_2017_4HH_rich with capital'!AY13="","",'SAM_2017_4HH_rich with capital'!AY13)</f>
        <v/>
      </c>
      <c r="AZ13" s="223" t="str">
        <f>IF('SAM_2017_4HH_rich with capital'!AZ13="","",'SAM_2017_4HH_rich with capital'!AZ13)</f>
        <v/>
      </c>
      <c r="BA13" s="223" t="str">
        <f>IF('SAM_2017_4HH_rich with capital'!BA13="","",'SAM_2017_4HH_rich with capital'!BA13)</f>
        <v/>
      </c>
      <c r="BB13" s="223" t="str">
        <f>IF('SAM_2017_4HH_rich with capital'!BB13="","",'SAM_2017_4HH_rich with capital'!BB13)</f>
        <v/>
      </c>
      <c r="BC13" s="223" t="str">
        <f>IF('SAM_2017_4HH_rich with capital'!BC13="","",'SAM_2017_4HH_rich with capital'!BC13)</f>
        <v/>
      </c>
      <c r="BD13" s="223" t="str">
        <f>IF('SAM_2017_4HH_rich with capital'!BD13="","",'SAM_2017_4HH_rich with capital'!BD13)</f>
        <v/>
      </c>
      <c r="BE13" s="223" t="str">
        <f>IF('SAM_2017_4HH_rich with capital'!BE13="","",'SAM_2017_4HH_rich with capital'!BE13)</f>
        <v/>
      </c>
      <c r="BF13" s="223" t="str">
        <f>IF('SAM_2017_4HH_rich with capital'!BF13="","",'SAM_2017_4HH_rich with capital'!BF13)</f>
        <v/>
      </c>
      <c r="BG13" s="223" t="str">
        <f>IF('SAM_2017_4HH_rich with capital'!BG13="","",'SAM_2017_4HH_rich with capital'!BG13)</f>
        <v/>
      </c>
      <c r="BH13" s="223" t="str">
        <f>IF('SAM_2017_4HH_rich with capital'!BH13="","",'SAM_2017_4HH_rich with capital'!BH13)</f>
        <v/>
      </c>
      <c r="BI13" s="223" t="str">
        <f>IF('SAM_2017_4HH_rich with capital'!BI13="","",'SAM_2017_4HH_rich with capital'!BI13)</f>
        <v/>
      </c>
      <c r="BJ13" s="223" t="str">
        <f>IF('SAM_2017_4HH_rich with capital'!BJ13="","",'SAM_2017_4HH_rich with capital'!BJ13)</f>
        <v/>
      </c>
      <c r="BK13" s="223" t="str">
        <f>IF('SAM_2017_4HH_rich with capital'!BK13="","",'SAM_2017_4HH_rich with capital'!BK13)</f>
        <v/>
      </c>
      <c r="BL13" s="223" t="str">
        <f>IF('SAM_2017_4HH_rich with capital'!BL13="","",'SAM_2017_4HH_rich with capital'!BL13)</f>
        <v/>
      </c>
      <c r="BM13" s="223" t="str">
        <f>IF('SAM_2017_4HH_rich with capital'!BM13="","",'SAM_2017_4HH_rich with capital'!BM13)</f>
        <v/>
      </c>
      <c r="BN13" s="223" t="str">
        <f>IF('SAM_2017_4HH_rich with capital'!BN13="","",'SAM_2017_4HH_rich with capital'!BN13)</f>
        <v/>
      </c>
      <c r="BO13" s="223" t="str">
        <f>IF('SAM_2017_4HH_rich with capital'!BO13="","",'SAM_2017_4HH_rich with capital'!BO13)</f>
        <v/>
      </c>
      <c r="BP13" s="223" t="str">
        <f>IF('SAM_2017_4HH_rich with capital'!BP13="","",'SAM_2017_4HH_rich with capital'!BP13)</f>
        <v/>
      </c>
      <c r="BQ13" s="223" t="str">
        <f>IF('SAM_2017_4HH_rich with capital'!BQ13="","",'SAM_2017_4HH_rich with capital'!BQ13)</f>
        <v/>
      </c>
      <c r="BR13" s="223" t="str">
        <f>IF('SAM_2017_4HH_rich with capital'!BR13="","",'SAM_2017_4HH_rich with capital'!BR13)</f>
        <v/>
      </c>
      <c r="BS13" s="223" t="str">
        <f>IF('SAM_2017_4HH_rich with capital'!BS13="","",'SAM_2017_4HH_rich with capital'!BS13)</f>
        <v/>
      </c>
      <c r="BT13" s="223" t="str">
        <f>IF('SAM_2017_4HH_rich with capital'!BT13="","",'SAM_2017_4HH_rich with capital'!BT13)</f>
        <v/>
      </c>
      <c r="BU13" s="223" t="str">
        <f>IF('SAM_2017_4HH_rich with capital'!BU13="","",'SAM_2017_4HH_rich with capital'!BU13)</f>
        <v/>
      </c>
      <c r="BV13" s="223" t="str">
        <f>IF('SAM_2017_4HH_rich with capital'!BV13="","",'SAM_2017_4HH_rich with capital'!BV13)</f>
        <v/>
      </c>
      <c r="BW13" s="223" t="str">
        <f>IF('SAM_2017_4HH_rich with capital'!BW13="","",'SAM_2017_4HH_rich with capital'!BW13)</f>
        <v/>
      </c>
      <c r="BX13" s="223" t="str">
        <f>IF('SAM_2017_4HH_rich with capital'!BX13="","",'SAM_2017_4HH_rich with capital'!BX13)</f>
        <v/>
      </c>
      <c r="BY13" s="223" t="str">
        <f>IF('SAM_2017_4HH_rich with capital'!BY13="","",'SAM_2017_4HH_rich with capital'!BY13)</f>
        <v/>
      </c>
      <c r="BZ13" s="223" t="str">
        <f>IF('SAM_2017_4HH_rich with capital'!BZ13="","",'SAM_2017_4HH_rich with capital'!BZ13)</f>
        <v/>
      </c>
      <c r="CA13" s="223" t="str">
        <f>IF('SAM_2017_4HH_rich with capital'!CA13="","",'SAM_2017_4HH_rich with capital'!CA13)</f>
        <v/>
      </c>
      <c r="CB13" s="223" t="str">
        <f>IF('SAM_2017_4HH_rich with capital'!CB13="","",'SAM_2017_4HH_rich with capital'!CB13)</f>
        <v/>
      </c>
      <c r="CC13" s="223" t="str">
        <f>IF('SAM_2017_4HH_rich with capital'!CC13="","",'SAM_2017_4HH_rich with capital'!CC13)</f>
        <v/>
      </c>
      <c r="CD13" s="223" t="str">
        <f>IF('SAM_2017_4HH_rich with capital'!CD13="","",'SAM_2017_4HH_rich with capital'!CD13)</f>
        <v/>
      </c>
      <c r="CE13" s="223" t="str">
        <f>IF('SAM_2017_4HH_rich with capital'!CE13="","",'SAM_2017_4HH_rich with capital'!CE13)</f>
        <v/>
      </c>
      <c r="CF13" s="83">
        <f>IF('SAM_2017_4HH_rich with capital'!CF13="","",'SAM_2017_4HH_rich with capital'!CF13)</f>
        <v>1107262.1961451182</v>
      </c>
      <c r="CG13" s="107">
        <f t="shared" si="0"/>
        <v>2529113.5923319245</v>
      </c>
      <c r="CH13" s="221"/>
      <c r="CI13" s="221"/>
      <c r="CJ13" s="221"/>
      <c r="CK13" s="221"/>
    </row>
    <row r="14" spans="1:89" x14ac:dyDescent="0.25">
      <c r="A14" s="227"/>
      <c r="B14" s="225">
        <v>12</v>
      </c>
      <c r="C14" s="244" t="str">
        <f>IF('SAM_2017_4HH_rich with capital'!C14="","",'SAM_2017_4HH_rich with capital'!C14)</f>
        <v/>
      </c>
      <c r="D14" s="223" t="str">
        <f>IF('SAM_2017_4HH_rich with capital'!D14="","",'SAM_2017_4HH_rich with capital'!D14)</f>
        <v/>
      </c>
      <c r="E14" s="223" t="str">
        <f>IF('SAM_2017_4HH_rich with capital'!E14="","",'SAM_2017_4HH_rich with capital'!E14)</f>
        <v/>
      </c>
      <c r="F14" s="223" t="str">
        <f>IF('SAM_2017_4HH_rich with capital'!F14="","",'SAM_2017_4HH_rich with capital'!F14)</f>
        <v/>
      </c>
      <c r="G14" s="223" t="str">
        <f>IF('SAM_2017_4HH_rich with capital'!G14="","",'SAM_2017_4HH_rich with capital'!G14)</f>
        <v/>
      </c>
      <c r="H14" s="223" t="str">
        <f>IF('SAM_2017_4HH_rich with capital'!H14="","",'SAM_2017_4HH_rich with capital'!H14)</f>
        <v/>
      </c>
      <c r="I14" s="223" t="str">
        <f>IF('SAM_2017_4HH_rich with capital'!I14="","",'SAM_2017_4HH_rich with capital'!I14)</f>
        <v/>
      </c>
      <c r="J14" s="223" t="str">
        <f>IF('SAM_2017_4HH_rich with capital'!J14="","",'SAM_2017_4HH_rich with capital'!J14)</f>
        <v/>
      </c>
      <c r="K14" s="223" t="str">
        <f>IF('SAM_2017_4HH_rich with capital'!K14="","",'SAM_2017_4HH_rich with capital'!K14)</f>
        <v/>
      </c>
      <c r="L14" s="223" t="str">
        <f>IF('SAM_2017_4HH_rich with capital'!L14="","",'SAM_2017_4HH_rich with capital'!L14)</f>
        <v/>
      </c>
      <c r="M14" s="223" t="str">
        <f>IF('SAM_2017_4HH_rich with capital'!M14="","",'SAM_2017_4HH_rich with capital'!M14)</f>
        <v/>
      </c>
      <c r="N14" s="223" t="str">
        <f>IF('SAM_2017_4HH_rich with capital'!N14="","",'SAM_2017_4HH_rich with capital'!N14)</f>
        <v/>
      </c>
      <c r="O14" s="223" t="str">
        <f>IF('SAM_2017_4HH_rich with capital'!O14="","",'SAM_2017_4HH_rich with capital'!O14)</f>
        <v/>
      </c>
      <c r="P14" s="223" t="str">
        <f>IF('SAM_2017_4HH_rich with capital'!P14="","",'SAM_2017_4HH_rich with capital'!P14)</f>
        <v/>
      </c>
      <c r="Q14" s="223" t="str">
        <f>IF('SAM_2017_4HH_rich with capital'!Q14="","",'SAM_2017_4HH_rich with capital'!Q14)</f>
        <v/>
      </c>
      <c r="R14" s="223" t="str">
        <f>IF('SAM_2017_4HH_rich with capital'!R14="","",'SAM_2017_4HH_rich with capital'!R14)</f>
        <v/>
      </c>
      <c r="S14" s="223" t="str">
        <f>IF('SAM_2017_4HH_rich with capital'!S14="","",'SAM_2017_4HH_rich with capital'!S14)</f>
        <v/>
      </c>
      <c r="T14" s="223" t="str">
        <f>IF('SAM_2017_4HH_rich with capital'!T14="","",'SAM_2017_4HH_rich with capital'!T14)</f>
        <v/>
      </c>
      <c r="U14" s="223" t="str">
        <f>IF('SAM_2017_4HH_rich with capital'!U14="","",'SAM_2017_4HH_rich with capital'!U14)</f>
        <v/>
      </c>
      <c r="V14" s="223" t="str">
        <f>IF('SAM_2017_4HH_rich with capital'!V14="","",'SAM_2017_4HH_rich with capital'!V14)</f>
        <v/>
      </c>
      <c r="W14" s="223" t="str">
        <f>IF('SAM_2017_4HH_rich with capital'!W14="","",'SAM_2017_4HH_rich with capital'!W14)</f>
        <v/>
      </c>
      <c r="X14" s="223" t="str">
        <f>IF('SAM_2017_4HH_rich with capital'!X14="","",'SAM_2017_4HH_rich with capital'!X14)</f>
        <v/>
      </c>
      <c r="Y14" s="223" t="str">
        <f>IF('SAM_2017_4HH_rich with capital'!Y14="","",'SAM_2017_4HH_rich with capital'!Y14)</f>
        <v/>
      </c>
      <c r="Z14" s="223" t="str">
        <f>IF('SAM_2017_4HH_rich with capital'!Z14="","",'SAM_2017_4HH_rich with capital'!Z14)</f>
        <v/>
      </c>
      <c r="AA14" s="223" t="str">
        <f>IF('SAM_2017_4HH_rich with capital'!AA14="","",'SAM_2017_4HH_rich with capital'!AA14)</f>
        <v/>
      </c>
      <c r="AB14" s="223" t="str">
        <f>IF('SAM_2017_4HH_rich with capital'!AB14="","",'SAM_2017_4HH_rich with capital'!AB14)</f>
        <v/>
      </c>
      <c r="AC14" s="223" t="str">
        <f>IF('SAM_2017_4HH_rich with capital'!AC14="","",'SAM_2017_4HH_rich with capital'!AC14)</f>
        <v/>
      </c>
      <c r="AD14" s="223" t="str">
        <f>IF('SAM_2017_4HH_rich with capital'!AD14="","",'SAM_2017_4HH_rich with capital'!AD14)</f>
        <v/>
      </c>
      <c r="AE14" s="223" t="str">
        <f>IF('SAM_2017_4HH_rich with capital'!AE14="","",'SAM_2017_4HH_rich with capital'!AE14)</f>
        <v/>
      </c>
      <c r="AF14" s="223" t="str">
        <f>IF('SAM_2017_4HH_rich with capital'!AF14="","",'SAM_2017_4HH_rich with capital'!AF14)</f>
        <v/>
      </c>
      <c r="AG14" s="223" t="str">
        <f>IF('SAM_2017_4HH_rich with capital'!AG14="","",'SAM_2017_4HH_rich with capital'!AG14)</f>
        <v/>
      </c>
      <c r="AH14" s="223" t="str">
        <f>IF('SAM_2017_4HH_rich with capital'!AH14="","",'SAM_2017_4HH_rich with capital'!AH14)</f>
        <v/>
      </c>
      <c r="AI14" s="223" t="str">
        <f>IF('SAM_2017_4HH_rich with capital'!AI14="","",'SAM_2017_4HH_rich with capital'!AI14)</f>
        <v/>
      </c>
      <c r="AJ14" s="223" t="str">
        <f>IF('SAM_2017_4HH_rich with capital'!AJ14="","",'SAM_2017_4HH_rich with capital'!AJ14)</f>
        <v/>
      </c>
      <c r="AK14" s="223" t="str">
        <f>IF('SAM_2017_4HH_rich with capital'!AK14="","",'SAM_2017_4HH_rich with capital'!AK14)</f>
        <v/>
      </c>
      <c r="AL14" s="223" t="str">
        <f>IF('SAM_2017_4HH_rich with capital'!AL14="","",'SAM_2017_4HH_rich with capital'!AL14)</f>
        <v/>
      </c>
      <c r="AM14" s="223" t="str">
        <f>IF('SAM_2017_4HH_rich with capital'!AM14="","",'SAM_2017_4HH_rich with capital'!AM14)</f>
        <v/>
      </c>
      <c r="AN14" s="223" t="str">
        <f>IF('SAM_2017_4HH_rich with capital'!AN14="","",'SAM_2017_4HH_rich with capital'!AN14)</f>
        <v/>
      </c>
      <c r="AO14" s="223" t="str">
        <f>IF('SAM_2017_4HH_rich with capital'!AO14="","",'SAM_2017_4HH_rich with capital'!AO14)</f>
        <v/>
      </c>
      <c r="AP14" s="223" t="str">
        <f>IF('SAM_2017_4HH_rich with capital'!AP14="","",'SAM_2017_4HH_rich with capital'!AP14)</f>
        <v/>
      </c>
      <c r="AQ14" s="223" t="str">
        <f>IF('SAM_2017_4HH_rich with capital'!AQ14="","",'SAM_2017_4HH_rich with capital'!AQ14)</f>
        <v/>
      </c>
      <c r="AR14" s="223" t="str">
        <f>IF('SAM_2017_4HH_rich with capital'!AR14="","",'SAM_2017_4HH_rich with capital'!AR14)</f>
        <v/>
      </c>
      <c r="AS14" s="223" t="str">
        <f>IF('SAM_2017_4HH_rich with capital'!AS14="","",'SAM_2017_4HH_rich with capital'!AS14)</f>
        <v/>
      </c>
      <c r="AT14" s="223" t="str">
        <f>IF('SAM_2017_4HH_rich with capital'!AT14="","",'SAM_2017_4HH_rich with capital'!AT14)</f>
        <v/>
      </c>
      <c r="AU14" s="223" t="str">
        <f>IF('SAM_2017_4HH_rich with capital'!AU14="","",'SAM_2017_4HH_rich with capital'!AU14)</f>
        <v/>
      </c>
      <c r="AV14" s="223">
        <f>IF('SAM_2017_4HH_rich with capital'!AV14="","",'SAM_2017_4HH_rich with capital'!AV14)</f>
        <v>1862253.4070004821</v>
      </c>
      <c r="AW14" s="223" t="str">
        <f>IF('SAM_2017_4HH_rich with capital'!AW14="","",'SAM_2017_4HH_rich with capital'!AW14)</f>
        <v/>
      </c>
      <c r="AX14" s="223" t="str">
        <f>IF('SAM_2017_4HH_rich with capital'!AX14="","",'SAM_2017_4HH_rich with capital'!AX14)</f>
        <v/>
      </c>
      <c r="AY14" s="223" t="str">
        <f>IF('SAM_2017_4HH_rich with capital'!AY14="","",'SAM_2017_4HH_rich with capital'!AY14)</f>
        <v/>
      </c>
      <c r="AZ14" s="223" t="str">
        <f>IF('SAM_2017_4HH_rich with capital'!AZ14="","",'SAM_2017_4HH_rich with capital'!AZ14)</f>
        <v/>
      </c>
      <c r="BA14" s="223" t="str">
        <f>IF('SAM_2017_4HH_rich with capital'!BA14="","",'SAM_2017_4HH_rich with capital'!BA14)</f>
        <v/>
      </c>
      <c r="BB14" s="223" t="str">
        <f>IF('SAM_2017_4HH_rich with capital'!BB14="","",'SAM_2017_4HH_rich with capital'!BB14)</f>
        <v/>
      </c>
      <c r="BC14" s="223" t="str">
        <f>IF('SAM_2017_4HH_rich with capital'!BC14="","",'SAM_2017_4HH_rich with capital'!BC14)</f>
        <v/>
      </c>
      <c r="BD14" s="223" t="str">
        <f>IF('SAM_2017_4HH_rich with capital'!BD14="","",'SAM_2017_4HH_rich with capital'!BD14)</f>
        <v/>
      </c>
      <c r="BE14" s="223" t="str">
        <f>IF('SAM_2017_4HH_rich with capital'!BE14="","",'SAM_2017_4HH_rich with capital'!BE14)</f>
        <v/>
      </c>
      <c r="BF14" s="223" t="str">
        <f>IF('SAM_2017_4HH_rich with capital'!BF14="","",'SAM_2017_4HH_rich with capital'!BF14)</f>
        <v/>
      </c>
      <c r="BG14" s="223" t="str">
        <f>IF('SAM_2017_4HH_rich with capital'!BG14="","",'SAM_2017_4HH_rich with capital'!BG14)</f>
        <v/>
      </c>
      <c r="BH14" s="223" t="str">
        <f>IF('SAM_2017_4HH_rich with capital'!BH14="","",'SAM_2017_4HH_rich with capital'!BH14)</f>
        <v/>
      </c>
      <c r="BI14" s="223" t="str">
        <f>IF('SAM_2017_4HH_rich with capital'!BI14="","",'SAM_2017_4HH_rich with capital'!BI14)</f>
        <v/>
      </c>
      <c r="BJ14" s="223" t="str">
        <f>IF('SAM_2017_4HH_rich with capital'!BJ14="","",'SAM_2017_4HH_rich with capital'!BJ14)</f>
        <v/>
      </c>
      <c r="BK14" s="223" t="str">
        <f>IF('SAM_2017_4HH_rich with capital'!BK14="","",'SAM_2017_4HH_rich with capital'!BK14)</f>
        <v/>
      </c>
      <c r="BL14" s="223" t="str">
        <f>IF('SAM_2017_4HH_rich with capital'!BL14="","",'SAM_2017_4HH_rich with capital'!BL14)</f>
        <v/>
      </c>
      <c r="BM14" s="223" t="str">
        <f>IF('SAM_2017_4HH_rich with capital'!BM14="","",'SAM_2017_4HH_rich with capital'!BM14)</f>
        <v/>
      </c>
      <c r="BN14" s="223" t="str">
        <f>IF('SAM_2017_4HH_rich with capital'!BN14="","",'SAM_2017_4HH_rich with capital'!BN14)</f>
        <v/>
      </c>
      <c r="BO14" s="223" t="str">
        <f>IF('SAM_2017_4HH_rich with capital'!BO14="","",'SAM_2017_4HH_rich with capital'!BO14)</f>
        <v/>
      </c>
      <c r="BP14" s="223" t="str">
        <f>IF('SAM_2017_4HH_rich with capital'!BP14="","",'SAM_2017_4HH_rich with capital'!BP14)</f>
        <v/>
      </c>
      <c r="BQ14" s="223" t="str">
        <f>IF('SAM_2017_4HH_rich with capital'!BQ14="","",'SAM_2017_4HH_rich with capital'!BQ14)</f>
        <v/>
      </c>
      <c r="BR14" s="223" t="str">
        <f>IF('SAM_2017_4HH_rich with capital'!BR14="","",'SAM_2017_4HH_rich with capital'!BR14)</f>
        <v/>
      </c>
      <c r="BS14" s="223" t="str">
        <f>IF('SAM_2017_4HH_rich with capital'!BS14="","",'SAM_2017_4HH_rich with capital'!BS14)</f>
        <v/>
      </c>
      <c r="BT14" s="223" t="str">
        <f>IF('SAM_2017_4HH_rich with capital'!BT14="","",'SAM_2017_4HH_rich with capital'!BT14)</f>
        <v/>
      </c>
      <c r="BU14" s="223" t="str">
        <f>IF('SAM_2017_4HH_rich with capital'!BU14="","",'SAM_2017_4HH_rich with capital'!BU14)</f>
        <v/>
      </c>
      <c r="BV14" s="223" t="str">
        <f>IF('SAM_2017_4HH_rich with capital'!BV14="","",'SAM_2017_4HH_rich with capital'!BV14)</f>
        <v/>
      </c>
      <c r="BW14" s="223" t="str">
        <f>IF('SAM_2017_4HH_rich with capital'!BW14="","",'SAM_2017_4HH_rich with capital'!BW14)</f>
        <v/>
      </c>
      <c r="BX14" s="223" t="str">
        <f>IF('SAM_2017_4HH_rich with capital'!BX14="","",'SAM_2017_4HH_rich with capital'!BX14)</f>
        <v/>
      </c>
      <c r="BY14" s="223" t="str">
        <f>IF('SAM_2017_4HH_rich with capital'!BY14="","",'SAM_2017_4HH_rich with capital'!BY14)</f>
        <v/>
      </c>
      <c r="BZ14" s="223" t="str">
        <f>IF('SAM_2017_4HH_rich with capital'!BZ14="","",'SAM_2017_4HH_rich with capital'!BZ14)</f>
        <v/>
      </c>
      <c r="CA14" s="223" t="str">
        <f>IF('SAM_2017_4HH_rich with capital'!CA14="","",'SAM_2017_4HH_rich with capital'!CA14)</f>
        <v/>
      </c>
      <c r="CB14" s="223" t="str">
        <f>IF('SAM_2017_4HH_rich with capital'!CB14="","",'SAM_2017_4HH_rich with capital'!CB14)</f>
        <v/>
      </c>
      <c r="CC14" s="223" t="str">
        <f>IF('SAM_2017_4HH_rich with capital'!CC14="","",'SAM_2017_4HH_rich with capital'!CC14)</f>
        <v/>
      </c>
      <c r="CD14" s="223" t="str">
        <f>IF('SAM_2017_4HH_rich with capital'!CD14="","",'SAM_2017_4HH_rich with capital'!CD14)</f>
        <v/>
      </c>
      <c r="CE14" s="223" t="str">
        <f>IF('SAM_2017_4HH_rich with capital'!CE14="","",'SAM_2017_4HH_rich with capital'!CE14)</f>
        <v/>
      </c>
      <c r="CF14" s="83">
        <f>IF('SAM_2017_4HH_rich with capital'!CF14="","",'SAM_2017_4HH_rich with capital'!CF14)</f>
        <v>1368681.2418519307</v>
      </c>
      <c r="CG14" s="107">
        <f t="shared" si="0"/>
        <v>3230934.6488524126</v>
      </c>
      <c r="CH14" s="221"/>
      <c r="CI14" s="221"/>
      <c r="CJ14" s="221"/>
      <c r="CK14" s="221"/>
    </row>
    <row r="15" spans="1:89" x14ac:dyDescent="0.25">
      <c r="A15" s="227"/>
      <c r="B15" s="225">
        <v>13</v>
      </c>
      <c r="C15" s="244" t="str">
        <f>IF('SAM_2017_4HH_rich with capital'!C15="","",'SAM_2017_4HH_rich with capital'!C15)</f>
        <v/>
      </c>
      <c r="D15" s="223" t="str">
        <f>IF('SAM_2017_4HH_rich with capital'!D15="","",'SAM_2017_4HH_rich with capital'!D15)</f>
        <v/>
      </c>
      <c r="E15" s="223" t="str">
        <f>IF('SAM_2017_4HH_rich with capital'!E15="","",'SAM_2017_4HH_rich with capital'!E15)</f>
        <v/>
      </c>
      <c r="F15" s="223" t="str">
        <f>IF('SAM_2017_4HH_rich with capital'!F15="","",'SAM_2017_4HH_rich with capital'!F15)</f>
        <v/>
      </c>
      <c r="G15" s="223" t="str">
        <f>IF('SAM_2017_4HH_rich with capital'!G15="","",'SAM_2017_4HH_rich with capital'!G15)</f>
        <v/>
      </c>
      <c r="H15" s="223" t="str">
        <f>IF('SAM_2017_4HH_rich with capital'!H15="","",'SAM_2017_4HH_rich with capital'!H15)</f>
        <v/>
      </c>
      <c r="I15" s="223" t="str">
        <f>IF('SAM_2017_4HH_rich with capital'!I15="","",'SAM_2017_4HH_rich with capital'!I15)</f>
        <v/>
      </c>
      <c r="J15" s="223" t="str">
        <f>IF('SAM_2017_4HH_rich with capital'!J15="","",'SAM_2017_4HH_rich with capital'!J15)</f>
        <v/>
      </c>
      <c r="K15" s="223" t="str">
        <f>IF('SAM_2017_4HH_rich with capital'!K15="","",'SAM_2017_4HH_rich with capital'!K15)</f>
        <v/>
      </c>
      <c r="L15" s="223" t="str">
        <f>IF('SAM_2017_4HH_rich with capital'!L15="","",'SAM_2017_4HH_rich with capital'!L15)</f>
        <v/>
      </c>
      <c r="M15" s="223" t="str">
        <f>IF('SAM_2017_4HH_rich with capital'!M15="","",'SAM_2017_4HH_rich with capital'!M15)</f>
        <v/>
      </c>
      <c r="N15" s="223" t="str">
        <f>IF('SAM_2017_4HH_rich with capital'!N15="","",'SAM_2017_4HH_rich with capital'!N15)</f>
        <v/>
      </c>
      <c r="O15" s="223" t="str">
        <f>IF('SAM_2017_4HH_rich with capital'!O15="","",'SAM_2017_4HH_rich with capital'!O15)</f>
        <v/>
      </c>
      <c r="P15" s="223" t="str">
        <f>IF('SAM_2017_4HH_rich with capital'!P15="","",'SAM_2017_4HH_rich with capital'!P15)</f>
        <v/>
      </c>
      <c r="Q15" s="223" t="str">
        <f>IF('SAM_2017_4HH_rich with capital'!Q15="","",'SAM_2017_4HH_rich with capital'!Q15)</f>
        <v/>
      </c>
      <c r="R15" s="223" t="str">
        <f>IF('SAM_2017_4HH_rich with capital'!R15="","",'SAM_2017_4HH_rich with capital'!R15)</f>
        <v/>
      </c>
      <c r="S15" s="223" t="str">
        <f>IF('SAM_2017_4HH_rich with capital'!S15="","",'SAM_2017_4HH_rich with capital'!S15)</f>
        <v/>
      </c>
      <c r="T15" s="223" t="str">
        <f>IF('SAM_2017_4HH_rich with capital'!T15="","",'SAM_2017_4HH_rich with capital'!T15)</f>
        <v/>
      </c>
      <c r="U15" s="223" t="str">
        <f>IF('SAM_2017_4HH_rich with capital'!U15="","",'SAM_2017_4HH_rich with capital'!U15)</f>
        <v/>
      </c>
      <c r="V15" s="223" t="str">
        <f>IF('SAM_2017_4HH_rich with capital'!V15="","",'SAM_2017_4HH_rich with capital'!V15)</f>
        <v/>
      </c>
      <c r="W15" s="223" t="str">
        <f>IF('SAM_2017_4HH_rich with capital'!W15="","",'SAM_2017_4HH_rich with capital'!W15)</f>
        <v/>
      </c>
      <c r="X15" s="223" t="str">
        <f>IF('SAM_2017_4HH_rich with capital'!X15="","",'SAM_2017_4HH_rich with capital'!X15)</f>
        <v/>
      </c>
      <c r="Y15" s="223" t="str">
        <f>IF('SAM_2017_4HH_rich with capital'!Y15="","",'SAM_2017_4HH_rich with capital'!Y15)</f>
        <v/>
      </c>
      <c r="Z15" s="223" t="str">
        <f>IF('SAM_2017_4HH_rich with capital'!Z15="","",'SAM_2017_4HH_rich with capital'!Z15)</f>
        <v/>
      </c>
      <c r="AA15" s="223" t="str">
        <f>IF('SAM_2017_4HH_rich with capital'!AA15="","",'SAM_2017_4HH_rich with capital'!AA15)</f>
        <v/>
      </c>
      <c r="AB15" s="223" t="str">
        <f>IF('SAM_2017_4HH_rich with capital'!AB15="","",'SAM_2017_4HH_rich with capital'!AB15)</f>
        <v/>
      </c>
      <c r="AC15" s="223" t="str">
        <f>IF('SAM_2017_4HH_rich with capital'!AC15="","",'SAM_2017_4HH_rich with capital'!AC15)</f>
        <v/>
      </c>
      <c r="AD15" s="223" t="str">
        <f>IF('SAM_2017_4HH_rich with capital'!AD15="","",'SAM_2017_4HH_rich with capital'!AD15)</f>
        <v/>
      </c>
      <c r="AE15" s="223" t="str">
        <f>IF('SAM_2017_4HH_rich with capital'!AE15="","",'SAM_2017_4HH_rich with capital'!AE15)</f>
        <v/>
      </c>
      <c r="AF15" s="223" t="str">
        <f>IF('SAM_2017_4HH_rich with capital'!AF15="","",'SAM_2017_4HH_rich with capital'!AF15)</f>
        <v/>
      </c>
      <c r="AG15" s="223" t="str">
        <f>IF('SAM_2017_4HH_rich with capital'!AG15="","",'SAM_2017_4HH_rich with capital'!AG15)</f>
        <v/>
      </c>
      <c r="AH15" s="223" t="str">
        <f>IF('SAM_2017_4HH_rich with capital'!AH15="","",'SAM_2017_4HH_rich with capital'!AH15)</f>
        <v/>
      </c>
      <c r="AI15" s="223" t="str">
        <f>IF('SAM_2017_4HH_rich with capital'!AI15="","",'SAM_2017_4HH_rich with capital'!AI15)</f>
        <v/>
      </c>
      <c r="AJ15" s="223" t="str">
        <f>IF('SAM_2017_4HH_rich with capital'!AJ15="","",'SAM_2017_4HH_rich with capital'!AJ15)</f>
        <v/>
      </c>
      <c r="AK15" s="223" t="str">
        <f>IF('SAM_2017_4HH_rich with capital'!AK15="","",'SAM_2017_4HH_rich with capital'!AK15)</f>
        <v/>
      </c>
      <c r="AL15" s="223" t="str">
        <f>IF('SAM_2017_4HH_rich with capital'!AL15="","",'SAM_2017_4HH_rich with capital'!AL15)</f>
        <v/>
      </c>
      <c r="AM15" s="223" t="str">
        <f>IF('SAM_2017_4HH_rich with capital'!AM15="","",'SAM_2017_4HH_rich with capital'!AM15)</f>
        <v/>
      </c>
      <c r="AN15" s="223" t="str">
        <f>IF('SAM_2017_4HH_rich with capital'!AN15="","",'SAM_2017_4HH_rich with capital'!AN15)</f>
        <v/>
      </c>
      <c r="AO15" s="223" t="str">
        <f>IF('SAM_2017_4HH_rich with capital'!AO15="","",'SAM_2017_4HH_rich with capital'!AO15)</f>
        <v/>
      </c>
      <c r="AP15" s="223" t="str">
        <f>IF('SAM_2017_4HH_rich with capital'!AP15="","",'SAM_2017_4HH_rich with capital'!AP15)</f>
        <v/>
      </c>
      <c r="AQ15" s="223" t="str">
        <f>IF('SAM_2017_4HH_rich with capital'!AQ15="","",'SAM_2017_4HH_rich with capital'!AQ15)</f>
        <v/>
      </c>
      <c r="AR15" s="223" t="str">
        <f>IF('SAM_2017_4HH_rich with capital'!AR15="","",'SAM_2017_4HH_rich with capital'!AR15)</f>
        <v/>
      </c>
      <c r="AS15" s="223" t="str">
        <f>IF('SAM_2017_4HH_rich with capital'!AS15="","",'SAM_2017_4HH_rich with capital'!AS15)</f>
        <v/>
      </c>
      <c r="AT15" s="223" t="str">
        <f>IF('SAM_2017_4HH_rich with capital'!AT15="","",'SAM_2017_4HH_rich with capital'!AT15)</f>
        <v/>
      </c>
      <c r="AU15" s="223" t="str">
        <f>IF('SAM_2017_4HH_rich with capital'!AU15="","",'SAM_2017_4HH_rich with capital'!AU15)</f>
        <v/>
      </c>
      <c r="AV15" s="223" t="str">
        <f>IF('SAM_2017_4HH_rich with capital'!AV15="","",'SAM_2017_4HH_rich with capital'!AV15)</f>
        <v/>
      </c>
      <c r="AW15" s="223">
        <f>IF('SAM_2017_4HH_rich with capital'!AW15="","",'SAM_2017_4HH_rich with capital'!AW15)</f>
        <v>268186.86292172974</v>
      </c>
      <c r="AX15" s="223" t="str">
        <f>IF('SAM_2017_4HH_rich with capital'!AX15="","",'SAM_2017_4HH_rich with capital'!AX15)</f>
        <v/>
      </c>
      <c r="AY15" s="223" t="str">
        <f>IF('SAM_2017_4HH_rich with capital'!AY15="","",'SAM_2017_4HH_rich with capital'!AY15)</f>
        <v/>
      </c>
      <c r="AZ15" s="223" t="str">
        <f>IF('SAM_2017_4HH_rich with capital'!AZ15="","",'SAM_2017_4HH_rich with capital'!AZ15)</f>
        <v/>
      </c>
      <c r="BA15" s="223" t="str">
        <f>IF('SAM_2017_4HH_rich with capital'!BA15="","",'SAM_2017_4HH_rich with capital'!BA15)</f>
        <v/>
      </c>
      <c r="BB15" s="223" t="str">
        <f>IF('SAM_2017_4HH_rich with capital'!BB15="","",'SAM_2017_4HH_rich with capital'!BB15)</f>
        <v/>
      </c>
      <c r="BC15" s="223" t="str">
        <f>IF('SAM_2017_4HH_rich with capital'!BC15="","",'SAM_2017_4HH_rich with capital'!BC15)</f>
        <v/>
      </c>
      <c r="BD15" s="223" t="str">
        <f>IF('SAM_2017_4HH_rich with capital'!BD15="","",'SAM_2017_4HH_rich with capital'!BD15)</f>
        <v/>
      </c>
      <c r="BE15" s="223" t="str">
        <f>IF('SAM_2017_4HH_rich with capital'!BE15="","",'SAM_2017_4HH_rich with capital'!BE15)</f>
        <v/>
      </c>
      <c r="BF15" s="223" t="str">
        <f>IF('SAM_2017_4HH_rich with capital'!BF15="","",'SAM_2017_4HH_rich with capital'!BF15)</f>
        <v/>
      </c>
      <c r="BG15" s="223" t="str">
        <f>IF('SAM_2017_4HH_rich with capital'!BG15="","",'SAM_2017_4HH_rich with capital'!BG15)</f>
        <v/>
      </c>
      <c r="BH15" s="223" t="str">
        <f>IF('SAM_2017_4HH_rich with capital'!BH15="","",'SAM_2017_4HH_rich with capital'!BH15)</f>
        <v/>
      </c>
      <c r="BI15" s="223" t="str">
        <f>IF('SAM_2017_4HH_rich with capital'!BI15="","",'SAM_2017_4HH_rich with capital'!BI15)</f>
        <v/>
      </c>
      <c r="BJ15" s="223" t="str">
        <f>IF('SAM_2017_4HH_rich with capital'!BJ15="","",'SAM_2017_4HH_rich with capital'!BJ15)</f>
        <v/>
      </c>
      <c r="BK15" s="223" t="str">
        <f>IF('SAM_2017_4HH_rich with capital'!BK15="","",'SAM_2017_4HH_rich with capital'!BK15)</f>
        <v/>
      </c>
      <c r="BL15" s="223" t="str">
        <f>IF('SAM_2017_4HH_rich with capital'!BL15="","",'SAM_2017_4HH_rich with capital'!BL15)</f>
        <v/>
      </c>
      <c r="BM15" s="223" t="str">
        <f>IF('SAM_2017_4HH_rich with capital'!BM15="","",'SAM_2017_4HH_rich with capital'!BM15)</f>
        <v/>
      </c>
      <c r="BN15" s="223" t="str">
        <f>IF('SAM_2017_4HH_rich with capital'!BN15="","",'SAM_2017_4HH_rich with capital'!BN15)</f>
        <v/>
      </c>
      <c r="BO15" s="223" t="str">
        <f>IF('SAM_2017_4HH_rich with capital'!BO15="","",'SAM_2017_4HH_rich with capital'!BO15)</f>
        <v/>
      </c>
      <c r="BP15" s="223" t="str">
        <f>IF('SAM_2017_4HH_rich with capital'!BP15="","",'SAM_2017_4HH_rich with capital'!BP15)</f>
        <v/>
      </c>
      <c r="BQ15" s="223" t="str">
        <f>IF('SAM_2017_4HH_rich with capital'!BQ15="","",'SAM_2017_4HH_rich with capital'!BQ15)</f>
        <v/>
      </c>
      <c r="BR15" s="223" t="str">
        <f>IF('SAM_2017_4HH_rich with capital'!BR15="","",'SAM_2017_4HH_rich with capital'!BR15)</f>
        <v/>
      </c>
      <c r="BS15" s="223" t="str">
        <f>IF('SAM_2017_4HH_rich with capital'!BS15="","",'SAM_2017_4HH_rich with capital'!BS15)</f>
        <v/>
      </c>
      <c r="BT15" s="223" t="str">
        <f>IF('SAM_2017_4HH_rich with capital'!BT15="","",'SAM_2017_4HH_rich with capital'!BT15)</f>
        <v/>
      </c>
      <c r="BU15" s="223" t="str">
        <f>IF('SAM_2017_4HH_rich with capital'!BU15="","",'SAM_2017_4HH_rich with capital'!BU15)</f>
        <v/>
      </c>
      <c r="BV15" s="223" t="str">
        <f>IF('SAM_2017_4HH_rich with capital'!BV15="","",'SAM_2017_4HH_rich with capital'!BV15)</f>
        <v/>
      </c>
      <c r="BW15" s="223" t="str">
        <f>IF('SAM_2017_4HH_rich with capital'!BW15="","",'SAM_2017_4HH_rich with capital'!BW15)</f>
        <v/>
      </c>
      <c r="BX15" s="223" t="str">
        <f>IF('SAM_2017_4HH_rich with capital'!BX15="","",'SAM_2017_4HH_rich with capital'!BX15)</f>
        <v/>
      </c>
      <c r="BY15" s="223" t="str">
        <f>IF('SAM_2017_4HH_rich with capital'!BY15="","",'SAM_2017_4HH_rich with capital'!BY15)</f>
        <v/>
      </c>
      <c r="BZ15" s="223" t="str">
        <f>IF('SAM_2017_4HH_rich with capital'!BZ15="","",'SAM_2017_4HH_rich with capital'!BZ15)</f>
        <v/>
      </c>
      <c r="CA15" s="223" t="str">
        <f>IF('SAM_2017_4HH_rich with capital'!CA15="","",'SAM_2017_4HH_rich with capital'!CA15)</f>
        <v/>
      </c>
      <c r="CB15" s="223" t="str">
        <f>IF('SAM_2017_4HH_rich with capital'!CB15="","",'SAM_2017_4HH_rich with capital'!CB15)</f>
        <v/>
      </c>
      <c r="CC15" s="223" t="str">
        <f>IF('SAM_2017_4HH_rich with capital'!CC15="","",'SAM_2017_4HH_rich with capital'!CC15)</f>
        <v/>
      </c>
      <c r="CD15" s="223" t="str">
        <f>IF('SAM_2017_4HH_rich with capital'!CD15="","",'SAM_2017_4HH_rich with capital'!CD15)</f>
        <v/>
      </c>
      <c r="CE15" s="223" t="str">
        <f>IF('SAM_2017_4HH_rich with capital'!CE15="","",'SAM_2017_4HH_rich with capital'!CE15)</f>
        <v/>
      </c>
      <c r="CF15" s="83">
        <f>IF('SAM_2017_4HH_rich with capital'!CF15="","",'SAM_2017_4HH_rich with capital'!CF15)</f>
        <v>19475.548631433812</v>
      </c>
      <c r="CG15" s="107">
        <f t="shared" si="0"/>
        <v>287662.41155316355</v>
      </c>
      <c r="CH15" s="221"/>
      <c r="CI15" s="221"/>
      <c r="CJ15" s="221"/>
      <c r="CK15" s="221"/>
    </row>
    <row r="16" spans="1:89" x14ac:dyDescent="0.25">
      <c r="A16" s="227"/>
      <c r="B16" s="225">
        <v>14</v>
      </c>
      <c r="C16" s="244" t="str">
        <f>IF('SAM_2017_4HH_rich with capital'!C16="","",'SAM_2017_4HH_rich with capital'!C16)</f>
        <v/>
      </c>
      <c r="D16" s="223" t="str">
        <f>IF('SAM_2017_4HH_rich with capital'!D16="","",'SAM_2017_4HH_rich with capital'!D16)</f>
        <v/>
      </c>
      <c r="E16" s="223" t="str">
        <f>IF('SAM_2017_4HH_rich with capital'!E16="","",'SAM_2017_4HH_rich with capital'!E16)</f>
        <v/>
      </c>
      <c r="F16" s="223" t="str">
        <f>IF('SAM_2017_4HH_rich with capital'!F16="","",'SAM_2017_4HH_rich with capital'!F16)</f>
        <v/>
      </c>
      <c r="G16" s="223" t="str">
        <f>IF('SAM_2017_4HH_rich with capital'!G16="","",'SAM_2017_4HH_rich with capital'!G16)</f>
        <v/>
      </c>
      <c r="H16" s="223" t="str">
        <f>IF('SAM_2017_4HH_rich with capital'!H16="","",'SAM_2017_4HH_rich with capital'!H16)</f>
        <v/>
      </c>
      <c r="I16" s="223" t="str">
        <f>IF('SAM_2017_4HH_rich with capital'!I16="","",'SAM_2017_4HH_rich with capital'!I16)</f>
        <v/>
      </c>
      <c r="J16" s="223" t="str">
        <f>IF('SAM_2017_4HH_rich with capital'!J16="","",'SAM_2017_4HH_rich with capital'!J16)</f>
        <v/>
      </c>
      <c r="K16" s="223" t="str">
        <f>IF('SAM_2017_4HH_rich with capital'!K16="","",'SAM_2017_4HH_rich with capital'!K16)</f>
        <v/>
      </c>
      <c r="L16" s="223" t="str">
        <f>IF('SAM_2017_4HH_rich with capital'!L16="","",'SAM_2017_4HH_rich with capital'!L16)</f>
        <v/>
      </c>
      <c r="M16" s="223" t="str">
        <f>IF('SAM_2017_4HH_rich with capital'!M16="","",'SAM_2017_4HH_rich with capital'!M16)</f>
        <v/>
      </c>
      <c r="N16" s="223" t="str">
        <f>IF('SAM_2017_4HH_rich with capital'!N16="","",'SAM_2017_4HH_rich with capital'!N16)</f>
        <v/>
      </c>
      <c r="O16" s="223" t="str">
        <f>IF('SAM_2017_4HH_rich with capital'!O16="","",'SAM_2017_4HH_rich with capital'!O16)</f>
        <v/>
      </c>
      <c r="P16" s="223" t="str">
        <f>IF('SAM_2017_4HH_rich with capital'!P16="","",'SAM_2017_4HH_rich with capital'!P16)</f>
        <v/>
      </c>
      <c r="Q16" s="223" t="str">
        <f>IF('SAM_2017_4HH_rich with capital'!Q16="","",'SAM_2017_4HH_rich with capital'!Q16)</f>
        <v/>
      </c>
      <c r="R16" s="223" t="str">
        <f>IF('SAM_2017_4HH_rich with capital'!R16="","",'SAM_2017_4HH_rich with capital'!R16)</f>
        <v/>
      </c>
      <c r="S16" s="223" t="str">
        <f>IF('SAM_2017_4HH_rich with capital'!S16="","",'SAM_2017_4HH_rich with capital'!S16)</f>
        <v/>
      </c>
      <c r="T16" s="223" t="str">
        <f>IF('SAM_2017_4HH_rich with capital'!T16="","",'SAM_2017_4HH_rich with capital'!T16)</f>
        <v/>
      </c>
      <c r="U16" s="223" t="str">
        <f>IF('SAM_2017_4HH_rich with capital'!U16="","",'SAM_2017_4HH_rich with capital'!U16)</f>
        <v/>
      </c>
      <c r="V16" s="223" t="str">
        <f>IF('SAM_2017_4HH_rich with capital'!V16="","",'SAM_2017_4HH_rich with capital'!V16)</f>
        <v/>
      </c>
      <c r="W16" s="223" t="str">
        <f>IF('SAM_2017_4HH_rich with capital'!W16="","",'SAM_2017_4HH_rich with capital'!W16)</f>
        <v/>
      </c>
      <c r="X16" s="223" t="str">
        <f>IF('SAM_2017_4HH_rich with capital'!X16="","",'SAM_2017_4HH_rich with capital'!X16)</f>
        <v/>
      </c>
      <c r="Y16" s="223" t="str">
        <f>IF('SAM_2017_4HH_rich with capital'!Y16="","",'SAM_2017_4HH_rich with capital'!Y16)</f>
        <v/>
      </c>
      <c r="Z16" s="223" t="str">
        <f>IF('SAM_2017_4HH_rich with capital'!Z16="","",'SAM_2017_4HH_rich with capital'!Z16)</f>
        <v/>
      </c>
      <c r="AA16" s="223" t="str">
        <f>IF('SAM_2017_4HH_rich with capital'!AA16="","",'SAM_2017_4HH_rich with capital'!AA16)</f>
        <v/>
      </c>
      <c r="AB16" s="223" t="str">
        <f>IF('SAM_2017_4HH_rich with capital'!AB16="","",'SAM_2017_4HH_rich with capital'!AB16)</f>
        <v/>
      </c>
      <c r="AC16" s="223" t="str">
        <f>IF('SAM_2017_4HH_rich with capital'!AC16="","",'SAM_2017_4HH_rich with capital'!AC16)</f>
        <v/>
      </c>
      <c r="AD16" s="223" t="str">
        <f>IF('SAM_2017_4HH_rich with capital'!AD16="","",'SAM_2017_4HH_rich with capital'!AD16)</f>
        <v/>
      </c>
      <c r="AE16" s="223" t="str">
        <f>IF('SAM_2017_4HH_rich with capital'!AE16="","",'SAM_2017_4HH_rich with capital'!AE16)</f>
        <v/>
      </c>
      <c r="AF16" s="223" t="str">
        <f>IF('SAM_2017_4HH_rich with capital'!AF16="","",'SAM_2017_4HH_rich with capital'!AF16)</f>
        <v/>
      </c>
      <c r="AG16" s="223" t="str">
        <f>IF('SAM_2017_4HH_rich with capital'!AG16="","",'SAM_2017_4HH_rich with capital'!AG16)</f>
        <v/>
      </c>
      <c r="AH16" s="223" t="str">
        <f>IF('SAM_2017_4HH_rich with capital'!AH16="","",'SAM_2017_4HH_rich with capital'!AH16)</f>
        <v/>
      </c>
      <c r="AI16" s="223" t="str">
        <f>IF('SAM_2017_4HH_rich with capital'!AI16="","",'SAM_2017_4HH_rich with capital'!AI16)</f>
        <v/>
      </c>
      <c r="AJ16" s="223" t="str">
        <f>IF('SAM_2017_4HH_rich with capital'!AJ16="","",'SAM_2017_4HH_rich with capital'!AJ16)</f>
        <v/>
      </c>
      <c r="AK16" s="223" t="str">
        <f>IF('SAM_2017_4HH_rich with capital'!AK16="","",'SAM_2017_4HH_rich with capital'!AK16)</f>
        <v/>
      </c>
      <c r="AL16" s="223" t="str">
        <f>IF('SAM_2017_4HH_rich with capital'!AL16="","",'SAM_2017_4HH_rich with capital'!AL16)</f>
        <v/>
      </c>
      <c r="AM16" s="223" t="str">
        <f>IF('SAM_2017_4HH_rich with capital'!AM16="","",'SAM_2017_4HH_rich with capital'!AM16)</f>
        <v/>
      </c>
      <c r="AN16" s="223" t="str">
        <f>IF('SAM_2017_4HH_rich with capital'!AN16="","",'SAM_2017_4HH_rich with capital'!AN16)</f>
        <v/>
      </c>
      <c r="AO16" s="223" t="str">
        <f>IF('SAM_2017_4HH_rich with capital'!AO16="","",'SAM_2017_4HH_rich with capital'!AO16)</f>
        <v/>
      </c>
      <c r="AP16" s="223" t="str">
        <f>IF('SAM_2017_4HH_rich with capital'!AP16="","",'SAM_2017_4HH_rich with capital'!AP16)</f>
        <v/>
      </c>
      <c r="AQ16" s="223" t="str">
        <f>IF('SAM_2017_4HH_rich with capital'!AQ16="","",'SAM_2017_4HH_rich with capital'!AQ16)</f>
        <v/>
      </c>
      <c r="AR16" s="223" t="str">
        <f>IF('SAM_2017_4HH_rich with capital'!AR16="","",'SAM_2017_4HH_rich with capital'!AR16)</f>
        <v/>
      </c>
      <c r="AS16" s="223" t="str">
        <f>IF('SAM_2017_4HH_rich with capital'!AS16="","",'SAM_2017_4HH_rich with capital'!AS16)</f>
        <v/>
      </c>
      <c r="AT16" s="223" t="str">
        <f>IF('SAM_2017_4HH_rich with capital'!AT16="","",'SAM_2017_4HH_rich with capital'!AT16)</f>
        <v/>
      </c>
      <c r="AU16" s="223" t="str">
        <f>IF('SAM_2017_4HH_rich with capital'!AU16="","",'SAM_2017_4HH_rich with capital'!AU16)</f>
        <v/>
      </c>
      <c r="AV16" s="223" t="str">
        <f>IF('SAM_2017_4HH_rich with capital'!AV16="","",'SAM_2017_4HH_rich with capital'!AV16)</f>
        <v/>
      </c>
      <c r="AW16" s="223" t="str">
        <f>IF('SAM_2017_4HH_rich with capital'!AW16="","",'SAM_2017_4HH_rich with capital'!AW16)</f>
        <v/>
      </c>
      <c r="AX16" s="223">
        <f>IF('SAM_2017_4HH_rich with capital'!AX16="","",'SAM_2017_4HH_rich with capital'!AX16)</f>
        <v>1212809.5750220597</v>
      </c>
      <c r="AY16" s="223" t="str">
        <f>IF('SAM_2017_4HH_rich with capital'!AY16="","",'SAM_2017_4HH_rich with capital'!AY16)</f>
        <v/>
      </c>
      <c r="AZ16" s="223" t="str">
        <f>IF('SAM_2017_4HH_rich with capital'!AZ16="","",'SAM_2017_4HH_rich with capital'!AZ16)</f>
        <v/>
      </c>
      <c r="BA16" s="223" t="str">
        <f>IF('SAM_2017_4HH_rich with capital'!BA16="","",'SAM_2017_4HH_rich with capital'!BA16)</f>
        <v/>
      </c>
      <c r="BB16" s="223" t="str">
        <f>IF('SAM_2017_4HH_rich with capital'!BB16="","",'SAM_2017_4HH_rich with capital'!BB16)</f>
        <v/>
      </c>
      <c r="BC16" s="223" t="str">
        <f>IF('SAM_2017_4HH_rich with capital'!BC16="","",'SAM_2017_4HH_rich with capital'!BC16)</f>
        <v/>
      </c>
      <c r="BD16" s="223" t="str">
        <f>IF('SAM_2017_4HH_rich with capital'!BD16="","",'SAM_2017_4HH_rich with capital'!BD16)</f>
        <v/>
      </c>
      <c r="BE16" s="223" t="str">
        <f>IF('SAM_2017_4HH_rich with capital'!BE16="","",'SAM_2017_4HH_rich with capital'!BE16)</f>
        <v/>
      </c>
      <c r="BF16" s="223" t="str">
        <f>IF('SAM_2017_4HH_rich with capital'!BF16="","",'SAM_2017_4HH_rich with capital'!BF16)</f>
        <v/>
      </c>
      <c r="BG16" s="223" t="str">
        <f>IF('SAM_2017_4HH_rich with capital'!BG16="","",'SAM_2017_4HH_rich with capital'!BG16)</f>
        <v/>
      </c>
      <c r="BH16" s="223" t="str">
        <f>IF('SAM_2017_4HH_rich with capital'!BH16="","",'SAM_2017_4HH_rich with capital'!BH16)</f>
        <v/>
      </c>
      <c r="BI16" s="223" t="str">
        <f>IF('SAM_2017_4HH_rich with capital'!BI16="","",'SAM_2017_4HH_rich with capital'!BI16)</f>
        <v/>
      </c>
      <c r="BJ16" s="223" t="str">
        <f>IF('SAM_2017_4HH_rich with capital'!BJ16="","",'SAM_2017_4HH_rich with capital'!BJ16)</f>
        <v/>
      </c>
      <c r="BK16" s="223" t="str">
        <f>IF('SAM_2017_4HH_rich with capital'!BK16="","",'SAM_2017_4HH_rich with capital'!BK16)</f>
        <v/>
      </c>
      <c r="BL16" s="223" t="str">
        <f>IF('SAM_2017_4HH_rich with capital'!BL16="","",'SAM_2017_4HH_rich with capital'!BL16)</f>
        <v/>
      </c>
      <c r="BM16" s="223" t="str">
        <f>IF('SAM_2017_4HH_rich with capital'!BM16="","",'SAM_2017_4HH_rich with capital'!BM16)</f>
        <v/>
      </c>
      <c r="BN16" s="223" t="str">
        <f>IF('SAM_2017_4HH_rich with capital'!BN16="","",'SAM_2017_4HH_rich with capital'!BN16)</f>
        <v/>
      </c>
      <c r="BO16" s="223" t="str">
        <f>IF('SAM_2017_4HH_rich with capital'!BO16="","",'SAM_2017_4HH_rich with capital'!BO16)</f>
        <v/>
      </c>
      <c r="BP16" s="223" t="str">
        <f>IF('SAM_2017_4HH_rich with capital'!BP16="","",'SAM_2017_4HH_rich with capital'!BP16)</f>
        <v/>
      </c>
      <c r="BQ16" s="223" t="str">
        <f>IF('SAM_2017_4HH_rich with capital'!BQ16="","",'SAM_2017_4HH_rich with capital'!BQ16)</f>
        <v/>
      </c>
      <c r="BR16" s="223" t="str">
        <f>IF('SAM_2017_4HH_rich with capital'!BR16="","",'SAM_2017_4HH_rich with capital'!BR16)</f>
        <v/>
      </c>
      <c r="BS16" s="223" t="str">
        <f>IF('SAM_2017_4HH_rich with capital'!BS16="","",'SAM_2017_4HH_rich with capital'!BS16)</f>
        <v/>
      </c>
      <c r="BT16" s="223" t="str">
        <f>IF('SAM_2017_4HH_rich with capital'!BT16="","",'SAM_2017_4HH_rich with capital'!BT16)</f>
        <v/>
      </c>
      <c r="BU16" s="223" t="str">
        <f>IF('SAM_2017_4HH_rich with capital'!BU16="","",'SAM_2017_4HH_rich with capital'!BU16)</f>
        <v/>
      </c>
      <c r="BV16" s="223" t="str">
        <f>IF('SAM_2017_4HH_rich with capital'!BV16="","",'SAM_2017_4HH_rich with capital'!BV16)</f>
        <v/>
      </c>
      <c r="BW16" s="223" t="str">
        <f>IF('SAM_2017_4HH_rich with capital'!BW16="","",'SAM_2017_4HH_rich with capital'!BW16)</f>
        <v/>
      </c>
      <c r="BX16" s="223" t="str">
        <f>IF('SAM_2017_4HH_rich with capital'!BX16="","",'SAM_2017_4HH_rich with capital'!BX16)</f>
        <v/>
      </c>
      <c r="BY16" s="223" t="str">
        <f>IF('SAM_2017_4HH_rich with capital'!BY16="","",'SAM_2017_4HH_rich with capital'!BY16)</f>
        <v/>
      </c>
      <c r="BZ16" s="223" t="str">
        <f>IF('SAM_2017_4HH_rich with capital'!BZ16="","",'SAM_2017_4HH_rich with capital'!BZ16)</f>
        <v/>
      </c>
      <c r="CA16" s="223" t="str">
        <f>IF('SAM_2017_4HH_rich with capital'!CA16="","",'SAM_2017_4HH_rich with capital'!CA16)</f>
        <v/>
      </c>
      <c r="CB16" s="223" t="str">
        <f>IF('SAM_2017_4HH_rich with capital'!CB16="","",'SAM_2017_4HH_rich with capital'!CB16)</f>
        <v/>
      </c>
      <c r="CC16" s="223" t="str">
        <f>IF('SAM_2017_4HH_rich with capital'!CC16="","",'SAM_2017_4HH_rich with capital'!CC16)</f>
        <v/>
      </c>
      <c r="CD16" s="223" t="str">
        <f>IF('SAM_2017_4HH_rich with capital'!CD16="","",'SAM_2017_4HH_rich with capital'!CD16)</f>
        <v/>
      </c>
      <c r="CE16" s="223" t="str">
        <f>IF('SAM_2017_4HH_rich with capital'!CE16="","",'SAM_2017_4HH_rich with capital'!CE16)</f>
        <v/>
      </c>
      <c r="CF16" s="83">
        <f>IF('SAM_2017_4HH_rich with capital'!CF16="","",'SAM_2017_4HH_rich with capital'!CF16)</f>
        <v>392185.34727427992</v>
      </c>
      <c r="CG16" s="107">
        <f t="shared" si="0"/>
        <v>1604994.9222963396</v>
      </c>
      <c r="CH16" s="221"/>
      <c r="CI16" s="221"/>
      <c r="CJ16" s="221"/>
      <c r="CK16" s="221"/>
    </row>
    <row r="17" spans="1:89" x14ac:dyDescent="0.25">
      <c r="A17" s="227"/>
      <c r="B17" s="225">
        <v>15</v>
      </c>
      <c r="C17" s="244" t="str">
        <f>IF('SAM_2017_4HH_rich with capital'!C17="","",'SAM_2017_4HH_rich with capital'!C17)</f>
        <v/>
      </c>
      <c r="D17" s="223" t="str">
        <f>IF('SAM_2017_4HH_rich with capital'!D17="","",'SAM_2017_4HH_rich with capital'!D17)</f>
        <v/>
      </c>
      <c r="E17" s="223" t="str">
        <f>IF('SAM_2017_4HH_rich with capital'!E17="","",'SAM_2017_4HH_rich with capital'!E17)</f>
        <v/>
      </c>
      <c r="F17" s="223" t="str">
        <f>IF('SAM_2017_4HH_rich with capital'!F17="","",'SAM_2017_4HH_rich with capital'!F17)</f>
        <v/>
      </c>
      <c r="G17" s="223" t="str">
        <f>IF('SAM_2017_4HH_rich with capital'!G17="","",'SAM_2017_4HH_rich with capital'!G17)</f>
        <v/>
      </c>
      <c r="H17" s="223" t="str">
        <f>IF('SAM_2017_4HH_rich with capital'!H17="","",'SAM_2017_4HH_rich with capital'!H17)</f>
        <v/>
      </c>
      <c r="I17" s="223" t="str">
        <f>IF('SAM_2017_4HH_rich with capital'!I17="","",'SAM_2017_4HH_rich with capital'!I17)</f>
        <v/>
      </c>
      <c r="J17" s="223" t="str">
        <f>IF('SAM_2017_4HH_rich with capital'!J17="","",'SAM_2017_4HH_rich with capital'!J17)</f>
        <v/>
      </c>
      <c r="K17" s="223" t="str">
        <f>IF('SAM_2017_4HH_rich with capital'!K17="","",'SAM_2017_4HH_rich with capital'!K17)</f>
        <v/>
      </c>
      <c r="L17" s="223" t="str">
        <f>IF('SAM_2017_4HH_rich with capital'!L17="","",'SAM_2017_4HH_rich with capital'!L17)</f>
        <v/>
      </c>
      <c r="M17" s="223" t="str">
        <f>IF('SAM_2017_4HH_rich with capital'!M17="","",'SAM_2017_4HH_rich with capital'!M17)</f>
        <v/>
      </c>
      <c r="N17" s="223" t="str">
        <f>IF('SAM_2017_4HH_rich with capital'!N17="","",'SAM_2017_4HH_rich with capital'!N17)</f>
        <v/>
      </c>
      <c r="O17" s="223" t="str">
        <f>IF('SAM_2017_4HH_rich with capital'!O17="","",'SAM_2017_4HH_rich with capital'!O17)</f>
        <v/>
      </c>
      <c r="P17" s="223" t="str">
        <f>IF('SAM_2017_4HH_rich with capital'!P17="","",'SAM_2017_4HH_rich with capital'!P17)</f>
        <v/>
      </c>
      <c r="Q17" s="223" t="str">
        <f>IF('SAM_2017_4HH_rich with capital'!Q17="","",'SAM_2017_4HH_rich with capital'!Q17)</f>
        <v/>
      </c>
      <c r="R17" s="223" t="str">
        <f>IF('SAM_2017_4HH_rich with capital'!R17="","",'SAM_2017_4HH_rich with capital'!R17)</f>
        <v/>
      </c>
      <c r="S17" s="223" t="str">
        <f>IF('SAM_2017_4HH_rich with capital'!S17="","",'SAM_2017_4HH_rich with capital'!S17)</f>
        <v/>
      </c>
      <c r="T17" s="223" t="str">
        <f>IF('SAM_2017_4HH_rich with capital'!T17="","",'SAM_2017_4HH_rich with capital'!T17)</f>
        <v/>
      </c>
      <c r="U17" s="223" t="str">
        <f>IF('SAM_2017_4HH_rich with capital'!U17="","",'SAM_2017_4HH_rich with capital'!U17)</f>
        <v/>
      </c>
      <c r="V17" s="223" t="str">
        <f>IF('SAM_2017_4HH_rich with capital'!V17="","",'SAM_2017_4HH_rich with capital'!V17)</f>
        <v/>
      </c>
      <c r="W17" s="223" t="str">
        <f>IF('SAM_2017_4HH_rich with capital'!W17="","",'SAM_2017_4HH_rich with capital'!W17)</f>
        <v/>
      </c>
      <c r="X17" s="223" t="str">
        <f>IF('SAM_2017_4HH_rich with capital'!X17="","",'SAM_2017_4HH_rich with capital'!X17)</f>
        <v/>
      </c>
      <c r="Y17" s="223" t="str">
        <f>IF('SAM_2017_4HH_rich with capital'!Y17="","",'SAM_2017_4HH_rich with capital'!Y17)</f>
        <v/>
      </c>
      <c r="Z17" s="223" t="str">
        <f>IF('SAM_2017_4HH_rich with capital'!Z17="","",'SAM_2017_4HH_rich with capital'!Z17)</f>
        <v/>
      </c>
      <c r="AA17" s="223" t="str">
        <f>IF('SAM_2017_4HH_rich with capital'!AA17="","",'SAM_2017_4HH_rich with capital'!AA17)</f>
        <v/>
      </c>
      <c r="AB17" s="223" t="str">
        <f>IF('SAM_2017_4HH_rich with capital'!AB17="","",'SAM_2017_4HH_rich with capital'!AB17)</f>
        <v/>
      </c>
      <c r="AC17" s="223" t="str">
        <f>IF('SAM_2017_4HH_rich with capital'!AC17="","",'SAM_2017_4HH_rich with capital'!AC17)</f>
        <v/>
      </c>
      <c r="AD17" s="223" t="str">
        <f>IF('SAM_2017_4HH_rich with capital'!AD17="","",'SAM_2017_4HH_rich with capital'!AD17)</f>
        <v/>
      </c>
      <c r="AE17" s="223" t="str">
        <f>IF('SAM_2017_4HH_rich with capital'!AE17="","",'SAM_2017_4HH_rich with capital'!AE17)</f>
        <v/>
      </c>
      <c r="AF17" s="223" t="str">
        <f>IF('SAM_2017_4HH_rich with capital'!AF17="","",'SAM_2017_4HH_rich with capital'!AF17)</f>
        <v/>
      </c>
      <c r="AG17" s="223" t="str">
        <f>IF('SAM_2017_4HH_rich with capital'!AG17="","",'SAM_2017_4HH_rich with capital'!AG17)</f>
        <v/>
      </c>
      <c r="AH17" s="223" t="str">
        <f>IF('SAM_2017_4HH_rich with capital'!AH17="","",'SAM_2017_4HH_rich with capital'!AH17)</f>
        <v/>
      </c>
      <c r="AI17" s="223" t="str">
        <f>IF('SAM_2017_4HH_rich with capital'!AI17="","",'SAM_2017_4HH_rich with capital'!AI17)</f>
        <v/>
      </c>
      <c r="AJ17" s="223" t="str">
        <f>IF('SAM_2017_4HH_rich with capital'!AJ17="","",'SAM_2017_4HH_rich with capital'!AJ17)</f>
        <v/>
      </c>
      <c r="AK17" s="223" t="str">
        <f>IF('SAM_2017_4HH_rich with capital'!AK17="","",'SAM_2017_4HH_rich with capital'!AK17)</f>
        <v/>
      </c>
      <c r="AL17" s="223" t="str">
        <f>IF('SAM_2017_4HH_rich with capital'!AL17="","",'SAM_2017_4HH_rich with capital'!AL17)</f>
        <v/>
      </c>
      <c r="AM17" s="223" t="str">
        <f>IF('SAM_2017_4HH_rich with capital'!AM17="","",'SAM_2017_4HH_rich with capital'!AM17)</f>
        <v/>
      </c>
      <c r="AN17" s="223" t="str">
        <f>IF('SAM_2017_4HH_rich with capital'!AN17="","",'SAM_2017_4HH_rich with capital'!AN17)</f>
        <v/>
      </c>
      <c r="AO17" s="223" t="str">
        <f>IF('SAM_2017_4HH_rich with capital'!AO17="","",'SAM_2017_4HH_rich with capital'!AO17)</f>
        <v/>
      </c>
      <c r="AP17" s="223" t="str">
        <f>IF('SAM_2017_4HH_rich with capital'!AP17="","",'SAM_2017_4HH_rich with capital'!AP17)</f>
        <v/>
      </c>
      <c r="AQ17" s="223" t="str">
        <f>IF('SAM_2017_4HH_rich with capital'!AQ17="","",'SAM_2017_4HH_rich with capital'!AQ17)</f>
        <v/>
      </c>
      <c r="AR17" s="223" t="str">
        <f>IF('SAM_2017_4HH_rich with capital'!AR17="","",'SAM_2017_4HH_rich with capital'!AR17)</f>
        <v/>
      </c>
      <c r="AS17" s="223" t="str">
        <f>IF('SAM_2017_4HH_rich with capital'!AS17="","",'SAM_2017_4HH_rich with capital'!AS17)</f>
        <v/>
      </c>
      <c r="AT17" s="223" t="str">
        <f>IF('SAM_2017_4HH_rich with capital'!AT17="","",'SAM_2017_4HH_rich with capital'!AT17)</f>
        <v/>
      </c>
      <c r="AU17" s="223" t="str">
        <f>IF('SAM_2017_4HH_rich with capital'!AU17="","",'SAM_2017_4HH_rich with capital'!AU17)</f>
        <v/>
      </c>
      <c r="AV17" s="223" t="str">
        <f>IF('SAM_2017_4HH_rich with capital'!AV17="","",'SAM_2017_4HH_rich with capital'!AV17)</f>
        <v/>
      </c>
      <c r="AW17" s="223" t="str">
        <f>IF('SAM_2017_4HH_rich with capital'!AW17="","",'SAM_2017_4HH_rich with capital'!AW17)</f>
        <v/>
      </c>
      <c r="AX17" s="223" t="str">
        <f>IF('SAM_2017_4HH_rich with capital'!AX17="","",'SAM_2017_4HH_rich with capital'!AX17)</f>
        <v/>
      </c>
      <c r="AY17" s="223">
        <f>IF('SAM_2017_4HH_rich with capital'!AY17="","",'SAM_2017_4HH_rich with capital'!AY17)</f>
        <v>431601.48204978602</v>
      </c>
      <c r="AZ17" s="223" t="str">
        <f>IF('SAM_2017_4HH_rich with capital'!AZ17="","",'SAM_2017_4HH_rich with capital'!AZ17)</f>
        <v/>
      </c>
      <c r="BA17" s="223" t="str">
        <f>IF('SAM_2017_4HH_rich with capital'!BA17="","",'SAM_2017_4HH_rich with capital'!BA17)</f>
        <v/>
      </c>
      <c r="BB17" s="223" t="str">
        <f>IF('SAM_2017_4HH_rich with capital'!BB17="","",'SAM_2017_4HH_rich with capital'!BB17)</f>
        <v/>
      </c>
      <c r="BC17" s="223" t="str">
        <f>IF('SAM_2017_4HH_rich with capital'!BC17="","",'SAM_2017_4HH_rich with capital'!BC17)</f>
        <v/>
      </c>
      <c r="BD17" s="223" t="str">
        <f>IF('SAM_2017_4HH_rich with capital'!BD17="","",'SAM_2017_4HH_rich with capital'!BD17)</f>
        <v/>
      </c>
      <c r="BE17" s="223" t="str">
        <f>IF('SAM_2017_4HH_rich with capital'!BE17="","",'SAM_2017_4HH_rich with capital'!BE17)</f>
        <v/>
      </c>
      <c r="BF17" s="223" t="str">
        <f>IF('SAM_2017_4HH_rich with capital'!BF17="","",'SAM_2017_4HH_rich with capital'!BF17)</f>
        <v/>
      </c>
      <c r="BG17" s="223" t="str">
        <f>IF('SAM_2017_4HH_rich with capital'!BG17="","",'SAM_2017_4HH_rich with capital'!BG17)</f>
        <v/>
      </c>
      <c r="BH17" s="223" t="str">
        <f>IF('SAM_2017_4HH_rich with capital'!BH17="","",'SAM_2017_4HH_rich with capital'!BH17)</f>
        <v/>
      </c>
      <c r="BI17" s="223" t="str">
        <f>IF('SAM_2017_4HH_rich with capital'!BI17="","",'SAM_2017_4HH_rich with capital'!BI17)</f>
        <v/>
      </c>
      <c r="BJ17" s="223" t="str">
        <f>IF('SAM_2017_4HH_rich with capital'!BJ17="","",'SAM_2017_4HH_rich with capital'!BJ17)</f>
        <v/>
      </c>
      <c r="BK17" s="223" t="str">
        <f>IF('SAM_2017_4HH_rich with capital'!BK17="","",'SAM_2017_4HH_rich with capital'!BK17)</f>
        <v/>
      </c>
      <c r="BL17" s="223" t="str">
        <f>IF('SAM_2017_4HH_rich with capital'!BL17="","",'SAM_2017_4HH_rich with capital'!BL17)</f>
        <v/>
      </c>
      <c r="BM17" s="223" t="str">
        <f>IF('SAM_2017_4HH_rich with capital'!BM17="","",'SAM_2017_4HH_rich with capital'!BM17)</f>
        <v/>
      </c>
      <c r="BN17" s="223" t="str">
        <f>IF('SAM_2017_4HH_rich with capital'!BN17="","",'SAM_2017_4HH_rich with capital'!BN17)</f>
        <v/>
      </c>
      <c r="BO17" s="223" t="str">
        <f>IF('SAM_2017_4HH_rich with capital'!BO17="","",'SAM_2017_4HH_rich with capital'!BO17)</f>
        <v/>
      </c>
      <c r="BP17" s="223" t="str">
        <f>IF('SAM_2017_4HH_rich with capital'!BP17="","",'SAM_2017_4HH_rich with capital'!BP17)</f>
        <v/>
      </c>
      <c r="BQ17" s="223" t="str">
        <f>IF('SAM_2017_4HH_rich with capital'!BQ17="","",'SAM_2017_4HH_rich with capital'!BQ17)</f>
        <v/>
      </c>
      <c r="BR17" s="223" t="str">
        <f>IF('SAM_2017_4HH_rich with capital'!BR17="","",'SAM_2017_4HH_rich with capital'!BR17)</f>
        <v/>
      </c>
      <c r="BS17" s="223" t="str">
        <f>IF('SAM_2017_4HH_rich with capital'!BS17="","",'SAM_2017_4HH_rich with capital'!BS17)</f>
        <v/>
      </c>
      <c r="BT17" s="223" t="str">
        <f>IF('SAM_2017_4HH_rich with capital'!BT17="","",'SAM_2017_4HH_rich with capital'!BT17)</f>
        <v/>
      </c>
      <c r="BU17" s="223" t="str">
        <f>IF('SAM_2017_4HH_rich with capital'!BU17="","",'SAM_2017_4HH_rich with capital'!BU17)</f>
        <v/>
      </c>
      <c r="BV17" s="223" t="str">
        <f>IF('SAM_2017_4HH_rich with capital'!BV17="","",'SAM_2017_4HH_rich with capital'!BV17)</f>
        <v/>
      </c>
      <c r="BW17" s="223" t="str">
        <f>IF('SAM_2017_4HH_rich with capital'!BW17="","",'SAM_2017_4HH_rich with capital'!BW17)</f>
        <v/>
      </c>
      <c r="BX17" s="223" t="str">
        <f>IF('SAM_2017_4HH_rich with capital'!BX17="","",'SAM_2017_4HH_rich with capital'!BX17)</f>
        <v/>
      </c>
      <c r="BY17" s="223" t="str">
        <f>IF('SAM_2017_4HH_rich with capital'!BY17="","",'SAM_2017_4HH_rich with capital'!BY17)</f>
        <v/>
      </c>
      <c r="BZ17" s="223" t="str">
        <f>IF('SAM_2017_4HH_rich with capital'!BZ17="","",'SAM_2017_4HH_rich with capital'!BZ17)</f>
        <v/>
      </c>
      <c r="CA17" s="223" t="str">
        <f>IF('SAM_2017_4HH_rich with capital'!CA17="","",'SAM_2017_4HH_rich with capital'!CA17)</f>
        <v/>
      </c>
      <c r="CB17" s="223" t="str">
        <f>IF('SAM_2017_4HH_rich with capital'!CB17="","",'SAM_2017_4HH_rich with capital'!CB17)</f>
        <v/>
      </c>
      <c r="CC17" s="223" t="str">
        <f>IF('SAM_2017_4HH_rich with capital'!CC17="","",'SAM_2017_4HH_rich with capital'!CC17)</f>
        <v/>
      </c>
      <c r="CD17" s="223" t="str">
        <f>IF('SAM_2017_4HH_rich with capital'!CD17="","",'SAM_2017_4HH_rich with capital'!CD17)</f>
        <v/>
      </c>
      <c r="CE17" s="223" t="str">
        <f>IF('SAM_2017_4HH_rich with capital'!CE17="","",'SAM_2017_4HH_rich with capital'!CE17)</f>
        <v/>
      </c>
      <c r="CF17" s="83">
        <f>IF('SAM_2017_4HH_rich with capital'!CF17="","",'SAM_2017_4HH_rich with capital'!CF17)</f>
        <v>198820.308754987</v>
      </c>
      <c r="CG17" s="107">
        <f t="shared" si="0"/>
        <v>630421.79080477299</v>
      </c>
      <c r="CH17" s="221"/>
      <c r="CI17" s="221"/>
      <c r="CJ17" s="221"/>
      <c r="CK17" s="221"/>
    </row>
    <row r="18" spans="1:89" x14ac:dyDescent="0.25">
      <c r="A18" s="227"/>
      <c r="B18" s="225">
        <v>16</v>
      </c>
      <c r="C18" s="244" t="str">
        <f>IF('SAM_2017_4HH_rich with capital'!C18="","",'SAM_2017_4HH_rich with capital'!C18)</f>
        <v/>
      </c>
      <c r="D18" s="223" t="str">
        <f>IF('SAM_2017_4HH_rich with capital'!D18="","",'SAM_2017_4HH_rich with capital'!D18)</f>
        <v/>
      </c>
      <c r="E18" s="223" t="str">
        <f>IF('SAM_2017_4HH_rich with capital'!E18="","",'SAM_2017_4HH_rich with capital'!E18)</f>
        <v/>
      </c>
      <c r="F18" s="223" t="str">
        <f>IF('SAM_2017_4HH_rich with capital'!F18="","",'SAM_2017_4HH_rich with capital'!F18)</f>
        <v/>
      </c>
      <c r="G18" s="223" t="str">
        <f>IF('SAM_2017_4HH_rich with capital'!G18="","",'SAM_2017_4HH_rich with capital'!G18)</f>
        <v/>
      </c>
      <c r="H18" s="223" t="str">
        <f>IF('SAM_2017_4HH_rich with capital'!H18="","",'SAM_2017_4HH_rich with capital'!H18)</f>
        <v/>
      </c>
      <c r="I18" s="223" t="str">
        <f>IF('SAM_2017_4HH_rich with capital'!I18="","",'SAM_2017_4HH_rich with capital'!I18)</f>
        <v/>
      </c>
      <c r="J18" s="223" t="str">
        <f>IF('SAM_2017_4HH_rich with capital'!J18="","",'SAM_2017_4HH_rich with capital'!J18)</f>
        <v/>
      </c>
      <c r="K18" s="223" t="str">
        <f>IF('SAM_2017_4HH_rich with capital'!K18="","",'SAM_2017_4HH_rich with capital'!K18)</f>
        <v/>
      </c>
      <c r="L18" s="223" t="str">
        <f>IF('SAM_2017_4HH_rich with capital'!L18="","",'SAM_2017_4HH_rich with capital'!L18)</f>
        <v/>
      </c>
      <c r="M18" s="223" t="str">
        <f>IF('SAM_2017_4HH_rich with capital'!M18="","",'SAM_2017_4HH_rich with capital'!M18)</f>
        <v/>
      </c>
      <c r="N18" s="223" t="str">
        <f>IF('SAM_2017_4HH_rich with capital'!N18="","",'SAM_2017_4HH_rich with capital'!N18)</f>
        <v/>
      </c>
      <c r="O18" s="223" t="str">
        <f>IF('SAM_2017_4HH_rich with capital'!O18="","",'SAM_2017_4HH_rich with capital'!O18)</f>
        <v/>
      </c>
      <c r="P18" s="223" t="str">
        <f>IF('SAM_2017_4HH_rich with capital'!P18="","",'SAM_2017_4HH_rich with capital'!P18)</f>
        <v/>
      </c>
      <c r="Q18" s="223" t="str">
        <f>IF('SAM_2017_4HH_rich with capital'!Q18="","",'SAM_2017_4HH_rich with capital'!Q18)</f>
        <v/>
      </c>
      <c r="R18" s="223" t="str">
        <f>IF('SAM_2017_4HH_rich with capital'!R18="","",'SAM_2017_4HH_rich with capital'!R18)</f>
        <v/>
      </c>
      <c r="S18" s="223" t="str">
        <f>IF('SAM_2017_4HH_rich with capital'!S18="","",'SAM_2017_4HH_rich with capital'!S18)</f>
        <v/>
      </c>
      <c r="T18" s="223" t="str">
        <f>IF('SAM_2017_4HH_rich with capital'!T18="","",'SAM_2017_4HH_rich with capital'!T18)</f>
        <v/>
      </c>
      <c r="U18" s="223" t="str">
        <f>IF('SAM_2017_4HH_rich with capital'!U18="","",'SAM_2017_4HH_rich with capital'!U18)</f>
        <v/>
      </c>
      <c r="V18" s="223" t="str">
        <f>IF('SAM_2017_4HH_rich with capital'!V18="","",'SAM_2017_4HH_rich with capital'!V18)</f>
        <v/>
      </c>
      <c r="W18" s="223" t="str">
        <f>IF('SAM_2017_4HH_rich with capital'!W18="","",'SAM_2017_4HH_rich with capital'!W18)</f>
        <v/>
      </c>
      <c r="X18" s="223" t="str">
        <f>IF('SAM_2017_4HH_rich with capital'!X18="","",'SAM_2017_4HH_rich with capital'!X18)</f>
        <v/>
      </c>
      <c r="Y18" s="223" t="str">
        <f>IF('SAM_2017_4HH_rich with capital'!Y18="","",'SAM_2017_4HH_rich with capital'!Y18)</f>
        <v/>
      </c>
      <c r="Z18" s="223" t="str">
        <f>IF('SAM_2017_4HH_rich with capital'!Z18="","",'SAM_2017_4HH_rich with capital'!Z18)</f>
        <v/>
      </c>
      <c r="AA18" s="223" t="str">
        <f>IF('SAM_2017_4HH_rich with capital'!AA18="","",'SAM_2017_4HH_rich with capital'!AA18)</f>
        <v/>
      </c>
      <c r="AB18" s="223" t="str">
        <f>IF('SAM_2017_4HH_rich with capital'!AB18="","",'SAM_2017_4HH_rich with capital'!AB18)</f>
        <v/>
      </c>
      <c r="AC18" s="223" t="str">
        <f>IF('SAM_2017_4HH_rich with capital'!AC18="","",'SAM_2017_4HH_rich with capital'!AC18)</f>
        <v/>
      </c>
      <c r="AD18" s="223" t="str">
        <f>IF('SAM_2017_4HH_rich with capital'!AD18="","",'SAM_2017_4HH_rich with capital'!AD18)</f>
        <v/>
      </c>
      <c r="AE18" s="223" t="str">
        <f>IF('SAM_2017_4HH_rich with capital'!AE18="","",'SAM_2017_4HH_rich with capital'!AE18)</f>
        <v/>
      </c>
      <c r="AF18" s="223" t="str">
        <f>IF('SAM_2017_4HH_rich with capital'!AF18="","",'SAM_2017_4HH_rich with capital'!AF18)</f>
        <v/>
      </c>
      <c r="AG18" s="223" t="str">
        <f>IF('SAM_2017_4HH_rich with capital'!AG18="","",'SAM_2017_4HH_rich with capital'!AG18)</f>
        <v/>
      </c>
      <c r="AH18" s="223" t="str">
        <f>IF('SAM_2017_4HH_rich with capital'!AH18="","",'SAM_2017_4HH_rich with capital'!AH18)</f>
        <v/>
      </c>
      <c r="AI18" s="223" t="str">
        <f>IF('SAM_2017_4HH_rich with capital'!AI18="","",'SAM_2017_4HH_rich with capital'!AI18)</f>
        <v/>
      </c>
      <c r="AJ18" s="223" t="str">
        <f>IF('SAM_2017_4HH_rich with capital'!AJ18="","",'SAM_2017_4HH_rich with capital'!AJ18)</f>
        <v/>
      </c>
      <c r="AK18" s="223" t="str">
        <f>IF('SAM_2017_4HH_rich with capital'!AK18="","",'SAM_2017_4HH_rich with capital'!AK18)</f>
        <v/>
      </c>
      <c r="AL18" s="223" t="str">
        <f>IF('SAM_2017_4HH_rich with capital'!AL18="","",'SAM_2017_4HH_rich with capital'!AL18)</f>
        <v/>
      </c>
      <c r="AM18" s="223" t="str">
        <f>IF('SAM_2017_4HH_rich with capital'!AM18="","",'SAM_2017_4HH_rich with capital'!AM18)</f>
        <v/>
      </c>
      <c r="AN18" s="223" t="str">
        <f>IF('SAM_2017_4HH_rich with capital'!AN18="","",'SAM_2017_4HH_rich with capital'!AN18)</f>
        <v/>
      </c>
      <c r="AO18" s="223" t="str">
        <f>IF('SAM_2017_4HH_rich with capital'!AO18="","",'SAM_2017_4HH_rich with capital'!AO18)</f>
        <v/>
      </c>
      <c r="AP18" s="223" t="str">
        <f>IF('SAM_2017_4HH_rich with capital'!AP18="","",'SAM_2017_4HH_rich with capital'!AP18)</f>
        <v/>
      </c>
      <c r="AQ18" s="223" t="str">
        <f>IF('SAM_2017_4HH_rich with capital'!AQ18="","",'SAM_2017_4HH_rich with capital'!AQ18)</f>
        <v/>
      </c>
      <c r="AR18" s="223" t="str">
        <f>IF('SAM_2017_4HH_rich with capital'!AR18="","",'SAM_2017_4HH_rich with capital'!AR18)</f>
        <v/>
      </c>
      <c r="AS18" s="223" t="str">
        <f>IF('SAM_2017_4HH_rich with capital'!AS18="","",'SAM_2017_4HH_rich with capital'!AS18)</f>
        <v/>
      </c>
      <c r="AT18" s="223" t="str">
        <f>IF('SAM_2017_4HH_rich with capital'!AT18="","",'SAM_2017_4HH_rich with capital'!AT18)</f>
        <v/>
      </c>
      <c r="AU18" s="223" t="str">
        <f>IF('SAM_2017_4HH_rich with capital'!AU18="","",'SAM_2017_4HH_rich with capital'!AU18)</f>
        <v/>
      </c>
      <c r="AV18" s="223" t="str">
        <f>IF('SAM_2017_4HH_rich with capital'!AV18="","",'SAM_2017_4HH_rich with capital'!AV18)</f>
        <v/>
      </c>
      <c r="AW18" s="223" t="str">
        <f>IF('SAM_2017_4HH_rich with capital'!AW18="","",'SAM_2017_4HH_rich with capital'!AW18)</f>
        <v/>
      </c>
      <c r="AX18" s="223" t="str">
        <f>IF('SAM_2017_4HH_rich with capital'!AX18="","",'SAM_2017_4HH_rich with capital'!AX18)</f>
        <v/>
      </c>
      <c r="AY18" s="223" t="str">
        <f>IF('SAM_2017_4HH_rich with capital'!AY18="","",'SAM_2017_4HH_rich with capital'!AY18)</f>
        <v/>
      </c>
      <c r="AZ18" s="223">
        <f>IF('SAM_2017_4HH_rich with capital'!AZ18="","",'SAM_2017_4HH_rich with capital'!AZ18)</f>
        <v>620697.88127218594</v>
      </c>
      <c r="BA18" s="223" t="str">
        <f>IF('SAM_2017_4HH_rich with capital'!BA18="","",'SAM_2017_4HH_rich with capital'!BA18)</f>
        <v/>
      </c>
      <c r="BB18" s="223" t="str">
        <f>IF('SAM_2017_4HH_rich with capital'!BB18="","",'SAM_2017_4HH_rich with capital'!BB18)</f>
        <v/>
      </c>
      <c r="BC18" s="223" t="str">
        <f>IF('SAM_2017_4HH_rich with capital'!BC18="","",'SAM_2017_4HH_rich with capital'!BC18)</f>
        <v/>
      </c>
      <c r="BD18" s="223" t="str">
        <f>IF('SAM_2017_4HH_rich with capital'!BD18="","",'SAM_2017_4HH_rich with capital'!BD18)</f>
        <v/>
      </c>
      <c r="BE18" s="223" t="str">
        <f>IF('SAM_2017_4HH_rich with capital'!BE18="","",'SAM_2017_4HH_rich with capital'!BE18)</f>
        <v/>
      </c>
      <c r="BF18" s="223" t="str">
        <f>IF('SAM_2017_4HH_rich with capital'!BF18="","",'SAM_2017_4HH_rich with capital'!BF18)</f>
        <v/>
      </c>
      <c r="BG18" s="223" t="str">
        <f>IF('SAM_2017_4HH_rich with capital'!BG18="","",'SAM_2017_4HH_rich with capital'!BG18)</f>
        <v/>
      </c>
      <c r="BH18" s="223" t="str">
        <f>IF('SAM_2017_4HH_rich with capital'!BH18="","",'SAM_2017_4HH_rich with capital'!BH18)</f>
        <v/>
      </c>
      <c r="BI18" s="223" t="str">
        <f>IF('SAM_2017_4HH_rich with capital'!BI18="","",'SAM_2017_4HH_rich with capital'!BI18)</f>
        <v/>
      </c>
      <c r="BJ18" s="223" t="str">
        <f>IF('SAM_2017_4HH_rich with capital'!BJ18="","",'SAM_2017_4HH_rich with capital'!BJ18)</f>
        <v/>
      </c>
      <c r="BK18" s="223" t="str">
        <f>IF('SAM_2017_4HH_rich with capital'!BK18="","",'SAM_2017_4HH_rich with capital'!BK18)</f>
        <v/>
      </c>
      <c r="BL18" s="223" t="str">
        <f>IF('SAM_2017_4HH_rich with capital'!BL18="","",'SAM_2017_4HH_rich with capital'!BL18)</f>
        <v/>
      </c>
      <c r="BM18" s="223" t="str">
        <f>IF('SAM_2017_4HH_rich with capital'!BM18="","",'SAM_2017_4HH_rich with capital'!BM18)</f>
        <v/>
      </c>
      <c r="BN18" s="223" t="str">
        <f>IF('SAM_2017_4HH_rich with capital'!BN18="","",'SAM_2017_4HH_rich with capital'!BN18)</f>
        <v/>
      </c>
      <c r="BO18" s="223" t="str">
        <f>IF('SAM_2017_4HH_rich with capital'!BO18="","",'SAM_2017_4HH_rich with capital'!BO18)</f>
        <v/>
      </c>
      <c r="BP18" s="223" t="str">
        <f>IF('SAM_2017_4HH_rich with capital'!BP18="","",'SAM_2017_4HH_rich with capital'!BP18)</f>
        <v/>
      </c>
      <c r="BQ18" s="223" t="str">
        <f>IF('SAM_2017_4HH_rich with capital'!BQ18="","",'SAM_2017_4HH_rich with capital'!BQ18)</f>
        <v/>
      </c>
      <c r="BR18" s="223" t="str">
        <f>IF('SAM_2017_4HH_rich with capital'!BR18="","",'SAM_2017_4HH_rich with capital'!BR18)</f>
        <v/>
      </c>
      <c r="BS18" s="223" t="str">
        <f>IF('SAM_2017_4HH_rich with capital'!BS18="","",'SAM_2017_4HH_rich with capital'!BS18)</f>
        <v/>
      </c>
      <c r="BT18" s="223" t="str">
        <f>IF('SAM_2017_4HH_rich with capital'!BT18="","",'SAM_2017_4HH_rich with capital'!BT18)</f>
        <v/>
      </c>
      <c r="BU18" s="223" t="str">
        <f>IF('SAM_2017_4HH_rich with capital'!BU18="","",'SAM_2017_4HH_rich with capital'!BU18)</f>
        <v/>
      </c>
      <c r="BV18" s="223" t="str">
        <f>IF('SAM_2017_4HH_rich with capital'!BV18="","",'SAM_2017_4HH_rich with capital'!BV18)</f>
        <v/>
      </c>
      <c r="BW18" s="223" t="str">
        <f>IF('SAM_2017_4HH_rich with capital'!BW18="","",'SAM_2017_4HH_rich with capital'!BW18)</f>
        <v/>
      </c>
      <c r="BX18" s="223" t="str">
        <f>IF('SAM_2017_4HH_rich with capital'!BX18="","",'SAM_2017_4HH_rich with capital'!BX18)</f>
        <v/>
      </c>
      <c r="BY18" s="223" t="str">
        <f>IF('SAM_2017_4HH_rich with capital'!BY18="","",'SAM_2017_4HH_rich with capital'!BY18)</f>
        <v/>
      </c>
      <c r="BZ18" s="223" t="str">
        <f>IF('SAM_2017_4HH_rich with capital'!BZ18="","",'SAM_2017_4HH_rich with capital'!BZ18)</f>
        <v/>
      </c>
      <c r="CA18" s="223" t="str">
        <f>IF('SAM_2017_4HH_rich with capital'!CA18="","",'SAM_2017_4HH_rich with capital'!CA18)</f>
        <v/>
      </c>
      <c r="CB18" s="223" t="str">
        <f>IF('SAM_2017_4HH_rich with capital'!CB18="","",'SAM_2017_4HH_rich with capital'!CB18)</f>
        <v/>
      </c>
      <c r="CC18" s="223" t="str">
        <f>IF('SAM_2017_4HH_rich with capital'!CC18="","",'SAM_2017_4HH_rich with capital'!CC18)</f>
        <v/>
      </c>
      <c r="CD18" s="223" t="str">
        <f>IF('SAM_2017_4HH_rich with capital'!CD18="","",'SAM_2017_4HH_rich with capital'!CD18)</f>
        <v/>
      </c>
      <c r="CE18" s="223" t="str">
        <f>IF('SAM_2017_4HH_rich with capital'!CE18="","",'SAM_2017_4HH_rich with capital'!CE18)</f>
        <v/>
      </c>
      <c r="CF18" s="83">
        <f>IF('SAM_2017_4HH_rich with capital'!CF18="","",'SAM_2017_4HH_rich with capital'!CF18)</f>
        <v>21274.04428176954</v>
      </c>
      <c r="CG18" s="107">
        <f t="shared" si="0"/>
        <v>641971.92555395549</v>
      </c>
      <c r="CH18" s="221"/>
      <c r="CI18" s="221"/>
      <c r="CJ18" s="221"/>
      <c r="CK18" s="221"/>
    </row>
    <row r="19" spans="1:89" x14ac:dyDescent="0.25">
      <c r="A19" s="227"/>
      <c r="B19" s="225">
        <v>17</v>
      </c>
      <c r="C19" s="244" t="str">
        <f>IF('SAM_2017_4HH_rich with capital'!C19="","",'SAM_2017_4HH_rich with capital'!C19)</f>
        <v/>
      </c>
      <c r="D19" s="223" t="str">
        <f>IF('SAM_2017_4HH_rich with capital'!D19="","",'SAM_2017_4HH_rich with capital'!D19)</f>
        <v/>
      </c>
      <c r="E19" s="223" t="str">
        <f>IF('SAM_2017_4HH_rich with capital'!E19="","",'SAM_2017_4HH_rich with capital'!E19)</f>
        <v/>
      </c>
      <c r="F19" s="223" t="str">
        <f>IF('SAM_2017_4HH_rich with capital'!F19="","",'SAM_2017_4HH_rich with capital'!F19)</f>
        <v/>
      </c>
      <c r="G19" s="223" t="str">
        <f>IF('SAM_2017_4HH_rich with capital'!G19="","",'SAM_2017_4HH_rich with capital'!G19)</f>
        <v/>
      </c>
      <c r="H19" s="223" t="str">
        <f>IF('SAM_2017_4HH_rich with capital'!H19="","",'SAM_2017_4HH_rich with capital'!H19)</f>
        <v/>
      </c>
      <c r="I19" s="223" t="str">
        <f>IF('SAM_2017_4HH_rich with capital'!I19="","",'SAM_2017_4HH_rich with capital'!I19)</f>
        <v/>
      </c>
      <c r="J19" s="223" t="str">
        <f>IF('SAM_2017_4HH_rich with capital'!J19="","",'SAM_2017_4HH_rich with capital'!J19)</f>
        <v/>
      </c>
      <c r="K19" s="223" t="str">
        <f>IF('SAM_2017_4HH_rich with capital'!K19="","",'SAM_2017_4HH_rich with capital'!K19)</f>
        <v/>
      </c>
      <c r="L19" s="223" t="str">
        <f>IF('SAM_2017_4HH_rich with capital'!L19="","",'SAM_2017_4HH_rich with capital'!L19)</f>
        <v/>
      </c>
      <c r="M19" s="223" t="str">
        <f>IF('SAM_2017_4HH_rich with capital'!M19="","",'SAM_2017_4HH_rich with capital'!M19)</f>
        <v/>
      </c>
      <c r="N19" s="223" t="str">
        <f>IF('SAM_2017_4HH_rich with capital'!N19="","",'SAM_2017_4HH_rich with capital'!N19)</f>
        <v/>
      </c>
      <c r="O19" s="223" t="str">
        <f>IF('SAM_2017_4HH_rich with capital'!O19="","",'SAM_2017_4HH_rich with capital'!O19)</f>
        <v/>
      </c>
      <c r="P19" s="223" t="str">
        <f>IF('SAM_2017_4HH_rich with capital'!P19="","",'SAM_2017_4HH_rich with capital'!P19)</f>
        <v/>
      </c>
      <c r="Q19" s="223" t="str">
        <f>IF('SAM_2017_4HH_rich with capital'!Q19="","",'SAM_2017_4HH_rich with capital'!Q19)</f>
        <v/>
      </c>
      <c r="R19" s="223" t="str">
        <f>IF('SAM_2017_4HH_rich with capital'!R19="","",'SAM_2017_4HH_rich with capital'!R19)</f>
        <v/>
      </c>
      <c r="S19" s="223" t="str">
        <f>IF('SAM_2017_4HH_rich with capital'!S19="","",'SAM_2017_4HH_rich with capital'!S19)</f>
        <v/>
      </c>
      <c r="T19" s="223" t="str">
        <f>IF('SAM_2017_4HH_rich with capital'!T19="","",'SAM_2017_4HH_rich with capital'!T19)</f>
        <v/>
      </c>
      <c r="U19" s="223" t="str">
        <f>IF('SAM_2017_4HH_rich with capital'!U19="","",'SAM_2017_4HH_rich with capital'!U19)</f>
        <v/>
      </c>
      <c r="V19" s="223" t="str">
        <f>IF('SAM_2017_4HH_rich with capital'!V19="","",'SAM_2017_4HH_rich with capital'!V19)</f>
        <v/>
      </c>
      <c r="W19" s="223" t="str">
        <f>IF('SAM_2017_4HH_rich with capital'!W19="","",'SAM_2017_4HH_rich with capital'!W19)</f>
        <v/>
      </c>
      <c r="X19" s="223" t="str">
        <f>IF('SAM_2017_4HH_rich with capital'!X19="","",'SAM_2017_4HH_rich with capital'!X19)</f>
        <v/>
      </c>
      <c r="Y19" s="223" t="str">
        <f>IF('SAM_2017_4HH_rich with capital'!Y19="","",'SAM_2017_4HH_rich with capital'!Y19)</f>
        <v/>
      </c>
      <c r="Z19" s="223" t="str">
        <f>IF('SAM_2017_4HH_rich with capital'!Z19="","",'SAM_2017_4HH_rich with capital'!Z19)</f>
        <v/>
      </c>
      <c r="AA19" s="223" t="str">
        <f>IF('SAM_2017_4HH_rich with capital'!AA19="","",'SAM_2017_4HH_rich with capital'!AA19)</f>
        <v/>
      </c>
      <c r="AB19" s="223" t="str">
        <f>IF('SAM_2017_4HH_rich with capital'!AB19="","",'SAM_2017_4HH_rich with capital'!AB19)</f>
        <v/>
      </c>
      <c r="AC19" s="223" t="str">
        <f>IF('SAM_2017_4HH_rich with capital'!AC19="","",'SAM_2017_4HH_rich with capital'!AC19)</f>
        <v/>
      </c>
      <c r="AD19" s="223" t="str">
        <f>IF('SAM_2017_4HH_rich with capital'!AD19="","",'SAM_2017_4HH_rich with capital'!AD19)</f>
        <v/>
      </c>
      <c r="AE19" s="223" t="str">
        <f>IF('SAM_2017_4HH_rich with capital'!AE19="","",'SAM_2017_4HH_rich with capital'!AE19)</f>
        <v/>
      </c>
      <c r="AF19" s="223" t="str">
        <f>IF('SAM_2017_4HH_rich with capital'!AF19="","",'SAM_2017_4HH_rich with capital'!AF19)</f>
        <v/>
      </c>
      <c r="AG19" s="223" t="str">
        <f>IF('SAM_2017_4HH_rich with capital'!AG19="","",'SAM_2017_4HH_rich with capital'!AG19)</f>
        <v/>
      </c>
      <c r="AH19" s="223" t="str">
        <f>IF('SAM_2017_4HH_rich with capital'!AH19="","",'SAM_2017_4HH_rich with capital'!AH19)</f>
        <v/>
      </c>
      <c r="AI19" s="223" t="str">
        <f>IF('SAM_2017_4HH_rich with capital'!AI19="","",'SAM_2017_4HH_rich with capital'!AI19)</f>
        <v/>
      </c>
      <c r="AJ19" s="223" t="str">
        <f>IF('SAM_2017_4HH_rich with capital'!AJ19="","",'SAM_2017_4HH_rich with capital'!AJ19)</f>
        <v/>
      </c>
      <c r="AK19" s="223" t="str">
        <f>IF('SAM_2017_4HH_rich with capital'!AK19="","",'SAM_2017_4HH_rich with capital'!AK19)</f>
        <v/>
      </c>
      <c r="AL19" s="223" t="str">
        <f>IF('SAM_2017_4HH_rich with capital'!AL19="","",'SAM_2017_4HH_rich with capital'!AL19)</f>
        <v/>
      </c>
      <c r="AM19" s="223" t="str">
        <f>IF('SAM_2017_4HH_rich with capital'!AM19="","",'SAM_2017_4HH_rich with capital'!AM19)</f>
        <v/>
      </c>
      <c r="AN19" s="223" t="str">
        <f>IF('SAM_2017_4HH_rich with capital'!AN19="","",'SAM_2017_4HH_rich with capital'!AN19)</f>
        <v/>
      </c>
      <c r="AO19" s="223" t="str">
        <f>IF('SAM_2017_4HH_rich with capital'!AO19="","",'SAM_2017_4HH_rich with capital'!AO19)</f>
        <v/>
      </c>
      <c r="AP19" s="223" t="str">
        <f>IF('SAM_2017_4HH_rich with capital'!AP19="","",'SAM_2017_4HH_rich with capital'!AP19)</f>
        <v/>
      </c>
      <c r="AQ19" s="223" t="str">
        <f>IF('SAM_2017_4HH_rich with capital'!AQ19="","",'SAM_2017_4HH_rich with capital'!AQ19)</f>
        <v/>
      </c>
      <c r="AR19" s="223" t="str">
        <f>IF('SAM_2017_4HH_rich with capital'!AR19="","",'SAM_2017_4HH_rich with capital'!AR19)</f>
        <v/>
      </c>
      <c r="AS19" s="223" t="str">
        <f>IF('SAM_2017_4HH_rich with capital'!AS19="","",'SAM_2017_4HH_rich with capital'!AS19)</f>
        <v/>
      </c>
      <c r="AT19" s="223" t="str">
        <f>IF('SAM_2017_4HH_rich with capital'!AT19="","",'SAM_2017_4HH_rich with capital'!AT19)</f>
        <v/>
      </c>
      <c r="AU19" s="223" t="str">
        <f>IF('SAM_2017_4HH_rich with capital'!AU19="","",'SAM_2017_4HH_rich with capital'!AU19)</f>
        <v/>
      </c>
      <c r="AV19" s="223" t="str">
        <f>IF('SAM_2017_4HH_rich with capital'!AV19="","",'SAM_2017_4HH_rich with capital'!AV19)</f>
        <v/>
      </c>
      <c r="AW19" s="223" t="str">
        <f>IF('SAM_2017_4HH_rich with capital'!AW19="","",'SAM_2017_4HH_rich with capital'!AW19)</f>
        <v/>
      </c>
      <c r="AX19" s="223" t="str">
        <f>IF('SAM_2017_4HH_rich with capital'!AX19="","",'SAM_2017_4HH_rich with capital'!AX19)</f>
        <v/>
      </c>
      <c r="AY19" s="223" t="str">
        <f>IF('SAM_2017_4HH_rich with capital'!AY19="","",'SAM_2017_4HH_rich with capital'!AY19)</f>
        <v/>
      </c>
      <c r="AZ19" s="223" t="str">
        <f>IF('SAM_2017_4HH_rich with capital'!AZ19="","",'SAM_2017_4HH_rich with capital'!AZ19)</f>
        <v/>
      </c>
      <c r="BA19" s="223">
        <f>IF('SAM_2017_4HH_rich with capital'!BA19="","",'SAM_2017_4HH_rich with capital'!BA19)</f>
        <v>884913.04657594522</v>
      </c>
      <c r="BB19" s="223" t="str">
        <f>IF('SAM_2017_4HH_rich with capital'!BB19="","",'SAM_2017_4HH_rich with capital'!BB19)</f>
        <v/>
      </c>
      <c r="BC19" s="223" t="str">
        <f>IF('SAM_2017_4HH_rich with capital'!BC19="","",'SAM_2017_4HH_rich with capital'!BC19)</f>
        <v/>
      </c>
      <c r="BD19" s="223" t="str">
        <f>IF('SAM_2017_4HH_rich with capital'!BD19="","",'SAM_2017_4HH_rich with capital'!BD19)</f>
        <v/>
      </c>
      <c r="BE19" s="223" t="str">
        <f>IF('SAM_2017_4HH_rich with capital'!BE19="","",'SAM_2017_4HH_rich with capital'!BE19)</f>
        <v/>
      </c>
      <c r="BF19" s="223" t="str">
        <f>IF('SAM_2017_4HH_rich with capital'!BF19="","",'SAM_2017_4HH_rich with capital'!BF19)</f>
        <v/>
      </c>
      <c r="BG19" s="223" t="str">
        <f>IF('SAM_2017_4HH_rich with capital'!BG19="","",'SAM_2017_4HH_rich with capital'!BG19)</f>
        <v/>
      </c>
      <c r="BH19" s="223" t="str">
        <f>IF('SAM_2017_4HH_rich with capital'!BH19="","",'SAM_2017_4HH_rich with capital'!BH19)</f>
        <v/>
      </c>
      <c r="BI19" s="223" t="str">
        <f>IF('SAM_2017_4HH_rich with capital'!BI19="","",'SAM_2017_4HH_rich with capital'!BI19)</f>
        <v/>
      </c>
      <c r="BJ19" s="223" t="str">
        <f>IF('SAM_2017_4HH_rich with capital'!BJ19="","",'SAM_2017_4HH_rich with capital'!BJ19)</f>
        <v/>
      </c>
      <c r="BK19" s="223" t="str">
        <f>IF('SAM_2017_4HH_rich with capital'!BK19="","",'SAM_2017_4HH_rich with capital'!BK19)</f>
        <v/>
      </c>
      <c r="BL19" s="223" t="str">
        <f>IF('SAM_2017_4HH_rich with capital'!BL19="","",'SAM_2017_4HH_rich with capital'!BL19)</f>
        <v/>
      </c>
      <c r="BM19" s="223" t="str">
        <f>IF('SAM_2017_4HH_rich with capital'!BM19="","",'SAM_2017_4HH_rich with capital'!BM19)</f>
        <v/>
      </c>
      <c r="BN19" s="223" t="str">
        <f>IF('SAM_2017_4HH_rich with capital'!BN19="","",'SAM_2017_4HH_rich with capital'!BN19)</f>
        <v/>
      </c>
      <c r="BO19" s="223" t="str">
        <f>IF('SAM_2017_4HH_rich with capital'!BO19="","",'SAM_2017_4HH_rich with capital'!BO19)</f>
        <v/>
      </c>
      <c r="BP19" s="223" t="str">
        <f>IF('SAM_2017_4HH_rich with capital'!BP19="","",'SAM_2017_4HH_rich with capital'!BP19)</f>
        <v/>
      </c>
      <c r="BQ19" s="223" t="str">
        <f>IF('SAM_2017_4HH_rich with capital'!BQ19="","",'SAM_2017_4HH_rich with capital'!BQ19)</f>
        <v/>
      </c>
      <c r="BR19" s="223" t="str">
        <f>IF('SAM_2017_4HH_rich with capital'!BR19="","",'SAM_2017_4HH_rich with capital'!BR19)</f>
        <v/>
      </c>
      <c r="BS19" s="223" t="str">
        <f>IF('SAM_2017_4HH_rich with capital'!BS19="","",'SAM_2017_4HH_rich with capital'!BS19)</f>
        <v/>
      </c>
      <c r="BT19" s="223" t="str">
        <f>IF('SAM_2017_4HH_rich with capital'!BT19="","",'SAM_2017_4HH_rich with capital'!BT19)</f>
        <v/>
      </c>
      <c r="BU19" s="223" t="str">
        <f>IF('SAM_2017_4HH_rich with capital'!BU19="","",'SAM_2017_4HH_rich with capital'!BU19)</f>
        <v/>
      </c>
      <c r="BV19" s="223" t="str">
        <f>IF('SAM_2017_4HH_rich with capital'!BV19="","",'SAM_2017_4HH_rich with capital'!BV19)</f>
        <v/>
      </c>
      <c r="BW19" s="223" t="str">
        <f>IF('SAM_2017_4HH_rich with capital'!BW19="","",'SAM_2017_4HH_rich with capital'!BW19)</f>
        <v/>
      </c>
      <c r="BX19" s="223" t="str">
        <f>IF('SAM_2017_4HH_rich with capital'!BX19="","",'SAM_2017_4HH_rich with capital'!BX19)</f>
        <v/>
      </c>
      <c r="BY19" s="223" t="str">
        <f>IF('SAM_2017_4HH_rich with capital'!BY19="","",'SAM_2017_4HH_rich with capital'!BY19)</f>
        <v/>
      </c>
      <c r="BZ19" s="223" t="str">
        <f>IF('SAM_2017_4HH_rich with capital'!BZ19="","",'SAM_2017_4HH_rich with capital'!BZ19)</f>
        <v/>
      </c>
      <c r="CA19" s="223" t="str">
        <f>IF('SAM_2017_4HH_rich with capital'!CA19="","",'SAM_2017_4HH_rich with capital'!CA19)</f>
        <v/>
      </c>
      <c r="CB19" s="223" t="str">
        <f>IF('SAM_2017_4HH_rich with capital'!CB19="","",'SAM_2017_4HH_rich with capital'!CB19)</f>
        <v/>
      </c>
      <c r="CC19" s="223" t="str">
        <f>IF('SAM_2017_4HH_rich with capital'!CC19="","",'SAM_2017_4HH_rich with capital'!CC19)</f>
        <v/>
      </c>
      <c r="CD19" s="223" t="str">
        <f>IF('SAM_2017_4HH_rich with capital'!CD19="","",'SAM_2017_4HH_rich with capital'!CD19)</f>
        <v/>
      </c>
      <c r="CE19" s="223" t="str">
        <f>IF('SAM_2017_4HH_rich with capital'!CE19="","",'SAM_2017_4HH_rich with capital'!CE19)</f>
        <v/>
      </c>
      <c r="CF19" s="83">
        <f>IF('SAM_2017_4HH_rich with capital'!CF19="","",'SAM_2017_4HH_rich with capital'!CF19)</f>
        <v>182961.12550119538</v>
      </c>
      <c r="CG19" s="107">
        <f t="shared" si="0"/>
        <v>1067874.1720771405</v>
      </c>
      <c r="CH19" s="221"/>
      <c r="CI19" s="221"/>
      <c r="CJ19" s="221"/>
      <c r="CK19" s="221"/>
    </row>
    <row r="20" spans="1:89" x14ac:dyDescent="0.25">
      <c r="A20" s="227"/>
      <c r="B20" s="225">
        <v>18</v>
      </c>
      <c r="C20" s="244" t="str">
        <f>IF('SAM_2017_4HH_rich with capital'!C20="","",'SAM_2017_4HH_rich with capital'!C20)</f>
        <v/>
      </c>
      <c r="D20" s="223" t="str">
        <f>IF('SAM_2017_4HH_rich with capital'!D20="","",'SAM_2017_4HH_rich with capital'!D20)</f>
        <v/>
      </c>
      <c r="E20" s="223" t="str">
        <f>IF('SAM_2017_4HH_rich with capital'!E20="","",'SAM_2017_4HH_rich with capital'!E20)</f>
        <v/>
      </c>
      <c r="F20" s="223" t="str">
        <f>IF('SAM_2017_4HH_rich with capital'!F20="","",'SAM_2017_4HH_rich with capital'!F20)</f>
        <v/>
      </c>
      <c r="G20" s="223" t="str">
        <f>IF('SAM_2017_4HH_rich with capital'!G20="","",'SAM_2017_4HH_rich with capital'!G20)</f>
        <v/>
      </c>
      <c r="H20" s="223" t="str">
        <f>IF('SAM_2017_4HH_rich with capital'!H20="","",'SAM_2017_4HH_rich with capital'!H20)</f>
        <v/>
      </c>
      <c r="I20" s="223" t="str">
        <f>IF('SAM_2017_4HH_rich with capital'!I20="","",'SAM_2017_4HH_rich with capital'!I20)</f>
        <v/>
      </c>
      <c r="J20" s="223" t="str">
        <f>IF('SAM_2017_4HH_rich with capital'!J20="","",'SAM_2017_4HH_rich with capital'!J20)</f>
        <v/>
      </c>
      <c r="K20" s="223" t="str">
        <f>IF('SAM_2017_4HH_rich with capital'!K20="","",'SAM_2017_4HH_rich with capital'!K20)</f>
        <v/>
      </c>
      <c r="L20" s="223" t="str">
        <f>IF('SAM_2017_4HH_rich with capital'!L20="","",'SAM_2017_4HH_rich with capital'!L20)</f>
        <v/>
      </c>
      <c r="M20" s="223" t="str">
        <f>IF('SAM_2017_4HH_rich with capital'!M20="","",'SAM_2017_4HH_rich with capital'!M20)</f>
        <v/>
      </c>
      <c r="N20" s="223" t="str">
        <f>IF('SAM_2017_4HH_rich with capital'!N20="","",'SAM_2017_4HH_rich with capital'!N20)</f>
        <v/>
      </c>
      <c r="O20" s="223" t="str">
        <f>IF('SAM_2017_4HH_rich with capital'!O20="","",'SAM_2017_4HH_rich with capital'!O20)</f>
        <v/>
      </c>
      <c r="P20" s="223" t="str">
        <f>IF('SAM_2017_4HH_rich with capital'!P20="","",'SAM_2017_4HH_rich with capital'!P20)</f>
        <v/>
      </c>
      <c r="Q20" s="223" t="str">
        <f>IF('SAM_2017_4HH_rich with capital'!Q20="","",'SAM_2017_4HH_rich with capital'!Q20)</f>
        <v/>
      </c>
      <c r="R20" s="223" t="str">
        <f>IF('SAM_2017_4HH_rich with capital'!R20="","",'SAM_2017_4HH_rich with capital'!R20)</f>
        <v/>
      </c>
      <c r="S20" s="223" t="str">
        <f>IF('SAM_2017_4HH_rich with capital'!S20="","",'SAM_2017_4HH_rich with capital'!S20)</f>
        <v/>
      </c>
      <c r="T20" s="223" t="str">
        <f>IF('SAM_2017_4HH_rich with capital'!T20="","",'SAM_2017_4HH_rich with capital'!T20)</f>
        <v/>
      </c>
      <c r="U20" s="223" t="str">
        <f>IF('SAM_2017_4HH_rich with capital'!U20="","",'SAM_2017_4HH_rich with capital'!U20)</f>
        <v/>
      </c>
      <c r="V20" s="223" t="str">
        <f>IF('SAM_2017_4HH_rich with capital'!V20="","",'SAM_2017_4HH_rich with capital'!V20)</f>
        <v/>
      </c>
      <c r="W20" s="223" t="str">
        <f>IF('SAM_2017_4HH_rich with capital'!W20="","",'SAM_2017_4HH_rich with capital'!W20)</f>
        <v/>
      </c>
      <c r="X20" s="223" t="str">
        <f>IF('SAM_2017_4HH_rich with capital'!X20="","",'SAM_2017_4HH_rich with capital'!X20)</f>
        <v/>
      </c>
      <c r="Y20" s="223" t="str">
        <f>IF('SAM_2017_4HH_rich with capital'!Y20="","",'SAM_2017_4HH_rich with capital'!Y20)</f>
        <v/>
      </c>
      <c r="Z20" s="223" t="str">
        <f>IF('SAM_2017_4HH_rich with capital'!Z20="","",'SAM_2017_4HH_rich with capital'!Z20)</f>
        <v/>
      </c>
      <c r="AA20" s="223" t="str">
        <f>IF('SAM_2017_4HH_rich with capital'!AA20="","",'SAM_2017_4HH_rich with capital'!AA20)</f>
        <v/>
      </c>
      <c r="AB20" s="223" t="str">
        <f>IF('SAM_2017_4HH_rich with capital'!AB20="","",'SAM_2017_4HH_rich with capital'!AB20)</f>
        <v/>
      </c>
      <c r="AC20" s="223" t="str">
        <f>IF('SAM_2017_4HH_rich with capital'!AC20="","",'SAM_2017_4HH_rich with capital'!AC20)</f>
        <v/>
      </c>
      <c r="AD20" s="223" t="str">
        <f>IF('SAM_2017_4HH_rich with capital'!AD20="","",'SAM_2017_4HH_rich with capital'!AD20)</f>
        <v/>
      </c>
      <c r="AE20" s="223" t="str">
        <f>IF('SAM_2017_4HH_rich with capital'!AE20="","",'SAM_2017_4HH_rich with capital'!AE20)</f>
        <v/>
      </c>
      <c r="AF20" s="223" t="str">
        <f>IF('SAM_2017_4HH_rich with capital'!AF20="","",'SAM_2017_4HH_rich with capital'!AF20)</f>
        <v/>
      </c>
      <c r="AG20" s="223" t="str">
        <f>IF('SAM_2017_4HH_rich with capital'!AG20="","",'SAM_2017_4HH_rich with capital'!AG20)</f>
        <v/>
      </c>
      <c r="AH20" s="223" t="str">
        <f>IF('SAM_2017_4HH_rich with capital'!AH20="","",'SAM_2017_4HH_rich with capital'!AH20)</f>
        <v/>
      </c>
      <c r="AI20" s="223" t="str">
        <f>IF('SAM_2017_4HH_rich with capital'!AI20="","",'SAM_2017_4HH_rich with capital'!AI20)</f>
        <v/>
      </c>
      <c r="AJ20" s="223" t="str">
        <f>IF('SAM_2017_4HH_rich with capital'!AJ20="","",'SAM_2017_4HH_rich with capital'!AJ20)</f>
        <v/>
      </c>
      <c r="AK20" s="223" t="str">
        <f>IF('SAM_2017_4HH_rich with capital'!AK20="","",'SAM_2017_4HH_rich with capital'!AK20)</f>
        <v/>
      </c>
      <c r="AL20" s="223" t="str">
        <f>IF('SAM_2017_4HH_rich with capital'!AL20="","",'SAM_2017_4HH_rich with capital'!AL20)</f>
        <v/>
      </c>
      <c r="AM20" s="223" t="str">
        <f>IF('SAM_2017_4HH_rich with capital'!AM20="","",'SAM_2017_4HH_rich with capital'!AM20)</f>
        <v/>
      </c>
      <c r="AN20" s="223" t="str">
        <f>IF('SAM_2017_4HH_rich with capital'!AN20="","",'SAM_2017_4HH_rich with capital'!AN20)</f>
        <v/>
      </c>
      <c r="AO20" s="223" t="str">
        <f>IF('SAM_2017_4HH_rich with capital'!AO20="","",'SAM_2017_4HH_rich with capital'!AO20)</f>
        <v/>
      </c>
      <c r="AP20" s="223" t="str">
        <f>IF('SAM_2017_4HH_rich with capital'!AP20="","",'SAM_2017_4HH_rich with capital'!AP20)</f>
        <v/>
      </c>
      <c r="AQ20" s="223" t="str">
        <f>IF('SAM_2017_4HH_rich with capital'!AQ20="","",'SAM_2017_4HH_rich with capital'!AQ20)</f>
        <v/>
      </c>
      <c r="AR20" s="223" t="str">
        <f>IF('SAM_2017_4HH_rich with capital'!AR20="","",'SAM_2017_4HH_rich with capital'!AR20)</f>
        <v/>
      </c>
      <c r="AS20" s="223" t="str">
        <f>IF('SAM_2017_4HH_rich with capital'!AS20="","",'SAM_2017_4HH_rich with capital'!AS20)</f>
        <v/>
      </c>
      <c r="AT20" s="223" t="str">
        <f>IF('SAM_2017_4HH_rich with capital'!AT20="","",'SAM_2017_4HH_rich with capital'!AT20)</f>
        <v/>
      </c>
      <c r="AU20" s="223" t="str">
        <f>IF('SAM_2017_4HH_rich with capital'!AU20="","",'SAM_2017_4HH_rich with capital'!AU20)</f>
        <v/>
      </c>
      <c r="AV20" s="223" t="str">
        <f>IF('SAM_2017_4HH_rich with capital'!AV20="","",'SAM_2017_4HH_rich with capital'!AV20)</f>
        <v/>
      </c>
      <c r="AW20" s="223" t="str">
        <f>IF('SAM_2017_4HH_rich with capital'!AW20="","",'SAM_2017_4HH_rich with capital'!AW20)</f>
        <v/>
      </c>
      <c r="AX20" s="223" t="str">
        <f>IF('SAM_2017_4HH_rich with capital'!AX20="","",'SAM_2017_4HH_rich with capital'!AX20)</f>
        <v/>
      </c>
      <c r="AY20" s="223" t="str">
        <f>IF('SAM_2017_4HH_rich with capital'!AY20="","",'SAM_2017_4HH_rich with capital'!AY20)</f>
        <v/>
      </c>
      <c r="AZ20" s="223" t="str">
        <f>IF('SAM_2017_4HH_rich with capital'!AZ20="","",'SAM_2017_4HH_rich with capital'!AZ20)</f>
        <v/>
      </c>
      <c r="BA20" s="223" t="str">
        <f>IF('SAM_2017_4HH_rich with capital'!BA20="","",'SAM_2017_4HH_rich with capital'!BA20)</f>
        <v/>
      </c>
      <c r="BB20" s="223">
        <f>IF('SAM_2017_4HH_rich with capital'!BB20="","",'SAM_2017_4HH_rich with capital'!BB20)</f>
        <v>3852.7391980175221</v>
      </c>
      <c r="BC20" s="223" t="str">
        <f>IF('SAM_2017_4HH_rich with capital'!BC20="","",'SAM_2017_4HH_rich with capital'!BC20)</f>
        <v/>
      </c>
      <c r="BD20" s="223" t="str">
        <f>IF('SAM_2017_4HH_rich with capital'!BD20="","",'SAM_2017_4HH_rich with capital'!BD20)</f>
        <v/>
      </c>
      <c r="BE20" s="223" t="str">
        <f>IF('SAM_2017_4HH_rich with capital'!BE20="","",'SAM_2017_4HH_rich with capital'!BE20)</f>
        <v/>
      </c>
      <c r="BF20" s="223" t="str">
        <f>IF('SAM_2017_4HH_rich with capital'!BF20="","",'SAM_2017_4HH_rich with capital'!BF20)</f>
        <v/>
      </c>
      <c r="BG20" s="223" t="str">
        <f>IF('SAM_2017_4HH_rich with capital'!BG20="","",'SAM_2017_4HH_rich with capital'!BG20)</f>
        <v/>
      </c>
      <c r="BH20" s="223" t="str">
        <f>IF('SAM_2017_4HH_rich with capital'!BH20="","",'SAM_2017_4HH_rich with capital'!BH20)</f>
        <v/>
      </c>
      <c r="BI20" s="223" t="str">
        <f>IF('SAM_2017_4HH_rich with capital'!BI20="","",'SAM_2017_4HH_rich with capital'!BI20)</f>
        <v/>
      </c>
      <c r="BJ20" s="223" t="str">
        <f>IF('SAM_2017_4HH_rich with capital'!BJ20="","",'SAM_2017_4HH_rich with capital'!BJ20)</f>
        <v/>
      </c>
      <c r="BK20" s="223" t="str">
        <f>IF('SAM_2017_4HH_rich with capital'!BK20="","",'SAM_2017_4HH_rich with capital'!BK20)</f>
        <v/>
      </c>
      <c r="BL20" s="223" t="str">
        <f>IF('SAM_2017_4HH_rich with capital'!BL20="","",'SAM_2017_4HH_rich with capital'!BL20)</f>
        <v/>
      </c>
      <c r="BM20" s="223" t="str">
        <f>IF('SAM_2017_4HH_rich with capital'!BM20="","",'SAM_2017_4HH_rich with capital'!BM20)</f>
        <v/>
      </c>
      <c r="BN20" s="223" t="str">
        <f>IF('SAM_2017_4HH_rich with capital'!BN20="","",'SAM_2017_4HH_rich with capital'!BN20)</f>
        <v/>
      </c>
      <c r="BO20" s="223" t="str">
        <f>IF('SAM_2017_4HH_rich with capital'!BO20="","",'SAM_2017_4HH_rich with capital'!BO20)</f>
        <v/>
      </c>
      <c r="BP20" s="223" t="str">
        <f>IF('SAM_2017_4HH_rich with capital'!BP20="","",'SAM_2017_4HH_rich with capital'!BP20)</f>
        <v/>
      </c>
      <c r="BQ20" s="223" t="str">
        <f>IF('SAM_2017_4HH_rich with capital'!BQ20="","",'SAM_2017_4HH_rich with capital'!BQ20)</f>
        <v/>
      </c>
      <c r="BR20" s="223" t="str">
        <f>IF('SAM_2017_4HH_rich with capital'!BR20="","",'SAM_2017_4HH_rich with capital'!BR20)</f>
        <v/>
      </c>
      <c r="BS20" s="223" t="str">
        <f>IF('SAM_2017_4HH_rich with capital'!BS20="","",'SAM_2017_4HH_rich with capital'!BS20)</f>
        <v/>
      </c>
      <c r="BT20" s="223" t="str">
        <f>IF('SAM_2017_4HH_rich with capital'!BT20="","",'SAM_2017_4HH_rich with capital'!BT20)</f>
        <v/>
      </c>
      <c r="BU20" s="223" t="str">
        <f>IF('SAM_2017_4HH_rich with capital'!BU20="","",'SAM_2017_4HH_rich with capital'!BU20)</f>
        <v/>
      </c>
      <c r="BV20" s="223" t="str">
        <f>IF('SAM_2017_4HH_rich with capital'!BV20="","",'SAM_2017_4HH_rich with capital'!BV20)</f>
        <v/>
      </c>
      <c r="BW20" s="223" t="str">
        <f>IF('SAM_2017_4HH_rich with capital'!BW20="","",'SAM_2017_4HH_rich with capital'!BW20)</f>
        <v/>
      </c>
      <c r="BX20" s="223" t="str">
        <f>IF('SAM_2017_4HH_rich with capital'!BX20="","",'SAM_2017_4HH_rich with capital'!BX20)</f>
        <v/>
      </c>
      <c r="BY20" s="223" t="str">
        <f>IF('SAM_2017_4HH_rich with capital'!BY20="","",'SAM_2017_4HH_rich with capital'!BY20)</f>
        <v/>
      </c>
      <c r="BZ20" s="223" t="str">
        <f>IF('SAM_2017_4HH_rich with capital'!BZ20="","",'SAM_2017_4HH_rich with capital'!BZ20)</f>
        <v/>
      </c>
      <c r="CA20" s="223" t="str">
        <f>IF('SAM_2017_4HH_rich with capital'!CA20="","",'SAM_2017_4HH_rich with capital'!CA20)</f>
        <v/>
      </c>
      <c r="CB20" s="223" t="str">
        <f>IF('SAM_2017_4HH_rich with capital'!CB20="","",'SAM_2017_4HH_rich with capital'!CB20)</f>
        <v/>
      </c>
      <c r="CC20" s="223" t="str">
        <f>IF('SAM_2017_4HH_rich with capital'!CC20="","",'SAM_2017_4HH_rich with capital'!CC20)</f>
        <v/>
      </c>
      <c r="CD20" s="223" t="str">
        <f>IF('SAM_2017_4HH_rich with capital'!CD20="","",'SAM_2017_4HH_rich with capital'!CD20)</f>
        <v/>
      </c>
      <c r="CE20" s="223" t="str">
        <f>IF('SAM_2017_4HH_rich with capital'!CE20="","",'SAM_2017_4HH_rich with capital'!CE20)</f>
        <v/>
      </c>
      <c r="CF20" s="83">
        <f>IF('SAM_2017_4HH_rich with capital'!CF20="","",'SAM_2017_4HH_rich with capital'!CF20)</f>
        <v>13701.194202844013</v>
      </c>
      <c r="CG20" s="107">
        <f t="shared" si="0"/>
        <v>17553.933400861537</v>
      </c>
      <c r="CH20" s="221"/>
      <c r="CI20" s="221"/>
      <c r="CJ20" s="221"/>
      <c r="CK20" s="221"/>
    </row>
    <row r="21" spans="1:89" x14ac:dyDescent="0.25">
      <c r="A21" s="227"/>
      <c r="B21" s="225">
        <v>19</v>
      </c>
      <c r="C21" s="244" t="str">
        <f>IF('SAM_2017_4HH_rich with capital'!C21="","",'SAM_2017_4HH_rich with capital'!C21)</f>
        <v/>
      </c>
      <c r="D21" s="223" t="str">
        <f>IF('SAM_2017_4HH_rich with capital'!D21="","",'SAM_2017_4HH_rich with capital'!D21)</f>
        <v/>
      </c>
      <c r="E21" s="223" t="str">
        <f>IF('SAM_2017_4HH_rich with capital'!E21="","",'SAM_2017_4HH_rich with capital'!E21)</f>
        <v/>
      </c>
      <c r="F21" s="223" t="str">
        <f>IF('SAM_2017_4HH_rich with capital'!F21="","",'SAM_2017_4HH_rich with capital'!F21)</f>
        <v/>
      </c>
      <c r="G21" s="223" t="str">
        <f>IF('SAM_2017_4HH_rich with capital'!G21="","",'SAM_2017_4HH_rich with capital'!G21)</f>
        <v/>
      </c>
      <c r="H21" s="223" t="str">
        <f>IF('SAM_2017_4HH_rich with capital'!H21="","",'SAM_2017_4HH_rich with capital'!H21)</f>
        <v/>
      </c>
      <c r="I21" s="223" t="str">
        <f>IF('SAM_2017_4HH_rich with capital'!I21="","",'SAM_2017_4HH_rich with capital'!I21)</f>
        <v/>
      </c>
      <c r="J21" s="223" t="str">
        <f>IF('SAM_2017_4HH_rich with capital'!J21="","",'SAM_2017_4HH_rich with capital'!J21)</f>
        <v/>
      </c>
      <c r="K21" s="223" t="str">
        <f>IF('SAM_2017_4HH_rich with capital'!K21="","",'SAM_2017_4HH_rich with capital'!K21)</f>
        <v/>
      </c>
      <c r="L21" s="223" t="str">
        <f>IF('SAM_2017_4HH_rich with capital'!L21="","",'SAM_2017_4HH_rich with capital'!L21)</f>
        <v/>
      </c>
      <c r="M21" s="223" t="str">
        <f>IF('SAM_2017_4HH_rich with capital'!M21="","",'SAM_2017_4HH_rich with capital'!M21)</f>
        <v/>
      </c>
      <c r="N21" s="223" t="str">
        <f>IF('SAM_2017_4HH_rich with capital'!N21="","",'SAM_2017_4HH_rich with capital'!N21)</f>
        <v/>
      </c>
      <c r="O21" s="223" t="str">
        <f>IF('SAM_2017_4HH_rich with capital'!O21="","",'SAM_2017_4HH_rich with capital'!O21)</f>
        <v/>
      </c>
      <c r="P21" s="223" t="str">
        <f>IF('SAM_2017_4HH_rich with capital'!P21="","",'SAM_2017_4HH_rich with capital'!P21)</f>
        <v/>
      </c>
      <c r="Q21" s="223" t="str">
        <f>IF('SAM_2017_4HH_rich with capital'!Q21="","",'SAM_2017_4HH_rich with capital'!Q21)</f>
        <v/>
      </c>
      <c r="R21" s="223" t="str">
        <f>IF('SAM_2017_4HH_rich with capital'!R21="","",'SAM_2017_4HH_rich with capital'!R21)</f>
        <v/>
      </c>
      <c r="S21" s="223" t="str">
        <f>IF('SAM_2017_4HH_rich with capital'!S21="","",'SAM_2017_4HH_rich with capital'!S21)</f>
        <v/>
      </c>
      <c r="T21" s="223" t="str">
        <f>IF('SAM_2017_4HH_rich with capital'!T21="","",'SAM_2017_4HH_rich with capital'!T21)</f>
        <v/>
      </c>
      <c r="U21" s="223" t="str">
        <f>IF('SAM_2017_4HH_rich with capital'!U21="","",'SAM_2017_4HH_rich with capital'!U21)</f>
        <v/>
      </c>
      <c r="V21" s="223" t="str">
        <f>IF('SAM_2017_4HH_rich with capital'!V21="","",'SAM_2017_4HH_rich with capital'!V21)</f>
        <v/>
      </c>
      <c r="W21" s="223" t="str">
        <f>IF('SAM_2017_4HH_rich with capital'!W21="","",'SAM_2017_4HH_rich with capital'!W21)</f>
        <v/>
      </c>
      <c r="X21" s="223" t="str">
        <f>IF('SAM_2017_4HH_rich with capital'!X21="","",'SAM_2017_4HH_rich with capital'!X21)</f>
        <v/>
      </c>
      <c r="Y21" s="223" t="str">
        <f>IF('SAM_2017_4HH_rich with capital'!Y21="","",'SAM_2017_4HH_rich with capital'!Y21)</f>
        <v/>
      </c>
      <c r="Z21" s="223" t="str">
        <f>IF('SAM_2017_4HH_rich with capital'!Z21="","",'SAM_2017_4HH_rich with capital'!Z21)</f>
        <v/>
      </c>
      <c r="AA21" s="223" t="str">
        <f>IF('SAM_2017_4HH_rich with capital'!AA21="","",'SAM_2017_4HH_rich with capital'!AA21)</f>
        <v/>
      </c>
      <c r="AB21" s="223" t="str">
        <f>IF('SAM_2017_4HH_rich with capital'!AB21="","",'SAM_2017_4HH_rich with capital'!AB21)</f>
        <v/>
      </c>
      <c r="AC21" s="223" t="str">
        <f>IF('SAM_2017_4HH_rich with capital'!AC21="","",'SAM_2017_4HH_rich with capital'!AC21)</f>
        <v/>
      </c>
      <c r="AD21" s="223" t="str">
        <f>IF('SAM_2017_4HH_rich with capital'!AD21="","",'SAM_2017_4HH_rich with capital'!AD21)</f>
        <v/>
      </c>
      <c r="AE21" s="223" t="str">
        <f>IF('SAM_2017_4HH_rich with capital'!AE21="","",'SAM_2017_4HH_rich with capital'!AE21)</f>
        <v/>
      </c>
      <c r="AF21" s="223" t="str">
        <f>IF('SAM_2017_4HH_rich with capital'!AF21="","",'SAM_2017_4HH_rich with capital'!AF21)</f>
        <v/>
      </c>
      <c r="AG21" s="223" t="str">
        <f>IF('SAM_2017_4HH_rich with capital'!AG21="","",'SAM_2017_4HH_rich with capital'!AG21)</f>
        <v/>
      </c>
      <c r="AH21" s="223" t="str">
        <f>IF('SAM_2017_4HH_rich with capital'!AH21="","",'SAM_2017_4HH_rich with capital'!AH21)</f>
        <v/>
      </c>
      <c r="AI21" s="223" t="str">
        <f>IF('SAM_2017_4HH_rich with capital'!AI21="","",'SAM_2017_4HH_rich with capital'!AI21)</f>
        <v/>
      </c>
      <c r="AJ21" s="223" t="str">
        <f>IF('SAM_2017_4HH_rich with capital'!AJ21="","",'SAM_2017_4HH_rich with capital'!AJ21)</f>
        <v/>
      </c>
      <c r="AK21" s="223" t="str">
        <f>IF('SAM_2017_4HH_rich with capital'!AK21="","",'SAM_2017_4HH_rich with capital'!AK21)</f>
        <v/>
      </c>
      <c r="AL21" s="223" t="str">
        <f>IF('SAM_2017_4HH_rich with capital'!AL21="","",'SAM_2017_4HH_rich with capital'!AL21)</f>
        <v/>
      </c>
      <c r="AM21" s="223" t="str">
        <f>IF('SAM_2017_4HH_rich with capital'!AM21="","",'SAM_2017_4HH_rich with capital'!AM21)</f>
        <v/>
      </c>
      <c r="AN21" s="223" t="str">
        <f>IF('SAM_2017_4HH_rich with capital'!AN21="","",'SAM_2017_4HH_rich with capital'!AN21)</f>
        <v/>
      </c>
      <c r="AO21" s="223" t="str">
        <f>IF('SAM_2017_4HH_rich with capital'!AO21="","",'SAM_2017_4HH_rich with capital'!AO21)</f>
        <v/>
      </c>
      <c r="AP21" s="223" t="str">
        <f>IF('SAM_2017_4HH_rich with capital'!AP21="","",'SAM_2017_4HH_rich with capital'!AP21)</f>
        <v/>
      </c>
      <c r="AQ21" s="223" t="str">
        <f>IF('SAM_2017_4HH_rich with capital'!AQ21="","",'SAM_2017_4HH_rich with capital'!AQ21)</f>
        <v/>
      </c>
      <c r="AR21" s="223" t="str">
        <f>IF('SAM_2017_4HH_rich with capital'!AR21="","",'SAM_2017_4HH_rich with capital'!AR21)</f>
        <v/>
      </c>
      <c r="AS21" s="223" t="str">
        <f>IF('SAM_2017_4HH_rich with capital'!AS21="","",'SAM_2017_4HH_rich with capital'!AS21)</f>
        <v/>
      </c>
      <c r="AT21" s="223" t="str">
        <f>IF('SAM_2017_4HH_rich with capital'!AT21="","",'SAM_2017_4HH_rich with capital'!AT21)</f>
        <v/>
      </c>
      <c r="AU21" s="223" t="str">
        <f>IF('SAM_2017_4HH_rich with capital'!AU21="","",'SAM_2017_4HH_rich with capital'!AU21)</f>
        <v/>
      </c>
      <c r="AV21" s="223" t="str">
        <f>IF('SAM_2017_4HH_rich with capital'!AV21="","",'SAM_2017_4HH_rich with capital'!AV21)</f>
        <v/>
      </c>
      <c r="AW21" s="223" t="str">
        <f>IF('SAM_2017_4HH_rich with capital'!AW21="","",'SAM_2017_4HH_rich with capital'!AW21)</f>
        <v/>
      </c>
      <c r="AX21" s="223" t="str">
        <f>IF('SAM_2017_4HH_rich with capital'!AX21="","",'SAM_2017_4HH_rich with capital'!AX21)</f>
        <v/>
      </c>
      <c r="AY21" s="223" t="str">
        <f>IF('SAM_2017_4HH_rich with capital'!AY21="","",'SAM_2017_4HH_rich with capital'!AY21)</f>
        <v/>
      </c>
      <c r="AZ21" s="223" t="str">
        <f>IF('SAM_2017_4HH_rich with capital'!AZ21="","",'SAM_2017_4HH_rich with capital'!AZ21)</f>
        <v/>
      </c>
      <c r="BA21" s="223" t="str">
        <f>IF('SAM_2017_4HH_rich with capital'!BA21="","",'SAM_2017_4HH_rich with capital'!BA21)</f>
        <v/>
      </c>
      <c r="BB21" s="223" t="str">
        <f>IF('SAM_2017_4HH_rich with capital'!BB21="","",'SAM_2017_4HH_rich with capital'!BB21)</f>
        <v/>
      </c>
      <c r="BC21" s="223">
        <f>IF('SAM_2017_4HH_rich with capital'!BC21="","",'SAM_2017_4HH_rich with capital'!BC21)</f>
        <v>976793.38675451325</v>
      </c>
      <c r="BD21" s="223" t="str">
        <f>IF('SAM_2017_4HH_rich with capital'!BD21="","",'SAM_2017_4HH_rich with capital'!BD21)</f>
        <v/>
      </c>
      <c r="BE21" s="223">
        <f>IF('SAM_2017_4HH_rich with capital'!BE21="","",'SAM_2017_4HH_rich with capital'!BE21)</f>
        <v>288790.83872620837</v>
      </c>
      <c r="BF21" s="223" t="str">
        <f>IF('SAM_2017_4HH_rich with capital'!BF21="","",'SAM_2017_4HH_rich with capital'!BF21)</f>
        <v/>
      </c>
      <c r="BG21" s="223" t="str">
        <f>IF('SAM_2017_4HH_rich with capital'!BG21="","",'SAM_2017_4HH_rich with capital'!BG21)</f>
        <v/>
      </c>
      <c r="BH21" s="223" t="str">
        <f>IF('SAM_2017_4HH_rich with capital'!BH21="","",'SAM_2017_4HH_rich with capital'!BH21)</f>
        <v/>
      </c>
      <c r="BI21" s="223" t="str">
        <f>IF('SAM_2017_4HH_rich with capital'!BI21="","",'SAM_2017_4HH_rich with capital'!BI21)</f>
        <v/>
      </c>
      <c r="BJ21" s="223" t="str">
        <f>IF('SAM_2017_4HH_rich with capital'!BJ21="","",'SAM_2017_4HH_rich with capital'!BJ21)</f>
        <v/>
      </c>
      <c r="BK21" s="223" t="str">
        <f>IF('SAM_2017_4HH_rich with capital'!BK21="","",'SAM_2017_4HH_rich with capital'!BK21)</f>
        <v/>
      </c>
      <c r="BL21" s="223" t="str">
        <f>IF('SAM_2017_4HH_rich with capital'!BL21="","",'SAM_2017_4HH_rich with capital'!BL21)</f>
        <v/>
      </c>
      <c r="BM21" s="223" t="str">
        <f>IF('SAM_2017_4HH_rich with capital'!BM21="","",'SAM_2017_4HH_rich with capital'!BM21)</f>
        <v/>
      </c>
      <c r="BN21" s="223" t="str">
        <f>IF('SAM_2017_4HH_rich with capital'!BN21="","",'SAM_2017_4HH_rich with capital'!BN21)</f>
        <v/>
      </c>
      <c r="BO21" s="223" t="str">
        <f>IF('SAM_2017_4HH_rich with capital'!BO21="","",'SAM_2017_4HH_rich with capital'!BO21)</f>
        <v/>
      </c>
      <c r="BP21" s="223" t="str">
        <f>IF('SAM_2017_4HH_rich with capital'!BP21="","",'SAM_2017_4HH_rich with capital'!BP21)</f>
        <v/>
      </c>
      <c r="BQ21" s="223" t="str">
        <f>IF('SAM_2017_4HH_rich with capital'!BQ21="","",'SAM_2017_4HH_rich with capital'!BQ21)</f>
        <v/>
      </c>
      <c r="BR21" s="223" t="str">
        <f>IF('SAM_2017_4HH_rich with capital'!BR21="","",'SAM_2017_4HH_rich with capital'!BR21)</f>
        <v/>
      </c>
      <c r="BS21" s="223" t="str">
        <f>IF('SAM_2017_4HH_rich with capital'!BS21="","",'SAM_2017_4HH_rich with capital'!BS21)</f>
        <v/>
      </c>
      <c r="BT21" s="223" t="str">
        <f>IF('SAM_2017_4HH_rich with capital'!BT21="","",'SAM_2017_4HH_rich with capital'!BT21)</f>
        <v/>
      </c>
      <c r="BU21" s="223" t="str">
        <f>IF('SAM_2017_4HH_rich with capital'!BU21="","",'SAM_2017_4HH_rich with capital'!BU21)</f>
        <v/>
      </c>
      <c r="BV21" s="223" t="str">
        <f>IF('SAM_2017_4HH_rich with capital'!BV21="","",'SAM_2017_4HH_rich with capital'!BV21)</f>
        <v/>
      </c>
      <c r="BW21" s="223" t="str">
        <f>IF('SAM_2017_4HH_rich with capital'!BW21="","",'SAM_2017_4HH_rich with capital'!BW21)</f>
        <v/>
      </c>
      <c r="BX21" s="223" t="str">
        <f>IF('SAM_2017_4HH_rich with capital'!BX21="","",'SAM_2017_4HH_rich with capital'!BX21)</f>
        <v/>
      </c>
      <c r="BY21" s="223" t="str">
        <f>IF('SAM_2017_4HH_rich with capital'!BY21="","",'SAM_2017_4HH_rich with capital'!BY21)</f>
        <v/>
      </c>
      <c r="BZ21" s="223" t="str">
        <f>IF('SAM_2017_4HH_rich with capital'!BZ21="","",'SAM_2017_4HH_rich with capital'!BZ21)</f>
        <v/>
      </c>
      <c r="CA21" s="223" t="str">
        <f>IF('SAM_2017_4HH_rich with capital'!CA21="","",'SAM_2017_4HH_rich with capital'!CA21)</f>
        <v/>
      </c>
      <c r="CB21" s="223" t="str">
        <f>IF('SAM_2017_4HH_rich with capital'!CB21="","",'SAM_2017_4HH_rich with capital'!CB21)</f>
        <v/>
      </c>
      <c r="CC21" s="223" t="str">
        <f>IF('SAM_2017_4HH_rich with capital'!CC21="","",'SAM_2017_4HH_rich with capital'!CC21)</f>
        <v/>
      </c>
      <c r="CD21" s="223" t="str">
        <f>IF('SAM_2017_4HH_rich with capital'!CD21="","",'SAM_2017_4HH_rich with capital'!CD21)</f>
        <v/>
      </c>
      <c r="CE21" s="223" t="str">
        <f>IF('SAM_2017_4HH_rich with capital'!CE21="","",'SAM_2017_4HH_rich with capital'!CE21)</f>
        <v/>
      </c>
      <c r="CF21" s="83">
        <f>IF('SAM_2017_4HH_rich with capital'!CF21="","",'SAM_2017_4HH_rich with capital'!CF21)</f>
        <v>58211.38940474327</v>
      </c>
      <c r="CG21" s="107">
        <f t="shared" si="0"/>
        <v>1323795.6148854648</v>
      </c>
      <c r="CH21" s="221"/>
      <c r="CI21" s="221"/>
      <c r="CJ21" s="221"/>
      <c r="CK21" s="221"/>
    </row>
    <row r="22" spans="1:89" x14ac:dyDescent="0.25">
      <c r="A22" s="227"/>
      <c r="B22" s="225">
        <v>20</v>
      </c>
      <c r="C22" s="244" t="str">
        <f>IF('SAM_2017_4HH_rich with capital'!C22="","",'SAM_2017_4HH_rich with capital'!C22)</f>
        <v/>
      </c>
      <c r="D22" s="223" t="str">
        <f>IF('SAM_2017_4HH_rich with capital'!D22="","",'SAM_2017_4HH_rich with capital'!D22)</f>
        <v/>
      </c>
      <c r="E22" s="223" t="str">
        <f>IF('SAM_2017_4HH_rich with capital'!E22="","",'SAM_2017_4HH_rich with capital'!E22)</f>
        <v/>
      </c>
      <c r="F22" s="223" t="str">
        <f>IF('SAM_2017_4HH_rich with capital'!F22="","",'SAM_2017_4HH_rich with capital'!F22)</f>
        <v/>
      </c>
      <c r="G22" s="223" t="str">
        <f>IF('SAM_2017_4HH_rich with capital'!G22="","",'SAM_2017_4HH_rich with capital'!G22)</f>
        <v/>
      </c>
      <c r="H22" s="223" t="str">
        <f>IF('SAM_2017_4HH_rich with capital'!H22="","",'SAM_2017_4HH_rich with capital'!H22)</f>
        <v/>
      </c>
      <c r="I22" s="223" t="str">
        <f>IF('SAM_2017_4HH_rich with capital'!I22="","",'SAM_2017_4HH_rich with capital'!I22)</f>
        <v/>
      </c>
      <c r="J22" s="223" t="str">
        <f>IF('SAM_2017_4HH_rich with capital'!J22="","",'SAM_2017_4HH_rich with capital'!J22)</f>
        <v/>
      </c>
      <c r="K22" s="223" t="str">
        <f>IF('SAM_2017_4HH_rich with capital'!K22="","",'SAM_2017_4HH_rich with capital'!K22)</f>
        <v/>
      </c>
      <c r="L22" s="223" t="str">
        <f>IF('SAM_2017_4HH_rich with capital'!L22="","",'SAM_2017_4HH_rich with capital'!L22)</f>
        <v/>
      </c>
      <c r="M22" s="223" t="str">
        <f>IF('SAM_2017_4HH_rich with capital'!M22="","",'SAM_2017_4HH_rich with capital'!M22)</f>
        <v/>
      </c>
      <c r="N22" s="223" t="str">
        <f>IF('SAM_2017_4HH_rich with capital'!N22="","",'SAM_2017_4HH_rich with capital'!N22)</f>
        <v/>
      </c>
      <c r="O22" s="223" t="str">
        <f>IF('SAM_2017_4HH_rich with capital'!O22="","",'SAM_2017_4HH_rich with capital'!O22)</f>
        <v/>
      </c>
      <c r="P22" s="223" t="str">
        <f>IF('SAM_2017_4HH_rich with capital'!P22="","",'SAM_2017_4HH_rich with capital'!P22)</f>
        <v/>
      </c>
      <c r="Q22" s="223" t="str">
        <f>IF('SAM_2017_4HH_rich with capital'!Q22="","",'SAM_2017_4HH_rich with capital'!Q22)</f>
        <v/>
      </c>
      <c r="R22" s="223" t="str">
        <f>IF('SAM_2017_4HH_rich with capital'!R22="","",'SAM_2017_4HH_rich with capital'!R22)</f>
        <v/>
      </c>
      <c r="S22" s="223" t="str">
        <f>IF('SAM_2017_4HH_rich with capital'!S22="","",'SAM_2017_4HH_rich with capital'!S22)</f>
        <v/>
      </c>
      <c r="T22" s="223" t="str">
        <f>IF('SAM_2017_4HH_rich with capital'!T22="","",'SAM_2017_4HH_rich with capital'!T22)</f>
        <v/>
      </c>
      <c r="U22" s="223" t="str">
        <f>IF('SAM_2017_4HH_rich with capital'!U22="","",'SAM_2017_4HH_rich with capital'!U22)</f>
        <v/>
      </c>
      <c r="V22" s="223" t="str">
        <f>IF('SAM_2017_4HH_rich with capital'!V22="","",'SAM_2017_4HH_rich with capital'!V22)</f>
        <v/>
      </c>
      <c r="W22" s="223" t="str">
        <f>IF('SAM_2017_4HH_rich with capital'!W22="","",'SAM_2017_4HH_rich with capital'!W22)</f>
        <v/>
      </c>
      <c r="X22" s="223" t="str">
        <f>IF('SAM_2017_4HH_rich with capital'!X22="","",'SAM_2017_4HH_rich with capital'!X22)</f>
        <v/>
      </c>
      <c r="Y22" s="223" t="str">
        <f>IF('SAM_2017_4HH_rich with capital'!Y22="","",'SAM_2017_4HH_rich with capital'!Y22)</f>
        <v/>
      </c>
      <c r="Z22" s="223" t="str">
        <f>IF('SAM_2017_4HH_rich with capital'!Z22="","",'SAM_2017_4HH_rich with capital'!Z22)</f>
        <v/>
      </c>
      <c r="AA22" s="223" t="str">
        <f>IF('SAM_2017_4HH_rich with capital'!AA22="","",'SAM_2017_4HH_rich with capital'!AA22)</f>
        <v/>
      </c>
      <c r="AB22" s="223" t="str">
        <f>IF('SAM_2017_4HH_rich with capital'!AB22="","",'SAM_2017_4HH_rich with capital'!AB22)</f>
        <v/>
      </c>
      <c r="AC22" s="223" t="str">
        <f>IF('SAM_2017_4HH_rich with capital'!AC22="","",'SAM_2017_4HH_rich with capital'!AC22)</f>
        <v/>
      </c>
      <c r="AD22" s="223" t="str">
        <f>IF('SAM_2017_4HH_rich with capital'!AD22="","",'SAM_2017_4HH_rich with capital'!AD22)</f>
        <v/>
      </c>
      <c r="AE22" s="223" t="str">
        <f>IF('SAM_2017_4HH_rich with capital'!AE22="","",'SAM_2017_4HH_rich with capital'!AE22)</f>
        <v/>
      </c>
      <c r="AF22" s="223" t="str">
        <f>IF('SAM_2017_4HH_rich with capital'!AF22="","",'SAM_2017_4HH_rich with capital'!AF22)</f>
        <v/>
      </c>
      <c r="AG22" s="223" t="str">
        <f>IF('SAM_2017_4HH_rich with capital'!AG22="","",'SAM_2017_4HH_rich with capital'!AG22)</f>
        <v/>
      </c>
      <c r="AH22" s="223" t="str">
        <f>IF('SAM_2017_4HH_rich with capital'!AH22="","",'SAM_2017_4HH_rich with capital'!AH22)</f>
        <v/>
      </c>
      <c r="AI22" s="223" t="str">
        <f>IF('SAM_2017_4HH_rich with capital'!AI22="","",'SAM_2017_4HH_rich with capital'!AI22)</f>
        <v/>
      </c>
      <c r="AJ22" s="223" t="str">
        <f>IF('SAM_2017_4HH_rich with capital'!AJ22="","",'SAM_2017_4HH_rich with capital'!AJ22)</f>
        <v/>
      </c>
      <c r="AK22" s="223" t="str">
        <f>IF('SAM_2017_4HH_rich with capital'!AK22="","",'SAM_2017_4HH_rich with capital'!AK22)</f>
        <v/>
      </c>
      <c r="AL22" s="223" t="str">
        <f>IF('SAM_2017_4HH_rich with capital'!AL22="","",'SAM_2017_4HH_rich with capital'!AL22)</f>
        <v/>
      </c>
      <c r="AM22" s="223" t="str">
        <f>IF('SAM_2017_4HH_rich with capital'!AM22="","",'SAM_2017_4HH_rich with capital'!AM22)</f>
        <v/>
      </c>
      <c r="AN22" s="223" t="str">
        <f>IF('SAM_2017_4HH_rich with capital'!AN22="","",'SAM_2017_4HH_rich with capital'!AN22)</f>
        <v/>
      </c>
      <c r="AO22" s="223" t="str">
        <f>IF('SAM_2017_4HH_rich with capital'!AO22="","",'SAM_2017_4HH_rich with capital'!AO22)</f>
        <v/>
      </c>
      <c r="AP22" s="223" t="str">
        <f>IF('SAM_2017_4HH_rich with capital'!AP22="","",'SAM_2017_4HH_rich with capital'!AP22)</f>
        <v/>
      </c>
      <c r="AQ22" s="223" t="str">
        <f>IF('SAM_2017_4HH_rich with capital'!AQ22="","",'SAM_2017_4HH_rich with capital'!AQ22)</f>
        <v/>
      </c>
      <c r="AR22" s="223" t="str">
        <f>IF('SAM_2017_4HH_rich with capital'!AR22="","",'SAM_2017_4HH_rich with capital'!AR22)</f>
        <v/>
      </c>
      <c r="AS22" s="223" t="str">
        <f>IF('SAM_2017_4HH_rich with capital'!AS22="","",'SAM_2017_4HH_rich with capital'!AS22)</f>
        <v/>
      </c>
      <c r="AT22" s="223" t="str">
        <f>IF('SAM_2017_4HH_rich with capital'!AT22="","",'SAM_2017_4HH_rich with capital'!AT22)</f>
        <v/>
      </c>
      <c r="AU22" s="223" t="str">
        <f>IF('SAM_2017_4HH_rich with capital'!AU22="","",'SAM_2017_4HH_rich with capital'!AU22)</f>
        <v/>
      </c>
      <c r="AV22" s="223" t="str">
        <f>IF('SAM_2017_4HH_rich with capital'!AV22="","",'SAM_2017_4HH_rich with capital'!AV22)</f>
        <v/>
      </c>
      <c r="AW22" s="223" t="str">
        <f>IF('SAM_2017_4HH_rich with capital'!AW22="","",'SAM_2017_4HH_rich with capital'!AW22)</f>
        <v/>
      </c>
      <c r="AX22" s="223" t="str">
        <f>IF('SAM_2017_4HH_rich with capital'!AX22="","",'SAM_2017_4HH_rich with capital'!AX22)</f>
        <v/>
      </c>
      <c r="AY22" s="223" t="str">
        <f>IF('SAM_2017_4HH_rich with capital'!AY22="","",'SAM_2017_4HH_rich with capital'!AY22)</f>
        <v/>
      </c>
      <c r="AZ22" s="223" t="str">
        <f>IF('SAM_2017_4HH_rich with capital'!AZ22="","",'SAM_2017_4HH_rich with capital'!AZ22)</f>
        <v/>
      </c>
      <c r="BA22" s="223" t="str">
        <f>IF('SAM_2017_4HH_rich with capital'!BA22="","",'SAM_2017_4HH_rich with capital'!BA22)</f>
        <v/>
      </c>
      <c r="BB22" s="223" t="str">
        <f>IF('SAM_2017_4HH_rich with capital'!BB22="","",'SAM_2017_4HH_rich with capital'!BB22)</f>
        <v/>
      </c>
      <c r="BC22" s="223" t="str">
        <f>IF('SAM_2017_4HH_rich with capital'!BC22="","",'SAM_2017_4HH_rich with capital'!BC22)</f>
        <v/>
      </c>
      <c r="BD22" s="223">
        <f>IF('SAM_2017_4HH_rich with capital'!BD22="","",'SAM_2017_4HH_rich with capital'!BD22)</f>
        <v>240304.28724474148</v>
      </c>
      <c r="BE22" s="223" t="str">
        <f>IF('SAM_2017_4HH_rich with capital'!BE22="","",'SAM_2017_4HH_rich with capital'!BE22)</f>
        <v/>
      </c>
      <c r="BF22" s="223" t="str">
        <f>IF('SAM_2017_4HH_rich with capital'!BF22="","",'SAM_2017_4HH_rich with capital'!BF22)</f>
        <v/>
      </c>
      <c r="BG22" s="223" t="str">
        <f>IF('SAM_2017_4HH_rich with capital'!BG22="","",'SAM_2017_4HH_rich with capital'!BG22)</f>
        <v/>
      </c>
      <c r="BH22" s="223" t="str">
        <f>IF('SAM_2017_4HH_rich with capital'!BH22="","",'SAM_2017_4HH_rich with capital'!BH22)</f>
        <v/>
      </c>
      <c r="BI22" s="223" t="str">
        <f>IF('SAM_2017_4HH_rich with capital'!BI22="","",'SAM_2017_4HH_rich with capital'!BI22)</f>
        <v/>
      </c>
      <c r="BJ22" s="223" t="str">
        <f>IF('SAM_2017_4HH_rich with capital'!BJ22="","",'SAM_2017_4HH_rich with capital'!BJ22)</f>
        <v/>
      </c>
      <c r="BK22" s="223" t="str">
        <f>IF('SAM_2017_4HH_rich with capital'!BK22="","",'SAM_2017_4HH_rich with capital'!BK22)</f>
        <v/>
      </c>
      <c r="BL22" s="223" t="str">
        <f>IF('SAM_2017_4HH_rich with capital'!BL22="","",'SAM_2017_4HH_rich with capital'!BL22)</f>
        <v/>
      </c>
      <c r="BM22" s="223" t="str">
        <f>IF('SAM_2017_4HH_rich with capital'!BM22="","",'SAM_2017_4HH_rich with capital'!BM22)</f>
        <v/>
      </c>
      <c r="BN22" s="223" t="str">
        <f>IF('SAM_2017_4HH_rich with capital'!BN22="","",'SAM_2017_4HH_rich with capital'!BN22)</f>
        <v/>
      </c>
      <c r="BO22" s="223" t="str">
        <f>IF('SAM_2017_4HH_rich with capital'!BO22="","",'SAM_2017_4HH_rich with capital'!BO22)</f>
        <v/>
      </c>
      <c r="BP22" s="223" t="str">
        <f>IF('SAM_2017_4HH_rich with capital'!BP22="","",'SAM_2017_4HH_rich with capital'!BP22)</f>
        <v/>
      </c>
      <c r="BQ22" s="223" t="str">
        <f>IF('SAM_2017_4HH_rich with capital'!BQ22="","",'SAM_2017_4HH_rich with capital'!BQ22)</f>
        <v/>
      </c>
      <c r="BR22" s="223" t="str">
        <f>IF('SAM_2017_4HH_rich with capital'!BR22="","",'SAM_2017_4HH_rich with capital'!BR22)</f>
        <v/>
      </c>
      <c r="BS22" s="223" t="str">
        <f>IF('SAM_2017_4HH_rich with capital'!BS22="","",'SAM_2017_4HH_rich with capital'!BS22)</f>
        <v/>
      </c>
      <c r="BT22" s="223" t="str">
        <f>IF('SAM_2017_4HH_rich with capital'!BT22="","",'SAM_2017_4HH_rich with capital'!BT22)</f>
        <v/>
      </c>
      <c r="BU22" s="223" t="str">
        <f>IF('SAM_2017_4HH_rich with capital'!BU22="","",'SAM_2017_4HH_rich with capital'!BU22)</f>
        <v/>
      </c>
      <c r="BV22" s="223" t="str">
        <f>IF('SAM_2017_4HH_rich with capital'!BV22="","",'SAM_2017_4HH_rich with capital'!BV22)</f>
        <v/>
      </c>
      <c r="BW22" s="223" t="str">
        <f>IF('SAM_2017_4HH_rich with capital'!BW22="","",'SAM_2017_4HH_rich with capital'!BW22)</f>
        <v/>
      </c>
      <c r="BX22" s="223" t="str">
        <f>IF('SAM_2017_4HH_rich with capital'!BX22="","",'SAM_2017_4HH_rich with capital'!BX22)</f>
        <v/>
      </c>
      <c r="BY22" s="223" t="str">
        <f>IF('SAM_2017_4HH_rich with capital'!BY22="","",'SAM_2017_4HH_rich with capital'!BY22)</f>
        <v/>
      </c>
      <c r="BZ22" s="223" t="str">
        <f>IF('SAM_2017_4HH_rich with capital'!BZ22="","",'SAM_2017_4HH_rich with capital'!BZ22)</f>
        <v/>
      </c>
      <c r="CA22" s="223" t="str">
        <f>IF('SAM_2017_4HH_rich with capital'!CA22="","",'SAM_2017_4HH_rich with capital'!CA22)</f>
        <v/>
      </c>
      <c r="CB22" s="223" t="str">
        <f>IF('SAM_2017_4HH_rich with capital'!CB22="","",'SAM_2017_4HH_rich with capital'!CB22)</f>
        <v/>
      </c>
      <c r="CC22" s="223" t="str">
        <f>IF('SAM_2017_4HH_rich with capital'!CC22="","",'SAM_2017_4HH_rich with capital'!CC22)</f>
        <v/>
      </c>
      <c r="CD22" s="223" t="str">
        <f>IF('SAM_2017_4HH_rich with capital'!CD22="","",'SAM_2017_4HH_rich with capital'!CD22)</f>
        <v/>
      </c>
      <c r="CE22" s="223" t="str">
        <f>IF('SAM_2017_4HH_rich with capital'!CE22="","",'SAM_2017_4HH_rich with capital'!CE22)</f>
        <v/>
      </c>
      <c r="CF22" s="83">
        <f>IF('SAM_2017_4HH_rich with capital'!CF22="","",'SAM_2017_4HH_rich with capital'!CF22)</f>
        <v>3608.5539223813103</v>
      </c>
      <c r="CG22" s="107">
        <f t="shared" si="0"/>
        <v>243912.8411671228</v>
      </c>
      <c r="CH22" s="221"/>
      <c r="CI22" s="221"/>
      <c r="CJ22" s="221"/>
      <c r="CK22" s="221"/>
    </row>
    <row r="23" spans="1:89" x14ac:dyDescent="0.25">
      <c r="A23" s="227"/>
      <c r="B23" s="225">
        <v>21</v>
      </c>
      <c r="C23" s="244" t="str">
        <f>IF('SAM_2017_4HH_rich with capital'!C23="","",'SAM_2017_4HH_rich with capital'!C23)</f>
        <v/>
      </c>
      <c r="D23" s="223" t="str">
        <f>IF('SAM_2017_4HH_rich with capital'!D23="","",'SAM_2017_4HH_rich with capital'!D23)</f>
        <v/>
      </c>
      <c r="E23" s="223" t="str">
        <f>IF('SAM_2017_4HH_rich with capital'!E23="","",'SAM_2017_4HH_rich with capital'!E23)</f>
        <v/>
      </c>
      <c r="F23" s="223" t="str">
        <f>IF('SAM_2017_4HH_rich with capital'!F23="","",'SAM_2017_4HH_rich with capital'!F23)</f>
        <v/>
      </c>
      <c r="G23" s="223" t="str">
        <f>IF('SAM_2017_4HH_rich with capital'!G23="","",'SAM_2017_4HH_rich with capital'!G23)</f>
        <v/>
      </c>
      <c r="H23" s="223" t="str">
        <f>IF('SAM_2017_4HH_rich with capital'!H23="","",'SAM_2017_4HH_rich with capital'!H23)</f>
        <v/>
      </c>
      <c r="I23" s="223" t="str">
        <f>IF('SAM_2017_4HH_rich with capital'!I23="","",'SAM_2017_4HH_rich with capital'!I23)</f>
        <v/>
      </c>
      <c r="J23" s="223" t="str">
        <f>IF('SAM_2017_4HH_rich with capital'!J23="","",'SAM_2017_4HH_rich with capital'!J23)</f>
        <v/>
      </c>
      <c r="K23" s="223" t="str">
        <f>IF('SAM_2017_4HH_rich with capital'!K23="","",'SAM_2017_4HH_rich with capital'!K23)</f>
        <v/>
      </c>
      <c r="L23" s="223" t="str">
        <f>IF('SAM_2017_4HH_rich with capital'!L23="","",'SAM_2017_4HH_rich with capital'!L23)</f>
        <v/>
      </c>
      <c r="M23" s="223" t="str">
        <f>IF('SAM_2017_4HH_rich with capital'!M23="","",'SAM_2017_4HH_rich with capital'!M23)</f>
        <v/>
      </c>
      <c r="N23" s="223" t="str">
        <f>IF('SAM_2017_4HH_rich with capital'!N23="","",'SAM_2017_4HH_rich with capital'!N23)</f>
        <v/>
      </c>
      <c r="O23" s="223" t="str">
        <f>IF('SAM_2017_4HH_rich with capital'!O23="","",'SAM_2017_4HH_rich with capital'!O23)</f>
        <v/>
      </c>
      <c r="P23" s="223" t="str">
        <f>IF('SAM_2017_4HH_rich with capital'!P23="","",'SAM_2017_4HH_rich with capital'!P23)</f>
        <v/>
      </c>
      <c r="Q23" s="223" t="str">
        <f>IF('SAM_2017_4HH_rich with capital'!Q23="","",'SAM_2017_4HH_rich with capital'!Q23)</f>
        <v/>
      </c>
      <c r="R23" s="223" t="str">
        <f>IF('SAM_2017_4HH_rich with capital'!R23="","",'SAM_2017_4HH_rich with capital'!R23)</f>
        <v/>
      </c>
      <c r="S23" s="223" t="str">
        <f>IF('SAM_2017_4HH_rich with capital'!S23="","",'SAM_2017_4HH_rich with capital'!S23)</f>
        <v/>
      </c>
      <c r="T23" s="223" t="str">
        <f>IF('SAM_2017_4HH_rich with capital'!T23="","",'SAM_2017_4HH_rich with capital'!T23)</f>
        <v/>
      </c>
      <c r="U23" s="223" t="str">
        <f>IF('SAM_2017_4HH_rich with capital'!U23="","",'SAM_2017_4HH_rich with capital'!U23)</f>
        <v/>
      </c>
      <c r="V23" s="223" t="str">
        <f>IF('SAM_2017_4HH_rich with capital'!V23="","",'SAM_2017_4HH_rich with capital'!V23)</f>
        <v/>
      </c>
      <c r="W23" s="223" t="str">
        <f>IF('SAM_2017_4HH_rich with capital'!W23="","",'SAM_2017_4HH_rich with capital'!W23)</f>
        <v/>
      </c>
      <c r="X23" s="223" t="str">
        <f>IF('SAM_2017_4HH_rich with capital'!X23="","",'SAM_2017_4HH_rich with capital'!X23)</f>
        <v/>
      </c>
      <c r="Y23" s="223" t="str">
        <f>IF('SAM_2017_4HH_rich with capital'!Y23="","",'SAM_2017_4HH_rich with capital'!Y23)</f>
        <v/>
      </c>
      <c r="Z23" s="223" t="str">
        <f>IF('SAM_2017_4HH_rich with capital'!Z23="","",'SAM_2017_4HH_rich with capital'!Z23)</f>
        <v/>
      </c>
      <c r="AA23" s="223" t="str">
        <f>IF('SAM_2017_4HH_rich with capital'!AA23="","",'SAM_2017_4HH_rich with capital'!AA23)</f>
        <v/>
      </c>
      <c r="AB23" s="223" t="str">
        <f>IF('SAM_2017_4HH_rich with capital'!AB23="","",'SAM_2017_4HH_rich with capital'!AB23)</f>
        <v/>
      </c>
      <c r="AC23" s="223" t="str">
        <f>IF('SAM_2017_4HH_rich with capital'!AC23="","",'SAM_2017_4HH_rich with capital'!AC23)</f>
        <v/>
      </c>
      <c r="AD23" s="223" t="str">
        <f>IF('SAM_2017_4HH_rich with capital'!AD23="","",'SAM_2017_4HH_rich with capital'!AD23)</f>
        <v/>
      </c>
      <c r="AE23" s="223" t="str">
        <f>IF('SAM_2017_4HH_rich with capital'!AE23="","",'SAM_2017_4HH_rich with capital'!AE23)</f>
        <v/>
      </c>
      <c r="AF23" s="223" t="str">
        <f>IF('SAM_2017_4HH_rich with capital'!AF23="","",'SAM_2017_4HH_rich with capital'!AF23)</f>
        <v/>
      </c>
      <c r="AG23" s="223" t="str">
        <f>IF('SAM_2017_4HH_rich with capital'!AG23="","",'SAM_2017_4HH_rich with capital'!AG23)</f>
        <v/>
      </c>
      <c r="AH23" s="223" t="str">
        <f>IF('SAM_2017_4HH_rich with capital'!AH23="","",'SAM_2017_4HH_rich with capital'!AH23)</f>
        <v/>
      </c>
      <c r="AI23" s="223" t="str">
        <f>IF('SAM_2017_4HH_rich with capital'!AI23="","",'SAM_2017_4HH_rich with capital'!AI23)</f>
        <v/>
      </c>
      <c r="AJ23" s="223" t="str">
        <f>IF('SAM_2017_4HH_rich with capital'!AJ23="","",'SAM_2017_4HH_rich with capital'!AJ23)</f>
        <v/>
      </c>
      <c r="AK23" s="223" t="str">
        <f>IF('SAM_2017_4HH_rich with capital'!AK23="","",'SAM_2017_4HH_rich with capital'!AK23)</f>
        <v/>
      </c>
      <c r="AL23" s="223" t="str">
        <f>IF('SAM_2017_4HH_rich with capital'!AL23="","",'SAM_2017_4HH_rich with capital'!AL23)</f>
        <v/>
      </c>
      <c r="AM23" s="223" t="str">
        <f>IF('SAM_2017_4HH_rich with capital'!AM23="","",'SAM_2017_4HH_rich with capital'!AM23)</f>
        <v/>
      </c>
      <c r="AN23" s="223" t="str">
        <f>IF('SAM_2017_4HH_rich with capital'!AN23="","",'SAM_2017_4HH_rich with capital'!AN23)</f>
        <v/>
      </c>
      <c r="AO23" s="223" t="str">
        <f>IF('SAM_2017_4HH_rich with capital'!AO23="","",'SAM_2017_4HH_rich with capital'!AO23)</f>
        <v/>
      </c>
      <c r="AP23" s="223" t="str">
        <f>IF('SAM_2017_4HH_rich with capital'!AP23="","",'SAM_2017_4HH_rich with capital'!AP23)</f>
        <v/>
      </c>
      <c r="AQ23" s="223" t="str">
        <f>IF('SAM_2017_4HH_rich with capital'!AQ23="","",'SAM_2017_4HH_rich with capital'!AQ23)</f>
        <v/>
      </c>
      <c r="AR23" s="223" t="str">
        <f>IF('SAM_2017_4HH_rich with capital'!AR23="","",'SAM_2017_4HH_rich with capital'!AR23)</f>
        <v/>
      </c>
      <c r="AS23" s="223" t="str">
        <f>IF('SAM_2017_4HH_rich with capital'!AS23="","",'SAM_2017_4HH_rich with capital'!AS23)</f>
        <v/>
      </c>
      <c r="AT23" s="223" t="str">
        <f>IF('SAM_2017_4HH_rich with capital'!AT23="","",'SAM_2017_4HH_rich with capital'!AT23)</f>
        <v/>
      </c>
      <c r="AU23" s="223" t="str">
        <f>IF('SAM_2017_4HH_rich with capital'!AU23="","",'SAM_2017_4HH_rich with capital'!AU23)</f>
        <v/>
      </c>
      <c r="AV23" s="223" t="str">
        <f>IF('SAM_2017_4HH_rich with capital'!AV23="","",'SAM_2017_4HH_rich with capital'!AV23)</f>
        <v/>
      </c>
      <c r="AW23" s="223" t="str">
        <f>IF('SAM_2017_4HH_rich with capital'!AW23="","",'SAM_2017_4HH_rich with capital'!AW23)</f>
        <v/>
      </c>
      <c r="AX23" s="223" t="str">
        <f>IF('SAM_2017_4HH_rich with capital'!AX23="","",'SAM_2017_4HH_rich with capital'!AX23)</f>
        <v/>
      </c>
      <c r="AY23" s="223" t="str">
        <f>IF('SAM_2017_4HH_rich with capital'!AY23="","",'SAM_2017_4HH_rich with capital'!AY23)</f>
        <v/>
      </c>
      <c r="AZ23" s="223" t="str">
        <f>IF('SAM_2017_4HH_rich with capital'!AZ23="","",'SAM_2017_4HH_rich with capital'!AZ23)</f>
        <v/>
      </c>
      <c r="BA23" s="223" t="str">
        <f>IF('SAM_2017_4HH_rich with capital'!BA23="","",'SAM_2017_4HH_rich with capital'!BA23)</f>
        <v/>
      </c>
      <c r="BB23" s="223" t="str">
        <f>IF('SAM_2017_4HH_rich with capital'!BB23="","",'SAM_2017_4HH_rich with capital'!BB23)</f>
        <v/>
      </c>
      <c r="BC23" s="223" t="str">
        <f>IF('SAM_2017_4HH_rich with capital'!BC23="","",'SAM_2017_4HH_rich with capital'!BC23)</f>
        <v/>
      </c>
      <c r="BD23" s="223" t="str">
        <f>IF('SAM_2017_4HH_rich with capital'!BD23="","",'SAM_2017_4HH_rich with capital'!BD23)</f>
        <v/>
      </c>
      <c r="BE23" s="223">
        <f>IF('SAM_2017_4HH_rich with capital'!BE23="","",'SAM_2017_4HH_rich with capital'!BE23)</f>
        <v>301418.77554162184</v>
      </c>
      <c r="BF23" s="223" t="str">
        <f>IF('SAM_2017_4HH_rich with capital'!BF23="","",'SAM_2017_4HH_rich with capital'!BF23)</f>
        <v/>
      </c>
      <c r="BG23" s="223" t="str">
        <f>IF('SAM_2017_4HH_rich with capital'!BG23="","",'SAM_2017_4HH_rich with capital'!BG23)</f>
        <v/>
      </c>
      <c r="BH23" s="223" t="str">
        <f>IF('SAM_2017_4HH_rich with capital'!BH23="","",'SAM_2017_4HH_rich with capital'!BH23)</f>
        <v/>
      </c>
      <c r="BI23" s="223" t="str">
        <f>IF('SAM_2017_4HH_rich with capital'!BI23="","",'SAM_2017_4HH_rich with capital'!BI23)</f>
        <v/>
      </c>
      <c r="BJ23" s="223" t="str">
        <f>IF('SAM_2017_4HH_rich with capital'!BJ23="","",'SAM_2017_4HH_rich with capital'!BJ23)</f>
        <v/>
      </c>
      <c r="BK23" s="223" t="str">
        <f>IF('SAM_2017_4HH_rich with capital'!BK23="","",'SAM_2017_4HH_rich with capital'!BK23)</f>
        <v/>
      </c>
      <c r="BL23" s="223" t="str">
        <f>IF('SAM_2017_4HH_rich with capital'!BL23="","",'SAM_2017_4HH_rich with capital'!BL23)</f>
        <v/>
      </c>
      <c r="BM23" s="223" t="str">
        <f>IF('SAM_2017_4HH_rich with capital'!BM23="","",'SAM_2017_4HH_rich with capital'!BM23)</f>
        <v/>
      </c>
      <c r="BN23" s="223" t="str">
        <f>IF('SAM_2017_4HH_rich with capital'!BN23="","",'SAM_2017_4HH_rich with capital'!BN23)</f>
        <v/>
      </c>
      <c r="BO23" s="223" t="str">
        <f>IF('SAM_2017_4HH_rich with capital'!BO23="","",'SAM_2017_4HH_rich with capital'!BO23)</f>
        <v/>
      </c>
      <c r="BP23" s="223" t="str">
        <f>IF('SAM_2017_4HH_rich with capital'!BP23="","",'SAM_2017_4HH_rich with capital'!BP23)</f>
        <v/>
      </c>
      <c r="BQ23" s="223" t="str">
        <f>IF('SAM_2017_4HH_rich with capital'!BQ23="","",'SAM_2017_4HH_rich with capital'!BQ23)</f>
        <v/>
      </c>
      <c r="BR23" s="223" t="str">
        <f>IF('SAM_2017_4HH_rich with capital'!BR23="","",'SAM_2017_4HH_rich with capital'!BR23)</f>
        <v/>
      </c>
      <c r="BS23" s="223" t="str">
        <f>IF('SAM_2017_4HH_rich with capital'!BS23="","",'SAM_2017_4HH_rich with capital'!BS23)</f>
        <v/>
      </c>
      <c r="BT23" s="223" t="str">
        <f>IF('SAM_2017_4HH_rich with capital'!BT23="","",'SAM_2017_4HH_rich with capital'!BT23)</f>
        <v/>
      </c>
      <c r="BU23" s="223" t="str">
        <f>IF('SAM_2017_4HH_rich with capital'!BU23="","",'SAM_2017_4HH_rich with capital'!BU23)</f>
        <v/>
      </c>
      <c r="BV23" s="223" t="str">
        <f>IF('SAM_2017_4HH_rich with capital'!BV23="","",'SAM_2017_4HH_rich with capital'!BV23)</f>
        <v/>
      </c>
      <c r="BW23" s="223" t="str">
        <f>IF('SAM_2017_4HH_rich with capital'!BW23="","",'SAM_2017_4HH_rich with capital'!BW23)</f>
        <v/>
      </c>
      <c r="BX23" s="223" t="str">
        <f>IF('SAM_2017_4HH_rich with capital'!BX23="","",'SAM_2017_4HH_rich with capital'!BX23)</f>
        <v/>
      </c>
      <c r="BY23" s="223" t="str">
        <f>IF('SAM_2017_4HH_rich with capital'!BY23="","",'SAM_2017_4HH_rich with capital'!BY23)</f>
        <v/>
      </c>
      <c r="BZ23" s="223" t="str">
        <f>IF('SAM_2017_4HH_rich with capital'!BZ23="","",'SAM_2017_4HH_rich with capital'!BZ23)</f>
        <v/>
      </c>
      <c r="CA23" s="223" t="str">
        <f>IF('SAM_2017_4HH_rich with capital'!CA23="","",'SAM_2017_4HH_rich with capital'!CA23)</f>
        <v/>
      </c>
      <c r="CB23" s="223" t="str">
        <f>IF('SAM_2017_4HH_rich with capital'!CB23="","",'SAM_2017_4HH_rich with capital'!CB23)</f>
        <v/>
      </c>
      <c r="CC23" s="223" t="str">
        <f>IF('SAM_2017_4HH_rich with capital'!CC23="","",'SAM_2017_4HH_rich with capital'!CC23)</f>
        <v/>
      </c>
      <c r="CD23" s="223" t="str">
        <f>IF('SAM_2017_4HH_rich with capital'!CD23="","",'SAM_2017_4HH_rich with capital'!CD23)</f>
        <v/>
      </c>
      <c r="CE23" s="223" t="str">
        <f>IF('SAM_2017_4HH_rich with capital'!CE23="","",'SAM_2017_4HH_rich with capital'!CE23)</f>
        <v/>
      </c>
      <c r="CF23" s="83">
        <f>IF('SAM_2017_4HH_rich with capital'!CF23="","",'SAM_2017_4HH_rich with capital'!CF23)</f>
        <v>8600.428698664211</v>
      </c>
      <c r="CG23" s="107">
        <f t="shared" si="0"/>
        <v>310019.20424028602</v>
      </c>
      <c r="CH23" s="221"/>
      <c r="CI23" s="221"/>
      <c r="CJ23" s="221"/>
      <c r="CK23" s="221"/>
    </row>
    <row r="24" spans="1:89" x14ac:dyDescent="0.25">
      <c r="A24" s="227"/>
      <c r="B24" s="225">
        <v>22</v>
      </c>
      <c r="C24" s="244" t="str">
        <f>IF('SAM_2017_4HH_rich with capital'!C24="","",'SAM_2017_4HH_rich with capital'!C24)</f>
        <v/>
      </c>
      <c r="D24" s="223" t="str">
        <f>IF('SAM_2017_4HH_rich with capital'!D24="","",'SAM_2017_4HH_rich with capital'!D24)</f>
        <v/>
      </c>
      <c r="E24" s="223" t="str">
        <f>IF('SAM_2017_4HH_rich with capital'!E24="","",'SAM_2017_4HH_rich with capital'!E24)</f>
        <v/>
      </c>
      <c r="F24" s="223" t="str">
        <f>IF('SAM_2017_4HH_rich with capital'!F24="","",'SAM_2017_4HH_rich with capital'!F24)</f>
        <v/>
      </c>
      <c r="G24" s="223" t="str">
        <f>IF('SAM_2017_4HH_rich with capital'!G24="","",'SAM_2017_4HH_rich with capital'!G24)</f>
        <v/>
      </c>
      <c r="H24" s="223" t="str">
        <f>IF('SAM_2017_4HH_rich with capital'!H24="","",'SAM_2017_4HH_rich with capital'!H24)</f>
        <v/>
      </c>
      <c r="I24" s="223" t="str">
        <f>IF('SAM_2017_4HH_rich with capital'!I24="","",'SAM_2017_4HH_rich with capital'!I24)</f>
        <v/>
      </c>
      <c r="J24" s="223" t="str">
        <f>IF('SAM_2017_4HH_rich with capital'!J24="","",'SAM_2017_4HH_rich with capital'!J24)</f>
        <v/>
      </c>
      <c r="K24" s="223" t="str">
        <f>IF('SAM_2017_4HH_rich with capital'!K24="","",'SAM_2017_4HH_rich with capital'!K24)</f>
        <v/>
      </c>
      <c r="L24" s="223" t="str">
        <f>IF('SAM_2017_4HH_rich with capital'!L24="","",'SAM_2017_4HH_rich with capital'!L24)</f>
        <v/>
      </c>
      <c r="M24" s="223" t="str">
        <f>IF('SAM_2017_4HH_rich with capital'!M24="","",'SAM_2017_4HH_rich with capital'!M24)</f>
        <v/>
      </c>
      <c r="N24" s="223" t="str">
        <f>IF('SAM_2017_4HH_rich with capital'!N24="","",'SAM_2017_4HH_rich with capital'!N24)</f>
        <v/>
      </c>
      <c r="O24" s="223" t="str">
        <f>IF('SAM_2017_4HH_rich with capital'!O24="","",'SAM_2017_4HH_rich with capital'!O24)</f>
        <v/>
      </c>
      <c r="P24" s="223" t="str">
        <f>IF('SAM_2017_4HH_rich with capital'!P24="","",'SAM_2017_4HH_rich with capital'!P24)</f>
        <v/>
      </c>
      <c r="Q24" s="223" t="str">
        <f>IF('SAM_2017_4HH_rich with capital'!Q24="","",'SAM_2017_4HH_rich with capital'!Q24)</f>
        <v/>
      </c>
      <c r="R24" s="223" t="str">
        <f>IF('SAM_2017_4HH_rich with capital'!R24="","",'SAM_2017_4HH_rich with capital'!R24)</f>
        <v/>
      </c>
      <c r="S24" s="223" t="str">
        <f>IF('SAM_2017_4HH_rich with capital'!S24="","",'SAM_2017_4HH_rich with capital'!S24)</f>
        <v/>
      </c>
      <c r="T24" s="223" t="str">
        <f>IF('SAM_2017_4HH_rich with capital'!T24="","",'SAM_2017_4HH_rich with capital'!T24)</f>
        <v/>
      </c>
      <c r="U24" s="223" t="str">
        <f>IF('SAM_2017_4HH_rich with capital'!U24="","",'SAM_2017_4HH_rich with capital'!U24)</f>
        <v/>
      </c>
      <c r="V24" s="223" t="str">
        <f>IF('SAM_2017_4HH_rich with capital'!V24="","",'SAM_2017_4HH_rich with capital'!V24)</f>
        <v/>
      </c>
      <c r="W24" s="223" t="str">
        <f>IF('SAM_2017_4HH_rich with capital'!W24="","",'SAM_2017_4HH_rich with capital'!W24)</f>
        <v/>
      </c>
      <c r="X24" s="223" t="str">
        <f>IF('SAM_2017_4HH_rich with capital'!X24="","",'SAM_2017_4HH_rich with capital'!X24)</f>
        <v/>
      </c>
      <c r="Y24" s="223" t="str">
        <f>IF('SAM_2017_4HH_rich with capital'!Y24="","",'SAM_2017_4HH_rich with capital'!Y24)</f>
        <v/>
      </c>
      <c r="Z24" s="223" t="str">
        <f>IF('SAM_2017_4HH_rich with capital'!Z24="","",'SAM_2017_4HH_rich with capital'!Z24)</f>
        <v/>
      </c>
      <c r="AA24" s="223" t="str">
        <f>IF('SAM_2017_4HH_rich with capital'!AA24="","",'SAM_2017_4HH_rich with capital'!AA24)</f>
        <v/>
      </c>
      <c r="AB24" s="223" t="str">
        <f>IF('SAM_2017_4HH_rich with capital'!AB24="","",'SAM_2017_4HH_rich with capital'!AB24)</f>
        <v/>
      </c>
      <c r="AC24" s="223" t="str">
        <f>IF('SAM_2017_4HH_rich with capital'!AC24="","",'SAM_2017_4HH_rich with capital'!AC24)</f>
        <v/>
      </c>
      <c r="AD24" s="223" t="str">
        <f>IF('SAM_2017_4HH_rich with capital'!AD24="","",'SAM_2017_4HH_rich with capital'!AD24)</f>
        <v/>
      </c>
      <c r="AE24" s="223" t="str">
        <f>IF('SAM_2017_4HH_rich with capital'!AE24="","",'SAM_2017_4HH_rich with capital'!AE24)</f>
        <v/>
      </c>
      <c r="AF24" s="223" t="str">
        <f>IF('SAM_2017_4HH_rich with capital'!AF24="","",'SAM_2017_4HH_rich with capital'!AF24)</f>
        <v/>
      </c>
      <c r="AG24" s="223" t="str">
        <f>IF('SAM_2017_4HH_rich with capital'!AG24="","",'SAM_2017_4HH_rich with capital'!AG24)</f>
        <v/>
      </c>
      <c r="AH24" s="223" t="str">
        <f>IF('SAM_2017_4HH_rich with capital'!AH24="","",'SAM_2017_4HH_rich with capital'!AH24)</f>
        <v/>
      </c>
      <c r="AI24" s="223" t="str">
        <f>IF('SAM_2017_4HH_rich with capital'!AI24="","",'SAM_2017_4HH_rich with capital'!AI24)</f>
        <v/>
      </c>
      <c r="AJ24" s="223" t="str">
        <f>IF('SAM_2017_4HH_rich with capital'!AJ24="","",'SAM_2017_4HH_rich with capital'!AJ24)</f>
        <v/>
      </c>
      <c r="AK24" s="223" t="str">
        <f>IF('SAM_2017_4HH_rich with capital'!AK24="","",'SAM_2017_4HH_rich with capital'!AK24)</f>
        <v/>
      </c>
      <c r="AL24" s="223" t="str">
        <f>IF('SAM_2017_4HH_rich with capital'!AL24="","",'SAM_2017_4HH_rich with capital'!AL24)</f>
        <v/>
      </c>
      <c r="AM24" s="223" t="str">
        <f>IF('SAM_2017_4HH_rich with capital'!AM24="","",'SAM_2017_4HH_rich with capital'!AM24)</f>
        <v/>
      </c>
      <c r="AN24" s="223" t="str">
        <f>IF('SAM_2017_4HH_rich with capital'!AN24="","",'SAM_2017_4HH_rich with capital'!AN24)</f>
        <v/>
      </c>
      <c r="AO24" s="223" t="str">
        <f>IF('SAM_2017_4HH_rich with capital'!AO24="","",'SAM_2017_4HH_rich with capital'!AO24)</f>
        <v/>
      </c>
      <c r="AP24" s="223" t="str">
        <f>IF('SAM_2017_4HH_rich with capital'!AP24="","",'SAM_2017_4HH_rich with capital'!AP24)</f>
        <v/>
      </c>
      <c r="AQ24" s="223" t="str">
        <f>IF('SAM_2017_4HH_rich with capital'!AQ24="","",'SAM_2017_4HH_rich with capital'!AQ24)</f>
        <v/>
      </c>
      <c r="AR24" s="223" t="str">
        <f>IF('SAM_2017_4HH_rich with capital'!AR24="","",'SAM_2017_4HH_rich with capital'!AR24)</f>
        <v/>
      </c>
      <c r="AS24" s="223" t="str">
        <f>IF('SAM_2017_4HH_rich with capital'!AS24="","",'SAM_2017_4HH_rich with capital'!AS24)</f>
        <v/>
      </c>
      <c r="AT24" s="223" t="str">
        <f>IF('SAM_2017_4HH_rich with capital'!AT24="","",'SAM_2017_4HH_rich with capital'!AT24)</f>
        <v/>
      </c>
      <c r="AU24" s="223" t="str">
        <f>IF('SAM_2017_4HH_rich with capital'!AU24="","",'SAM_2017_4HH_rich with capital'!AU24)</f>
        <v/>
      </c>
      <c r="AV24" s="223" t="str">
        <f>IF('SAM_2017_4HH_rich with capital'!AV24="","",'SAM_2017_4HH_rich with capital'!AV24)</f>
        <v/>
      </c>
      <c r="AW24" s="223" t="str">
        <f>IF('SAM_2017_4HH_rich with capital'!AW24="","",'SAM_2017_4HH_rich with capital'!AW24)</f>
        <v/>
      </c>
      <c r="AX24" s="223" t="str">
        <f>IF('SAM_2017_4HH_rich with capital'!AX24="","",'SAM_2017_4HH_rich with capital'!AX24)</f>
        <v/>
      </c>
      <c r="AY24" s="223" t="str">
        <f>IF('SAM_2017_4HH_rich with capital'!AY24="","",'SAM_2017_4HH_rich with capital'!AY24)</f>
        <v/>
      </c>
      <c r="AZ24" s="223" t="str">
        <f>IF('SAM_2017_4HH_rich with capital'!AZ24="","",'SAM_2017_4HH_rich with capital'!AZ24)</f>
        <v/>
      </c>
      <c r="BA24" s="223" t="str">
        <f>IF('SAM_2017_4HH_rich with capital'!BA24="","",'SAM_2017_4HH_rich with capital'!BA24)</f>
        <v/>
      </c>
      <c r="BB24" s="223" t="str">
        <f>IF('SAM_2017_4HH_rich with capital'!BB24="","",'SAM_2017_4HH_rich with capital'!BB24)</f>
        <v/>
      </c>
      <c r="BC24" s="223" t="str">
        <f>IF('SAM_2017_4HH_rich with capital'!BC24="","",'SAM_2017_4HH_rich with capital'!BC24)</f>
        <v/>
      </c>
      <c r="BD24" s="223" t="str">
        <f>IF('SAM_2017_4HH_rich with capital'!BD24="","",'SAM_2017_4HH_rich with capital'!BD24)</f>
        <v/>
      </c>
      <c r="BE24" s="223" t="str">
        <f>IF('SAM_2017_4HH_rich with capital'!BE24="","",'SAM_2017_4HH_rich with capital'!BE24)</f>
        <v/>
      </c>
      <c r="BF24" s="223">
        <f>IF('SAM_2017_4HH_rich with capital'!BF24="","",'SAM_2017_4HH_rich with capital'!BF24)</f>
        <v>331762.9664304147</v>
      </c>
      <c r="BG24" s="223" t="str">
        <f>IF('SAM_2017_4HH_rich with capital'!BG24="","",'SAM_2017_4HH_rich with capital'!BG24)</f>
        <v/>
      </c>
      <c r="BH24" s="223" t="str">
        <f>IF('SAM_2017_4HH_rich with capital'!BH24="","",'SAM_2017_4HH_rich with capital'!BH24)</f>
        <v/>
      </c>
      <c r="BI24" s="223" t="str">
        <f>IF('SAM_2017_4HH_rich with capital'!BI24="","",'SAM_2017_4HH_rich with capital'!BI24)</f>
        <v/>
      </c>
      <c r="BJ24" s="223" t="str">
        <f>IF('SAM_2017_4HH_rich with capital'!BJ24="","",'SAM_2017_4HH_rich with capital'!BJ24)</f>
        <v/>
      </c>
      <c r="BK24" s="223" t="str">
        <f>IF('SAM_2017_4HH_rich with capital'!BK24="","",'SAM_2017_4HH_rich with capital'!BK24)</f>
        <v/>
      </c>
      <c r="BL24" s="223" t="str">
        <f>IF('SAM_2017_4HH_rich with capital'!BL24="","",'SAM_2017_4HH_rich with capital'!BL24)</f>
        <v/>
      </c>
      <c r="BM24" s="223" t="str">
        <f>IF('SAM_2017_4HH_rich with capital'!BM24="","",'SAM_2017_4HH_rich with capital'!BM24)</f>
        <v/>
      </c>
      <c r="BN24" s="223" t="str">
        <f>IF('SAM_2017_4HH_rich with capital'!BN24="","",'SAM_2017_4HH_rich with capital'!BN24)</f>
        <v/>
      </c>
      <c r="BO24" s="223" t="str">
        <f>IF('SAM_2017_4HH_rich with capital'!BO24="","",'SAM_2017_4HH_rich with capital'!BO24)</f>
        <v/>
      </c>
      <c r="BP24" s="223" t="str">
        <f>IF('SAM_2017_4HH_rich with capital'!BP24="","",'SAM_2017_4HH_rich with capital'!BP24)</f>
        <v/>
      </c>
      <c r="BQ24" s="223" t="str">
        <f>IF('SAM_2017_4HH_rich with capital'!BQ24="","",'SAM_2017_4HH_rich with capital'!BQ24)</f>
        <v/>
      </c>
      <c r="BR24" s="223" t="str">
        <f>IF('SAM_2017_4HH_rich with capital'!BR24="","",'SAM_2017_4HH_rich with capital'!BR24)</f>
        <v/>
      </c>
      <c r="BS24" s="223" t="str">
        <f>IF('SAM_2017_4HH_rich with capital'!BS24="","",'SAM_2017_4HH_rich with capital'!BS24)</f>
        <v/>
      </c>
      <c r="BT24" s="223" t="str">
        <f>IF('SAM_2017_4HH_rich with capital'!BT24="","",'SAM_2017_4HH_rich with capital'!BT24)</f>
        <v/>
      </c>
      <c r="BU24" s="223" t="str">
        <f>IF('SAM_2017_4HH_rich with capital'!BU24="","",'SAM_2017_4HH_rich with capital'!BU24)</f>
        <v/>
      </c>
      <c r="BV24" s="223" t="str">
        <f>IF('SAM_2017_4HH_rich with capital'!BV24="","",'SAM_2017_4HH_rich with capital'!BV24)</f>
        <v/>
      </c>
      <c r="BW24" s="223" t="str">
        <f>IF('SAM_2017_4HH_rich with capital'!BW24="","",'SAM_2017_4HH_rich with capital'!BW24)</f>
        <v/>
      </c>
      <c r="BX24" s="223" t="str">
        <f>IF('SAM_2017_4HH_rich with capital'!BX24="","",'SAM_2017_4HH_rich with capital'!BX24)</f>
        <v/>
      </c>
      <c r="BY24" s="223" t="str">
        <f>IF('SAM_2017_4HH_rich with capital'!BY24="","",'SAM_2017_4HH_rich with capital'!BY24)</f>
        <v/>
      </c>
      <c r="BZ24" s="223" t="str">
        <f>IF('SAM_2017_4HH_rich with capital'!BZ24="","",'SAM_2017_4HH_rich with capital'!BZ24)</f>
        <v/>
      </c>
      <c r="CA24" s="223" t="str">
        <f>IF('SAM_2017_4HH_rich with capital'!CA24="","",'SAM_2017_4HH_rich with capital'!CA24)</f>
        <v/>
      </c>
      <c r="CB24" s="223" t="str">
        <f>IF('SAM_2017_4HH_rich with capital'!CB24="","",'SAM_2017_4HH_rich with capital'!CB24)</f>
        <v/>
      </c>
      <c r="CC24" s="223" t="str">
        <f>IF('SAM_2017_4HH_rich with capital'!CC24="","",'SAM_2017_4HH_rich with capital'!CC24)</f>
        <v/>
      </c>
      <c r="CD24" s="223" t="str">
        <f>IF('SAM_2017_4HH_rich with capital'!CD24="","",'SAM_2017_4HH_rich with capital'!CD24)</f>
        <v/>
      </c>
      <c r="CE24" s="223" t="str">
        <f>IF('SAM_2017_4HH_rich with capital'!CE24="","",'SAM_2017_4HH_rich with capital'!CE24)</f>
        <v/>
      </c>
      <c r="CF24" s="83">
        <f>IF('SAM_2017_4HH_rich with capital'!CF24="","",'SAM_2017_4HH_rich with capital'!CF24)</f>
        <v>50541.71039467668</v>
      </c>
      <c r="CG24" s="107">
        <f t="shared" si="0"/>
        <v>382304.67682509136</v>
      </c>
      <c r="CH24" s="221"/>
      <c r="CI24" s="221"/>
      <c r="CJ24" s="221"/>
      <c r="CK24" s="221"/>
    </row>
    <row r="25" spans="1:89" x14ac:dyDescent="0.25">
      <c r="A25" s="227"/>
      <c r="B25" s="225">
        <v>23</v>
      </c>
      <c r="C25" s="244" t="str">
        <f>IF('SAM_2017_4HH_rich with capital'!C25="","",'SAM_2017_4HH_rich with capital'!C25)</f>
        <v/>
      </c>
      <c r="D25" s="223" t="str">
        <f>IF('SAM_2017_4HH_rich with capital'!D25="","",'SAM_2017_4HH_rich with capital'!D25)</f>
        <v/>
      </c>
      <c r="E25" s="223" t="str">
        <f>IF('SAM_2017_4HH_rich with capital'!E25="","",'SAM_2017_4HH_rich with capital'!E25)</f>
        <v/>
      </c>
      <c r="F25" s="223" t="str">
        <f>IF('SAM_2017_4HH_rich with capital'!F25="","",'SAM_2017_4HH_rich with capital'!F25)</f>
        <v/>
      </c>
      <c r="G25" s="223" t="str">
        <f>IF('SAM_2017_4HH_rich with capital'!G25="","",'SAM_2017_4HH_rich with capital'!G25)</f>
        <v/>
      </c>
      <c r="H25" s="223" t="str">
        <f>IF('SAM_2017_4HH_rich with capital'!H25="","",'SAM_2017_4HH_rich with capital'!H25)</f>
        <v/>
      </c>
      <c r="I25" s="223" t="str">
        <f>IF('SAM_2017_4HH_rich with capital'!I25="","",'SAM_2017_4HH_rich with capital'!I25)</f>
        <v/>
      </c>
      <c r="J25" s="223" t="str">
        <f>IF('SAM_2017_4HH_rich with capital'!J25="","",'SAM_2017_4HH_rich with capital'!J25)</f>
        <v/>
      </c>
      <c r="K25" s="223" t="str">
        <f>IF('SAM_2017_4HH_rich with capital'!K25="","",'SAM_2017_4HH_rich with capital'!K25)</f>
        <v/>
      </c>
      <c r="L25" s="223" t="str">
        <f>IF('SAM_2017_4HH_rich with capital'!L25="","",'SAM_2017_4HH_rich with capital'!L25)</f>
        <v/>
      </c>
      <c r="M25" s="223" t="str">
        <f>IF('SAM_2017_4HH_rich with capital'!M25="","",'SAM_2017_4HH_rich with capital'!M25)</f>
        <v/>
      </c>
      <c r="N25" s="223" t="str">
        <f>IF('SAM_2017_4HH_rich with capital'!N25="","",'SAM_2017_4HH_rich with capital'!N25)</f>
        <v/>
      </c>
      <c r="O25" s="223" t="str">
        <f>IF('SAM_2017_4HH_rich with capital'!O25="","",'SAM_2017_4HH_rich with capital'!O25)</f>
        <v/>
      </c>
      <c r="P25" s="223" t="str">
        <f>IF('SAM_2017_4HH_rich with capital'!P25="","",'SAM_2017_4HH_rich with capital'!P25)</f>
        <v/>
      </c>
      <c r="Q25" s="223" t="str">
        <f>IF('SAM_2017_4HH_rich with capital'!Q25="","",'SAM_2017_4HH_rich with capital'!Q25)</f>
        <v/>
      </c>
      <c r="R25" s="223" t="str">
        <f>IF('SAM_2017_4HH_rich with capital'!R25="","",'SAM_2017_4HH_rich with capital'!R25)</f>
        <v/>
      </c>
      <c r="S25" s="223" t="str">
        <f>IF('SAM_2017_4HH_rich with capital'!S25="","",'SAM_2017_4HH_rich with capital'!S25)</f>
        <v/>
      </c>
      <c r="T25" s="223" t="str">
        <f>IF('SAM_2017_4HH_rich with capital'!T25="","",'SAM_2017_4HH_rich with capital'!T25)</f>
        <v/>
      </c>
      <c r="U25" s="223" t="str">
        <f>IF('SAM_2017_4HH_rich with capital'!U25="","",'SAM_2017_4HH_rich with capital'!U25)</f>
        <v/>
      </c>
      <c r="V25" s="223" t="str">
        <f>IF('SAM_2017_4HH_rich with capital'!V25="","",'SAM_2017_4HH_rich with capital'!V25)</f>
        <v/>
      </c>
      <c r="W25" s="223" t="str">
        <f>IF('SAM_2017_4HH_rich with capital'!W25="","",'SAM_2017_4HH_rich with capital'!W25)</f>
        <v/>
      </c>
      <c r="X25" s="223" t="str">
        <f>IF('SAM_2017_4HH_rich with capital'!X25="","",'SAM_2017_4HH_rich with capital'!X25)</f>
        <v/>
      </c>
      <c r="Y25" s="223" t="str">
        <f>IF('SAM_2017_4HH_rich with capital'!Y25="","",'SAM_2017_4HH_rich with capital'!Y25)</f>
        <v/>
      </c>
      <c r="Z25" s="223" t="str">
        <f>IF('SAM_2017_4HH_rich with capital'!Z25="","",'SAM_2017_4HH_rich with capital'!Z25)</f>
        <v/>
      </c>
      <c r="AA25" s="223" t="str">
        <f>IF('SAM_2017_4HH_rich with capital'!AA25="","",'SAM_2017_4HH_rich with capital'!AA25)</f>
        <v/>
      </c>
      <c r="AB25" s="223" t="str">
        <f>IF('SAM_2017_4HH_rich with capital'!AB25="","",'SAM_2017_4HH_rich with capital'!AB25)</f>
        <v/>
      </c>
      <c r="AC25" s="223" t="str">
        <f>IF('SAM_2017_4HH_rich with capital'!AC25="","",'SAM_2017_4HH_rich with capital'!AC25)</f>
        <v/>
      </c>
      <c r="AD25" s="223" t="str">
        <f>IF('SAM_2017_4HH_rich with capital'!AD25="","",'SAM_2017_4HH_rich with capital'!AD25)</f>
        <v/>
      </c>
      <c r="AE25" s="223" t="str">
        <f>IF('SAM_2017_4HH_rich with capital'!AE25="","",'SAM_2017_4HH_rich with capital'!AE25)</f>
        <v/>
      </c>
      <c r="AF25" s="223" t="str">
        <f>IF('SAM_2017_4HH_rich with capital'!AF25="","",'SAM_2017_4HH_rich with capital'!AF25)</f>
        <v/>
      </c>
      <c r="AG25" s="223" t="str">
        <f>IF('SAM_2017_4HH_rich with capital'!AG25="","",'SAM_2017_4HH_rich with capital'!AG25)</f>
        <v/>
      </c>
      <c r="AH25" s="223" t="str">
        <f>IF('SAM_2017_4HH_rich with capital'!AH25="","",'SAM_2017_4HH_rich with capital'!AH25)</f>
        <v/>
      </c>
      <c r="AI25" s="223" t="str">
        <f>IF('SAM_2017_4HH_rich with capital'!AI25="","",'SAM_2017_4HH_rich with capital'!AI25)</f>
        <v/>
      </c>
      <c r="AJ25" s="223" t="str">
        <f>IF('SAM_2017_4HH_rich with capital'!AJ25="","",'SAM_2017_4HH_rich with capital'!AJ25)</f>
        <v/>
      </c>
      <c r="AK25" s="223" t="str">
        <f>IF('SAM_2017_4HH_rich with capital'!AK25="","",'SAM_2017_4HH_rich with capital'!AK25)</f>
        <v/>
      </c>
      <c r="AL25" s="223" t="str">
        <f>IF('SAM_2017_4HH_rich with capital'!AL25="","",'SAM_2017_4HH_rich with capital'!AL25)</f>
        <v/>
      </c>
      <c r="AM25" s="223" t="str">
        <f>IF('SAM_2017_4HH_rich with capital'!AM25="","",'SAM_2017_4HH_rich with capital'!AM25)</f>
        <v/>
      </c>
      <c r="AN25" s="223" t="str">
        <f>IF('SAM_2017_4HH_rich with capital'!AN25="","",'SAM_2017_4HH_rich with capital'!AN25)</f>
        <v/>
      </c>
      <c r="AO25" s="223" t="str">
        <f>IF('SAM_2017_4HH_rich with capital'!AO25="","",'SAM_2017_4HH_rich with capital'!AO25)</f>
        <v/>
      </c>
      <c r="AP25" s="223" t="str">
        <f>IF('SAM_2017_4HH_rich with capital'!AP25="","",'SAM_2017_4HH_rich with capital'!AP25)</f>
        <v/>
      </c>
      <c r="AQ25" s="223" t="str">
        <f>IF('SAM_2017_4HH_rich with capital'!AQ25="","",'SAM_2017_4HH_rich with capital'!AQ25)</f>
        <v/>
      </c>
      <c r="AR25" s="223" t="str">
        <f>IF('SAM_2017_4HH_rich with capital'!AR25="","",'SAM_2017_4HH_rich with capital'!AR25)</f>
        <v/>
      </c>
      <c r="AS25" s="223" t="str">
        <f>IF('SAM_2017_4HH_rich with capital'!AS25="","",'SAM_2017_4HH_rich with capital'!AS25)</f>
        <v/>
      </c>
      <c r="AT25" s="223" t="str">
        <f>IF('SAM_2017_4HH_rich with capital'!AT25="","",'SAM_2017_4HH_rich with capital'!AT25)</f>
        <v/>
      </c>
      <c r="AU25" s="223" t="str">
        <f>IF('SAM_2017_4HH_rich with capital'!AU25="","",'SAM_2017_4HH_rich with capital'!AU25)</f>
        <v/>
      </c>
      <c r="AV25" s="223" t="str">
        <f>IF('SAM_2017_4HH_rich with capital'!AV25="","",'SAM_2017_4HH_rich with capital'!AV25)</f>
        <v/>
      </c>
      <c r="AW25" s="223" t="str">
        <f>IF('SAM_2017_4HH_rich with capital'!AW25="","",'SAM_2017_4HH_rich with capital'!AW25)</f>
        <v/>
      </c>
      <c r="AX25" s="223" t="str">
        <f>IF('SAM_2017_4HH_rich with capital'!AX25="","",'SAM_2017_4HH_rich with capital'!AX25)</f>
        <v/>
      </c>
      <c r="AY25" s="223" t="str">
        <f>IF('SAM_2017_4HH_rich with capital'!AY25="","",'SAM_2017_4HH_rich with capital'!AY25)</f>
        <v/>
      </c>
      <c r="AZ25" s="223" t="str">
        <f>IF('SAM_2017_4HH_rich with capital'!AZ25="","",'SAM_2017_4HH_rich with capital'!AZ25)</f>
        <v/>
      </c>
      <c r="BA25" s="223" t="str">
        <f>IF('SAM_2017_4HH_rich with capital'!BA25="","",'SAM_2017_4HH_rich with capital'!BA25)</f>
        <v/>
      </c>
      <c r="BB25" s="223" t="str">
        <f>IF('SAM_2017_4HH_rich with capital'!BB25="","",'SAM_2017_4HH_rich with capital'!BB25)</f>
        <v/>
      </c>
      <c r="BC25" s="223" t="str">
        <f>IF('SAM_2017_4HH_rich with capital'!BC25="","",'SAM_2017_4HH_rich with capital'!BC25)</f>
        <v/>
      </c>
      <c r="BD25" s="223" t="str">
        <f>IF('SAM_2017_4HH_rich with capital'!BD25="","",'SAM_2017_4HH_rich with capital'!BD25)</f>
        <v/>
      </c>
      <c r="BE25" s="223" t="str">
        <f>IF('SAM_2017_4HH_rich with capital'!BE25="","",'SAM_2017_4HH_rich with capital'!BE25)</f>
        <v/>
      </c>
      <c r="BF25" s="223" t="str">
        <f>IF('SAM_2017_4HH_rich with capital'!BF25="","",'SAM_2017_4HH_rich with capital'!BF25)</f>
        <v/>
      </c>
      <c r="BG25" s="223">
        <f>IF('SAM_2017_4HH_rich with capital'!BG25="","",'SAM_2017_4HH_rich with capital'!BG25)</f>
        <v>5614665.9101463258</v>
      </c>
      <c r="BH25" s="223" t="str">
        <f>IF('SAM_2017_4HH_rich with capital'!BH25="","",'SAM_2017_4HH_rich with capital'!BH25)</f>
        <v/>
      </c>
      <c r="BI25" s="223" t="str">
        <f>IF('SAM_2017_4HH_rich with capital'!BI25="","",'SAM_2017_4HH_rich with capital'!BI25)</f>
        <v/>
      </c>
      <c r="BJ25" s="223" t="str">
        <f>IF('SAM_2017_4HH_rich with capital'!BJ25="","",'SAM_2017_4HH_rich with capital'!BJ25)</f>
        <v/>
      </c>
      <c r="BK25" s="223" t="str">
        <f>IF('SAM_2017_4HH_rich with capital'!BK25="","",'SAM_2017_4HH_rich with capital'!BK25)</f>
        <v/>
      </c>
      <c r="BL25" s="223" t="str">
        <f>IF('SAM_2017_4HH_rich with capital'!BL25="","",'SAM_2017_4HH_rich with capital'!BL25)</f>
        <v/>
      </c>
      <c r="BM25" s="223" t="str">
        <f>IF('SAM_2017_4HH_rich with capital'!BM25="","",'SAM_2017_4HH_rich with capital'!BM25)</f>
        <v/>
      </c>
      <c r="BN25" s="223" t="str">
        <f>IF('SAM_2017_4HH_rich with capital'!BN25="","",'SAM_2017_4HH_rich with capital'!BN25)</f>
        <v/>
      </c>
      <c r="BO25" s="223" t="str">
        <f>IF('SAM_2017_4HH_rich with capital'!BO25="","",'SAM_2017_4HH_rich with capital'!BO25)</f>
        <v/>
      </c>
      <c r="BP25" s="223" t="str">
        <f>IF('SAM_2017_4HH_rich with capital'!BP25="","",'SAM_2017_4HH_rich with capital'!BP25)</f>
        <v/>
      </c>
      <c r="BQ25" s="223" t="str">
        <f>IF('SAM_2017_4HH_rich with capital'!BQ25="","",'SAM_2017_4HH_rich with capital'!BQ25)</f>
        <v/>
      </c>
      <c r="BR25" s="223" t="str">
        <f>IF('SAM_2017_4HH_rich with capital'!BR25="","",'SAM_2017_4HH_rich with capital'!BR25)</f>
        <v/>
      </c>
      <c r="BS25" s="223" t="str">
        <f>IF('SAM_2017_4HH_rich with capital'!BS25="","",'SAM_2017_4HH_rich with capital'!BS25)</f>
        <v/>
      </c>
      <c r="BT25" s="223" t="str">
        <f>IF('SAM_2017_4HH_rich with capital'!BT25="","",'SAM_2017_4HH_rich with capital'!BT25)</f>
        <v/>
      </c>
      <c r="BU25" s="223" t="str">
        <f>IF('SAM_2017_4HH_rich with capital'!BU25="","",'SAM_2017_4HH_rich with capital'!BU25)</f>
        <v/>
      </c>
      <c r="BV25" s="223" t="str">
        <f>IF('SAM_2017_4HH_rich with capital'!BV25="","",'SAM_2017_4HH_rich with capital'!BV25)</f>
        <v/>
      </c>
      <c r="BW25" s="223" t="str">
        <f>IF('SAM_2017_4HH_rich with capital'!BW25="","",'SAM_2017_4HH_rich with capital'!BW25)</f>
        <v/>
      </c>
      <c r="BX25" s="223" t="str">
        <f>IF('SAM_2017_4HH_rich with capital'!BX25="","",'SAM_2017_4HH_rich with capital'!BX25)</f>
        <v/>
      </c>
      <c r="BY25" s="223" t="str">
        <f>IF('SAM_2017_4HH_rich with capital'!BY25="","",'SAM_2017_4HH_rich with capital'!BY25)</f>
        <v/>
      </c>
      <c r="BZ25" s="223" t="str">
        <f>IF('SAM_2017_4HH_rich with capital'!BZ25="","",'SAM_2017_4HH_rich with capital'!BZ25)</f>
        <v/>
      </c>
      <c r="CA25" s="223" t="str">
        <f>IF('SAM_2017_4HH_rich with capital'!CA25="","",'SAM_2017_4HH_rich with capital'!CA25)</f>
        <v/>
      </c>
      <c r="CB25" s="223" t="str">
        <f>IF('SAM_2017_4HH_rich with capital'!CB25="","",'SAM_2017_4HH_rich with capital'!CB25)</f>
        <v/>
      </c>
      <c r="CC25" s="223" t="str">
        <f>IF('SAM_2017_4HH_rich with capital'!CC25="","",'SAM_2017_4HH_rich with capital'!CC25)</f>
        <v/>
      </c>
      <c r="CD25" s="223" t="str">
        <f>IF('SAM_2017_4HH_rich with capital'!CD25="","",'SAM_2017_4HH_rich with capital'!CD25)</f>
        <v/>
      </c>
      <c r="CE25" s="223" t="str">
        <f>IF('SAM_2017_4HH_rich with capital'!CE25="","",'SAM_2017_4HH_rich with capital'!CE25)</f>
        <v/>
      </c>
      <c r="CF25" s="83">
        <f>IF('SAM_2017_4HH_rich with capital'!CF25="","",'SAM_2017_4HH_rich with capital'!CF25)</f>
        <v>961308.94679973263</v>
      </c>
      <c r="CG25" s="107">
        <f t="shared" si="0"/>
        <v>6575974.8569460586</v>
      </c>
      <c r="CH25" s="221"/>
      <c r="CI25" s="221"/>
      <c r="CJ25" s="221"/>
      <c r="CK25" s="221"/>
    </row>
    <row r="26" spans="1:89" x14ac:dyDescent="0.25">
      <c r="A26" s="227"/>
      <c r="B26" s="225">
        <v>24</v>
      </c>
      <c r="C26" s="244" t="str">
        <f>IF('SAM_2017_4HH_rich with capital'!C26="","",'SAM_2017_4HH_rich with capital'!C26)</f>
        <v/>
      </c>
      <c r="D26" s="223" t="str">
        <f>IF('SAM_2017_4HH_rich with capital'!D26="","",'SAM_2017_4HH_rich with capital'!D26)</f>
        <v/>
      </c>
      <c r="E26" s="223" t="str">
        <f>IF('SAM_2017_4HH_rich with capital'!E26="","",'SAM_2017_4HH_rich with capital'!E26)</f>
        <v/>
      </c>
      <c r="F26" s="223" t="str">
        <f>IF('SAM_2017_4HH_rich with capital'!F26="","",'SAM_2017_4HH_rich with capital'!F26)</f>
        <v/>
      </c>
      <c r="G26" s="223" t="str">
        <f>IF('SAM_2017_4HH_rich with capital'!G26="","",'SAM_2017_4HH_rich with capital'!G26)</f>
        <v/>
      </c>
      <c r="H26" s="223" t="str">
        <f>IF('SAM_2017_4HH_rich with capital'!H26="","",'SAM_2017_4HH_rich with capital'!H26)</f>
        <v/>
      </c>
      <c r="I26" s="223" t="str">
        <f>IF('SAM_2017_4HH_rich with capital'!I26="","",'SAM_2017_4HH_rich with capital'!I26)</f>
        <v/>
      </c>
      <c r="J26" s="223" t="str">
        <f>IF('SAM_2017_4HH_rich with capital'!J26="","",'SAM_2017_4HH_rich with capital'!J26)</f>
        <v/>
      </c>
      <c r="K26" s="223" t="str">
        <f>IF('SAM_2017_4HH_rich with capital'!K26="","",'SAM_2017_4HH_rich with capital'!K26)</f>
        <v/>
      </c>
      <c r="L26" s="223" t="str">
        <f>IF('SAM_2017_4HH_rich with capital'!L26="","",'SAM_2017_4HH_rich with capital'!L26)</f>
        <v/>
      </c>
      <c r="M26" s="223" t="str">
        <f>IF('SAM_2017_4HH_rich with capital'!M26="","",'SAM_2017_4HH_rich with capital'!M26)</f>
        <v/>
      </c>
      <c r="N26" s="223" t="str">
        <f>IF('SAM_2017_4HH_rich with capital'!N26="","",'SAM_2017_4HH_rich with capital'!N26)</f>
        <v/>
      </c>
      <c r="O26" s="223" t="str">
        <f>IF('SAM_2017_4HH_rich with capital'!O26="","",'SAM_2017_4HH_rich with capital'!O26)</f>
        <v/>
      </c>
      <c r="P26" s="223" t="str">
        <f>IF('SAM_2017_4HH_rich with capital'!P26="","",'SAM_2017_4HH_rich with capital'!P26)</f>
        <v/>
      </c>
      <c r="Q26" s="223" t="str">
        <f>IF('SAM_2017_4HH_rich with capital'!Q26="","",'SAM_2017_4HH_rich with capital'!Q26)</f>
        <v/>
      </c>
      <c r="R26" s="223" t="str">
        <f>IF('SAM_2017_4HH_rich with capital'!R26="","",'SAM_2017_4HH_rich with capital'!R26)</f>
        <v/>
      </c>
      <c r="S26" s="223" t="str">
        <f>IF('SAM_2017_4HH_rich with capital'!S26="","",'SAM_2017_4HH_rich with capital'!S26)</f>
        <v/>
      </c>
      <c r="T26" s="223" t="str">
        <f>IF('SAM_2017_4HH_rich with capital'!T26="","",'SAM_2017_4HH_rich with capital'!T26)</f>
        <v/>
      </c>
      <c r="U26" s="223" t="str">
        <f>IF('SAM_2017_4HH_rich with capital'!U26="","",'SAM_2017_4HH_rich with capital'!U26)</f>
        <v/>
      </c>
      <c r="V26" s="223" t="str">
        <f>IF('SAM_2017_4HH_rich with capital'!V26="","",'SAM_2017_4HH_rich with capital'!V26)</f>
        <v/>
      </c>
      <c r="W26" s="223" t="str">
        <f>IF('SAM_2017_4HH_rich with capital'!W26="","",'SAM_2017_4HH_rich with capital'!W26)</f>
        <v/>
      </c>
      <c r="X26" s="223" t="str">
        <f>IF('SAM_2017_4HH_rich with capital'!X26="","",'SAM_2017_4HH_rich with capital'!X26)</f>
        <v/>
      </c>
      <c r="Y26" s="223" t="str">
        <f>IF('SAM_2017_4HH_rich with capital'!Y26="","",'SAM_2017_4HH_rich with capital'!Y26)</f>
        <v/>
      </c>
      <c r="Z26" s="223" t="str">
        <f>IF('SAM_2017_4HH_rich with capital'!Z26="","",'SAM_2017_4HH_rich with capital'!Z26)</f>
        <v/>
      </c>
      <c r="AA26" s="223" t="str">
        <f>IF('SAM_2017_4HH_rich with capital'!AA26="","",'SAM_2017_4HH_rich with capital'!AA26)</f>
        <v/>
      </c>
      <c r="AB26" s="223" t="str">
        <f>IF('SAM_2017_4HH_rich with capital'!AB26="","",'SAM_2017_4HH_rich with capital'!AB26)</f>
        <v/>
      </c>
      <c r="AC26" s="223" t="str">
        <f>IF('SAM_2017_4HH_rich with capital'!AC26="","",'SAM_2017_4HH_rich with capital'!AC26)</f>
        <v/>
      </c>
      <c r="AD26" s="223" t="str">
        <f>IF('SAM_2017_4HH_rich with capital'!AD26="","",'SAM_2017_4HH_rich with capital'!AD26)</f>
        <v/>
      </c>
      <c r="AE26" s="223" t="str">
        <f>IF('SAM_2017_4HH_rich with capital'!AE26="","",'SAM_2017_4HH_rich with capital'!AE26)</f>
        <v/>
      </c>
      <c r="AF26" s="223" t="str">
        <f>IF('SAM_2017_4HH_rich with capital'!AF26="","",'SAM_2017_4HH_rich with capital'!AF26)</f>
        <v/>
      </c>
      <c r="AG26" s="223" t="str">
        <f>IF('SAM_2017_4HH_rich with capital'!AG26="","",'SAM_2017_4HH_rich with capital'!AG26)</f>
        <v/>
      </c>
      <c r="AH26" s="223" t="str">
        <f>IF('SAM_2017_4HH_rich with capital'!AH26="","",'SAM_2017_4HH_rich with capital'!AH26)</f>
        <v/>
      </c>
      <c r="AI26" s="223" t="str">
        <f>IF('SAM_2017_4HH_rich with capital'!AI26="","",'SAM_2017_4HH_rich with capital'!AI26)</f>
        <v/>
      </c>
      <c r="AJ26" s="223" t="str">
        <f>IF('SAM_2017_4HH_rich with capital'!AJ26="","",'SAM_2017_4HH_rich with capital'!AJ26)</f>
        <v/>
      </c>
      <c r="AK26" s="223" t="str">
        <f>IF('SAM_2017_4HH_rich with capital'!AK26="","",'SAM_2017_4HH_rich with capital'!AK26)</f>
        <v/>
      </c>
      <c r="AL26" s="223" t="str">
        <f>IF('SAM_2017_4HH_rich with capital'!AL26="","",'SAM_2017_4HH_rich with capital'!AL26)</f>
        <v/>
      </c>
      <c r="AM26" s="223" t="str">
        <f>IF('SAM_2017_4HH_rich with capital'!AM26="","",'SAM_2017_4HH_rich with capital'!AM26)</f>
        <v/>
      </c>
      <c r="AN26" s="223" t="str">
        <f>IF('SAM_2017_4HH_rich with capital'!AN26="","",'SAM_2017_4HH_rich with capital'!AN26)</f>
        <v/>
      </c>
      <c r="AO26" s="223" t="str">
        <f>IF('SAM_2017_4HH_rich with capital'!AO26="","",'SAM_2017_4HH_rich with capital'!AO26)</f>
        <v/>
      </c>
      <c r="AP26" s="223" t="str">
        <f>IF('SAM_2017_4HH_rich with capital'!AP26="","",'SAM_2017_4HH_rich with capital'!AP26)</f>
        <v/>
      </c>
      <c r="AQ26" s="223" t="str">
        <f>IF('SAM_2017_4HH_rich with capital'!AQ26="","",'SAM_2017_4HH_rich with capital'!AQ26)</f>
        <v/>
      </c>
      <c r="AR26" s="223" t="str">
        <f>IF('SAM_2017_4HH_rich with capital'!AR26="","",'SAM_2017_4HH_rich with capital'!AR26)</f>
        <v/>
      </c>
      <c r="AS26" s="223" t="str">
        <f>IF('SAM_2017_4HH_rich with capital'!AS26="","",'SAM_2017_4HH_rich with capital'!AS26)</f>
        <v/>
      </c>
      <c r="AT26" s="223" t="str">
        <f>IF('SAM_2017_4HH_rich with capital'!AT26="","",'SAM_2017_4HH_rich with capital'!AT26)</f>
        <v/>
      </c>
      <c r="AU26" s="223" t="str">
        <f>IF('SAM_2017_4HH_rich with capital'!AU26="","",'SAM_2017_4HH_rich with capital'!AU26)</f>
        <v/>
      </c>
      <c r="AV26" s="223" t="str">
        <f>IF('SAM_2017_4HH_rich with capital'!AV26="","",'SAM_2017_4HH_rich with capital'!AV26)</f>
        <v/>
      </c>
      <c r="AW26" s="223" t="str">
        <f>IF('SAM_2017_4HH_rich with capital'!AW26="","",'SAM_2017_4HH_rich with capital'!AW26)</f>
        <v/>
      </c>
      <c r="AX26" s="223" t="str">
        <f>IF('SAM_2017_4HH_rich with capital'!AX26="","",'SAM_2017_4HH_rich with capital'!AX26)</f>
        <v/>
      </c>
      <c r="AY26" s="223" t="str">
        <f>IF('SAM_2017_4HH_rich with capital'!AY26="","",'SAM_2017_4HH_rich with capital'!AY26)</f>
        <v/>
      </c>
      <c r="AZ26" s="223" t="str">
        <f>IF('SAM_2017_4HH_rich with capital'!AZ26="","",'SAM_2017_4HH_rich with capital'!AZ26)</f>
        <v/>
      </c>
      <c r="BA26" s="223" t="str">
        <f>IF('SAM_2017_4HH_rich with capital'!BA26="","",'SAM_2017_4HH_rich with capital'!BA26)</f>
        <v/>
      </c>
      <c r="BB26" s="223" t="str">
        <f>IF('SAM_2017_4HH_rich with capital'!BB26="","",'SAM_2017_4HH_rich with capital'!BB26)</f>
        <v/>
      </c>
      <c r="BC26" s="223" t="str">
        <f>IF('SAM_2017_4HH_rich with capital'!BC26="","",'SAM_2017_4HH_rich with capital'!BC26)</f>
        <v/>
      </c>
      <c r="BD26" s="223" t="str">
        <f>IF('SAM_2017_4HH_rich with capital'!BD26="","",'SAM_2017_4HH_rich with capital'!BD26)</f>
        <v/>
      </c>
      <c r="BE26" s="223" t="str">
        <f>IF('SAM_2017_4HH_rich with capital'!BE26="","",'SAM_2017_4HH_rich with capital'!BE26)</f>
        <v/>
      </c>
      <c r="BF26" s="223" t="str">
        <f>IF('SAM_2017_4HH_rich with capital'!BF26="","",'SAM_2017_4HH_rich with capital'!BF26)</f>
        <v/>
      </c>
      <c r="BG26" s="223" t="str">
        <f>IF('SAM_2017_4HH_rich with capital'!BG26="","",'SAM_2017_4HH_rich with capital'!BG26)</f>
        <v/>
      </c>
      <c r="BH26" s="223">
        <f>IF('SAM_2017_4HH_rich with capital'!BH26="","",'SAM_2017_4HH_rich with capital'!BH26)</f>
        <v>75233.718250836275</v>
      </c>
      <c r="BI26" s="223" t="str">
        <f>IF('SAM_2017_4HH_rich with capital'!BI26="","",'SAM_2017_4HH_rich with capital'!BI26)</f>
        <v/>
      </c>
      <c r="BJ26" s="223" t="str">
        <f>IF('SAM_2017_4HH_rich with capital'!BJ26="","",'SAM_2017_4HH_rich with capital'!BJ26)</f>
        <v/>
      </c>
      <c r="BK26" s="223" t="str">
        <f>IF('SAM_2017_4HH_rich with capital'!BK26="","",'SAM_2017_4HH_rich with capital'!BK26)</f>
        <v/>
      </c>
      <c r="BL26" s="223" t="str">
        <f>IF('SAM_2017_4HH_rich with capital'!BL26="","",'SAM_2017_4HH_rich with capital'!BL26)</f>
        <v/>
      </c>
      <c r="BM26" s="223" t="str">
        <f>IF('SAM_2017_4HH_rich with capital'!BM26="","",'SAM_2017_4HH_rich with capital'!BM26)</f>
        <v/>
      </c>
      <c r="BN26" s="223" t="str">
        <f>IF('SAM_2017_4HH_rich with capital'!BN26="","",'SAM_2017_4HH_rich with capital'!BN26)</f>
        <v/>
      </c>
      <c r="BO26" s="223" t="str">
        <f>IF('SAM_2017_4HH_rich with capital'!BO26="","",'SAM_2017_4HH_rich with capital'!BO26)</f>
        <v/>
      </c>
      <c r="BP26" s="223" t="str">
        <f>IF('SAM_2017_4HH_rich with capital'!BP26="","",'SAM_2017_4HH_rich with capital'!BP26)</f>
        <v/>
      </c>
      <c r="BQ26" s="223" t="str">
        <f>IF('SAM_2017_4HH_rich with capital'!BQ26="","",'SAM_2017_4HH_rich with capital'!BQ26)</f>
        <v/>
      </c>
      <c r="BR26" s="223" t="str">
        <f>IF('SAM_2017_4HH_rich with capital'!BR26="","",'SAM_2017_4HH_rich with capital'!BR26)</f>
        <v/>
      </c>
      <c r="BS26" s="223" t="str">
        <f>IF('SAM_2017_4HH_rich with capital'!BS26="","",'SAM_2017_4HH_rich with capital'!BS26)</f>
        <v/>
      </c>
      <c r="BT26" s="223" t="str">
        <f>IF('SAM_2017_4HH_rich with capital'!BT26="","",'SAM_2017_4HH_rich with capital'!BT26)</f>
        <v/>
      </c>
      <c r="BU26" s="223" t="str">
        <f>IF('SAM_2017_4HH_rich with capital'!BU26="","",'SAM_2017_4HH_rich with capital'!BU26)</f>
        <v/>
      </c>
      <c r="BV26" s="223" t="str">
        <f>IF('SAM_2017_4HH_rich with capital'!BV26="","",'SAM_2017_4HH_rich with capital'!BV26)</f>
        <v/>
      </c>
      <c r="BW26" s="223" t="str">
        <f>IF('SAM_2017_4HH_rich with capital'!BW26="","",'SAM_2017_4HH_rich with capital'!BW26)</f>
        <v/>
      </c>
      <c r="BX26" s="223" t="str">
        <f>IF('SAM_2017_4HH_rich with capital'!BX26="","",'SAM_2017_4HH_rich with capital'!BX26)</f>
        <v/>
      </c>
      <c r="BY26" s="223" t="str">
        <f>IF('SAM_2017_4HH_rich with capital'!BY26="","",'SAM_2017_4HH_rich with capital'!BY26)</f>
        <v/>
      </c>
      <c r="BZ26" s="223" t="str">
        <f>IF('SAM_2017_4HH_rich with capital'!BZ26="","",'SAM_2017_4HH_rich with capital'!BZ26)</f>
        <v/>
      </c>
      <c r="CA26" s="223" t="str">
        <f>IF('SAM_2017_4HH_rich with capital'!CA26="","",'SAM_2017_4HH_rich with capital'!CA26)</f>
        <v/>
      </c>
      <c r="CB26" s="223" t="str">
        <f>IF('SAM_2017_4HH_rich with capital'!CB26="","",'SAM_2017_4HH_rich with capital'!CB26)</f>
        <v/>
      </c>
      <c r="CC26" s="223" t="str">
        <f>IF('SAM_2017_4HH_rich with capital'!CC26="","",'SAM_2017_4HH_rich with capital'!CC26)</f>
        <v/>
      </c>
      <c r="CD26" s="223" t="str">
        <f>IF('SAM_2017_4HH_rich with capital'!CD26="","",'SAM_2017_4HH_rich with capital'!CD26)</f>
        <v/>
      </c>
      <c r="CE26" s="223" t="str">
        <f>IF('SAM_2017_4HH_rich with capital'!CE26="","",'SAM_2017_4HH_rich with capital'!CE26)</f>
        <v/>
      </c>
      <c r="CF26" s="83">
        <f>IF('SAM_2017_4HH_rich with capital'!CF26="","",'SAM_2017_4HH_rich with capital'!CF26)</f>
        <v>3901.0640069912638</v>
      </c>
      <c r="CG26" s="107">
        <f t="shared" si="0"/>
        <v>79134.782257827537</v>
      </c>
      <c r="CH26" s="221"/>
      <c r="CI26" s="221"/>
      <c r="CJ26" s="221"/>
      <c r="CK26" s="221"/>
    </row>
    <row r="27" spans="1:89" x14ac:dyDescent="0.25">
      <c r="A27" s="227"/>
      <c r="B27" s="225">
        <v>25</v>
      </c>
      <c r="C27" s="244" t="str">
        <f>IF('SAM_2017_4HH_rich with capital'!C27="","",'SAM_2017_4HH_rich with capital'!C27)</f>
        <v/>
      </c>
      <c r="D27" s="223" t="str">
        <f>IF('SAM_2017_4HH_rich with capital'!D27="","",'SAM_2017_4HH_rich with capital'!D27)</f>
        <v/>
      </c>
      <c r="E27" s="223" t="str">
        <f>IF('SAM_2017_4HH_rich with capital'!E27="","",'SAM_2017_4HH_rich with capital'!E27)</f>
        <v/>
      </c>
      <c r="F27" s="223" t="str">
        <f>IF('SAM_2017_4HH_rich with capital'!F27="","",'SAM_2017_4HH_rich with capital'!F27)</f>
        <v/>
      </c>
      <c r="G27" s="223" t="str">
        <f>IF('SAM_2017_4HH_rich with capital'!G27="","",'SAM_2017_4HH_rich with capital'!G27)</f>
        <v/>
      </c>
      <c r="H27" s="223" t="str">
        <f>IF('SAM_2017_4HH_rich with capital'!H27="","",'SAM_2017_4HH_rich with capital'!H27)</f>
        <v/>
      </c>
      <c r="I27" s="223" t="str">
        <f>IF('SAM_2017_4HH_rich with capital'!I27="","",'SAM_2017_4HH_rich with capital'!I27)</f>
        <v/>
      </c>
      <c r="J27" s="223" t="str">
        <f>IF('SAM_2017_4HH_rich with capital'!J27="","",'SAM_2017_4HH_rich with capital'!J27)</f>
        <v/>
      </c>
      <c r="K27" s="223" t="str">
        <f>IF('SAM_2017_4HH_rich with capital'!K27="","",'SAM_2017_4HH_rich with capital'!K27)</f>
        <v/>
      </c>
      <c r="L27" s="223" t="str">
        <f>IF('SAM_2017_4HH_rich with capital'!L27="","",'SAM_2017_4HH_rich with capital'!L27)</f>
        <v/>
      </c>
      <c r="M27" s="223" t="str">
        <f>IF('SAM_2017_4HH_rich with capital'!M27="","",'SAM_2017_4HH_rich with capital'!M27)</f>
        <v/>
      </c>
      <c r="N27" s="223" t="str">
        <f>IF('SAM_2017_4HH_rich with capital'!N27="","",'SAM_2017_4HH_rich with capital'!N27)</f>
        <v/>
      </c>
      <c r="O27" s="223" t="str">
        <f>IF('SAM_2017_4HH_rich with capital'!O27="","",'SAM_2017_4HH_rich with capital'!O27)</f>
        <v/>
      </c>
      <c r="P27" s="223" t="str">
        <f>IF('SAM_2017_4HH_rich with capital'!P27="","",'SAM_2017_4HH_rich with capital'!P27)</f>
        <v/>
      </c>
      <c r="Q27" s="223" t="str">
        <f>IF('SAM_2017_4HH_rich with capital'!Q27="","",'SAM_2017_4HH_rich with capital'!Q27)</f>
        <v/>
      </c>
      <c r="R27" s="223" t="str">
        <f>IF('SAM_2017_4HH_rich with capital'!R27="","",'SAM_2017_4HH_rich with capital'!R27)</f>
        <v/>
      </c>
      <c r="S27" s="223" t="str">
        <f>IF('SAM_2017_4HH_rich with capital'!S27="","",'SAM_2017_4HH_rich with capital'!S27)</f>
        <v/>
      </c>
      <c r="T27" s="223" t="str">
        <f>IF('SAM_2017_4HH_rich with capital'!T27="","",'SAM_2017_4HH_rich with capital'!T27)</f>
        <v/>
      </c>
      <c r="U27" s="223" t="str">
        <f>IF('SAM_2017_4HH_rich with capital'!U27="","",'SAM_2017_4HH_rich with capital'!U27)</f>
        <v/>
      </c>
      <c r="V27" s="223" t="str">
        <f>IF('SAM_2017_4HH_rich with capital'!V27="","",'SAM_2017_4HH_rich with capital'!V27)</f>
        <v/>
      </c>
      <c r="W27" s="223" t="str">
        <f>IF('SAM_2017_4HH_rich with capital'!W27="","",'SAM_2017_4HH_rich with capital'!W27)</f>
        <v/>
      </c>
      <c r="X27" s="223" t="str">
        <f>IF('SAM_2017_4HH_rich with capital'!X27="","",'SAM_2017_4HH_rich with capital'!X27)</f>
        <v/>
      </c>
      <c r="Y27" s="223" t="str">
        <f>IF('SAM_2017_4HH_rich with capital'!Y27="","",'SAM_2017_4HH_rich with capital'!Y27)</f>
        <v/>
      </c>
      <c r="Z27" s="223" t="str">
        <f>IF('SAM_2017_4HH_rich with capital'!Z27="","",'SAM_2017_4HH_rich with capital'!Z27)</f>
        <v/>
      </c>
      <c r="AA27" s="223" t="str">
        <f>IF('SAM_2017_4HH_rich with capital'!AA27="","",'SAM_2017_4HH_rich with capital'!AA27)</f>
        <v/>
      </c>
      <c r="AB27" s="223" t="str">
        <f>IF('SAM_2017_4HH_rich with capital'!AB27="","",'SAM_2017_4HH_rich with capital'!AB27)</f>
        <v/>
      </c>
      <c r="AC27" s="223" t="str">
        <f>IF('SAM_2017_4HH_rich with capital'!AC27="","",'SAM_2017_4HH_rich with capital'!AC27)</f>
        <v/>
      </c>
      <c r="AD27" s="223" t="str">
        <f>IF('SAM_2017_4HH_rich with capital'!AD27="","",'SAM_2017_4HH_rich with capital'!AD27)</f>
        <v/>
      </c>
      <c r="AE27" s="223" t="str">
        <f>IF('SAM_2017_4HH_rich with capital'!AE27="","",'SAM_2017_4HH_rich with capital'!AE27)</f>
        <v/>
      </c>
      <c r="AF27" s="223" t="str">
        <f>IF('SAM_2017_4HH_rich with capital'!AF27="","",'SAM_2017_4HH_rich with capital'!AF27)</f>
        <v/>
      </c>
      <c r="AG27" s="223" t="str">
        <f>IF('SAM_2017_4HH_rich with capital'!AG27="","",'SAM_2017_4HH_rich with capital'!AG27)</f>
        <v/>
      </c>
      <c r="AH27" s="223" t="str">
        <f>IF('SAM_2017_4HH_rich with capital'!AH27="","",'SAM_2017_4HH_rich with capital'!AH27)</f>
        <v/>
      </c>
      <c r="AI27" s="223" t="str">
        <f>IF('SAM_2017_4HH_rich with capital'!AI27="","",'SAM_2017_4HH_rich with capital'!AI27)</f>
        <v/>
      </c>
      <c r="AJ27" s="223" t="str">
        <f>IF('SAM_2017_4HH_rich with capital'!AJ27="","",'SAM_2017_4HH_rich with capital'!AJ27)</f>
        <v/>
      </c>
      <c r="AK27" s="223" t="str">
        <f>IF('SAM_2017_4HH_rich with capital'!AK27="","",'SAM_2017_4HH_rich with capital'!AK27)</f>
        <v/>
      </c>
      <c r="AL27" s="223" t="str">
        <f>IF('SAM_2017_4HH_rich with capital'!AL27="","",'SAM_2017_4HH_rich with capital'!AL27)</f>
        <v/>
      </c>
      <c r="AM27" s="223" t="str">
        <f>IF('SAM_2017_4HH_rich with capital'!AM27="","",'SAM_2017_4HH_rich with capital'!AM27)</f>
        <v/>
      </c>
      <c r="AN27" s="223" t="str">
        <f>IF('SAM_2017_4HH_rich with capital'!AN27="","",'SAM_2017_4HH_rich with capital'!AN27)</f>
        <v/>
      </c>
      <c r="AO27" s="223" t="str">
        <f>IF('SAM_2017_4HH_rich with capital'!AO27="","",'SAM_2017_4HH_rich with capital'!AO27)</f>
        <v/>
      </c>
      <c r="AP27" s="223" t="str">
        <f>IF('SAM_2017_4HH_rich with capital'!AP27="","",'SAM_2017_4HH_rich with capital'!AP27)</f>
        <v/>
      </c>
      <c r="AQ27" s="223" t="str">
        <f>IF('SAM_2017_4HH_rich with capital'!AQ27="","",'SAM_2017_4HH_rich with capital'!AQ27)</f>
        <v/>
      </c>
      <c r="AR27" s="223" t="str">
        <f>IF('SAM_2017_4HH_rich with capital'!AR27="","",'SAM_2017_4HH_rich with capital'!AR27)</f>
        <v/>
      </c>
      <c r="AS27" s="223" t="str">
        <f>IF('SAM_2017_4HH_rich with capital'!AS27="","",'SAM_2017_4HH_rich with capital'!AS27)</f>
        <v/>
      </c>
      <c r="AT27" s="223" t="str">
        <f>IF('SAM_2017_4HH_rich with capital'!AT27="","",'SAM_2017_4HH_rich with capital'!AT27)</f>
        <v/>
      </c>
      <c r="AU27" s="223" t="str">
        <f>IF('SAM_2017_4HH_rich with capital'!AU27="","",'SAM_2017_4HH_rich with capital'!AU27)</f>
        <v/>
      </c>
      <c r="AV27" s="223" t="str">
        <f>IF('SAM_2017_4HH_rich with capital'!AV27="","",'SAM_2017_4HH_rich with capital'!AV27)</f>
        <v/>
      </c>
      <c r="AW27" s="223" t="str">
        <f>IF('SAM_2017_4HH_rich with capital'!AW27="","",'SAM_2017_4HH_rich with capital'!AW27)</f>
        <v/>
      </c>
      <c r="AX27" s="223" t="str">
        <f>IF('SAM_2017_4HH_rich with capital'!AX27="","",'SAM_2017_4HH_rich with capital'!AX27)</f>
        <v/>
      </c>
      <c r="AY27" s="223" t="str">
        <f>IF('SAM_2017_4HH_rich with capital'!AY27="","",'SAM_2017_4HH_rich with capital'!AY27)</f>
        <v/>
      </c>
      <c r="AZ27" s="223" t="str">
        <f>IF('SAM_2017_4HH_rich with capital'!AZ27="","",'SAM_2017_4HH_rich with capital'!AZ27)</f>
        <v/>
      </c>
      <c r="BA27" s="223" t="str">
        <f>IF('SAM_2017_4HH_rich with capital'!BA27="","",'SAM_2017_4HH_rich with capital'!BA27)</f>
        <v/>
      </c>
      <c r="BB27" s="223" t="str">
        <f>IF('SAM_2017_4HH_rich with capital'!BB27="","",'SAM_2017_4HH_rich with capital'!BB27)</f>
        <v/>
      </c>
      <c r="BC27" s="223" t="str">
        <f>IF('SAM_2017_4HH_rich with capital'!BC27="","",'SAM_2017_4HH_rich with capital'!BC27)</f>
        <v/>
      </c>
      <c r="BD27" s="223" t="str">
        <f>IF('SAM_2017_4HH_rich with capital'!BD27="","",'SAM_2017_4HH_rich with capital'!BD27)</f>
        <v/>
      </c>
      <c r="BE27" s="223" t="str">
        <f>IF('SAM_2017_4HH_rich with capital'!BE27="","",'SAM_2017_4HH_rich with capital'!BE27)</f>
        <v/>
      </c>
      <c r="BF27" s="223" t="str">
        <f>IF('SAM_2017_4HH_rich with capital'!BF27="","",'SAM_2017_4HH_rich with capital'!BF27)</f>
        <v/>
      </c>
      <c r="BG27" s="223" t="str">
        <f>IF('SAM_2017_4HH_rich with capital'!BG27="","",'SAM_2017_4HH_rich with capital'!BG27)</f>
        <v/>
      </c>
      <c r="BH27" s="223" t="str">
        <f>IF('SAM_2017_4HH_rich with capital'!BH27="","",'SAM_2017_4HH_rich with capital'!BH27)</f>
        <v/>
      </c>
      <c r="BI27" s="223">
        <f>IF('SAM_2017_4HH_rich with capital'!BI27="","",'SAM_2017_4HH_rich with capital'!BI27)</f>
        <v>393777.17963831697</v>
      </c>
      <c r="BJ27" s="223" t="str">
        <f>IF('SAM_2017_4HH_rich with capital'!BJ27="","",'SAM_2017_4HH_rich with capital'!BJ27)</f>
        <v/>
      </c>
      <c r="BK27" s="223" t="str">
        <f>IF('SAM_2017_4HH_rich with capital'!BK27="","",'SAM_2017_4HH_rich with capital'!BK27)</f>
        <v/>
      </c>
      <c r="BL27" s="223" t="str">
        <f>IF('SAM_2017_4HH_rich with capital'!BL27="","",'SAM_2017_4HH_rich with capital'!BL27)</f>
        <v/>
      </c>
      <c r="BM27" s="223" t="str">
        <f>IF('SAM_2017_4HH_rich with capital'!BM27="","",'SAM_2017_4HH_rich with capital'!BM27)</f>
        <v/>
      </c>
      <c r="BN27" s="223" t="str">
        <f>IF('SAM_2017_4HH_rich with capital'!BN27="","",'SAM_2017_4HH_rich with capital'!BN27)</f>
        <v/>
      </c>
      <c r="BO27" s="223" t="str">
        <f>IF('SAM_2017_4HH_rich with capital'!BO27="","",'SAM_2017_4HH_rich with capital'!BO27)</f>
        <v/>
      </c>
      <c r="BP27" s="223" t="str">
        <f>IF('SAM_2017_4HH_rich with capital'!BP27="","",'SAM_2017_4HH_rich with capital'!BP27)</f>
        <v/>
      </c>
      <c r="BQ27" s="223" t="str">
        <f>IF('SAM_2017_4HH_rich with capital'!BQ27="","",'SAM_2017_4HH_rich with capital'!BQ27)</f>
        <v/>
      </c>
      <c r="BR27" s="223" t="str">
        <f>IF('SAM_2017_4HH_rich with capital'!BR27="","",'SAM_2017_4HH_rich with capital'!BR27)</f>
        <v/>
      </c>
      <c r="BS27" s="223" t="str">
        <f>IF('SAM_2017_4HH_rich with capital'!BS27="","",'SAM_2017_4HH_rich with capital'!BS27)</f>
        <v/>
      </c>
      <c r="BT27" s="223" t="str">
        <f>IF('SAM_2017_4HH_rich with capital'!BT27="","",'SAM_2017_4HH_rich with capital'!BT27)</f>
        <v/>
      </c>
      <c r="BU27" s="223" t="str">
        <f>IF('SAM_2017_4HH_rich with capital'!BU27="","",'SAM_2017_4HH_rich with capital'!BU27)</f>
        <v/>
      </c>
      <c r="BV27" s="223" t="str">
        <f>IF('SAM_2017_4HH_rich with capital'!BV27="","",'SAM_2017_4HH_rich with capital'!BV27)</f>
        <v/>
      </c>
      <c r="BW27" s="223" t="str">
        <f>IF('SAM_2017_4HH_rich with capital'!BW27="","",'SAM_2017_4HH_rich with capital'!BW27)</f>
        <v/>
      </c>
      <c r="BX27" s="223" t="str">
        <f>IF('SAM_2017_4HH_rich with capital'!BX27="","",'SAM_2017_4HH_rich with capital'!BX27)</f>
        <v/>
      </c>
      <c r="BY27" s="223" t="str">
        <f>IF('SAM_2017_4HH_rich with capital'!BY27="","",'SAM_2017_4HH_rich with capital'!BY27)</f>
        <v/>
      </c>
      <c r="BZ27" s="223" t="str">
        <f>IF('SAM_2017_4HH_rich with capital'!BZ27="","",'SAM_2017_4HH_rich with capital'!BZ27)</f>
        <v/>
      </c>
      <c r="CA27" s="223" t="str">
        <f>IF('SAM_2017_4HH_rich with capital'!CA27="","",'SAM_2017_4HH_rich with capital'!CA27)</f>
        <v/>
      </c>
      <c r="CB27" s="223" t="str">
        <f>IF('SAM_2017_4HH_rich with capital'!CB27="","",'SAM_2017_4HH_rich with capital'!CB27)</f>
        <v/>
      </c>
      <c r="CC27" s="223" t="str">
        <f>IF('SAM_2017_4HH_rich with capital'!CC27="","",'SAM_2017_4HH_rich with capital'!CC27)</f>
        <v/>
      </c>
      <c r="CD27" s="223" t="str">
        <f>IF('SAM_2017_4HH_rich with capital'!CD27="","",'SAM_2017_4HH_rich with capital'!CD27)</f>
        <v/>
      </c>
      <c r="CE27" s="223" t="str">
        <f>IF('SAM_2017_4HH_rich with capital'!CE27="","",'SAM_2017_4HH_rich with capital'!CE27)</f>
        <v/>
      </c>
      <c r="CF27" s="83">
        <f>IF('SAM_2017_4HH_rich with capital'!CF27="","",'SAM_2017_4HH_rich with capital'!CF27)</f>
        <v>71097.182187662474</v>
      </c>
      <c r="CG27" s="107">
        <f t="shared" si="0"/>
        <v>464874.36182597943</v>
      </c>
      <c r="CH27" s="221"/>
      <c r="CI27" s="221"/>
      <c r="CJ27" s="221"/>
      <c r="CK27" s="221"/>
    </row>
    <row r="28" spans="1:89" x14ac:dyDescent="0.25">
      <c r="A28" s="227"/>
      <c r="B28" s="225">
        <v>26</v>
      </c>
      <c r="C28" s="244" t="str">
        <f>IF('SAM_2017_4HH_rich with capital'!C28="","",'SAM_2017_4HH_rich with capital'!C28)</f>
        <v/>
      </c>
      <c r="D28" s="223" t="str">
        <f>IF('SAM_2017_4HH_rich with capital'!D28="","",'SAM_2017_4HH_rich with capital'!D28)</f>
        <v/>
      </c>
      <c r="E28" s="223" t="str">
        <f>IF('SAM_2017_4HH_rich with capital'!E28="","",'SAM_2017_4HH_rich with capital'!E28)</f>
        <v/>
      </c>
      <c r="F28" s="223" t="str">
        <f>IF('SAM_2017_4HH_rich with capital'!F28="","",'SAM_2017_4HH_rich with capital'!F28)</f>
        <v/>
      </c>
      <c r="G28" s="223" t="str">
        <f>IF('SAM_2017_4HH_rich with capital'!G28="","",'SAM_2017_4HH_rich with capital'!G28)</f>
        <v/>
      </c>
      <c r="H28" s="223" t="str">
        <f>IF('SAM_2017_4HH_rich with capital'!H28="","",'SAM_2017_4HH_rich with capital'!H28)</f>
        <v/>
      </c>
      <c r="I28" s="223" t="str">
        <f>IF('SAM_2017_4HH_rich with capital'!I28="","",'SAM_2017_4HH_rich with capital'!I28)</f>
        <v/>
      </c>
      <c r="J28" s="223" t="str">
        <f>IF('SAM_2017_4HH_rich with capital'!J28="","",'SAM_2017_4HH_rich with capital'!J28)</f>
        <v/>
      </c>
      <c r="K28" s="223" t="str">
        <f>IF('SAM_2017_4HH_rich with capital'!K28="","",'SAM_2017_4HH_rich with capital'!K28)</f>
        <v/>
      </c>
      <c r="L28" s="223" t="str">
        <f>IF('SAM_2017_4HH_rich with capital'!L28="","",'SAM_2017_4HH_rich with capital'!L28)</f>
        <v/>
      </c>
      <c r="M28" s="223" t="str">
        <f>IF('SAM_2017_4HH_rich with capital'!M28="","",'SAM_2017_4HH_rich with capital'!M28)</f>
        <v/>
      </c>
      <c r="N28" s="223" t="str">
        <f>IF('SAM_2017_4HH_rich with capital'!N28="","",'SAM_2017_4HH_rich with capital'!N28)</f>
        <v/>
      </c>
      <c r="O28" s="223" t="str">
        <f>IF('SAM_2017_4HH_rich with capital'!O28="","",'SAM_2017_4HH_rich with capital'!O28)</f>
        <v/>
      </c>
      <c r="P28" s="223" t="str">
        <f>IF('SAM_2017_4HH_rich with capital'!P28="","",'SAM_2017_4HH_rich with capital'!P28)</f>
        <v/>
      </c>
      <c r="Q28" s="223" t="str">
        <f>IF('SAM_2017_4HH_rich with capital'!Q28="","",'SAM_2017_4HH_rich with capital'!Q28)</f>
        <v/>
      </c>
      <c r="R28" s="223" t="str">
        <f>IF('SAM_2017_4HH_rich with capital'!R28="","",'SAM_2017_4HH_rich with capital'!R28)</f>
        <v/>
      </c>
      <c r="S28" s="223" t="str">
        <f>IF('SAM_2017_4HH_rich with capital'!S28="","",'SAM_2017_4HH_rich with capital'!S28)</f>
        <v/>
      </c>
      <c r="T28" s="223" t="str">
        <f>IF('SAM_2017_4HH_rich with capital'!T28="","",'SAM_2017_4HH_rich with capital'!T28)</f>
        <v/>
      </c>
      <c r="U28" s="223" t="str">
        <f>IF('SAM_2017_4HH_rich with capital'!U28="","",'SAM_2017_4HH_rich with capital'!U28)</f>
        <v/>
      </c>
      <c r="V28" s="223" t="str">
        <f>IF('SAM_2017_4HH_rich with capital'!V28="","",'SAM_2017_4HH_rich with capital'!V28)</f>
        <v/>
      </c>
      <c r="W28" s="223" t="str">
        <f>IF('SAM_2017_4HH_rich with capital'!W28="","",'SAM_2017_4HH_rich with capital'!W28)</f>
        <v/>
      </c>
      <c r="X28" s="223" t="str">
        <f>IF('SAM_2017_4HH_rich with capital'!X28="","",'SAM_2017_4HH_rich with capital'!X28)</f>
        <v/>
      </c>
      <c r="Y28" s="223" t="str">
        <f>IF('SAM_2017_4HH_rich with capital'!Y28="","",'SAM_2017_4HH_rich with capital'!Y28)</f>
        <v/>
      </c>
      <c r="Z28" s="223" t="str">
        <f>IF('SAM_2017_4HH_rich with capital'!Z28="","",'SAM_2017_4HH_rich with capital'!Z28)</f>
        <v/>
      </c>
      <c r="AA28" s="223" t="str">
        <f>IF('SAM_2017_4HH_rich with capital'!AA28="","",'SAM_2017_4HH_rich with capital'!AA28)</f>
        <v/>
      </c>
      <c r="AB28" s="223" t="str">
        <f>IF('SAM_2017_4HH_rich with capital'!AB28="","",'SAM_2017_4HH_rich with capital'!AB28)</f>
        <v/>
      </c>
      <c r="AC28" s="223" t="str">
        <f>IF('SAM_2017_4HH_rich with capital'!AC28="","",'SAM_2017_4HH_rich with capital'!AC28)</f>
        <v/>
      </c>
      <c r="AD28" s="223" t="str">
        <f>IF('SAM_2017_4HH_rich with capital'!AD28="","",'SAM_2017_4HH_rich with capital'!AD28)</f>
        <v/>
      </c>
      <c r="AE28" s="223" t="str">
        <f>IF('SAM_2017_4HH_rich with capital'!AE28="","",'SAM_2017_4HH_rich with capital'!AE28)</f>
        <v/>
      </c>
      <c r="AF28" s="223" t="str">
        <f>IF('SAM_2017_4HH_rich with capital'!AF28="","",'SAM_2017_4HH_rich with capital'!AF28)</f>
        <v/>
      </c>
      <c r="AG28" s="223" t="str">
        <f>IF('SAM_2017_4HH_rich with capital'!AG28="","",'SAM_2017_4HH_rich with capital'!AG28)</f>
        <v/>
      </c>
      <c r="AH28" s="223" t="str">
        <f>IF('SAM_2017_4HH_rich with capital'!AH28="","",'SAM_2017_4HH_rich with capital'!AH28)</f>
        <v/>
      </c>
      <c r="AI28" s="223" t="str">
        <f>IF('SAM_2017_4HH_rich with capital'!AI28="","",'SAM_2017_4HH_rich with capital'!AI28)</f>
        <v/>
      </c>
      <c r="AJ28" s="223" t="str">
        <f>IF('SAM_2017_4HH_rich with capital'!AJ28="","",'SAM_2017_4HH_rich with capital'!AJ28)</f>
        <v/>
      </c>
      <c r="AK28" s="223" t="str">
        <f>IF('SAM_2017_4HH_rich with capital'!AK28="","",'SAM_2017_4HH_rich with capital'!AK28)</f>
        <v/>
      </c>
      <c r="AL28" s="223" t="str">
        <f>IF('SAM_2017_4HH_rich with capital'!AL28="","",'SAM_2017_4HH_rich with capital'!AL28)</f>
        <v/>
      </c>
      <c r="AM28" s="223" t="str">
        <f>IF('SAM_2017_4HH_rich with capital'!AM28="","",'SAM_2017_4HH_rich with capital'!AM28)</f>
        <v/>
      </c>
      <c r="AN28" s="223" t="str">
        <f>IF('SAM_2017_4HH_rich with capital'!AN28="","",'SAM_2017_4HH_rich with capital'!AN28)</f>
        <v/>
      </c>
      <c r="AO28" s="223" t="str">
        <f>IF('SAM_2017_4HH_rich with capital'!AO28="","",'SAM_2017_4HH_rich with capital'!AO28)</f>
        <v/>
      </c>
      <c r="AP28" s="223" t="str">
        <f>IF('SAM_2017_4HH_rich with capital'!AP28="","",'SAM_2017_4HH_rich with capital'!AP28)</f>
        <v/>
      </c>
      <c r="AQ28" s="223" t="str">
        <f>IF('SAM_2017_4HH_rich with capital'!AQ28="","",'SAM_2017_4HH_rich with capital'!AQ28)</f>
        <v/>
      </c>
      <c r="AR28" s="223" t="str">
        <f>IF('SAM_2017_4HH_rich with capital'!AR28="","",'SAM_2017_4HH_rich with capital'!AR28)</f>
        <v/>
      </c>
      <c r="AS28" s="223" t="str">
        <f>IF('SAM_2017_4HH_rich with capital'!AS28="","",'SAM_2017_4HH_rich with capital'!AS28)</f>
        <v/>
      </c>
      <c r="AT28" s="223" t="str">
        <f>IF('SAM_2017_4HH_rich with capital'!AT28="","",'SAM_2017_4HH_rich with capital'!AT28)</f>
        <v/>
      </c>
      <c r="AU28" s="223" t="str">
        <f>IF('SAM_2017_4HH_rich with capital'!AU28="","",'SAM_2017_4HH_rich with capital'!AU28)</f>
        <v/>
      </c>
      <c r="AV28" s="223" t="str">
        <f>IF('SAM_2017_4HH_rich with capital'!AV28="","",'SAM_2017_4HH_rich with capital'!AV28)</f>
        <v/>
      </c>
      <c r="AW28" s="223" t="str">
        <f>IF('SAM_2017_4HH_rich with capital'!AW28="","",'SAM_2017_4HH_rich with capital'!AW28)</f>
        <v/>
      </c>
      <c r="AX28" s="223" t="str">
        <f>IF('SAM_2017_4HH_rich with capital'!AX28="","",'SAM_2017_4HH_rich with capital'!AX28)</f>
        <v/>
      </c>
      <c r="AY28" s="223" t="str">
        <f>IF('SAM_2017_4HH_rich with capital'!AY28="","",'SAM_2017_4HH_rich with capital'!AY28)</f>
        <v/>
      </c>
      <c r="AZ28" s="223" t="str">
        <f>IF('SAM_2017_4HH_rich with capital'!AZ28="","",'SAM_2017_4HH_rich with capital'!AZ28)</f>
        <v/>
      </c>
      <c r="BA28" s="223" t="str">
        <f>IF('SAM_2017_4HH_rich with capital'!BA28="","",'SAM_2017_4HH_rich with capital'!BA28)</f>
        <v/>
      </c>
      <c r="BB28" s="223" t="str">
        <f>IF('SAM_2017_4HH_rich with capital'!BB28="","",'SAM_2017_4HH_rich with capital'!BB28)</f>
        <v/>
      </c>
      <c r="BC28" s="223" t="str">
        <f>IF('SAM_2017_4HH_rich with capital'!BC28="","",'SAM_2017_4HH_rich with capital'!BC28)</f>
        <v/>
      </c>
      <c r="BD28" s="223" t="str">
        <f>IF('SAM_2017_4HH_rich with capital'!BD28="","",'SAM_2017_4HH_rich with capital'!BD28)</f>
        <v/>
      </c>
      <c r="BE28" s="223" t="str">
        <f>IF('SAM_2017_4HH_rich with capital'!BE28="","",'SAM_2017_4HH_rich with capital'!BE28)</f>
        <v/>
      </c>
      <c r="BF28" s="223" t="str">
        <f>IF('SAM_2017_4HH_rich with capital'!BF28="","",'SAM_2017_4HH_rich with capital'!BF28)</f>
        <v/>
      </c>
      <c r="BG28" s="223" t="str">
        <f>IF('SAM_2017_4HH_rich with capital'!BG28="","",'SAM_2017_4HH_rich with capital'!BG28)</f>
        <v/>
      </c>
      <c r="BH28" s="223" t="str">
        <f>IF('SAM_2017_4HH_rich with capital'!BH28="","",'SAM_2017_4HH_rich with capital'!BH28)</f>
        <v/>
      </c>
      <c r="BI28" s="223" t="str">
        <f>IF('SAM_2017_4HH_rich with capital'!BI28="","",'SAM_2017_4HH_rich with capital'!BI28)</f>
        <v/>
      </c>
      <c r="BJ28" s="223">
        <f>IF('SAM_2017_4HH_rich with capital'!BJ28="","",'SAM_2017_4HH_rich with capital'!BJ28)</f>
        <v>6077023.6743909633</v>
      </c>
      <c r="BK28" s="223" t="str">
        <f>IF('SAM_2017_4HH_rich with capital'!BK28="","",'SAM_2017_4HH_rich with capital'!BK28)</f>
        <v/>
      </c>
      <c r="BL28" s="223" t="str">
        <f>IF('SAM_2017_4HH_rich with capital'!BL28="","",'SAM_2017_4HH_rich with capital'!BL28)</f>
        <v/>
      </c>
      <c r="BM28" s="223" t="str">
        <f>IF('SAM_2017_4HH_rich with capital'!BM28="","",'SAM_2017_4HH_rich with capital'!BM28)</f>
        <v/>
      </c>
      <c r="BN28" s="223" t="str">
        <f>IF('SAM_2017_4HH_rich with capital'!BN28="","",'SAM_2017_4HH_rich with capital'!BN28)</f>
        <v/>
      </c>
      <c r="BO28" s="223" t="str">
        <f>IF('SAM_2017_4HH_rich with capital'!BO28="","",'SAM_2017_4HH_rich with capital'!BO28)</f>
        <v/>
      </c>
      <c r="BP28" s="223" t="str">
        <f>IF('SAM_2017_4HH_rich with capital'!BP28="","",'SAM_2017_4HH_rich with capital'!BP28)</f>
        <v/>
      </c>
      <c r="BQ28" s="223" t="str">
        <f>IF('SAM_2017_4HH_rich with capital'!BQ28="","",'SAM_2017_4HH_rich with capital'!BQ28)</f>
        <v/>
      </c>
      <c r="BR28" s="223" t="str">
        <f>IF('SAM_2017_4HH_rich with capital'!BR28="","",'SAM_2017_4HH_rich with capital'!BR28)</f>
        <v/>
      </c>
      <c r="BS28" s="223" t="str">
        <f>IF('SAM_2017_4HH_rich with capital'!BS28="","",'SAM_2017_4HH_rich with capital'!BS28)</f>
        <v/>
      </c>
      <c r="BT28" s="223" t="str">
        <f>IF('SAM_2017_4HH_rich with capital'!BT28="","",'SAM_2017_4HH_rich with capital'!BT28)</f>
        <v/>
      </c>
      <c r="BU28" s="223" t="str">
        <f>IF('SAM_2017_4HH_rich with capital'!BU28="","",'SAM_2017_4HH_rich with capital'!BU28)</f>
        <v/>
      </c>
      <c r="BV28" s="223" t="str">
        <f>IF('SAM_2017_4HH_rich with capital'!BV28="","",'SAM_2017_4HH_rich with capital'!BV28)</f>
        <v/>
      </c>
      <c r="BW28" s="223" t="str">
        <f>IF('SAM_2017_4HH_rich with capital'!BW28="","",'SAM_2017_4HH_rich with capital'!BW28)</f>
        <v/>
      </c>
      <c r="BX28" s="223" t="str">
        <f>IF('SAM_2017_4HH_rich with capital'!BX28="","",'SAM_2017_4HH_rich with capital'!BX28)</f>
        <v/>
      </c>
      <c r="BY28" s="223" t="str">
        <f>IF('SAM_2017_4HH_rich with capital'!BY28="","",'SAM_2017_4HH_rich with capital'!BY28)</f>
        <v/>
      </c>
      <c r="BZ28" s="223" t="str">
        <f>IF('SAM_2017_4HH_rich with capital'!BZ28="","",'SAM_2017_4HH_rich with capital'!BZ28)</f>
        <v/>
      </c>
      <c r="CA28" s="223" t="str">
        <f>IF('SAM_2017_4HH_rich with capital'!CA28="","",'SAM_2017_4HH_rich with capital'!CA28)</f>
        <v/>
      </c>
      <c r="CB28" s="223" t="str">
        <f>IF('SAM_2017_4HH_rich with capital'!CB28="","",'SAM_2017_4HH_rich with capital'!CB28)</f>
        <v/>
      </c>
      <c r="CC28" s="223" t="str">
        <f>IF('SAM_2017_4HH_rich with capital'!CC28="","",'SAM_2017_4HH_rich with capital'!CC28)</f>
        <v/>
      </c>
      <c r="CD28" s="223" t="str">
        <f>IF('SAM_2017_4HH_rich with capital'!CD28="","",'SAM_2017_4HH_rich with capital'!CD28)</f>
        <v/>
      </c>
      <c r="CE28" s="223" t="str">
        <f>IF('SAM_2017_4HH_rich with capital'!CE28="","",'SAM_2017_4HH_rich with capital'!CE28)</f>
        <v/>
      </c>
      <c r="CF28" s="83">
        <f>IF('SAM_2017_4HH_rich with capital'!CF28="","",'SAM_2017_4HH_rich with capital'!CF28)</f>
        <v>85135.887140994528</v>
      </c>
      <c r="CG28" s="107">
        <f t="shared" si="0"/>
        <v>6162159.5615319582</v>
      </c>
      <c r="CH28" s="221"/>
      <c r="CI28" s="221"/>
      <c r="CJ28" s="221"/>
      <c r="CK28" s="221"/>
    </row>
    <row r="29" spans="1:89" x14ac:dyDescent="0.25">
      <c r="A29" s="227"/>
      <c r="B29" s="225">
        <v>27</v>
      </c>
      <c r="C29" s="244" t="str">
        <f>IF('SAM_2017_4HH_rich with capital'!C29="","",'SAM_2017_4HH_rich with capital'!C29)</f>
        <v/>
      </c>
      <c r="D29" s="223" t="str">
        <f>IF('SAM_2017_4HH_rich with capital'!D29="","",'SAM_2017_4HH_rich with capital'!D29)</f>
        <v/>
      </c>
      <c r="E29" s="223" t="str">
        <f>IF('SAM_2017_4HH_rich with capital'!E29="","",'SAM_2017_4HH_rich with capital'!E29)</f>
        <v/>
      </c>
      <c r="F29" s="223" t="str">
        <f>IF('SAM_2017_4HH_rich with capital'!F29="","",'SAM_2017_4HH_rich with capital'!F29)</f>
        <v/>
      </c>
      <c r="G29" s="223" t="str">
        <f>IF('SAM_2017_4HH_rich with capital'!G29="","",'SAM_2017_4HH_rich with capital'!G29)</f>
        <v/>
      </c>
      <c r="H29" s="223" t="str">
        <f>IF('SAM_2017_4HH_rich with capital'!H29="","",'SAM_2017_4HH_rich with capital'!H29)</f>
        <v/>
      </c>
      <c r="I29" s="223" t="str">
        <f>IF('SAM_2017_4HH_rich with capital'!I29="","",'SAM_2017_4HH_rich with capital'!I29)</f>
        <v/>
      </c>
      <c r="J29" s="223" t="str">
        <f>IF('SAM_2017_4HH_rich with capital'!J29="","",'SAM_2017_4HH_rich with capital'!J29)</f>
        <v/>
      </c>
      <c r="K29" s="223" t="str">
        <f>IF('SAM_2017_4HH_rich with capital'!K29="","",'SAM_2017_4HH_rich with capital'!K29)</f>
        <v/>
      </c>
      <c r="L29" s="223" t="str">
        <f>IF('SAM_2017_4HH_rich with capital'!L29="","",'SAM_2017_4HH_rich with capital'!L29)</f>
        <v/>
      </c>
      <c r="M29" s="223" t="str">
        <f>IF('SAM_2017_4HH_rich with capital'!M29="","",'SAM_2017_4HH_rich with capital'!M29)</f>
        <v/>
      </c>
      <c r="N29" s="223" t="str">
        <f>IF('SAM_2017_4HH_rich with capital'!N29="","",'SAM_2017_4HH_rich with capital'!N29)</f>
        <v/>
      </c>
      <c r="O29" s="223" t="str">
        <f>IF('SAM_2017_4HH_rich with capital'!O29="","",'SAM_2017_4HH_rich with capital'!O29)</f>
        <v/>
      </c>
      <c r="P29" s="223" t="str">
        <f>IF('SAM_2017_4HH_rich with capital'!P29="","",'SAM_2017_4HH_rich with capital'!P29)</f>
        <v/>
      </c>
      <c r="Q29" s="223" t="str">
        <f>IF('SAM_2017_4HH_rich with capital'!Q29="","",'SAM_2017_4HH_rich with capital'!Q29)</f>
        <v/>
      </c>
      <c r="R29" s="223" t="str">
        <f>IF('SAM_2017_4HH_rich with capital'!R29="","",'SAM_2017_4HH_rich with capital'!R29)</f>
        <v/>
      </c>
      <c r="S29" s="223" t="str">
        <f>IF('SAM_2017_4HH_rich with capital'!S29="","",'SAM_2017_4HH_rich with capital'!S29)</f>
        <v/>
      </c>
      <c r="T29" s="223" t="str">
        <f>IF('SAM_2017_4HH_rich with capital'!T29="","",'SAM_2017_4HH_rich with capital'!T29)</f>
        <v/>
      </c>
      <c r="U29" s="223" t="str">
        <f>IF('SAM_2017_4HH_rich with capital'!U29="","",'SAM_2017_4HH_rich with capital'!U29)</f>
        <v/>
      </c>
      <c r="V29" s="223" t="str">
        <f>IF('SAM_2017_4HH_rich with capital'!V29="","",'SAM_2017_4HH_rich with capital'!V29)</f>
        <v/>
      </c>
      <c r="W29" s="223" t="str">
        <f>IF('SAM_2017_4HH_rich with capital'!W29="","",'SAM_2017_4HH_rich with capital'!W29)</f>
        <v/>
      </c>
      <c r="X29" s="223" t="str">
        <f>IF('SAM_2017_4HH_rich with capital'!X29="","",'SAM_2017_4HH_rich with capital'!X29)</f>
        <v/>
      </c>
      <c r="Y29" s="223" t="str">
        <f>IF('SAM_2017_4HH_rich with capital'!Y29="","",'SAM_2017_4HH_rich with capital'!Y29)</f>
        <v/>
      </c>
      <c r="Z29" s="223" t="str">
        <f>IF('SAM_2017_4HH_rich with capital'!Z29="","",'SAM_2017_4HH_rich with capital'!Z29)</f>
        <v/>
      </c>
      <c r="AA29" s="223" t="str">
        <f>IF('SAM_2017_4HH_rich with capital'!AA29="","",'SAM_2017_4HH_rich with capital'!AA29)</f>
        <v/>
      </c>
      <c r="AB29" s="223" t="str">
        <f>IF('SAM_2017_4HH_rich with capital'!AB29="","",'SAM_2017_4HH_rich with capital'!AB29)</f>
        <v/>
      </c>
      <c r="AC29" s="223" t="str">
        <f>IF('SAM_2017_4HH_rich with capital'!AC29="","",'SAM_2017_4HH_rich with capital'!AC29)</f>
        <v/>
      </c>
      <c r="AD29" s="223" t="str">
        <f>IF('SAM_2017_4HH_rich with capital'!AD29="","",'SAM_2017_4HH_rich with capital'!AD29)</f>
        <v/>
      </c>
      <c r="AE29" s="223" t="str">
        <f>IF('SAM_2017_4HH_rich with capital'!AE29="","",'SAM_2017_4HH_rich with capital'!AE29)</f>
        <v/>
      </c>
      <c r="AF29" s="223" t="str">
        <f>IF('SAM_2017_4HH_rich with capital'!AF29="","",'SAM_2017_4HH_rich with capital'!AF29)</f>
        <v/>
      </c>
      <c r="AG29" s="223" t="str">
        <f>IF('SAM_2017_4HH_rich with capital'!AG29="","",'SAM_2017_4HH_rich with capital'!AG29)</f>
        <v/>
      </c>
      <c r="AH29" s="223" t="str">
        <f>IF('SAM_2017_4HH_rich with capital'!AH29="","",'SAM_2017_4HH_rich with capital'!AH29)</f>
        <v/>
      </c>
      <c r="AI29" s="223" t="str">
        <f>IF('SAM_2017_4HH_rich with capital'!AI29="","",'SAM_2017_4HH_rich with capital'!AI29)</f>
        <v/>
      </c>
      <c r="AJ29" s="223" t="str">
        <f>IF('SAM_2017_4HH_rich with capital'!AJ29="","",'SAM_2017_4HH_rich with capital'!AJ29)</f>
        <v/>
      </c>
      <c r="AK29" s="223" t="str">
        <f>IF('SAM_2017_4HH_rich with capital'!AK29="","",'SAM_2017_4HH_rich with capital'!AK29)</f>
        <v/>
      </c>
      <c r="AL29" s="223" t="str">
        <f>IF('SAM_2017_4HH_rich with capital'!AL29="","",'SAM_2017_4HH_rich with capital'!AL29)</f>
        <v/>
      </c>
      <c r="AM29" s="223" t="str">
        <f>IF('SAM_2017_4HH_rich with capital'!AM29="","",'SAM_2017_4HH_rich with capital'!AM29)</f>
        <v/>
      </c>
      <c r="AN29" s="223" t="str">
        <f>IF('SAM_2017_4HH_rich with capital'!AN29="","",'SAM_2017_4HH_rich with capital'!AN29)</f>
        <v/>
      </c>
      <c r="AO29" s="223" t="str">
        <f>IF('SAM_2017_4HH_rich with capital'!AO29="","",'SAM_2017_4HH_rich with capital'!AO29)</f>
        <v/>
      </c>
      <c r="AP29" s="223" t="str">
        <f>IF('SAM_2017_4HH_rich with capital'!AP29="","",'SAM_2017_4HH_rich with capital'!AP29)</f>
        <v/>
      </c>
      <c r="AQ29" s="223" t="str">
        <f>IF('SAM_2017_4HH_rich with capital'!AQ29="","",'SAM_2017_4HH_rich with capital'!AQ29)</f>
        <v/>
      </c>
      <c r="AR29" s="223" t="str">
        <f>IF('SAM_2017_4HH_rich with capital'!AR29="","",'SAM_2017_4HH_rich with capital'!AR29)</f>
        <v/>
      </c>
      <c r="AS29" s="223" t="str">
        <f>IF('SAM_2017_4HH_rich with capital'!AS29="","",'SAM_2017_4HH_rich with capital'!AS29)</f>
        <v/>
      </c>
      <c r="AT29" s="223" t="str">
        <f>IF('SAM_2017_4HH_rich with capital'!AT29="","",'SAM_2017_4HH_rich with capital'!AT29)</f>
        <v/>
      </c>
      <c r="AU29" s="223" t="str">
        <f>IF('SAM_2017_4HH_rich with capital'!AU29="","",'SAM_2017_4HH_rich with capital'!AU29)</f>
        <v/>
      </c>
      <c r="AV29" s="223" t="str">
        <f>IF('SAM_2017_4HH_rich with capital'!AV29="","",'SAM_2017_4HH_rich with capital'!AV29)</f>
        <v/>
      </c>
      <c r="AW29" s="223" t="str">
        <f>IF('SAM_2017_4HH_rich with capital'!AW29="","",'SAM_2017_4HH_rich with capital'!AW29)</f>
        <v/>
      </c>
      <c r="AX29" s="223" t="str">
        <f>IF('SAM_2017_4HH_rich with capital'!AX29="","",'SAM_2017_4HH_rich with capital'!AX29)</f>
        <v/>
      </c>
      <c r="AY29" s="223" t="str">
        <f>IF('SAM_2017_4HH_rich with capital'!AY29="","",'SAM_2017_4HH_rich with capital'!AY29)</f>
        <v/>
      </c>
      <c r="AZ29" s="223" t="str">
        <f>IF('SAM_2017_4HH_rich with capital'!AZ29="","",'SAM_2017_4HH_rich with capital'!AZ29)</f>
        <v/>
      </c>
      <c r="BA29" s="223" t="str">
        <f>IF('SAM_2017_4HH_rich with capital'!BA29="","",'SAM_2017_4HH_rich with capital'!BA29)</f>
        <v/>
      </c>
      <c r="BB29" s="223" t="str">
        <f>IF('SAM_2017_4HH_rich with capital'!BB29="","",'SAM_2017_4HH_rich with capital'!BB29)</f>
        <v/>
      </c>
      <c r="BC29" s="223" t="str">
        <f>IF('SAM_2017_4HH_rich with capital'!BC29="","",'SAM_2017_4HH_rich with capital'!BC29)</f>
        <v/>
      </c>
      <c r="BD29" s="223" t="str">
        <f>IF('SAM_2017_4HH_rich with capital'!BD29="","",'SAM_2017_4HH_rich with capital'!BD29)</f>
        <v/>
      </c>
      <c r="BE29" s="223" t="str">
        <f>IF('SAM_2017_4HH_rich with capital'!BE29="","",'SAM_2017_4HH_rich with capital'!BE29)</f>
        <v/>
      </c>
      <c r="BF29" s="223" t="str">
        <f>IF('SAM_2017_4HH_rich with capital'!BF29="","",'SAM_2017_4HH_rich with capital'!BF29)</f>
        <v/>
      </c>
      <c r="BG29" s="223" t="str">
        <f>IF('SAM_2017_4HH_rich with capital'!BG29="","",'SAM_2017_4HH_rich with capital'!BG29)</f>
        <v/>
      </c>
      <c r="BH29" s="223" t="str">
        <f>IF('SAM_2017_4HH_rich with capital'!BH29="","",'SAM_2017_4HH_rich with capital'!BH29)</f>
        <v/>
      </c>
      <c r="BI29" s="223" t="str">
        <f>IF('SAM_2017_4HH_rich with capital'!BI29="","",'SAM_2017_4HH_rich with capital'!BI29)</f>
        <v/>
      </c>
      <c r="BJ29" s="223" t="str">
        <f>IF('SAM_2017_4HH_rich with capital'!BJ29="","",'SAM_2017_4HH_rich with capital'!BJ29)</f>
        <v/>
      </c>
      <c r="BK29" s="223">
        <f>IF('SAM_2017_4HH_rich with capital'!BK29="","",'SAM_2017_4HH_rich with capital'!BK29)</f>
        <v>15575551.899143422</v>
      </c>
      <c r="BL29" s="223" t="str">
        <f>IF('SAM_2017_4HH_rich with capital'!BL29="","",'SAM_2017_4HH_rich with capital'!BL29)</f>
        <v/>
      </c>
      <c r="BM29" s="223" t="str">
        <f>IF('SAM_2017_4HH_rich with capital'!BM29="","",'SAM_2017_4HH_rich with capital'!BM29)</f>
        <v/>
      </c>
      <c r="BN29" s="223" t="str">
        <f>IF('SAM_2017_4HH_rich with capital'!BN29="","",'SAM_2017_4HH_rich with capital'!BN29)</f>
        <v/>
      </c>
      <c r="BO29" s="223" t="str">
        <f>IF('SAM_2017_4HH_rich with capital'!BO29="","",'SAM_2017_4HH_rich with capital'!BO29)</f>
        <v/>
      </c>
      <c r="BP29" s="223" t="str">
        <f>IF('SAM_2017_4HH_rich with capital'!BP29="","",'SAM_2017_4HH_rich with capital'!BP29)</f>
        <v/>
      </c>
      <c r="BQ29" s="223" t="str">
        <f>IF('SAM_2017_4HH_rich with capital'!BQ29="","",'SAM_2017_4HH_rich with capital'!BQ29)</f>
        <v/>
      </c>
      <c r="BR29" s="223" t="str">
        <f>IF('SAM_2017_4HH_rich with capital'!BR29="","",'SAM_2017_4HH_rich with capital'!BR29)</f>
        <v/>
      </c>
      <c r="BS29" s="223" t="str">
        <f>IF('SAM_2017_4HH_rich with capital'!BS29="","",'SAM_2017_4HH_rich with capital'!BS29)</f>
        <v/>
      </c>
      <c r="BT29" s="223" t="str">
        <f>IF('SAM_2017_4HH_rich with capital'!BT29="","",'SAM_2017_4HH_rich with capital'!BT29)</f>
        <v/>
      </c>
      <c r="BU29" s="223" t="str">
        <f>IF('SAM_2017_4HH_rich with capital'!BU29="","",'SAM_2017_4HH_rich with capital'!BU29)</f>
        <v/>
      </c>
      <c r="BV29" s="223" t="str">
        <f>IF('SAM_2017_4HH_rich with capital'!BV29="","",'SAM_2017_4HH_rich with capital'!BV29)</f>
        <v/>
      </c>
      <c r="BW29" s="223" t="str">
        <f>IF('SAM_2017_4HH_rich with capital'!BW29="","",'SAM_2017_4HH_rich with capital'!BW29)</f>
        <v/>
      </c>
      <c r="BX29" s="223" t="str">
        <f>IF('SAM_2017_4HH_rich with capital'!BX29="","",'SAM_2017_4HH_rich with capital'!BX29)</f>
        <v/>
      </c>
      <c r="BY29" s="223" t="str">
        <f>IF('SAM_2017_4HH_rich with capital'!BY29="","",'SAM_2017_4HH_rich with capital'!BY29)</f>
        <v/>
      </c>
      <c r="BZ29" s="223" t="str">
        <f>IF('SAM_2017_4HH_rich with capital'!BZ29="","",'SAM_2017_4HH_rich with capital'!BZ29)</f>
        <v/>
      </c>
      <c r="CA29" s="223" t="str">
        <f>IF('SAM_2017_4HH_rich with capital'!CA29="","",'SAM_2017_4HH_rich with capital'!CA29)</f>
        <v/>
      </c>
      <c r="CB29" s="223" t="str">
        <f>IF('SAM_2017_4HH_rich with capital'!CB29="","",'SAM_2017_4HH_rich with capital'!CB29)</f>
        <v/>
      </c>
      <c r="CC29" s="223" t="str">
        <f>IF('SAM_2017_4HH_rich with capital'!CC29="","",'SAM_2017_4HH_rich with capital'!CC29)</f>
        <v/>
      </c>
      <c r="CD29" s="223" t="str">
        <f>IF('SAM_2017_4HH_rich with capital'!CD29="","",'SAM_2017_4HH_rich with capital'!CD29)</f>
        <v/>
      </c>
      <c r="CE29" s="223" t="str">
        <f>IF('SAM_2017_4HH_rich with capital'!CE29="","",'SAM_2017_4HH_rich with capital'!CE29)</f>
        <v/>
      </c>
      <c r="CF29" s="83">
        <f>IF('SAM_2017_4HH_rich with capital'!CF29="","",'SAM_2017_4HH_rich with capital'!CF29)</f>
        <v>1851264.6940723194</v>
      </c>
      <c r="CG29" s="107">
        <f t="shared" si="0"/>
        <v>17426816.593215741</v>
      </c>
      <c r="CH29" s="221"/>
      <c r="CI29" s="221"/>
      <c r="CJ29" s="221"/>
      <c r="CK29" s="221"/>
    </row>
    <row r="30" spans="1:89" x14ac:dyDescent="0.25">
      <c r="A30" s="227"/>
      <c r="B30" s="225">
        <v>28</v>
      </c>
      <c r="C30" s="244" t="str">
        <f>IF('SAM_2017_4HH_rich with capital'!C30="","",'SAM_2017_4HH_rich with capital'!C30)</f>
        <v/>
      </c>
      <c r="D30" s="223" t="str">
        <f>IF('SAM_2017_4HH_rich with capital'!D30="","",'SAM_2017_4HH_rich with capital'!D30)</f>
        <v/>
      </c>
      <c r="E30" s="223" t="str">
        <f>IF('SAM_2017_4HH_rich with capital'!E30="","",'SAM_2017_4HH_rich with capital'!E30)</f>
        <v/>
      </c>
      <c r="F30" s="223" t="str">
        <f>IF('SAM_2017_4HH_rich with capital'!F30="","",'SAM_2017_4HH_rich with capital'!F30)</f>
        <v/>
      </c>
      <c r="G30" s="223" t="str">
        <f>IF('SAM_2017_4HH_rich with capital'!G30="","",'SAM_2017_4HH_rich with capital'!G30)</f>
        <v/>
      </c>
      <c r="H30" s="223" t="str">
        <f>IF('SAM_2017_4HH_rich with capital'!H30="","",'SAM_2017_4HH_rich with capital'!H30)</f>
        <v/>
      </c>
      <c r="I30" s="223" t="str">
        <f>IF('SAM_2017_4HH_rich with capital'!I30="","",'SAM_2017_4HH_rich with capital'!I30)</f>
        <v/>
      </c>
      <c r="J30" s="223" t="str">
        <f>IF('SAM_2017_4HH_rich with capital'!J30="","",'SAM_2017_4HH_rich with capital'!J30)</f>
        <v/>
      </c>
      <c r="K30" s="223" t="str">
        <f>IF('SAM_2017_4HH_rich with capital'!K30="","",'SAM_2017_4HH_rich with capital'!K30)</f>
        <v/>
      </c>
      <c r="L30" s="223" t="str">
        <f>IF('SAM_2017_4HH_rich with capital'!L30="","",'SAM_2017_4HH_rich with capital'!L30)</f>
        <v/>
      </c>
      <c r="M30" s="223" t="str">
        <f>IF('SAM_2017_4HH_rich with capital'!M30="","",'SAM_2017_4HH_rich with capital'!M30)</f>
        <v/>
      </c>
      <c r="N30" s="223" t="str">
        <f>IF('SAM_2017_4HH_rich with capital'!N30="","",'SAM_2017_4HH_rich with capital'!N30)</f>
        <v/>
      </c>
      <c r="O30" s="223" t="str">
        <f>IF('SAM_2017_4HH_rich with capital'!O30="","",'SAM_2017_4HH_rich with capital'!O30)</f>
        <v/>
      </c>
      <c r="P30" s="223" t="str">
        <f>IF('SAM_2017_4HH_rich with capital'!P30="","",'SAM_2017_4HH_rich with capital'!P30)</f>
        <v/>
      </c>
      <c r="Q30" s="223" t="str">
        <f>IF('SAM_2017_4HH_rich with capital'!Q30="","",'SAM_2017_4HH_rich with capital'!Q30)</f>
        <v/>
      </c>
      <c r="R30" s="223" t="str">
        <f>IF('SAM_2017_4HH_rich with capital'!R30="","",'SAM_2017_4HH_rich with capital'!R30)</f>
        <v/>
      </c>
      <c r="S30" s="223" t="str">
        <f>IF('SAM_2017_4HH_rich with capital'!S30="","",'SAM_2017_4HH_rich with capital'!S30)</f>
        <v/>
      </c>
      <c r="T30" s="223" t="str">
        <f>IF('SAM_2017_4HH_rich with capital'!T30="","",'SAM_2017_4HH_rich with capital'!T30)</f>
        <v/>
      </c>
      <c r="U30" s="223" t="str">
        <f>IF('SAM_2017_4HH_rich with capital'!U30="","",'SAM_2017_4HH_rich with capital'!U30)</f>
        <v/>
      </c>
      <c r="V30" s="223" t="str">
        <f>IF('SAM_2017_4HH_rich with capital'!V30="","",'SAM_2017_4HH_rich with capital'!V30)</f>
        <v/>
      </c>
      <c r="W30" s="223" t="str">
        <f>IF('SAM_2017_4HH_rich with capital'!W30="","",'SAM_2017_4HH_rich with capital'!W30)</f>
        <v/>
      </c>
      <c r="X30" s="223" t="str">
        <f>IF('SAM_2017_4HH_rich with capital'!X30="","",'SAM_2017_4HH_rich with capital'!X30)</f>
        <v/>
      </c>
      <c r="Y30" s="223" t="str">
        <f>IF('SAM_2017_4HH_rich with capital'!Y30="","",'SAM_2017_4HH_rich with capital'!Y30)</f>
        <v/>
      </c>
      <c r="Z30" s="223" t="str">
        <f>IF('SAM_2017_4HH_rich with capital'!Z30="","",'SAM_2017_4HH_rich with capital'!Z30)</f>
        <v/>
      </c>
      <c r="AA30" s="223" t="str">
        <f>IF('SAM_2017_4HH_rich with capital'!AA30="","",'SAM_2017_4HH_rich with capital'!AA30)</f>
        <v/>
      </c>
      <c r="AB30" s="223" t="str">
        <f>IF('SAM_2017_4HH_rich with capital'!AB30="","",'SAM_2017_4HH_rich with capital'!AB30)</f>
        <v/>
      </c>
      <c r="AC30" s="223" t="str">
        <f>IF('SAM_2017_4HH_rich with capital'!AC30="","",'SAM_2017_4HH_rich with capital'!AC30)</f>
        <v/>
      </c>
      <c r="AD30" s="223" t="str">
        <f>IF('SAM_2017_4HH_rich with capital'!AD30="","",'SAM_2017_4HH_rich with capital'!AD30)</f>
        <v/>
      </c>
      <c r="AE30" s="223" t="str">
        <f>IF('SAM_2017_4HH_rich with capital'!AE30="","",'SAM_2017_4HH_rich with capital'!AE30)</f>
        <v/>
      </c>
      <c r="AF30" s="223" t="str">
        <f>IF('SAM_2017_4HH_rich with capital'!AF30="","",'SAM_2017_4HH_rich with capital'!AF30)</f>
        <v/>
      </c>
      <c r="AG30" s="223" t="str">
        <f>IF('SAM_2017_4HH_rich with capital'!AG30="","",'SAM_2017_4HH_rich with capital'!AG30)</f>
        <v/>
      </c>
      <c r="AH30" s="223" t="str">
        <f>IF('SAM_2017_4HH_rich with capital'!AH30="","",'SAM_2017_4HH_rich with capital'!AH30)</f>
        <v/>
      </c>
      <c r="AI30" s="223" t="str">
        <f>IF('SAM_2017_4HH_rich with capital'!AI30="","",'SAM_2017_4HH_rich with capital'!AI30)</f>
        <v/>
      </c>
      <c r="AJ30" s="223" t="str">
        <f>IF('SAM_2017_4HH_rich with capital'!AJ30="","",'SAM_2017_4HH_rich with capital'!AJ30)</f>
        <v/>
      </c>
      <c r="AK30" s="223" t="str">
        <f>IF('SAM_2017_4HH_rich with capital'!AK30="","",'SAM_2017_4HH_rich with capital'!AK30)</f>
        <v/>
      </c>
      <c r="AL30" s="223" t="str">
        <f>IF('SAM_2017_4HH_rich with capital'!AL30="","",'SAM_2017_4HH_rich with capital'!AL30)</f>
        <v/>
      </c>
      <c r="AM30" s="223" t="str">
        <f>IF('SAM_2017_4HH_rich with capital'!AM30="","",'SAM_2017_4HH_rich with capital'!AM30)</f>
        <v/>
      </c>
      <c r="AN30" s="223" t="str">
        <f>IF('SAM_2017_4HH_rich with capital'!AN30="","",'SAM_2017_4HH_rich with capital'!AN30)</f>
        <v/>
      </c>
      <c r="AO30" s="223" t="str">
        <f>IF('SAM_2017_4HH_rich with capital'!AO30="","",'SAM_2017_4HH_rich with capital'!AO30)</f>
        <v/>
      </c>
      <c r="AP30" s="223" t="str">
        <f>IF('SAM_2017_4HH_rich with capital'!AP30="","",'SAM_2017_4HH_rich with capital'!AP30)</f>
        <v/>
      </c>
      <c r="AQ30" s="223" t="str">
        <f>IF('SAM_2017_4HH_rich with capital'!AQ30="","",'SAM_2017_4HH_rich with capital'!AQ30)</f>
        <v/>
      </c>
      <c r="AR30" s="223" t="str">
        <f>IF('SAM_2017_4HH_rich with capital'!AR30="","",'SAM_2017_4HH_rich with capital'!AR30)</f>
        <v/>
      </c>
      <c r="AS30" s="223" t="str">
        <f>IF('SAM_2017_4HH_rich with capital'!AS30="","",'SAM_2017_4HH_rich with capital'!AS30)</f>
        <v/>
      </c>
      <c r="AT30" s="223" t="str">
        <f>IF('SAM_2017_4HH_rich with capital'!AT30="","",'SAM_2017_4HH_rich with capital'!AT30)</f>
        <v/>
      </c>
      <c r="AU30" s="223" t="str">
        <f>IF('SAM_2017_4HH_rich with capital'!AU30="","",'SAM_2017_4HH_rich with capital'!AU30)</f>
        <v/>
      </c>
      <c r="AV30" s="223" t="str">
        <f>IF('SAM_2017_4HH_rich with capital'!AV30="","",'SAM_2017_4HH_rich with capital'!AV30)</f>
        <v/>
      </c>
      <c r="AW30" s="223" t="str">
        <f>IF('SAM_2017_4HH_rich with capital'!AW30="","",'SAM_2017_4HH_rich with capital'!AW30)</f>
        <v/>
      </c>
      <c r="AX30" s="223" t="str">
        <f>IF('SAM_2017_4HH_rich with capital'!AX30="","",'SAM_2017_4HH_rich with capital'!AX30)</f>
        <v/>
      </c>
      <c r="AY30" s="223" t="str">
        <f>IF('SAM_2017_4HH_rich with capital'!AY30="","",'SAM_2017_4HH_rich with capital'!AY30)</f>
        <v/>
      </c>
      <c r="AZ30" s="223" t="str">
        <f>IF('SAM_2017_4HH_rich with capital'!AZ30="","",'SAM_2017_4HH_rich with capital'!AZ30)</f>
        <v/>
      </c>
      <c r="BA30" s="223" t="str">
        <f>IF('SAM_2017_4HH_rich with capital'!BA30="","",'SAM_2017_4HH_rich with capital'!BA30)</f>
        <v/>
      </c>
      <c r="BB30" s="223" t="str">
        <f>IF('SAM_2017_4HH_rich with capital'!BB30="","",'SAM_2017_4HH_rich with capital'!BB30)</f>
        <v/>
      </c>
      <c r="BC30" s="223" t="str">
        <f>IF('SAM_2017_4HH_rich with capital'!BC30="","",'SAM_2017_4HH_rich with capital'!BC30)</f>
        <v/>
      </c>
      <c r="BD30" s="223" t="str">
        <f>IF('SAM_2017_4HH_rich with capital'!BD30="","",'SAM_2017_4HH_rich with capital'!BD30)</f>
        <v/>
      </c>
      <c r="BE30" s="223" t="str">
        <f>IF('SAM_2017_4HH_rich with capital'!BE30="","",'SAM_2017_4HH_rich with capital'!BE30)</f>
        <v/>
      </c>
      <c r="BF30" s="223" t="str">
        <f>IF('SAM_2017_4HH_rich with capital'!BF30="","",'SAM_2017_4HH_rich with capital'!BF30)</f>
        <v/>
      </c>
      <c r="BG30" s="223" t="str">
        <f>IF('SAM_2017_4HH_rich with capital'!BG30="","",'SAM_2017_4HH_rich with capital'!BG30)</f>
        <v/>
      </c>
      <c r="BH30" s="223" t="str">
        <f>IF('SAM_2017_4HH_rich with capital'!BH30="","",'SAM_2017_4HH_rich with capital'!BH30)</f>
        <v/>
      </c>
      <c r="BI30" s="223" t="str">
        <f>IF('SAM_2017_4HH_rich with capital'!BI30="","",'SAM_2017_4HH_rich with capital'!BI30)</f>
        <v/>
      </c>
      <c r="BJ30" s="223" t="str">
        <f>IF('SAM_2017_4HH_rich with capital'!BJ30="","",'SAM_2017_4HH_rich with capital'!BJ30)</f>
        <v/>
      </c>
      <c r="BK30" s="223" t="str">
        <f>IF('SAM_2017_4HH_rich with capital'!BK30="","",'SAM_2017_4HH_rich with capital'!BK30)</f>
        <v/>
      </c>
      <c r="BL30" s="223">
        <f>IF('SAM_2017_4HH_rich with capital'!BL30="","",'SAM_2017_4HH_rich with capital'!BL30)</f>
        <v>1649747.4347115131</v>
      </c>
      <c r="BM30" s="223" t="str">
        <f>IF('SAM_2017_4HH_rich with capital'!BM30="","",'SAM_2017_4HH_rich with capital'!BM30)</f>
        <v/>
      </c>
      <c r="BN30" s="223" t="str">
        <f>IF('SAM_2017_4HH_rich with capital'!BN30="","",'SAM_2017_4HH_rich with capital'!BN30)</f>
        <v/>
      </c>
      <c r="BO30" s="223" t="str">
        <f>IF('SAM_2017_4HH_rich with capital'!BO30="","",'SAM_2017_4HH_rich with capital'!BO30)</f>
        <v/>
      </c>
      <c r="BP30" s="223" t="str">
        <f>IF('SAM_2017_4HH_rich with capital'!BP30="","",'SAM_2017_4HH_rich with capital'!BP30)</f>
        <v/>
      </c>
      <c r="BQ30" s="223" t="str">
        <f>IF('SAM_2017_4HH_rich with capital'!BQ30="","",'SAM_2017_4HH_rich with capital'!BQ30)</f>
        <v/>
      </c>
      <c r="BR30" s="223" t="str">
        <f>IF('SAM_2017_4HH_rich with capital'!BR30="","",'SAM_2017_4HH_rich with capital'!BR30)</f>
        <v/>
      </c>
      <c r="BS30" s="223" t="str">
        <f>IF('SAM_2017_4HH_rich with capital'!BS30="","",'SAM_2017_4HH_rich with capital'!BS30)</f>
        <v/>
      </c>
      <c r="BT30" s="223" t="str">
        <f>IF('SAM_2017_4HH_rich with capital'!BT30="","",'SAM_2017_4HH_rich with capital'!BT30)</f>
        <v/>
      </c>
      <c r="BU30" s="223" t="str">
        <f>IF('SAM_2017_4HH_rich with capital'!BU30="","",'SAM_2017_4HH_rich with capital'!BU30)</f>
        <v/>
      </c>
      <c r="BV30" s="223" t="str">
        <f>IF('SAM_2017_4HH_rich with capital'!BV30="","",'SAM_2017_4HH_rich with capital'!BV30)</f>
        <v/>
      </c>
      <c r="BW30" s="223" t="str">
        <f>IF('SAM_2017_4HH_rich with capital'!BW30="","",'SAM_2017_4HH_rich with capital'!BW30)</f>
        <v/>
      </c>
      <c r="BX30" s="223" t="str">
        <f>IF('SAM_2017_4HH_rich with capital'!BX30="","",'SAM_2017_4HH_rich with capital'!BX30)</f>
        <v/>
      </c>
      <c r="BY30" s="223" t="str">
        <f>IF('SAM_2017_4HH_rich with capital'!BY30="","",'SAM_2017_4HH_rich with capital'!BY30)</f>
        <v/>
      </c>
      <c r="BZ30" s="223" t="str">
        <f>IF('SAM_2017_4HH_rich with capital'!BZ30="","",'SAM_2017_4HH_rich with capital'!BZ30)</f>
        <v/>
      </c>
      <c r="CA30" s="223" t="str">
        <f>IF('SAM_2017_4HH_rich with capital'!CA30="","",'SAM_2017_4HH_rich with capital'!CA30)</f>
        <v/>
      </c>
      <c r="CB30" s="223" t="str">
        <f>IF('SAM_2017_4HH_rich with capital'!CB30="","",'SAM_2017_4HH_rich with capital'!CB30)</f>
        <v/>
      </c>
      <c r="CC30" s="223" t="str">
        <f>IF('SAM_2017_4HH_rich with capital'!CC30="","",'SAM_2017_4HH_rich with capital'!CC30)</f>
        <v/>
      </c>
      <c r="CD30" s="223" t="str">
        <f>IF('SAM_2017_4HH_rich with capital'!CD30="","",'SAM_2017_4HH_rich with capital'!CD30)</f>
        <v/>
      </c>
      <c r="CE30" s="223" t="str">
        <f>IF('SAM_2017_4HH_rich with capital'!CE30="","",'SAM_2017_4HH_rich with capital'!CE30)</f>
        <v/>
      </c>
      <c r="CF30" s="83">
        <f>IF('SAM_2017_4HH_rich with capital'!CF30="","",'SAM_2017_4HH_rich with capital'!CF30)</f>
        <v>50203.241759283992</v>
      </c>
      <c r="CG30" s="107">
        <f t="shared" si="0"/>
        <v>1699950.676470797</v>
      </c>
      <c r="CH30" s="221"/>
      <c r="CI30" s="221"/>
      <c r="CJ30" s="221"/>
      <c r="CK30" s="221"/>
    </row>
    <row r="31" spans="1:89" x14ac:dyDescent="0.25">
      <c r="A31" s="227"/>
      <c r="B31" s="225">
        <v>29</v>
      </c>
      <c r="C31" s="244" t="str">
        <f>IF('SAM_2017_4HH_rich with capital'!C31="","",'SAM_2017_4HH_rich with capital'!C31)</f>
        <v/>
      </c>
      <c r="D31" s="223" t="str">
        <f>IF('SAM_2017_4HH_rich with capital'!D31="","",'SAM_2017_4HH_rich with capital'!D31)</f>
        <v/>
      </c>
      <c r="E31" s="223" t="str">
        <f>IF('SAM_2017_4HH_rich with capital'!E31="","",'SAM_2017_4HH_rich with capital'!E31)</f>
        <v/>
      </c>
      <c r="F31" s="223" t="str">
        <f>IF('SAM_2017_4HH_rich with capital'!F31="","",'SAM_2017_4HH_rich with capital'!F31)</f>
        <v/>
      </c>
      <c r="G31" s="223" t="str">
        <f>IF('SAM_2017_4HH_rich with capital'!G31="","",'SAM_2017_4HH_rich with capital'!G31)</f>
        <v/>
      </c>
      <c r="H31" s="223" t="str">
        <f>IF('SAM_2017_4HH_rich with capital'!H31="","",'SAM_2017_4HH_rich with capital'!H31)</f>
        <v/>
      </c>
      <c r="I31" s="223" t="str">
        <f>IF('SAM_2017_4HH_rich with capital'!I31="","",'SAM_2017_4HH_rich with capital'!I31)</f>
        <v/>
      </c>
      <c r="J31" s="223" t="str">
        <f>IF('SAM_2017_4HH_rich with capital'!J31="","",'SAM_2017_4HH_rich with capital'!J31)</f>
        <v/>
      </c>
      <c r="K31" s="223" t="str">
        <f>IF('SAM_2017_4HH_rich with capital'!K31="","",'SAM_2017_4HH_rich with capital'!K31)</f>
        <v/>
      </c>
      <c r="L31" s="223" t="str">
        <f>IF('SAM_2017_4HH_rich with capital'!L31="","",'SAM_2017_4HH_rich with capital'!L31)</f>
        <v/>
      </c>
      <c r="M31" s="223" t="str">
        <f>IF('SAM_2017_4HH_rich with capital'!M31="","",'SAM_2017_4HH_rich with capital'!M31)</f>
        <v/>
      </c>
      <c r="N31" s="223" t="str">
        <f>IF('SAM_2017_4HH_rich with capital'!N31="","",'SAM_2017_4HH_rich with capital'!N31)</f>
        <v/>
      </c>
      <c r="O31" s="223" t="str">
        <f>IF('SAM_2017_4HH_rich with capital'!O31="","",'SAM_2017_4HH_rich with capital'!O31)</f>
        <v/>
      </c>
      <c r="P31" s="223" t="str">
        <f>IF('SAM_2017_4HH_rich with capital'!P31="","",'SAM_2017_4HH_rich with capital'!P31)</f>
        <v/>
      </c>
      <c r="Q31" s="223" t="str">
        <f>IF('SAM_2017_4HH_rich with capital'!Q31="","",'SAM_2017_4HH_rich with capital'!Q31)</f>
        <v/>
      </c>
      <c r="R31" s="223" t="str">
        <f>IF('SAM_2017_4HH_rich with capital'!R31="","",'SAM_2017_4HH_rich with capital'!R31)</f>
        <v/>
      </c>
      <c r="S31" s="223" t="str">
        <f>IF('SAM_2017_4HH_rich with capital'!S31="","",'SAM_2017_4HH_rich with capital'!S31)</f>
        <v/>
      </c>
      <c r="T31" s="223" t="str">
        <f>IF('SAM_2017_4HH_rich with capital'!T31="","",'SAM_2017_4HH_rich with capital'!T31)</f>
        <v/>
      </c>
      <c r="U31" s="223" t="str">
        <f>IF('SAM_2017_4HH_rich with capital'!U31="","",'SAM_2017_4HH_rich with capital'!U31)</f>
        <v/>
      </c>
      <c r="V31" s="223" t="str">
        <f>IF('SAM_2017_4HH_rich with capital'!V31="","",'SAM_2017_4HH_rich with capital'!V31)</f>
        <v/>
      </c>
      <c r="W31" s="223" t="str">
        <f>IF('SAM_2017_4HH_rich with capital'!W31="","",'SAM_2017_4HH_rich with capital'!W31)</f>
        <v/>
      </c>
      <c r="X31" s="223" t="str">
        <f>IF('SAM_2017_4HH_rich with capital'!X31="","",'SAM_2017_4HH_rich with capital'!X31)</f>
        <v/>
      </c>
      <c r="Y31" s="223" t="str">
        <f>IF('SAM_2017_4HH_rich with capital'!Y31="","",'SAM_2017_4HH_rich with capital'!Y31)</f>
        <v/>
      </c>
      <c r="Z31" s="223" t="str">
        <f>IF('SAM_2017_4HH_rich with capital'!Z31="","",'SAM_2017_4HH_rich with capital'!Z31)</f>
        <v/>
      </c>
      <c r="AA31" s="223" t="str">
        <f>IF('SAM_2017_4HH_rich with capital'!AA31="","",'SAM_2017_4HH_rich with capital'!AA31)</f>
        <v/>
      </c>
      <c r="AB31" s="223" t="str">
        <f>IF('SAM_2017_4HH_rich with capital'!AB31="","",'SAM_2017_4HH_rich with capital'!AB31)</f>
        <v/>
      </c>
      <c r="AC31" s="223" t="str">
        <f>IF('SAM_2017_4HH_rich with capital'!AC31="","",'SAM_2017_4HH_rich with capital'!AC31)</f>
        <v/>
      </c>
      <c r="AD31" s="223" t="str">
        <f>IF('SAM_2017_4HH_rich with capital'!AD31="","",'SAM_2017_4HH_rich with capital'!AD31)</f>
        <v/>
      </c>
      <c r="AE31" s="223" t="str">
        <f>IF('SAM_2017_4HH_rich with capital'!AE31="","",'SAM_2017_4HH_rich with capital'!AE31)</f>
        <v/>
      </c>
      <c r="AF31" s="223" t="str">
        <f>IF('SAM_2017_4HH_rich with capital'!AF31="","",'SAM_2017_4HH_rich with capital'!AF31)</f>
        <v/>
      </c>
      <c r="AG31" s="223" t="str">
        <f>IF('SAM_2017_4HH_rich with capital'!AG31="","",'SAM_2017_4HH_rich with capital'!AG31)</f>
        <v/>
      </c>
      <c r="AH31" s="223" t="str">
        <f>IF('SAM_2017_4HH_rich with capital'!AH31="","",'SAM_2017_4HH_rich with capital'!AH31)</f>
        <v/>
      </c>
      <c r="AI31" s="223" t="str">
        <f>IF('SAM_2017_4HH_rich with capital'!AI31="","",'SAM_2017_4HH_rich with capital'!AI31)</f>
        <v/>
      </c>
      <c r="AJ31" s="223" t="str">
        <f>IF('SAM_2017_4HH_rich with capital'!AJ31="","",'SAM_2017_4HH_rich with capital'!AJ31)</f>
        <v/>
      </c>
      <c r="AK31" s="223" t="str">
        <f>IF('SAM_2017_4HH_rich with capital'!AK31="","",'SAM_2017_4HH_rich with capital'!AK31)</f>
        <v/>
      </c>
      <c r="AL31" s="223" t="str">
        <f>IF('SAM_2017_4HH_rich with capital'!AL31="","",'SAM_2017_4HH_rich with capital'!AL31)</f>
        <v/>
      </c>
      <c r="AM31" s="223" t="str">
        <f>IF('SAM_2017_4HH_rich with capital'!AM31="","",'SAM_2017_4HH_rich with capital'!AM31)</f>
        <v/>
      </c>
      <c r="AN31" s="223" t="str">
        <f>IF('SAM_2017_4HH_rich with capital'!AN31="","",'SAM_2017_4HH_rich with capital'!AN31)</f>
        <v/>
      </c>
      <c r="AO31" s="223" t="str">
        <f>IF('SAM_2017_4HH_rich with capital'!AO31="","",'SAM_2017_4HH_rich with capital'!AO31)</f>
        <v/>
      </c>
      <c r="AP31" s="223" t="str">
        <f>IF('SAM_2017_4HH_rich with capital'!AP31="","",'SAM_2017_4HH_rich with capital'!AP31)</f>
        <v/>
      </c>
      <c r="AQ31" s="223" t="str">
        <f>IF('SAM_2017_4HH_rich with capital'!AQ31="","",'SAM_2017_4HH_rich with capital'!AQ31)</f>
        <v/>
      </c>
      <c r="AR31" s="223" t="str">
        <f>IF('SAM_2017_4HH_rich with capital'!AR31="","",'SAM_2017_4HH_rich with capital'!AR31)</f>
        <v/>
      </c>
      <c r="AS31" s="223" t="str">
        <f>IF('SAM_2017_4HH_rich with capital'!AS31="","",'SAM_2017_4HH_rich with capital'!AS31)</f>
        <v/>
      </c>
      <c r="AT31" s="223" t="str">
        <f>IF('SAM_2017_4HH_rich with capital'!AT31="","",'SAM_2017_4HH_rich with capital'!AT31)</f>
        <v/>
      </c>
      <c r="AU31" s="223" t="str">
        <f>IF('SAM_2017_4HH_rich with capital'!AU31="","",'SAM_2017_4HH_rich with capital'!AU31)</f>
        <v/>
      </c>
      <c r="AV31" s="223" t="str">
        <f>IF('SAM_2017_4HH_rich with capital'!AV31="","",'SAM_2017_4HH_rich with capital'!AV31)</f>
        <v/>
      </c>
      <c r="AW31" s="223" t="str">
        <f>IF('SAM_2017_4HH_rich with capital'!AW31="","",'SAM_2017_4HH_rich with capital'!AW31)</f>
        <v/>
      </c>
      <c r="AX31" s="223" t="str">
        <f>IF('SAM_2017_4HH_rich with capital'!AX31="","",'SAM_2017_4HH_rich with capital'!AX31)</f>
        <v/>
      </c>
      <c r="AY31" s="223" t="str">
        <f>IF('SAM_2017_4HH_rich with capital'!AY31="","",'SAM_2017_4HH_rich with capital'!AY31)</f>
        <v/>
      </c>
      <c r="AZ31" s="223" t="str">
        <f>IF('SAM_2017_4HH_rich with capital'!AZ31="","",'SAM_2017_4HH_rich with capital'!AZ31)</f>
        <v/>
      </c>
      <c r="BA31" s="223" t="str">
        <f>IF('SAM_2017_4HH_rich with capital'!BA31="","",'SAM_2017_4HH_rich with capital'!BA31)</f>
        <v/>
      </c>
      <c r="BB31" s="223" t="str">
        <f>IF('SAM_2017_4HH_rich with capital'!BB31="","",'SAM_2017_4HH_rich with capital'!BB31)</f>
        <v/>
      </c>
      <c r="BC31" s="223" t="str">
        <f>IF('SAM_2017_4HH_rich with capital'!BC31="","",'SAM_2017_4HH_rich with capital'!BC31)</f>
        <v/>
      </c>
      <c r="BD31" s="223" t="str">
        <f>IF('SAM_2017_4HH_rich with capital'!BD31="","",'SAM_2017_4HH_rich with capital'!BD31)</f>
        <v/>
      </c>
      <c r="BE31" s="223" t="str">
        <f>IF('SAM_2017_4HH_rich with capital'!BE31="","",'SAM_2017_4HH_rich with capital'!BE31)</f>
        <v/>
      </c>
      <c r="BF31" s="223" t="str">
        <f>IF('SAM_2017_4HH_rich with capital'!BF31="","",'SAM_2017_4HH_rich with capital'!BF31)</f>
        <v/>
      </c>
      <c r="BG31" s="223" t="str">
        <f>IF('SAM_2017_4HH_rich with capital'!BG31="","",'SAM_2017_4HH_rich with capital'!BG31)</f>
        <v/>
      </c>
      <c r="BH31" s="223" t="str">
        <f>IF('SAM_2017_4HH_rich with capital'!BH31="","",'SAM_2017_4HH_rich with capital'!BH31)</f>
        <v/>
      </c>
      <c r="BI31" s="223" t="str">
        <f>IF('SAM_2017_4HH_rich with capital'!BI31="","",'SAM_2017_4HH_rich with capital'!BI31)</f>
        <v/>
      </c>
      <c r="BJ31" s="223" t="str">
        <f>IF('SAM_2017_4HH_rich with capital'!BJ31="","",'SAM_2017_4HH_rich with capital'!BJ31)</f>
        <v/>
      </c>
      <c r="BK31" s="223" t="str">
        <f>IF('SAM_2017_4HH_rich with capital'!BK31="","",'SAM_2017_4HH_rich with capital'!BK31)</f>
        <v/>
      </c>
      <c r="BL31" s="223" t="str">
        <f>IF('SAM_2017_4HH_rich with capital'!BL31="","",'SAM_2017_4HH_rich with capital'!BL31)</f>
        <v/>
      </c>
      <c r="BM31" s="223">
        <f>IF('SAM_2017_4HH_rich with capital'!BM31="","",'SAM_2017_4HH_rich with capital'!BM31)</f>
        <v>3145944.4361062404</v>
      </c>
      <c r="BN31" s="223" t="str">
        <f>IF('SAM_2017_4HH_rich with capital'!BN31="","",'SAM_2017_4HH_rich with capital'!BN31)</f>
        <v/>
      </c>
      <c r="BO31" s="223" t="str">
        <f>IF('SAM_2017_4HH_rich with capital'!BO31="","",'SAM_2017_4HH_rich with capital'!BO31)</f>
        <v/>
      </c>
      <c r="BP31" s="223" t="str">
        <f>IF('SAM_2017_4HH_rich with capital'!BP31="","",'SAM_2017_4HH_rich with capital'!BP31)</f>
        <v/>
      </c>
      <c r="BQ31" s="223" t="str">
        <f>IF('SAM_2017_4HH_rich with capital'!BQ31="","",'SAM_2017_4HH_rich with capital'!BQ31)</f>
        <v/>
      </c>
      <c r="BR31" s="223" t="str">
        <f>IF('SAM_2017_4HH_rich with capital'!BR31="","",'SAM_2017_4HH_rich with capital'!BR31)</f>
        <v/>
      </c>
      <c r="BS31" s="223" t="str">
        <f>IF('SAM_2017_4HH_rich with capital'!BS31="","",'SAM_2017_4HH_rich with capital'!BS31)</f>
        <v/>
      </c>
      <c r="BT31" s="223" t="str">
        <f>IF('SAM_2017_4HH_rich with capital'!BT31="","",'SAM_2017_4HH_rich with capital'!BT31)</f>
        <v/>
      </c>
      <c r="BU31" s="223" t="str">
        <f>IF('SAM_2017_4HH_rich with capital'!BU31="","",'SAM_2017_4HH_rich with capital'!BU31)</f>
        <v/>
      </c>
      <c r="BV31" s="223" t="str">
        <f>IF('SAM_2017_4HH_rich with capital'!BV31="","",'SAM_2017_4HH_rich with capital'!BV31)</f>
        <v/>
      </c>
      <c r="BW31" s="223" t="str">
        <f>IF('SAM_2017_4HH_rich with capital'!BW31="","",'SAM_2017_4HH_rich with capital'!BW31)</f>
        <v/>
      </c>
      <c r="BX31" s="223" t="str">
        <f>IF('SAM_2017_4HH_rich with capital'!BX31="","",'SAM_2017_4HH_rich with capital'!BX31)</f>
        <v/>
      </c>
      <c r="BY31" s="223" t="str">
        <f>IF('SAM_2017_4HH_rich with capital'!BY31="","",'SAM_2017_4HH_rich with capital'!BY31)</f>
        <v/>
      </c>
      <c r="BZ31" s="223" t="str">
        <f>IF('SAM_2017_4HH_rich with capital'!BZ31="","",'SAM_2017_4HH_rich with capital'!BZ31)</f>
        <v/>
      </c>
      <c r="CA31" s="223" t="str">
        <f>IF('SAM_2017_4HH_rich with capital'!CA31="","",'SAM_2017_4HH_rich with capital'!CA31)</f>
        <v/>
      </c>
      <c r="CB31" s="223" t="str">
        <f>IF('SAM_2017_4HH_rich with capital'!CB31="","",'SAM_2017_4HH_rich with capital'!CB31)</f>
        <v/>
      </c>
      <c r="CC31" s="223" t="str">
        <f>IF('SAM_2017_4HH_rich with capital'!CC31="","",'SAM_2017_4HH_rich with capital'!CC31)</f>
        <v/>
      </c>
      <c r="CD31" s="223" t="str">
        <f>IF('SAM_2017_4HH_rich with capital'!CD31="","",'SAM_2017_4HH_rich with capital'!CD31)</f>
        <v/>
      </c>
      <c r="CE31" s="223" t="str">
        <f>IF('SAM_2017_4HH_rich with capital'!CE31="","",'SAM_2017_4HH_rich with capital'!CE31)</f>
        <v/>
      </c>
      <c r="CF31" s="83">
        <f>IF('SAM_2017_4HH_rich with capital'!CF31="","",'SAM_2017_4HH_rich with capital'!CF31)</f>
        <v>29199.209891078048</v>
      </c>
      <c r="CG31" s="107">
        <f t="shared" si="0"/>
        <v>3175143.6459973184</v>
      </c>
      <c r="CH31" s="221"/>
      <c r="CI31" s="221"/>
      <c r="CJ31" s="221"/>
      <c r="CK31" s="221"/>
    </row>
    <row r="32" spans="1:89" x14ac:dyDescent="0.25">
      <c r="A32" s="227"/>
      <c r="B32" s="225">
        <v>30</v>
      </c>
      <c r="C32" s="244" t="str">
        <f>IF('SAM_2017_4HH_rich with capital'!C32="","",'SAM_2017_4HH_rich with capital'!C32)</f>
        <v/>
      </c>
      <c r="D32" s="223" t="str">
        <f>IF('SAM_2017_4HH_rich with capital'!D32="","",'SAM_2017_4HH_rich with capital'!D32)</f>
        <v/>
      </c>
      <c r="E32" s="223" t="str">
        <f>IF('SAM_2017_4HH_rich with capital'!E32="","",'SAM_2017_4HH_rich with capital'!E32)</f>
        <v/>
      </c>
      <c r="F32" s="223" t="str">
        <f>IF('SAM_2017_4HH_rich with capital'!F32="","",'SAM_2017_4HH_rich with capital'!F32)</f>
        <v/>
      </c>
      <c r="G32" s="223" t="str">
        <f>IF('SAM_2017_4HH_rich with capital'!G32="","",'SAM_2017_4HH_rich with capital'!G32)</f>
        <v/>
      </c>
      <c r="H32" s="223" t="str">
        <f>IF('SAM_2017_4HH_rich with capital'!H32="","",'SAM_2017_4HH_rich with capital'!H32)</f>
        <v/>
      </c>
      <c r="I32" s="223" t="str">
        <f>IF('SAM_2017_4HH_rich with capital'!I32="","",'SAM_2017_4HH_rich with capital'!I32)</f>
        <v/>
      </c>
      <c r="J32" s="223" t="str">
        <f>IF('SAM_2017_4HH_rich with capital'!J32="","",'SAM_2017_4HH_rich with capital'!J32)</f>
        <v/>
      </c>
      <c r="K32" s="223" t="str">
        <f>IF('SAM_2017_4HH_rich with capital'!K32="","",'SAM_2017_4HH_rich with capital'!K32)</f>
        <v/>
      </c>
      <c r="L32" s="223" t="str">
        <f>IF('SAM_2017_4HH_rich with capital'!L32="","",'SAM_2017_4HH_rich with capital'!L32)</f>
        <v/>
      </c>
      <c r="M32" s="223" t="str">
        <f>IF('SAM_2017_4HH_rich with capital'!M32="","",'SAM_2017_4HH_rich with capital'!M32)</f>
        <v/>
      </c>
      <c r="N32" s="223" t="str">
        <f>IF('SAM_2017_4HH_rich with capital'!N32="","",'SAM_2017_4HH_rich with capital'!N32)</f>
        <v/>
      </c>
      <c r="O32" s="223" t="str">
        <f>IF('SAM_2017_4HH_rich with capital'!O32="","",'SAM_2017_4HH_rich with capital'!O32)</f>
        <v/>
      </c>
      <c r="P32" s="223" t="str">
        <f>IF('SAM_2017_4HH_rich with capital'!P32="","",'SAM_2017_4HH_rich with capital'!P32)</f>
        <v/>
      </c>
      <c r="Q32" s="223" t="str">
        <f>IF('SAM_2017_4HH_rich with capital'!Q32="","",'SAM_2017_4HH_rich with capital'!Q32)</f>
        <v/>
      </c>
      <c r="R32" s="223" t="str">
        <f>IF('SAM_2017_4HH_rich with capital'!R32="","",'SAM_2017_4HH_rich with capital'!R32)</f>
        <v/>
      </c>
      <c r="S32" s="223" t="str">
        <f>IF('SAM_2017_4HH_rich with capital'!S32="","",'SAM_2017_4HH_rich with capital'!S32)</f>
        <v/>
      </c>
      <c r="T32" s="223" t="str">
        <f>IF('SAM_2017_4HH_rich with capital'!T32="","",'SAM_2017_4HH_rich with capital'!T32)</f>
        <v/>
      </c>
      <c r="U32" s="223" t="str">
        <f>IF('SAM_2017_4HH_rich with capital'!U32="","",'SAM_2017_4HH_rich with capital'!U32)</f>
        <v/>
      </c>
      <c r="V32" s="223" t="str">
        <f>IF('SAM_2017_4HH_rich with capital'!V32="","",'SAM_2017_4HH_rich with capital'!V32)</f>
        <v/>
      </c>
      <c r="W32" s="223" t="str">
        <f>IF('SAM_2017_4HH_rich with capital'!W32="","",'SAM_2017_4HH_rich with capital'!W32)</f>
        <v/>
      </c>
      <c r="X32" s="223" t="str">
        <f>IF('SAM_2017_4HH_rich with capital'!X32="","",'SAM_2017_4HH_rich with capital'!X32)</f>
        <v/>
      </c>
      <c r="Y32" s="223" t="str">
        <f>IF('SAM_2017_4HH_rich with capital'!Y32="","",'SAM_2017_4HH_rich with capital'!Y32)</f>
        <v/>
      </c>
      <c r="Z32" s="223" t="str">
        <f>IF('SAM_2017_4HH_rich with capital'!Z32="","",'SAM_2017_4HH_rich with capital'!Z32)</f>
        <v/>
      </c>
      <c r="AA32" s="223" t="str">
        <f>IF('SAM_2017_4HH_rich with capital'!AA32="","",'SAM_2017_4HH_rich with capital'!AA32)</f>
        <v/>
      </c>
      <c r="AB32" s="223" t="str">
        <f>IF('SAM_2017_4HH_rich with capital'!AB32="","",'SAM_2017_4HH_rich with capital'!AB32)</f>
        <v/>
      </c>
      <c r="AC32" s="223" t="str">
        <f>IF('SAM_2017_4HH_rich with capital'!AC32="","",'SAM_2017_4HH_rich with capital'!AC32)</f>
        <v/>
      </c>
      <c r="AD32" s="223" t="str">
        <f>IF('SAM_2017_4HH_rich with capital'!AD32="","",'SAM_2017_4HH_rich with capital'!AD32)</f>
        <v/>
      </c>
      <c r="AE32" s="223" t="str">
        <f>IF('SAM_2017_4HH_rich with capital'!AE32="","",'SAM_2017_4HH_rich with capital'!AE32)</f>
        <v/>
      </c>
      <c r="AF32" s="223" t="str">
        <f>IF('SAM_2017_4HH_rich with capital'!AF32="","",'SAM_2017_4HH_rich with capital'!AF32)</f>
        <v/>
      </c>
      <c r="AG32" s="223" t="str">
        <f>IF('SAM_2017_4HH_rich with capital'!AG32="","",'SAM_2017_4HH_rich with capital'!AG32)</f>
        <v/>
      </c>
      <c r="AH32" s="223" t="str">
        <f>IF('SAM_2017_4HH_rich with capital'!AH32="","",'SAM_2017_4HH_rich with capital'!AH32)</f>
        <v/>
      </c>
      <c r="AI32" s="223" t="str">
        <f>IF('SAM_2017_4HH_rich with capital'!AI32="","",'SAM_2017_4HH_rich with capital'!AI32)</f>
        <v/>
      </c>
      <c r="AJ32" s="223" t="str">
        <f>IF('SAM_2017_4HH_rich with capital'!AJ32="","",'SAM_2017_4HH_rich with capital'!AJ32)</f>
        <v/>
      </c>
      <c r="AK32" s="223" t="str">
        <f>IF('SAM_2017_4HH_rich with capital'!AK32="","",'SAM_2017_4HH_rich with capital'!AK32)</f>
        <v/>
      </c>
      <c r="AL32" s="223" t="str">
        <f>IF('SAM_2017_4HH_rich with capital'!AL32="","",'SAM_2017_4HH_rich with capital'!AL32)</f>
        <v/>
      </c>
      <c r="AM32" s="223" t="str">
        <f>IF('SAM_2017_4HH_rich with capital'!AM32="","",'SAM_2017_4HH_rich with capital'!AM32)</f>
        <v/>
      </c>
      <c r="AN32" s="223" t="str">
        <f>IF('SAM_2017_4HH_rich with capital'!AN32="","",'SAM_2017_4HH_rich with capital'!AN32)</f>
        <v/>
      </c>
      <c r="AO32" s="223" t="str">
        <f>IF('SAM_2017_4HH_rich with capital'!AO32="","",'SAM_2017_4HH_rich with capital'!AO32)</f>
        <v/>
      </c>
      <c r="AP32" s="223" t="str">
        <f>IF('SAM_2017_4HH_rich with capital'!AP32="","",'SAM_2017_4HH_rich with capital'!AP32)</f>
        <v/>
      </c>
      <c r="AQ32" s="223" t="str">
        <f>IF('SAM_2017_4HH_rich with capital'!AQ32="","",'SAM_2017_4HH_rich with capital'!AQ32)</f>
        <v/>
      </c>
      <c r="AR32" s="223" t="str">
        <f>IF('SAM_2017_4HH_rich with capital'!AR32="","",'SAM_2017_4HH_rich with capital'!AR32)</f>
        <v/>
      </c>
      <c r="AS32" s="223" t="str">
        <f>IF('SAM_2017_4HH_rich with capital'!AS32="","",'SAM_2017_4HH_rich with capital'!AS32)</f>
        <v/>
      </c>
      <c r="AT32" s="223" t="str">
        <f>IF('SAM_2017_4HH_rich with capital'!AT32="","",'SAM_2017_4HH_rich with capital'!AT32)</f>
        <v/>
      </c>
      <c r="AU32" s="223" t="str">
        <f>IF('SAM_2017_4HH_rich with capital'!AU32="","",'SAM_2017_4HH_rich with capital'!AU32)</f>
        <v/>
      </c>
      <c r="AV32" s="223" t="str">
        <f>IF('SAM_2017_4HH_rich with capital'!AV32="","",'SAM_2017_4HH_rich with capital'!AV32)</f>
        <v/>
      </c>
      <c r="AW32" s="223" t="str">
        <f>IF('SAM_2017_4HH_rich with capital'!AW32="","",'SAM_2017_4HH_rich with capital'!AW32)</f>
        <v/>
      </c>
      <c r="AX32" s="223" t="str">
        <f>IF('SAM_2017_4HH_rich with capital'!AX32="","",'SAM_2017_4HH_rich with capital'!AX32)</f>
        <v/>
      </c>
      <c r="AY32" s="223" t="str">
        <f>IF('SAM_2017_4HH_rich with capital'!AY32="","",'SAM_2017_4HH_rich with capital'!AY32)</f>
        <v/>
      </c>
      <c r="AZ32" s="223" t="str">
        <f>IF('SAM_2017_4HH_rich with capital'!AZ32="","",'SAM_2017_4HH_rich with capital'!AZ32)</f>
        <v/>
      </c>
      <c r="BA32" s="223" t="str">
        <f>IF('SAM_2017_4HH_rich with capital'!BA32="","",'SAM_2017_4HH_rich with capital'!BA32)</f>
        <v/>
      </c>
      <c r="BB32" s="223" t="str">
        <f>IF('SAM_2017_4HH_rich with capital'!BB32="","",'SAM_2017_4HH_rich with capital'!BB32)</f>
        <v/>
      </c>
      <c r="BC32" s="223" t="str">
        <f>IF('SAM_2017_4HH_rich with capital'!BC32="","",'SAM_2017_4HH_rich with capital'!BC32)</f>
        <v/>
      </c>
      <c r="BD32" s="223" t="str">
        <f>IF('SAM_2017_4HH_rich with capital'!BD32="","",'SAM_2017_4HH_rich with capital'!BD32)</f>
        <v/>
      </c>
      <c r="BE32" s="223" t="str">
        <f>IF('SAM_2017_4HH_rich with capital'!BE32="","",'SAM_2017_4HH_rich with capital'!BE32)</f>
        <v/>
      </c>
      <c r="BF32" s="223" t="str">
        <f>IF('SAM_2017_4HH_rich with capital'!BF32="","",'SAM_2017_4HH_rich with capital'!BF32)</f>
        <v/>
      </c>
      <c r="BG32" s="223" t="str">
        <f>IF('SAM_2017_4HH_rich with capital'!BG32="","",'SAM_2017_4HH_rich with capital'!BG32)</f>
        <v/>
      </c>
      <c r="BH32" s="223" t="str">
        <f>IF('SAM_2017_4HH_rich with capital'!BH32="","",'SAM_2017_4HH_rich with capital'!BH32)</f>
        <v/>
      </c>
      <c r="BI32" s="223" t="str">
        <f>IF('SAM_2017_4HH_rich with capital'!BI32="","",'SAM_2017_4HH_rich with capital'!BI32)</f>
        <v/>
      </c>
      <c r="BJ32" s="223" t="str">
        <f>IF('SAM_2017_4HH_rich with capital'!BJ32="","",'SAM_2017_4HH_rich with capital'!BJ32)</f>
        <v/>
      </c>
      <c r="BK32" s="223" t="str">
        <f>IF('SAM_2017_4HH_rich with capital'!BK32="","",'SAM_2017_4HH_rich with capital'!BK32)</f>
        <v/>
      </c>
      <c r="BL32" s="223" t="str">
        <f>IF('SAM_2017_4HH_rich with capital'!BL32="","",'SAM_2017_4HH_rich with capital'!BL32)</f>
        <v/>
      </c>
      <c r="BM32" s="223" t="str">
        <f>IF('SAM_2017_4HH_rich with capital'!BM32="","",'SAM_2017_4HH_rich with capital'!BM32)</f>
        <v/>
      </c>
      <c r="BN32" s="223">
        <f>IF('SAM_2017_4HH_rich with capital'!BN32="","",'SAM_2017_4HH_rich with capital'!BN32)</f>
        <v>6522957.5434955312</v>
      </c>
      <c r="BO32" s="223" t="str">
        <f>IF('SAM_2017_4HH_rich with capital'!BO32="","",'SAM_2017_4HH_rich with capital'!BO32)</f>
        <v/>
      </c>
      <c r="BP32" s="223" t="str">
        <f>IF('SAM_2017_4HH_rich with capital'!BP32="","",'SAM_2017_4HH_rich with capital'!BP32)</f>
        <v/>
      </c>
      <c r="BQ32" s="223" t="str">
        <f>IF('SAM_2017_4HH_rich with capital'!BQ32="","",'SAM_2017_4HH_rich with capital'!BQ32)</f>
        <v/>
      </c>
      <c r="BR32" s="223" t="str">
        <f>IF('SAM_2017_4HH_rich with capital'!BR32="","",'SAM_2017_4HH_rich with capital'!BR32)</f>
        <v/>
      </c>
      <c r="BS32" s="223" t="str">
        <f>IF('SAM_2017_4HH_rich with capital'!BS32="","",'SAM_2017_4HH_rich with capital'!BS32)</f>
        <v/>
      </c>
      <c r="BT32" s="223" t="str">
        <f>IF('SAM_2017_4HH_rich with capital'!BT32="","",'SAM_2017_4HH_rich with capital'!BT32)</f>
        <v/>
      </c>
      <c r="BU32" s="223" t="str">
        <f>IF('SAM_2017_4HH_rich with capital'!BU32="","",'SAM_2017_4HH_rich with capital'!BU32)</f>
        <v/>
      </c>
      <c r="BV32" s="223" t="str">
        <f>IF('SAM_2017_4HH_rich with capital'!BV32="","",'SAM_2017_4HH_rich with capital'!BV32)</f>
        <v/>
      </c>
      <c r="BW32" s="223" t="str">
        <f>IF('SAM_2017_4HH_rich with capital'!BW32="","",'SAM_2017_4HH_rich with capital'!BW32)</f>
        <v/>
      </c>
      <c r="BX32" s="223" t="str">
        <f>IF('SAM_2017_4HH_rich with capital'!BX32="","",'SAM_2017_4HH_rich with capital'!BX32)</f>
        <v/>
      </c>
      <c r="BY32" s="223" t="str">
        <f>IF('SAM_2017_4HH_rich with capital'!BY32="","",'SAM_2017_4HH_rich with capital'!BY32)</f>
        <v/>
      </c>
      <c r="BZ32" s="223" t="str">
        <f>IF('SAM_2017_4HH_rich with capital'!BZ32="","",'SAM_2017_4HH_rich with capital'!BZ32)</f>
        <v/>
      </c>
      <c r="CA32" s="223" t="str">
        <f>IF('SAM_2017_4HH_rich with capital'!CA32="","",'SAM_2017_4HH_rich with capital'!CA32)</f>
        <v/>
      </c>
      <c r="CB32" s="223" t="str">
        <f>IF('SAM_2017_4HH_rich with capital'!CB32="","",'SAM_2017_4HH_rich with capital'!CB32)</f>
        <v/>
      </c>
      <c r="CC32" s="223" t="str">
        <f>IF('SAM_2017_4HH_rich with capital'!CC32="","",'SAM_2017_4HH_rich with capital'!CC32)</f>
        <v/>
      </c>
      <c r="CD32" s="223" t="str">
        <f>IF('SAM_2017_4HH_rich with capital'!CD32="","",'SAM_2017_4HH_rich with capital'!CD32)</f>
        <v/>
      </c>
      <c r="CE32" s="223" t="str">
        <f>IF('SAM_2017_4HH_rich with capital'!CE32="","",'SAM_2017_4HH_rich with capital'!CE32)</f>
        <v/>
      </c>
      <c r="CF32" s="83">
        <f>IF('SAM_2017_4HH_rich with capital'!CF32="","",'SAM_2017_4HH_rich with capital'!CF32)</f>
        <v>21264.247637171658</v>
      </c>
      <c r="CG32" s="107">
        <f t="shared" si="0"/>
        <v>6544221.7911327025</v>
      </c>
      <c r="CH32" s="221"/>
      <c r="CI32" s="221"/>
      <c r="CJ32" s="221"/>
      <c r="CK32" s="221"/>
    </row>
    <row r="33" spans="1:89" x14ac:dyDescent="0.25">
      <c r="A33" s="227"/>
      <c r="B33" s="225">
        <v>31</v>
      </c>
      <c r="C33" s="244" t="str">
        <f>IF('SAM_2017_4HH_rich with capital'!C33="","",'SAM_2017_4HH_rich with capital'!C33)</f>
        <v/>
      </c>
      <c r="D33" s="223" t="str">
        <f>IF('SAM_2017_4HH_rich with capital'!D33="","",'SAM_2017_4HH_rich with capital'!D33)</f>
        <v/>
      </c>
      <c r="E33" s="223" t="str">
        <f>IF('SAM_2017_4HH_rich with capital'!E33="","",'SAM_2017_4HH_rich with capital'!E33)</f>
        <v/>
      </c>
      <c r="F33" s="223" t="str">
        <f>IF('SAM_2017_4HH_rich with capital'!F33="","",'SAM_2017_4HH_rich with capital'!F33)</f>
        <v/>
      </c>
      <c r="G33" s="223" t="str">
        <f>IF('SAM_2017_4HH_rich with capital'!G33="","",'SAM_2017_4HH_rich with capital'!G33)</f>
        <v/>
      </c>
      <c r="H33" s="223" t="str">
        <f>IF('SAM_2017_4HH_rich with capital'!H33="","",'SAM_2017_4HH_rich with capital'!H33)</f>
        <v/>
      </c>
      <c r="I33" s="223" t="str">
        <f>IF('SAM_2017_4HH_rich with capital'!I33="","",'SAM_2017_4HH_rich with capital'!I33)</f>
        <v/>
      </c>
      <c r="J33" s="223" t="str">
        <f>IF('SAM_2017_4HH_rich with capital'!J33="","",'SAM_2017_4HH_rich with capital'!J33)</f>
        <v/>
      </c>
      <c r="K33" s="223" t="str">
        <f>IF('SAM_2017_4HH_rich with capital'!K33="","",'SAM_2017_4HH_rich with capital'!K33)</f>
        <v/>
      </c>
      <c r="L33" s="223" t="str">
        <f>IF('SAM_2017_4HH_rich with capital'!L33="","",'SAM_2017_4HH_rich with capital'!L33)</f>
        <v/>
      </c>
      <c r="M33" s="223" t="str">
        <f>IF('SAM_2017_4HH_rich with capital'!M33="","",'SAM_2017_4HH_rich with capital'!M33)</f>
        <v/>
      </c>
      <c r="N33" s="223" t="str">
        <f>IF('SAM_2017_4HH_rich with capital'!N33="","",'SAM_2017_4HH_rich with capital'!N33)</f>
        <v/>
      </c>
      <c r="O33" s="223" t="str">
        <f>IF('SAM_2017_4HH_rich with capital'!O33="","",'SAM_2017_4HH_rich with capital'!O33)</f>
        <v/>
      </c>
      <c r="P33" s="223" t="str">
        <f>IF('SAM_2017_4HH_rich with capital'!P33="","",'SAM_2017_4HH_rich with capital'!P33)</f>
        <v/>
      </c>
      <c r="Q33" s="223" t="str">
        <f>IF('SAM_2017_4HH_rich with capital'!Q33="","",'SAM_2017_4HH_rich with capital'!Q33)</f>
        <v/>
      </c>
      <c r="R33" s="223" t="str">
        <f>IF('SAM_2017_4HH_rich with capital'!R33="","",'SAM_2017_4HH_rich with capital'!R33)</f>
        <v/>
      </c>
      <c r="S33" s="223" t="str">
        <f>IF('SAM_2017_4HH_rich with capital'!S33="","",'SAM_2017_4HH_rich with capital'!S33)</f>
        <v/>
      </c>
      <c r="T33" s="223" t="str">
        <f>IF('SAM_2017_4HH_rich with capital'!T33="","",'SAM_2017_4HH_rich with capital'!T33)</f>
        <v/>
      </c>
      <c r="U33" s="223" t="str">
        <f>IF('SAM_2017_4HH_rich with capital'!U33="","",'SAM_2017_4HH_rich with capital'!U33)</f>
        <v/>
      </c>
      <c r="V33" s="223" t="str">
        <f>IF('SAM_2017_4HH_rich with capital'!V33="","",'SAM_2017_4HH_rich with capital'!V33)</f>
        <v/>
      </c>
      <c r="W33" s="223" t="str">
        <f>IF('SAM_2017_4HH_rich with capital'!W33="","",'SAM_2017_4HH_rich with capital'!W33)</f>
        <v/>
      </c>
      <c r="X33" s="223" t="str">
        <f>IF('SAM_2017_4HH_rich with capital'!X33="","",'SAM_2017_4HH_rich with capital'!X33)</f>
        <v/>
      </c>
      <c r="Y33" s="223" t="str">
        <f>IF('SAM_2017_4HH_rich with capital'!Y33="","",'SAM_2017_4HH_rich with capital'!Y33)</f>
        <v/>
      </c>
      <c r="Z33" s="223" t="str">
        <f>IF('SAM_2017_4HH_rich with capital'!Z33="","",'SAM_2017_4HH_rich with capital'!Z33)</f>
        <v/>
      </c>
      <c r="AA33" s="223" t="str">
        <f>IF('SAM_2017_4HH_rich with capital'!AA33="","",'SAM_2017_4HH_rich with capital'!AA33)</f>
        <v/>
      </c>
      <c r="AB33" s="223" t="str">
        <f>IF('SAM_2017_4HH_rich with capital'!AB33="","",'SAM_2017_4HH_rich with capital'!AB33)</f>
        <v/>
      </c>
      <c r="AC33" s="223" t="str">
        <f>IF('SAM_2017_4HH_rich with capital'!AC33="","",'SAM_2017_4HH_rich with capital'!AC33)</f>
        <v/>
      </c>
      <c r="AD33" s="223" t="str">
        <f>IF('SAM_2017_4HH_rich with capital'!AD33="","",'SAM_2017_4HH_rich with capital'!AD33)</f>
        <v/>
      </c>
      <c r="AE33" s="223" t="str">
        <f>IF('SAM_2017_4HH_rich with capital'!AE33="","",'SAM_2017_4HH_rich with capital'!AE33)</f>
        <v/>
      </c>
      <c r="AF33" s="223" t="str">
        <f>IF('SAM_2017_4HH_rich with capital'!AF33="","",'SAM_2017_4HH_rich with capital'!AF33)</f>
        <v/>
      </c>
      <c r="AG33" s="223" t="str">
        <f>IF('SAM_2017_4HH_rich with capital'!AG33="","",'SAM_2017_4HH_rich with capital'!AG33)</f>
        <v/>
      </c>
      <c r="AH33" s="223" t="str">
        <f>IF('SAM_2017_4HH_rich with capital'!AH33="","",'SAM_2017_4HH_rich with capital'!AH33)</f>
        <v/>
      </c>
      <c r="AI33" s="223" t="str">
        <f>IF('SAM_2017_4HH_rich with capital'!AI33="","",'SAM_2017_4HH_rich with capital'!AI33)</f>
        <v/>
      </c>
      <c r="AJ33" s="223" t="str">
        <f>IF('SAM_2017_4HH_rich with capital'!AJ33="","",'SAM_2017_4HH_rich with capital'!AJ33)</f>
        <v/>
      </c>
      <c r="AK33" s="223" t="str">
        <f>IF('SAM_2017_4HH_rich with capital'!AK33="","",'SAM_2017_4HH_rich with capital'!AK33)</f>
        <v/>
      </c>
      <c r="AL33" s="223" t="str">
        <f>IF('SAM_2017_4HH_rich with capital'!AL33="","",'SAM_2017_4HH_rich with capital'!AL33)</f>
        <v/>
      </c>
      <c r="AM33" s="223" t="str">
        <f>IF('SAM_2017_4HH_rich with capital'!AM33="","",'SAM_2017_4HH_rich with capital'!AM33)</f>
        <v/>
      </c>
      <c r="AN33" s="223" t="str">
        <f>IF('SAM_2017_4HH_rich with capital'!AN33="","",'SAM_2017_4HH_rich with capital'!AN33)</f>
        <v/>
      </c>
      <c r="AO33" s="223" t="str">
        <f>IF('SAM_2017_4HH_rich with capital'!AO33="","",'SAM_2017_4HH_rich with capital'!AO33)</f>
        <v/>
      </c>
      <c r="AP33" s="223" t="str">
        <f>IF('SAM_2017_4HH_rich with capital'!AP33="","",'SAM_2017_4HH_rich with capital'!AP33)</f>
        <v/>
      </c>
      <c r="AQ33" s="223" t="str">
        <f>IF('SAM_2017_4HH_rich with capital'!AQ33="","",'SAM_2017_4HH_rich with capital'!AQ33)</f>
        <v/>
      </c>
      <c r="AR33" s="223" t="str">
        <f>IF('SAM_2017_4HH_rich with capital'!AR33="","",'SAM_2017_4HH_rich with capital'!AR33)</f>
        <v/>
      </c>
      <c r="AS33" s="223" t="str">
        <f>IF('SAM_2017_4HH_rich with capital'!AS33="","",'SAM_2017_4HH_rich with capital'!AS33)</f>
        <v/>
      </c>
      <c r="AT33" s="223" t="str">
        <f>IF('SAM_2017_4HH_rich with capital'!AT33="","",'SAM_2017_4HH_rich with capital'!AT33)</f>
        <v/>
      </c>
      <c r="AU33" s="223" t="str">
        <f>IF('SAM_2017_4HH_rich with capital'!AU33="","",'SAM_2017_4HH_rich with capital'!AU33)</f>
        <v/>
      </c>
      <c r="AV33" s="223" t="str">
        <f>IF('SAM_2017_4HH_rich with capital'!AV33="","",'SAM_2017_4HH_rich with capital'!AV33)</f>
        <v/>
      </c>
      <c r="AW33" s="223" t="str">
        <f>IF('SAM_2017_4HH_rich with capital'!AW33="","",'SAM_2017_4HH_rich with capital'!AW33)</f>
        <v/>
      </c>
      <c r="AX33" s="223" t="str">
        <f>IF('SAM_2017_4HH_rich with capital'!AX33="","",'SAM_2017_4HH_rich with capital'!AX33)</f>
        <v/>
      </c>
      <c r="AY33" s="223" t="str">
        <f>IF('SAM_2017_4HH_rich with capital'!AY33="","",'SAM_2017_4HH_rich with capital'!AY33)</f>
        <v/>
      </c>
      <c r="AZ33" s="223" t="str">
        <f>IF('SAM_2017_4HH_rich with capital'!AZ33="","",'SAM_2017_4HH_rich with capital'!AZ33)</f>
        <v/>
      </c>
      <c r="BA33" s="223" t="str">
        <f>IF('SAM_2017_4HH_rich with capital'!BA33="","",'SAM_2017_4HH_rich with capital'!BA33)</f>
        <v/>
      </c>
      <c r="BB33" s="223" t="str">
        <f>IF('SAM_2017_4HH_rich with capital'!BB33="","",'SAM_2017_4HH_rich with capital'!BB33)</f>
        <v/>
      </c>
      <c r="BC33" s="223" t="str">
        <f>IF('SAM_2017_4HH_rich with capital'!BC33="","",'SAM_2017_4HH_rich with capital'!BC33)</f>
        <v/>
      </c>
      <c r="BD33" s="223" t="str">
        <f>IF('SAM_2017_4HH_rich with capital'!BD33="","",'SAM_2017_4HH_rich with capital'!BD33)</f>
        <v/>
      </c>
      <c r="BE33" s="223" t="str">
        <f>IF('SAM_2017_4HH_rich with capital'!BE33="","",'SAM_2017_4HH_rich with capital'!BE33)</f>
        <v/>
      </c>
      <c r="BF33" s="223" t="str">
        <f>IF('SAM_2017_4HH_rich with capital'!BF33="","",'SAM_2017_4HH_rich with capital'!BF33)</f>
        <v/>
      </c>
      <c r="BG33" s="223" t="str">
        <f>IF('SAM_2017_4HH_rich with capital'!BG33="","",'SAM_2017_4HH_rich with capital'!BG33)</f>
        <v/>
      </c>
      <c r="BH33" s="223" t="str">
        <f>IF('SAM_2017_4HH_rich with capital'!BH33="","",'SAM_2017_4HH_rich with capital'!BH33)</f>
        <v/>
      </c>
      <c r="BI33" s="223" t="str">
        <f>IF('SAM_2017_4HH_rich with capital'!BI33="","",'SAM_2017_4HH_rich with capital'!BI33)</f>
        <v/>
      </c>
      <c r="BJ33" s="223" t="str">
        <f>IF('SAM_2017_4HH_rich with capital'!BJ33="","",'SAM_2017_4HH_rich with capital'!BJ33)</f>
        <v/>
      </c>
      <c r="BK33" s="223" t="str">
        <f>IF('SAM_2017_4HH_rich with capital'!BK33="","",'SAM_2017_4HH_rich with capital'!BK33)</f>
        <v/>
      </c>
      <c r="BL33" s="223" t="str">
        <f>IF('SAM_2017_4HH_rich with capital'!BL33="","",'SAM_2017_4HH_rich with capital'!BL33)</f>
        <v/>
      </c>
      <c r="BM33" s="223" t="str">
        <f>IF('SAM_2017_4HH_rich with capital'!BM33="","",'SAM_2017_4HH_rich with capital'!BM33)</f>
        <v/>
      </c>
      <c r="BN33" s="223" t="str">
        <f>IF('SAM_2017_4HH_rich with capital'!BN33="","",'SAM_2017_4HH_rich with capital'!BN33)</f>
        <v/>
      </c>
      <c r="BO33" s="223">
        <f>IF('SAM_2017_4HH_rich with capital'!BO33="","",'SAM_2017_4HH_rich with capital'!BO33)</f>
        <v>4077439.6833291347</v>
      </c>
      <c r="BP33" s="223" t="str">
        <f>IF('SAM_2017_4HH_rich with capital'!BP33="","",'SAM_2017_4HH_rich with capital'!BP33)</f>
        <v/>
      </c>
      <c r="BQ33" s="223" t="str">
        <f>IF('SAM_2017_4HH_rich with capital'!BQ33="","",'SAM_2017_4HH_rich with capital'!BQ33)</f>
        <v/>
      </c>
      <c r="BR33" s="223" t="str">
        <f>IF('SAM_2017_4HH_rich with capital'!BR33="","",'SAM_2017_4HH_rich with capital'!BR33)</f>
        <v/>
      </c>
      <c r="BS33" s="223" t="str">
        <f>IF('SAM_2017_4HH_rich with capital'!BS33="","",'SAM_2017_4HH_rich with capital'!BS33)</f>
        <v/>
      </c>
      <c r="BT33" s="223" t="str">
        <f>IF('SAM_2017_4HH_rich with capital'!BT33="","",'SAM_2017_4HH_rich with capital'!BT33)</f>
        <v/>
      </c>
      <c r="BU33" s="223" t="str">
        <f>IF('SAM_2017_4HH_rich with capital'!BU33="","",'SAM_2017_4HH_rich with capital'!BU33)</f>
        <v/>
      </c>
      <c r="BV33" s="223" t="str">
        <f>IF('SAM_2017_4HH_rich with capital'!BV33="","",'SAM_2017_4HH_rich with capital'!BV33)</f>
        <v/>
      </c>
      <c r="BW33" s="223" t="str">
        <f>IF('SAM_2017_4HH_rich with capital'!BW33="","",'SAM_2017_4HH_rich with capital'!BW33)</f>
        <v/>
      </c>
      <c r="BX33" s="223" t="str">
        <f>IF('SAM_2017_4HH_rich with capital'!BX33="","",'SAM_2017_4HH_rich with capital'!BX33)</f>
        <v/>
      </c>
      <c r="BY33" s="223" t="str">
        <f>IF('SAM_2017_4HH_rich with capital'!BY33="","",'SAM_2017_4HH_rich with capital'!BY33)</f>
        <v/>
      </c>
      <c r="BZ33" s="223" t="str">
        <f>IF('SAM_2017_4HH_rich with capital'!BZ33="","",'SAM_2017_4HH_rich with capital'!BZ33)</f>
        <v/>
      </c>
      <c r="CA33" s="223" t="str">
        <f>IF('SAM_2017_4HH_rich with capital'!CA33="","",'SAM_2017_4HH_rich with capital'!CA33)</f>
        <v/>
      </c>
      <c r="CB33" s="223" t="str">
        <f>IF('SAM_2017_4HH_rich with capital'!CB33="","",'SAM_2017_4HH_rich with capital'!CB33)</f>
        <v/>
      </c>
      <c r="CC33" s="223" t="str">
        <f>IF('SAM_2017_4HH_rich with capital'!CC33="","",'SAM_2017_4HH_rich with capital'!CC33)</f>
        <v/>
      </c>
      <c r="CD33" s="223" t="str">
        <f>IF('SAM_2017_4HH_rich with capital'!CD33="","",'SAM_2017_4HH_rich with capital'!CD33)</f>
        <v/>
      </c>
      <c r="CE33" s="223" t="str">
        <f>IF('SAM_2017_4HH_rich with capital'!CE33="","",'SAM_2017_4HH_rich with capital'!CE33)</f>
        <v/>
      </c>
      <c r="CF33" s="83">
        <f>IF('SAM_2017_4HH_rich with capital'!CF33="","",'SAM_2017_4HH_rich with capital'!CF33)</f>
        <v>77774.02365178171</v>
      </c>
      <c r="CG33" s="107">
        <f t="shared" si="0"/>
        <v>4155213.7069809162</v>
      </c>
      <c r="CH33" s="221"/>
      <c r="CI33" s="221"/>
      <c r="CJ33" s="221"/>
      <c r="CK33" s="221"/>
    </row>
    <row r="34" spans="1:89" x14ac:dyDescent="0.25">
      <c r="A34" s="227"/>
      <c r="B34" s="225">
        <v>32</v>
      </c>
      <c r="C34" s="244" t="str">
        <f>IF('SAM_2017_4HH_rich with capital'!C34="","",'SAM_2017_4HH_rich with capital'!C34)</f>
        <v/>
      </c>
      <c r="D34" s="223" t="str">
        <f>IF('SAM_2017_4HH_rich with capital'!D34="","",'SAM_2017_4HH_rich with capital'!D34)</f>
        <v/>
      </c>
      <c r="E34" s="223" t="str">
        <f>IF('SAM_2017_4HH_rich with capital'!E34="","",'SAM_2017_4HH_rich with capital'!E34)</f>
        <v/>
      </c>
      <c r="F34" s="223" t="str">
        <f>IF('SAM_2017_4HH_rich with capital'!F34="","",'SAM_2017_4HH_rich with capital'!F34)</f>
        <v/>
      </c>
      <c r="G34" s="223" t="str">
        <f>IF('SAM_2017_4HH_rich with capital'!G34="","",'SAM_2017_4HH_rich with capital'!G34)</f>
        <v/>
      </c>
      <c r="H34" s="223" t="str">
        <f>IF('SAM_2017_4HH_rich with capital'!H34="","",'SAM_2017_4HH_rich with capital'!H34)</f>
        <v/>
      </c>
      <c r="I34" s="223" t="str">
        <f>IF('SAM_2017_4HH_rich with capital'!I34="","",'SAM_2017_4HH_rich with capital'!I34)</f>
        <v/>
      </c>
      <c r="J34" s="223" t="str">
        <f>IF('SAM_2017_4HH_rich with capital'!J34="","",'SAM_2017_4HH_rich with capital'!J34)</f>
        <v/>
      </c>
      <c r="K34" s="223" t="str">
        <f>IF('SAM_2017_4HH_rich with capital'!K34="","",'SAM_2017_4HH_rich with capital'!K34)</f>
        <v/>
      </c>
      <c r="L34" s="223" t="str">
        <f>IF('SAM_2017_4HH_rich with capital'!L34="","",'SAM_2017_4HH_rich with capital'!L34)</f>
        <v/>
      </c>
      <c r="M34" s="223" t="str">
        <f>IF('SAM_2017_4HH_rich with capital'!M34="","",'SAM_2017_4HH_rich with capital'!M34)</f>
        <v/>
      </c>
      <c r="N34" s="223" t="str">
        <f>IF('SAM_2017_4HH_rich with capital'!N34="","",'SAM_2017_4HH_rich with capital'!N34)</f>
        <v/>
      </c>
      <c r="O34" s="223" t="str">
        <f>IF('SAM_2017_4HH_rich with capital'!O34="","",'SAM_2017_4HH_rich with capital'!O34)</f>
        <v/>
      </c>
      <c r="P34" s="223" t="str">
        <f>IF('SAM_2017_4HH_rich with capital'!P34="","",'SAM_2017_4HH_rich with capital'!P34)</f>
        <v/>
      </c>
      <c r="Q34" s="223" t="str">
        <f>IF('SAM_2017_4HH_rich with capital'!Q34="","",'SAM_2017_4HH_rich with capital'!Q34)</f>
        <v/>
      </c>
      <c r="R34" s="223" t="str">
        <f>IF('SAM_2017_4HH_rich with capital'!R34="","",'SAM_2017_4HH_rich with capital'!R34)</f>
        <v/>
      </c>
      <c r="S34" s="223" t="str">
        <f>IF('SAM_2017_4HH_rich with capital'!S34="","",'SAM_2017_4HH_rich with capital'!S34)</f>
        <v/>
      </c>
      <c r="T34" s="223" t="str">
        <f>IF('SAM_2017_4HH_rich with capital'!T34="","",'SAM_2017_4HH_rich with capital'!T34)</f>
        <v/>
      </c>
      <c r="U34" s="223" t="str">
        <f>IF('SAM_2017_4HH_rich with capital'!U34="","",'SAM_2017_4HH_rich with capital'!U34)</f>
        <v/>
      </c>
      <c r="V34" s="223" t="str">
        <f>IF('SAM_2017_4HH_rich with capital'!V34="","",'SAM_2017_4HH_rich with capital'!V34)</f>
        <v/>
      </c>
      <c r="W34" s="223" t="str">
        <f>IF('SAM_2017_4HH_rich with capital'!W34="","",'SAM_2017_4HH_rich with capital'!W34)</f>
        <v/>
      </c>
      <c r="X34" s="223" t="str">
        <f>IF('SAM_2017_4HH_rich with capital'!X34="","",'SAM_2017_4HH_rich with capital'!X34)</f>
        <v/>
      </c>
      <c r="Y34" s="223" t="str">
        <f>IF('SAM_2017_4HH_rich with capital'!Y34="","",'SAM_2017_4HH_rich with capital'!Y34)</f>
        <v/>
      </c>
      <c r="Z34" s="223" t="str">
        <f>IF('SAM_2017_4HH_rich with capital'!Z34="","",'SAM_2017_4HH_rich with capital'!Z34)</f>
        <v/>
      </c>
      <c r="AA34" s="223" t="str">
        <f>IF('SAM_2017_4HH_rich with capital'!AA34="","",'SAM_2017_4HH_rich with capital'!AA34)</f>
        <v/>
      </c>
      <c r="AB34" s="223" t="str">
        <f>IF('SAM_2017_4HH_rich with capital'!AB34="","",'SAM_2017_4HH_rich with capital'!AB34)</f>
        <v/>
      </c>
      <c r="AC34" s="223" t="str">
        <f>IF('SAM_2017_4HH_rich with capital'!AC34="","",'SAM_2017_4HH_rich with capital'!AC34)</f>
        <v/>
      </c>
      <c r="AD34" s="223" t="str">
        <f>IF('SAM_2017_4HH_rich with capital'!AD34="","",'SAM_2017_4HH_rich with capital'!AD34)</f>
        <v/>
      </c>
      <c r="AE34" s="223" t="str">
        <f>IF('SAM_2017_4HH_rich with capital'!AE34="","",'SAM_2017_4HH_rich with capital'!AE34)</f>
        <v/>
      </c>
      <c r="AF34" s="223" t="str">
        <f>IF('SAM_2017_4HH_rich with capital'!AF34="","",'SAM_2017_4HH_rich with capital'!AF34)</f>
        <v/>
      </c>
      <c r="AG34" s="223" t="str">
        <f>IF('SAM_2017_4HH_rich with capital'!AG34="","",'SAM_2017_4HH_rich with capital'!AG34)</f>
        <v/>
      </c>
      <c r="AH34" s="223" t="str">
        <f>IF('SAM_2017_4HH_rich with capital'!AH34="","",'SAM_2017_4HH_rich with capital'!AH34)</f>
        <v/>
      </c>
      <c r="AI34" s="223" t="str">
        <f>IF('SAM_2017_4HH_rich with capital'!AI34="","",'SAM_2017_4HH_rich with capital'!AI34)</f>
        <v/>
      </c>
      <c r="AJ34" s="223" t="str">
        <f>IF('SAM_2017_4HH_rich with capital'!AJ34="","",'SAM_2017_4HH_rich with capital'!AJ34)</f>
        <v/>
      </c>
      <c r="AK34" s="223" t="str">
        <f>IF('SAM_2017_4HH_rich with capital'!AK34="","",'SAM_2017_4HH_rich with capital'!AK34)</f>
        <v/>
      </c>
      <c r="AL34" s="223" t="str">
        <f>IF('SAM_2017_4HH_rich with capital'!AL34="","",'SAM_2017_4HH_rich with capital'!AL34)</f>
        <v/>
      </c>
      <c r="AM34" s="223" t="str">
        <f>IF('SAM_2017_4HH_rich with capital'!AM34="","",'SAM_2017_4HH_rich with capital'!AM34)</f>
        <v/>
      </c>
      <c r="AN34" s="223" t="str">
        <f>IF('SAM_2017_4HH_rich with capital'!AN34="","",'SAM_2017_4HH_rich with capital'!AN34)</f>
        <v/>
      </c>
      <c r="AO34" s="223" t="str">
        <f>IF('SAM_2017_4HH_rich with capital'!AO34="","",'SAM_2017_4HH_rich with capital'!AO34)</f>
        <v/>
      </c>
      <c r="AP34" s="223" t="str">
        <f>IF('SAM_2017_4HH_rich with capital'!AP34="","",'SAM_2017_4HH_rich with capital'!AP34)</f>
        <v/>
      </c>
      <c r="AQ34" s="223" t="str">
        <f>IF('SAM_2017_4HH_rich with capital'!AQ34="","",'SAM_2017_4HH_rich with capital'!AQ34)</f>
        <v/>
      </c>
      <c r="AR34" s="223" t="str">
        <f>IF('SAM_2017_4HH_rich with capital'!AR34="","",'SAM_2017_4HH_rich with capital'!AR34)</f>
        <v/>
      </c>
      <c r="AS34" s="223" t="str">
        <f>IF('SAM_2017_4HH_rich with capital'!AS34="","",'SAM_2017_4HH_rich with capital'!AS34)</f>
        <v/>
      </c>
      <c r="AT34" s="223" t="str">
        <f>IF('SAM_2017_4HH_rich with capital'!AT34="","",'SAM_2017_4HH_rich with capital'!AT34)</f>
        <v/>
      </c>
      <c r="AU34" s="223" t="str">
        <f>IF('SAM_2017_4HH_rich with capital'!AU34="","",'SAM_2017_4HH_rich with capital'!AU34)</f>
        <v/>
      </c>
      <c r="AV34" s="223" t="str">
        <f>IF('SAM_2017_4HH_rich with capital'!AV34="","",'SAM_2017_4HH_rich with capital'!AV34)</f>
        <v/>
      </c>
      <c r="AW34" s="223" t="str">
        <f>IF('SAM_2017_4HH_rich with capital'!AW34="","",'SAM_2017_4HH_rich with capital'!AW34)</f>
        <v/>
      </c>
      <c r="AX34" s="223" t="str">
        <f>IF('SAM_2017_4HH_rich with capital'!AX34="","",'SAM_2017_4HH_rich with capital'!AX34)</f>
        <v/>
      </c>
      <c r="AY34" s="223" t="str">
        <f>IF('SAM_2017_4HH_rich with capital'!AY34="","",'SAM_2017_4HH_rich with capital'!AY34)</f>
        <v/>
      </c>
      <c r="AZ34" s="223" t="str">
        <f>IF('SAM_2017_4HH_rich with capital'!AZ34="","",'SAM_2017_4HH_rich with capital'!AZ34)</f>
        <v/>
      </c>
      <c r="BA34" s="223" t="str">
        <f>IF('SAM_2017_4HH_rich with capital'!BA34="","",'SAM_2017_4HH_rich with capital'!BA34)</f>
        <v/>
      </c>
      <c r="BB34" s="223" t="str">
        <f>IF('SAM_2017_4HH_rich with capital'!BB34="","",'SAM_2017_4HH_rich with capital'!BB34)</f>
        <v/>
      </c>
      <c r="BC34" s="223" t="str">
        <f>IF('SAM_2017_4HH_rich with capital'!BC34="","",'SAM_2017_4HH_rich with capital'!BC34)</f>
        <v/>
      </c>
      <c r="BD34" s="223" t="str">
        <f>IF('SAM_2017_4HH_rich with capital'!BD34="","",'SAM_2017_4HH_rich with capital'!BD34)</f>
        <v/>
      </c>
      <c r="BE34" s="223" t="str">
        <f>IF('SAM_2017_4HH_rich with capital'!BE34="","",'SAM_2017_4HH_rich with capital'!BE34)</f>
        <v/>
      </c>
      <c r="BF34" s="223" t="str">
        <f>IF('SAM_2017_4HH_rich with capital'!BF34="","",'SAM_2017_4HH_rich with capital'!BF34)</f>
        <v/>
      </c>
      <c r="BG34" s="223" t="str">
        <f>IF('SAM_2017_4HH_rich with capital'!BG34="","",'SAM_2017_4HH_rich with capital'!BG34)</f>
        <v/>
      </c>
      <c r="BH34" s="223" t="str">
        <f>IF('SAM_2017_4HH_rich with capital'!BH34="","",'SAM_2017_4HH_rich with capital'!BH34)</f>
        <v/>
      </c>
      <c r="BI34" s="223" t="str">
        <f>IF('SAM_2017_4HH_rich with capital'!BI34="","",'SAM_2017_4HH_rich with capital'!BI34)</f>
        <v/>
      </c>
      <c r="BJ34" s="223" t="str">
        <f>IF('SAM_2017_4HH_rich with capital'!BJ34="","",'SAM_2017_4HH_rich with capital'!BJ34)</f>
        <v/>
      </c>
      <c r="BK34" s="223" t="str">
        <f>IF('SAM_2017_4HH_rich with capital'!BK34="","",'SAM_2017_4HH_rich with capital'!BK34)</f>
        <v/>
      </c>
      <c r="BL34" s="223" t="str">
        <f>IF('SAM_2017_4HH_rich with capital'!BL34="","",'SAM_2017_4HH_rich with capital'!BL34)</f>
        <v/>
      </c>
      <c r="BM34" s="223" t="str">
        <f>IF('SAM_2017_4HH_rich with capital'!BM34="","",'SAM_2017_4HH_rich with capital'!BM34)</f>
        <v/>
      </c>
      <c r="BN34" s="223" t="str">
        <f>IF('SAM_2017_4HH_rich with capital'!BN34="","",'SAM_2017_4HH_rich with capital'!BN34)</f>
        <v/>
      </c>
      <c r="BO34" s="223" t="str">
        <f>IF('SAM_2017_4HH_rich with capital'!BO34="","",'SAM_2017_4HH_rich with capital'!BO34)</f>
        <v/>
      </c>
      <c r="BP34" s="223">
        <f>IF('SAM_2017_4HH_rich with capital'!BP34="","",'SAM_2017_4HH_rich with capital'!BP34)</f>
        <v>2525552.4960411694</v>
      </c>
      <c r="BQ34" s="223" t="str">
        <f>IF('SAM_2017_4HH_rich with capital'!BQ34="","",'SAM_2017_4HH_rich with capital'!BQ34)</f>
        <v/>
      </c>
      <c r="BR34" s="223" t="str">
        <f>IF('SAM_2017_4HH_rich with capital'!BR34="","",'SAM_2017_4HH_rich with capital'!BR34)</f>
        <v/>
      </c>
      <c r="BS34" s="223" t="str">
        <f>IF('SAM_2017_4HH_rich with capital'!BS34="","",'SAM_2017_4HH_rich with capital'!BS34)</f>
        <v/>
      </c>
      <c r="BT34" s="223" t="str">
        <f>IF('SAM_2017_4HH_rich with capital'!BT34="","",'SAM_2017_4HH_rich with capital'!BT34)</f>
        <v/>
      </c>
      <c r="BU34" s="223" t="str">
        <f>IF('SAM_2017_4HH_rich with capital'!BU34="","",'SAM_2017_4HH_rich with capital'!BU34)</f>
        <v/>
      </c>
      <c r="BV34" s="223" t="str">
        <f>IF('SAM_2017_4HH_rich with capital'!BV34="","",'SAM_2017_4HH_rich with capital'!BV34)</f>
        <v/>
      </c>
      <c r="BW34" s="223" t="str">
        <f>IF('SAM_2017_4HH_rich with capital'!BW34="","",'SAM_2017_4HH_rich with capital'!BW34)</f>
        <v/>
      </c>
      <c r="BX34" s="223" t="str">
        <f>IF('SAM_2017_4HH_rich with capital'!BX34="","",'SAM_2017_4HH_rich with capital'!BX34)</f>
        <v/>
      </c>
      <c r="BY34" s="223" t="str">
        <f>IF('SAM_2017_4HH_rich with capital'!BY34="","",'SAM_2017_4HH_rich with capital'!BY34)</f>
        <v/>
      </c>
      <c r="BZ34" s="223" t="str">
        <f>IF('SAM_2017_4HH_rich with capital'!BZ34="","",'SAM_2017_4HH_rich with capital'!BZ34)</f>
        <v/>
      </c>
      <c r="CA34" s="223" t="str">
        <f>IF('SAM_2017_4HH_rich with capital'!CA34="","",'SAM_2017_4HH_rich with capital'!CA34)</f>
        <v/>
      </c>
      <c r="CB34" s="223" t="str">
        <f>IF('SAM_2017_4HH_rich with capital'!CB34="","",'SAM_2017_4HH_rich with capital'!CB34)</f>
        <v/>
      </c>
      <c r="CC34" s="223" t="str">
        <f>IF('SAM_2017_4HH_rich with capital'!CC34="","",'SAM_2017_4HH_rich with capital'!CC34)</f>
        <v/>
      </c>
      <c r="CD34" s="223" t="str">
        <f>IF('SAM_2017_4HH_rich with capital'!CD34="","",'SAM_2017_4HH_rich with capital'!CD34)</f>
        <v/>
      </c>
      <c r="CE34" s="223" t="str">
        <f>IF('SAM_2017_4HH_rich with capital'!CE34="","",'SAM_2017_4HH_rich with capital'!CE34)</f>
        <v/>
      </c>
      <c r="CF34" s="83" t="str">
        <f>IF('SAM_2017_4HH_rich with capital'!CF34="","",'SAM_2017_4HH_rich with capital'!CF34)</f>
        <v/>
      </c>
      <c r="CG34" s="107">
        <f t="shared" si="0"/>
        <v>2525552.4960411694</v>
      </c>
      <c r="CH34" s="221"/>
      <c r="CI34" s="221"/>
      <c r="CJ34" s="221"/>
      <c r="CK34" s="221"/>
    </row>
    <row r="35" spans="1:89" x14ac:dyDescent="0.25">
      <c r="A35" s="227"/>
      <c r="B35" s="225">
        <v>33</v>
      </c>
      <c r="C35" s="244" t="str">
        <f>IF('SAM_2017_4HH_rich with capital'!C35="","",'SAM_2017_4HH_rich with capital'!C35)</f>
        <v/>
      </c>
      <c r="D35" s="223" t="str">
        <f>IF('SAM_2017_4HH_rich with capital'!D35="","",'SAM_2017_4HH_rich with capital'!D35)</f>
        <v/>
      </c>
      <c r="E35" s="223" t="str">
        <f>IF('SAM_2017_4HH_rich with capital'!E35="","",'SAM_2017_4HH_rich with capital'!E35)</f>
        <v/>
      </c>
      <c r="F35" s="223" t="str">
        <f>IF('SAM_2017_4HH_rich with capital'!F35="","",'SAM_2017_4HH_rich with capital'!F35)</f>
        <v/>
      </c>
      <c r="G35" s="223" t="str">
        <f>IF('SAM_2017_4HH_rich with capital'!G35="","",'SAM_2017_4HH_rich with capital'!G35)</f>
        <v/>
      </c>
      <c r="H35" s="223" t="str">
        <f>IF('SAM_2017_4HH_rich with capital'!H35="","",'SAM_2017_4HH_rich with capital'!H35)</f>
        <v/>
      </c>
      <c r="I35" s="223" t="str">
        <f>IF('SAM_2017_4HH_rich with capital'!I35="","",'SAM_2017_4HH_rich with capital'!I35)</f>
        <v/>
      </c>
      <c r="J35" s="223" t="str">
        <f>IF('SAM_2017_4HH_rich with capital'!J35="","",'SAM_2017_4HH_rich with capital'!J35)</f>
        <v/>
      </c>
      <c r="K35" s="223" t="str">
        <f>IF('SAM_2017_4HH_rich with capital'!K35="","",'SAM_2017_4HH_rich with capital'!K35)</f>
        <v/>
      </c>
      <c r="L35" s="223" t="str">
        <f>IF('SAM_2017_4HH_rich with capital'!L35="","",'SAM_2017_4HH_rich with capital'!L35)</f>
        <v/>
      </c>
      <c r="M35" s="223" t="str">
        <f>IF('SAM_2017_4HH_rich with capital'!M35="","",'SAM_2017_4HH_rich with capital'!M35)</f>
        <v/>
      </c>
      <c r="N35" s="223" t="str">
        <f>IF('SAM_2017_4HH_rich with capital'!N35="","",'SAM_2017_4HH_rich with capital'!N35)</f>
        <v/>
      </c>
      <c r="O35" s="223" t="str">
        <f>IF('SAM_2017_4HH_rich with capital'!O35="","",'SAM_2017_4HH_rich with capital'!O35)</f>
        <v/>
      </c>
      <c r="P35" s="223" t="str">
        <f>IF('SAM_2017_4HH_rich with capital'!P35="","",'SAM_2017_4HH_rich with capital'!P35)</f>
        <v/>
      </c>
      <c r="Q35" s="223" t="str">
        <f>IF('SAM_2017_4HH_rich with capital'!Q35="","",'SAM_2017_4HH_rich with capital'!Q35)</f>
        <v/>
      </c>
      <c r="R35" s="223" t="str">
        <f>IF('SAM_2017_4HH_rich with capital'!R35="","",'SAM_2017_4HH_rich with capital'!R35)</f>
        <v/>
      </c>
      <c r="S35" s="223" t="str">
        <f>IF('SAM_2017_4HH_rich with capital'!S35="","",'SAM_2017_4HH_rich with capital'!S35)</f>
        <v/>
      </c>
      <c r="T35" s="223" t="str">
        <f>IF('SAM_2017_4HH_rich with capital'!T35="","",'SAM_2017_4HH_rich with capital'!T35)</f>
        <v/>
      </c>
      <c r="U35" s="223" t="str">
        <f>IF('SAM_2017_4HH_rich with capital'!U35="","",'SAM_2017_4HH_rich with capital'!U35)</f>
        <v/>
      </c>
      <c r="V35" s="223" t="str">
        <f>IF('SAM_2017_4HH_rich with capital'!V35="","",'SAM_2017_4HH_rich with capital'!V35)</f>
        <v/>
      </c>
      <c r="W35" s="223" t="str">
        <f>IF('SAM_2017_4HH_rich with capital'!W35="","",'SAM_2017_4HH_rich with capital'!W35)</f>
        <v/>
      </c>
      <c r="X35" s="223" t="str">
        <f>IF('SAM_2017_4HH_rich with capital'!X35="","",'SAM_2017_4HH_rich with capital'!X35)</f>
        <v/>
      </c>
      <c r="Y35" s="223" t="str">
        <f>IF('SAM_2017_4HH_rich with capital'!Y35="","",'SAM_2017_4HH_rich with capital'!Y35)</f>
        <v/>
      </c>
      <c r="Z35" s="223" t="str">
        <f>IF('SAM_2017_4HH_rich with capital'!Z35="","",'SAM_2017_4HH_rich with capital'!Z35)</f>
        <v/>
      </c>
      <c r="AA35" s="223" t="str">
        <f>IF('SAM_2017_4HH_rich with capital'!AA35="","",'SAM_2017_4HH_rich with capital'!AA35)</f>
        <v/>
      </c>
      <c r="AB35" s="223" t="str">
        <f>IF('SAM_2017_4HH_rich with capital'!AB35="","",'SAM_2017_4HH_rich with capital'!AB35)</f>
        <v/>
      </c>
      <c r="AC35" s="223" t="str">
        <f>IF('SAM_2017_4HH_rich with capital'!AC35="","",'SAM_2017_4HH_rich with capital'!AC35)</f>
        <v/>
      </c>
      <c r="AD35" s="223" t="str">
        <f>IF('SAM_2017_4HH_rich with capital'!AD35="","",'SAM_2017_4HH_rich with capital'!AD35)</f>
        <v/>
      </c>
      <c r="AE35" s="223" t="str">
        <f>IF('SAM_2017_4HH_rich with capital'!AE35="","",'SAM_2017_4HH_rich with capital'!AE35)</f>
        <v/>
      </c>
      <c r="AF35" s="223" t="str">
        <f>IF('SAM_2017_4HH_rich with capital'!AF35="","",'SAM_2017_4HH_rich with capital'!AF35)</f>
        <v/>
      </c>
      <c r="AG35" s="223" t="str">
        <f>IF('SAM_2017_4HH_rich with capital'!AG35="","",'SAM_2017_4HH_rich with capital'!AG35)</f>
        <v/>
      </c>
      <c r="AH35" s="223" t="str">
        <f>IF('SAM_2017_4HH_rich with capital'!AH35="","",'SAM_2017_4HH_rich with capital'!AH35)</f>
        <v/>
      </c>
      <c r="AI35" s="223" t="str">
        <f>IF('SAM_2017_4HH_rich with capital'!AI35="","",'SAM_2017_4HH_rich with capital'!AI35)</f>
        <v/>
      </c>
      <c r="AJ35" s="223" t="str">
        <f>IF('SAM_2017_4HH_rich with capital'!AJ35="","",'SAM_2017_4HH_rich with capital'!AJ35)</f>
        <v/>
      </c>
      <c r="AK35" s="223" t="str">
        <f>IF('SAM_2017_4HH_rich with capital'!AK35="","",'SAM_2017_4HH_rich with capital'!AK35)</f>
        <v/>
      </c>
      <c r="AL35" s="223" t="str">
        <f>IF('SAM_2017_4HH_rich with capital'!AL35="","",'SAM_2017_4HH_rich with capital'!AL35)</f>
        <v/>
      </c>
      <c r="AM35" s="223" t="str">
        <f>IF('SAM_2017_4HH_rich with capital'!AM35="","",'SAM_2017_4HH_rich with capital'!AM35)</f>
        <v/>
      </c>
      <c r="AN35" s="223" t="str">
        <f>IF('SAM_2017_4HH_rich with capital'!AN35="","",'SAM_2017_4HH_rich with capital'!AN35)</f>
        <v/>
      </c>
      <c r="AO35" s="223" t="str">
        <f>IF('SAM_2017_4HH_rich with capital'!AO35="","",'SAM_2017_4HH_rich with capital'!AO35)</f>
        <v/>
      </c>
      <c r="AP35" s="223" t="str">
        <f>IF('SAM_2017_4HH_rich with capital'!AP35="","",'SAM_2017_4HH_rich with capital'!AP35)</f>
        <v/>
      </c>
      <c r="AQ35" s="223" t="str">
        <f>IF('SAM_2017_4HH_rich with capital'!AQ35="","",'SAM_2017_4HH_rich with capital'!AQ35)</f>
        <v/>
      </c>
      <c r="AR35" s="223" t="str">
        <f>IF('SAM_2017_4HH_rich with capital'!AR35="","",'SAM_2017_4HH_rich with capital'!AR35)</f>
        <v/>
      </c>
      <c r="AS35" s="223" t="str">
        <f>IF('SAM_2017_4HH_rich with capital'!AS35="","",'SAM_2017_4HH_rich with capital'!AS35)</f>
        <v/>
      </c>
      <c r="AT35" s="223" t="str">
        <f>IF('SAM_2017_4HH_rich with capital'!AT35="","",'SAM_2017_4HH_rich with capital'!AT35)</f>
        <v/>
      </c>
      <c r="AU35" s="223" t="str">
        <f>IF('SAM_2017_4HH_rich with capital'!AU35="","",'SAM_2017_4HH_rich with capital'!AU35)</f>
        <v/>
      </c>
      <c r="AV35" s="223" t="str">
        <f>IF('SAM_2017_4HH_rich with capital'!AV35="","",'SAM_2017_4HH_rich with capital'!AV35)</f>
        <v/>
      </c>
      <c r="AW35" s="223" t="str">
        <f>IF('SAM_2017_4HH_rich with capital'!AW35="","",'SAM_2017_4HH_rich with capital'!AW35)</f>
        <v/>
      </c>
      <c r="AX35" s="223" t="str">
        <f>IF('SAM_2017_4HH_rich with capital'!AX35="","",'SAM_2017_4HH_rich with capital'!AX35)</f>
        <v/>
      </c>
      <c r="AY35" s="223" t="str">
        <f>IF('SAM_2017_4HH_rich with capital'!AY35="","",'SAM_2017_4HH_rich with capital'!AY35)</f>
        <v/>
      </c>
      <c r="AZ35" s="223" t="str">
        <f>IF('SAM_2017_4HH_rich with capital'!AZ35="","",'SAM_2017_4HH_rich with capital'!AZ35)</f>
        <v/>
      </c>
      <c r="BA35" s="223" t="str">
        <f>IF('SAM_2017_4HH_rich with capital'!BA35="","",'SAM_2017_4HH_rich with capital'!BA35)</f>
        <v/>
      </c>
      <c r="BB35" s="223" t="str">
        <f>IF('SAM_2017_4HH_rich with capital'!BB35="","",'SAM_2017_4HH_rich with capital'!BB35)</f>
        <v/>
      </c>
      <c r="BC35" s="223" t="str">
        <f>IF('SAM_2017_4HH_rich with capital'!BC35="","",'SAM_2017_4HH_rich with capital'!BC35)</f>
        <v/>
      </c>
      <c r="BD35" s="223" t="str">
        <f>IF('SAM_2017_4HH_rich with capital'!BD35="","",'SAM_2017_4HH_rich with capital'!BD35)</f>
        <v/>
      </c>
      <c r="BE35" s="223" t="str">
        <f>IF('SAM_2017_4HH_rich with capital'!BE35="","",'SAM_2017_4HH_rich with capital'!BE35)</f>
        <v/>
      </c>
      <c r="BF35" s="223" t="str">
        <f>IF('SAM_2017_4HH_rich with capital'!BF35="","",'SAM_2017_4HH_rich with capital'!BF35)</f>
        <v/>
      </c>
      <c r="BG35" s="223" t="str">
        <f>IF('SAM_2017_4HH_rich with capital'!BG35="","",'SAM_2017_4HH_rich with capital'!BG35)</f>
        <v/>
      </c>
      <c r="BH35" s="223" t="str">
        <f>IF('SAM_2017_4HH_rich with capital'!BH35="","",'SAM_2017_4HH_rich with capital'!BH35)</f>
        <v/>
      </c>
      <c r="BI35" s="223" t="str">
        <f>IF('SAM_2017_4HH_rich with capital'!BI35="","",'SAM_2017_4HH_rich with capital'!BI35)</f>
        <v/>
      </c>
      <c r="BJ35" s="223" t="str">
        <f>IF('SAM_2017_4HH_rich with capital'!BJ35="","",'SAM_2017_4HH_rich with capital'!BJ35)</f>
        <v/>
      </c>
      <c r="BK35" s="223" t="str">
        <f>IF('SAM_2017_4HH_rich with capital'!BK35="","",'SAM_2017_4HH_rich with capital'!BK35)</f>
        <v/>
      </c>
      <c r="BL35" s="223" t="str">
        <f>IF('SAM_2017_4HH_rich with capital'!BL35="","",'SAM_2017_4HH_rich with capital'!BL35)</f>
        <v/>
      </c>
      <c r="BM35" s="223" t="str">
        <f>IF('SAM_2017_4HH_rich with capital'!BM35="","",'SAM_2017_4HH_rich with capital'!BM35)</f>
        <v/>
      </c>
      <c r="BN35" s="223" t="str">
        <f>IF('SAM_2017_4HH_rich with capital'!BN35="","",'SAM_2017_4HH_rich with capital'!BN35)</f>
        <v/>
      </c>
      <c r="BO35" s="223" t="str">
        <f>IF('SAM_2017_4HH_rich with capital'!BO35="","",'SAM_2017_4HH_rich with capital'!BO35)</f>
        <v/>
      </c>
      <c r="BP35" s="223" t="str">
        <f>IF('SAM_2017_4HH_rich with capital'!BP35="","",'SAM_2017_4HH_rich with capital'!BP35)</f>
        <v/>
      </c>
      <c r="BQ35" s="223">
        <f>IF('SAM_2017_4HH_rich with capital'!BQ35="","",'SAM_2017_4HH_rich with capital'!BQ35)</f>
        <v>1962939.4380698428</v>
      </c>
      <c r="BR35" s="223" t="str">
        <f>IF('SAM_2017_4HH_rich with capital'!BR35="","",'SAM_2017_4HH_rich with capital'!BR35)</f>
        <v/>
      </c>
      <c r="BS35" s="223" t="str">
        <f>IF('SAM_2017_4HH_rich with capital'!BS35="","",'SAM_2017_4HH_rich with capital'!BS35)</f>
        <v/>
      </c>
      <c r="BT35" s="223" t="str">
        <f>IF('SAM_2017_4HH_rich with capital'!BT35="","",'SAM_2017_4HH_rich with capital'!BT35)</f>
        <v/>
      </c>
      <c r="BU35" s="223" t="str">
        <f>IF('SAM_2017_4HH_rich with capital'!BU35="","",'SAM_2017_4HH_rich with capital'!BU35)</f>
        <v/>
      </c>
      <c r="BV35" s="223" t="str">
        <f>IF('SAM_2017_4HH_rich with capital'!BV35="","",'SAM_2017_4HH_rich with capital'!BV35)</f>
        <v/>
      </c>
      <c r="BW35" s="223" t="str">
        <f>IF('SAM_2017_4HH_rich with capital'!BW35="","",'SAM_2017_4HH_rich with capital'!BW35)</f>
        <v/>
      </c>
      <c r="BX35" s="223" t="str">
        <f>IF('SAM_2017_4HH_rich with capital'!BX35="","",'SAM_2017_4HH_rich with capital'!BX35)</f>
        <v/>
      </c>
      <c r="BY35" s="223" t="str">
        <f>IF('SAM_2017_4HH_rich with capital'!BY35="","",'SAM_2017_4HH_rich with capital'!BY35)</f>
        <v/>
      </c>
      <c r="BZ35" s="223" t="str">
        <f>IF('SAM_2017_4HH_rich with capital'!BZ35="","",'SAM_2017_4HH_rich with capital'!BZ35)</f>
        <v/>
      </c>
      <c r="CA35" s="223" t="str">
        <f>IF('SAM_2017_4HH_rich with capital'!CA35="","",'SAM_2017_4HH_rich with capital'!CA35)</f>
        <v/>
      </c>
      <c r="CB35" s="223" t="str">
        <f>IF('SAM_2017_4HH_rich with capital'!CB35="","",'SAM_2017_4HH_rich with capital'!CB35)</f>
        <v/>
      </c>
      <c r="CC35" s="223" t="str">
        <f>IF('SAM_2017_4HH_rich with capital'!CC35="","",'SAM_2017_4HH_rich with capital'!CC35)</f>
        <v/>
      </c>
      <c r="CD35" s="223" t="str">
        <f>IF('SAM_2017_4HH_rich with capital'!CD35="","",'SAM_2017_4HH_rich with capital'!CD35)</f>
        <v/>
      </c>
      <c r="CE35" s="223" t="str">
        <f>IF('SAM_2017_4HH_rich with capital'!CE35="","",'SAM_2017_4HH_rich with capital'!CE35)</f>
        <v/>
      </c>
      <c r="CF35" s="83" t="str">
        <f>IF('SAM_2017_4HH_rich with capital'!CF35="","",'SAM_2017_4HH_rich with capital'!CF35)</f>
        <v/>
      </c>
      <c r="CG35" s="107">
        <f t="shared" si="0"/>
        <v>1962939.4380698428</v>
      </c>
      <c r="CH35" s="221"/>
      <c r="CI35" s="221"/>
      <c r="CJ35" s="221"/>
      <c r="CK35" s="221"/>
    </row>
    <row r="36" spans="1:89" ht="15.75" thickBot="1" x14ac:dyDescent="0.3">
      <c r="A36" s="86"/>
      <c r="B36" s="225">
        <v>34</v>
      </c>
      <c r="C36" s="244" t="str">
        <f>IF('SAM_2017_4HH_rich with capital'!C36="","",'SAM_2017_4HH_rich with capital'!C36)</f>
        <v/>
      </c>
      <c r="D36" s="223" t="str">
        <f>IF('SAM_2017_4HH_rich with capital'!D36="","",'SAM_2017_4HH_rich with capital'!D36)</f>
        <v/>
      </c>
      <c r="E36" s="223" t="str">
        <f>IF('SAM_2017_4HH_rich with capital'!E36="","",'SAM_2017_4HH_rich with capital'!E36)</f>
        <v/>
      </c>
      <c r="F36" s="223" t="str">
        <f>IF('SAM_2017_4HH_rich with capital'!F36="","",'SAM_2017_4HH_rich with capital'!F36)</f>
        <v/>
      </c>
      <c r="G36" s="223" t="str">
        <f>IF('SAM_2017_4HH_rich with capital'!G36="","",'SAM_2017_4HH_rich with capital'!G36)</f>
        <v/>
      </c>
      <c r="H36" s="223" t="str">
        <f>IF('SAM_2017_4HH_rich with capital'!H36="","",'SAM_2017_4HH_rich with capital'!H36)</f>
        <v/>
      </c>
      <c r="I36" s="223" t="str">
        <f>IF('SAM_2017_4HH_rich with capital'!I36="","",'SAM_2017_4HH_rich with capital'!I36)</f>
        <v/>
      </c>
      <c r="J36" s="223" t="str">
        <f>IF('SAM_2017_4HH_rich with capital'!J36="","",'SAM_2017_4HH_rich with capital'!J36)</f>
        <v/>
      </c>
      <c r="K36" s="223" t="str">
        <f>IF('SAM_2017_4HH_rich with capital'!K36="","",'SAM_2017_4HH_rich with capital'!K36)</f>
        <v/>
      </c>
      <c r="L36" s="223" t="str">
        <f>IF('SAM_2017_4HH_rich with capital'!L36="","",'SAM_2017_4HH_rich with capital'!L36)</f>
        <v/>
      </c>
      <c r="M36" s="223" t="str">
        <f>IF('SAM_2017_4HH_rich with capital'!M36="","",'SAM_2017_4HH_rich with capital'!M36)</f>
        <v/>
      </c>
      <c r="N36" s="223" t="str">
        <f>IF('SAM_2017_4HH_rich with capital'!N36="","",'SAM_2017_4HH_rich with capital'!N36)</f>
        <v/>
      </c>
      <c r="O36" s="223" t="str">
        <f>IF('SAM_2017_4HH_rich with capital'!O36="","",'SAM_2017_4HH_rich with capital'!O36)</f>
        <v/>
      </c>
      <c r="P36" s="223" t="str">
        <f>IF('SAM_2017_4HH_rich with capital'!P36="","",'SAM_2017_4HH_rich with capital'!P36)</f>
        <v/>
      </c>
      <c r="Q36" s="223" t="str">
        <f>IF('SAM_2017_4HH_rich with capital'!Q36="","",'SAM_2017_4HH_rich with capital'!Q36)</f>
        <v/>
      </c>
      <c r="R36" s="223" t="str">
        <f>IF('SAM_2017_4HH_rich with capital'!R36="","",'SAM_2017_4HH_rich with capital'!R36)</f>
        <v/>
      </c>
      <c r="S36" s="223" t="str">
        <f>IF('SAM_2017_4HH_rich with capital'!S36="","",'SAM_2017_4HH_rich with capital'!S36)</f>
        <v/>
      </c>
      <c r="T36" s="223" t="str">
        <f>IF('SAM_2017_4HH_rich with capital'!T36="","",'SAM_2017_4HH_rich with capital'!T36)</f>
        <v/>
      </c>
      <c r="U36" s="223" t="str">
        <f>IF('SAM_2017_4HH_rich with capital'!U36="","",'SAM_2017_4HH_rich with capital'!U36)</f>
        <v/>
      </c>
      <c r="V36" s="223" t="str">
        <f>IF('SAM_2017_4HH_rich with capital'!V36="","",'SAM_2017_4HH_rich with capital'!V36)</f>
        <v/>
      </c>
      <c r="W36" s="223" t="str">
        <f>IF('SAM_2017_4HH_rich with capital'!W36="","",'SAM_2017_4HH_rich with capital'!W36)</f>
        <v/>
      </c>
      <c r="X36" s="223" t="str">
        <f>IF('SAM_2017_4HH_rich with capital'!X36="","",'SAM_2017_4HH_rich with capital'!X36)</f>
        <v/>
      </c>
      <c r="Y36" s="223" t="str">
        <f>IF('SAM_2017_4HH_rich with capital'!Y36="","",'SAM_2017_4HH_rich with capital'!Y36)</f>
        <v/>
      </c>
      <c r="Z36" s="223" t="str">
        <f>IF('SAM_2017_4HH_rich with capital'!Z36="","",'SAM_2017_4HH_rich with capital'!Z36)</f>
        <v/>
      </c>
      <c r="AA36" s="223" t="str">
        <f>IF('SAM_2017_4HH_rich with capital'!AA36="","",'SAM_2017_4HH_rich with capital'!AA36)</f>
        <v/>
      </c>
      <c r="AB36" s="223" t="str">
        <f>IF('SAM_2017_4HH_rich with capital'!AB36="","",'SAM_2017_4HH_rich with capital'!AB36)</f>
        <v/>
      </c>
      <c r="AC36" s="223" t="str">
        <f>IF('SAM_2017_4HH_rich with capital'!AC36="","",'SAM_2017_4HH_rich with capital'!AC36)</f>
        <v/>
      </c>
      <c r="AD36" s="223" t="str">
        <f>IF('SAM_2017_4HH_rich with capital'!AD36="","",'SAM_2017_4HH_rich with capital'!AD36)</f>
        <v/>
      </c>
      <c r="AE36" s="223" t="str">
        <f>IF('SAM_2017_4HH_rich with capital'!AE36="","",'SAM_2017_4HH_rich with capital'!AE36)</f>
        <v/>
      </c>
      <c r="AF36" s="223" t="str">
        <f>IF('SAM_2017_4HH_rich with capital'!AF36="","",'SAM_2017_4HH_rich with capital'!AF36)</f>
        <v/>
      </c>
      <c r="AG36" s="223" t="str">
        <f>IF('SAM_2017_4HH_rich with capital'!AG36="","",'SAM_2017_4HH_rich with capital'!AG36)</f>
        <v/>
      </c>
      <c r="AH36" s="223" t="str">
        <f>IF('SAM_2017_4HH_rich with capital'!AH36="","",'SAM_2017_4HH_rich with capital'!AH36)</f>
        <v/>
      </c>
      <c r="AI36" s="223" t="str">
        <f>IF('SAM_2017_4HH_rich with capital'!AI36="","",'SAM_2017_4HH_rich with capital'!AI36)</f>
        <v/>
      </c>
      <c r="AJ36" s="223" t="str">
        <f>IF('SAM_2017_4HH_rich with capital'!AJ36="","",'SAM_2017_4HH_rich with capital'!AJ36)</f>
        <v/>
      </c>
      <c r="AK36" s="223" t="str">
        <f>IF('SAM_2017_4HH_rich with capital'!AK36="","",'SAM_2017_4HH_rich with capital'!AK36)</f>
        <v/>
      </c>
      <c r="AL36" s="223" t="str">
        <f>IF('SAM_2017_4HH_rich with capital'!AL36="","",'SAM_2017_4HH_rich with capital'!AL36)</f>
        <v/>
      </c>
      <c r="AM36" s="223" t="str">
        <f>IF('SAM_2017_4HH_rich with capital'!AM36="","",'SAM_2017_4HH_rich with capital'!AM36)</f>
        <v/>
      </c>
      <c r="AN36" s="223" t="str">
        <f>IF('SAM_2017_4HH_rich with capital'!AN36="","",'SAM_2017_4HH_rich with capital'!AN36)</f>
        <v/>
      </c>
      <c r="AO36" s="223" t="str">
        <f>IF('SAM_2017_4HH_rich with capital'!AO36="","",'SAM_2017_4HH_rich with capital'!AO36)</f>
        <v/>
      </c>
      <c r="AP36" s="223" t="str">
        <f>IF('SAM_2017_4HH_rich with capital'!AP36="","",'SAM_2017_4HH_rich with capital'!AP36)</f>
        <v/>
      </c>
      <c r="AQ36" s="223" t="str">
        <f>IF('SAM_2017_4HH_rich with capital'!AQ36="","",'SAM_2017_4HH_rich with capital'!AQ36)</f>
        <v/>
      </c>
      <c r="AR36" s="223" t="str">
        <f>IF('SAM_2017_4HH_rich with capital'!AR36="","",'SAM_2017_4HH_rich with capital'!AR36)</f>
        <v/>
      </c>
      <c r="AS36" s="223" t="str">
        <f>IF('SAM_2017_4HH_rich with capital'!AS36="","",'SAM_2017_4HH_rich with capital'!AS36)</f>
        <v/>
      </c>
      <c r="AT36" s="223" t="str">
        <f>IF('SAM_2017_4HH_rich with capital'!AT36="","",'SAM_2017_4HH_rich with capital'!AT36)</f>
        <v/>
      </c>
      <c r="AU36" s="223" t="str">
        <f>IF('SAM_2017_4HH_rich with capital'!AU36="","",'SAM_2017_4HH_rich with capital'!AU36)</f>
        <v/>
      </c>
      <c r="AV36" s="223" t="str">
        <f>IF('SAM_2017_4HH_rich with capital'!AV36="","",'SAM_2017_4HH_rich with capital'!AV36)</f>
        <v/>
      </c>
      <c r="AW36" s="223" t="str">
        <f>IF('SAM_2017_4HH_rich with capital'!AW36="","",'SAM_2017_4HH_rich with capital'!AW36)</f>
        <v/>
      </c>
      <c r="AX36" s="223" t="str">
        <f>IF('SAM_2017_4HH_rich with capital'!AX36="","",'SAM_2017_4HH_rich with capital'!AX36)</f>
        <v/>
      </c>
      <c r="AY36" s="223" t="str">
        <f>IF('SAM_2017_4HH_rich with capital'!AY36="","",'SAM_2017_4HH_rich with capital'!AY36)</f>
        <v/>
      </c>
      <c r="AZ36" s="223" t="str">
        <f>IF('SAM_2017_4HH_rich with capital'!AZ36="","",'SAM_2017_4HH_rich with capital'!AZ36)</f>
        <v/>
      </c>
      <c r="BA36" s="223" t="str">
        <f>IF('SAM_2017_4HH_rich with capital'!BA36="","",'SAM_2017_4HH_rich with capital'!BA36)</f>
        <v/>
      </c>
      <c r="BB36" s="223" t="str">
        <f>IF('SAM_2017_4HH_rich with capital'!BB36="","",'SAM_2017_4HH_rich with capital'!BB36)</f>
        <v/>
      </c>
      <c r="BC36" s="223" t="str">
        <f>IF('SAM_2017_4HH_rich with capital'!BC36="","",'SAM_2017_4HH_rich with capital'!BC36)</f>
        <v/>
      </c>
      <c r="BD36" s="223" t="str">
        <f>IF('SAM_2017_4HH_rich with capital'!BD36="","",'SAM_2017_4HH_rich with capital'!BD36)</f>
        <v/>
      </c>
      <c r="BE36" s="223" t="str">
        <f>IF('SAM_2017_4HH_rich with capital'!BE36="","",'SAM_2017_4HH_rich with capital'!BE36)</f>
        <v/>
      </c>
      <c r="BF36" s="223" t="str">
        <f>IF('SAM_2017_4HH_rich with capital'!BF36="","",'SAM_2017_4HH_rich with capital'!BF36)</f>
        <v/>
      </c>
      <c r="BG36" s="223" t="str">
        <f>IF('SAM_2017_4HH_rich with capital'!BG36="","",'SAM_2017_4HH_rich with capital'!BG36)</f>
        <v/>
      </c>
      <c r="BH36" s="223" t="str">
        <f>IF('SAM_2017_4HH_rich with capital'!BH36="","",'SAM_2017_4HH_rich with capital'!BH36)</f>
        <v/>
      </c>
      <c r="BI36" s="223" t="str">
        <f>IF('SAM_2017_4HH_rich with capital'!BI36="","",'SAM_2017_4HH_rich with capital'!BI36)</f>
        <v/>
      </c>
      <c r="BJ36" s="223" t="str">
        <f>IF('SAM_2017_4HH_rich with capital'!BJ36="","",'SAM_2017_4HH_rich with capital'!BJ36)</f>
        <v/>
      </c>
      <c r="BK36" s="223" t="str">
        <f>IF('SAM_2017_4HH_rich with capital'!BK36="","",'SAM_2017_4HH_rich with capital'!BK36)</f>
        <v/>
      </c>
      <c r="BL36" s="223" t="str">
        <f>IF('SAM_2017_4HH_rich with capital'!BL36="","",'SAM_2017_4HH_rich with capital'!BL36)</f>
        <v/>
      </c>
      <c r="BM36" s="223" t="str">
        <f>IF('SAM_2017_4HH_rich with capital'!BM36="","",'SAM_2017_4HH_rich with capital'!BM36)</f>
        <v/>
      </c>
      <c r="BN36" s="223" t="str">
        <f>IF('SAM_2017_4HH_rich with capital'!BN36="","",'SAM_2017_4HH_rich with capital'!BN36)</f>
        <v/>
      </c>
      <c r="BO36" s="223" t="str">
        <f>IF('SAM_2017_4HH_rich with capital'!BO36="","",'SAM_2017_4HH_rich with capital'!BO36)</f>
        <v/>
      </c>
      <c r="BP36" s="223" t="str">
        <f>IF('SAM_2017_4HH_rich with capital'!BP36="","",'SAM_2017_4HH_rich with capital'!BP36)</f>
        <v/>
      </c>
      <c r="BQ36" s="223" t="str">
        <f>IF('SAM_2017_4HH_rich with capital'!BQ36="","",'SAM_2017_4HH_rich with capital'!BQ36)</f>
        <v/>
      </c>
      <c r="BR36" s="223">
        <f>IF('SAM_2017_4HH_rich with capital'!BR36="","",'SAM_2017_4HH_rich with capital'!BR36)</f>
        <v>9256791.4583553355</v>
      </c>
      <c r="BS36" s="223" t="str">
        <f>IF('SAM_2017_4HH_rich with capital'!BS36="","",'SAM_2017_4HH_rich with capital'!BS36)</f>
        <v/>
      </c>
      <c r="BT36" s="223" t="str">
        <f>IF('SAM_2017_4HH_rich with capital'!BT36="","",'SAM_2017_4HH_rich with capital'!BT36)</f>
        <v/>
      </c>
      <c r="BU36" s="223" t="str">
        <f>IF('SAM_2017_4HH_rich with capital'!BU36="","",'SAM_2017_4HH_rich with capital'!BU36)</f>
        <v/>
      </c>
      <c r="BV36" s="223" t="str">
        <f>IF('SAM_2017_4HH_rich with capital'!BV36="","",'SAM_2017_4HH_rich with capital'!BV36)</f>
        <v/>
      </c>
      <c r="BW36" s="223" t="str">
        <f>IF('SAM_2017_4HH_rich with capital'!BW36="","",'SAM_2017_4HH_rich with capital'!BW36)</f>
        <v/>
      </c>
      <c r="BX36" s="223" t="str">
        <f>IF('SAM_2017_4HH_rich with capital'!BX36="","",'SAM_2017_4HH_rich with capital'!BX36)</f>
        <v/>
      </c>
      <c r="BY36" s="223" t="str">
        <f>IF('SAM_2017_4HH_rich with capital'!BY36="","",'SAM_2017_4HH_rich with capital'!BY36)</f>
        <v/>
      </c>
      <c r="BZ36" s="223" t="str">
        <f>IF('SAM_2017_4HH_rich with capital'!BZ36="","",'SAM_2017_4HH_rich with capital'!BZ36)</f>
        <v/>
      </c>
      <c r="CA36" s="223" t="str">
        <f>IF('SAM_2017_4HH_rich with capital'!CA36="","",'SAM_2017_4HH_rich with capital'!CA36)</f>
        <v/>
      </c>
      <c r="CB36" s="223" t="str">
        <f>IF('SAM_2017_4HH_rich with capital'!CB36="","",'SAM_2017_4HH_rich with capital'!CB36)</f>
        <v/>
      </c>
      <c r="CC36" s="223" t="str">
        <f>IF('SAM_2017_4HH_rich with capital'!CC36="","",'SAM_2017_4HH_rich with capital'!CC36)</f>
        <v/>
      </c>
      <c r="CD36" s="223" t="str">
        <f>IF('SAM_2017_4HH_rich with capital'!CD36="","",'SAM_2017_4HH_rich with capital'!CD36)</f>
        <v/>
      </c>
      <c r="CE36" s="223" t="str">
        <f>IF('SAM_2017_4HH_rich with capital'!CE36="","",'SAM_2017_4HH_rich with capital'!CE36)</f>
        <v/>
      </c>
      <c r="CF36" s="83">
        <f>IF('SAM_2017_4HH_rich with capital'!CF36="","",'SAM_2017_4HH_rich with capital'!CF36)</f>
        <v>218207.27379099085</v>
      </c>
      <c r="CG36" s="107">
        <f t="shared" ref="CG36:CG67" si="1">SUM(C36:CF36)</f>
        <v>9474998.7321463265</v>
      </c>
      <c r="CH36" s="221"/>
      <c r="CI36" s="221"/>
      <c r="CJ36" s="221"/>
      <c r="CK36" s="221"/>
    </row>
    <row r="37" spans="1:89" x14ac:dyDescent="0.25">
      <c r="A37" s="227" t="str">
        <f>AK1</f>
        <v>Com</v>
      </c>
      <c r="B37" s="102">
        <v>35</v>
      </c>
      <c r="C37" s="244">
        <f>IF('SAM_2017_4HH_rich with capital'!C37="","",'SAM_2017_4HH_rich with capital'!C37)</f>
        <v>636845.49250949547</v>
      </c>
      <c r="D37" s="223">
        <f>IF('SAM_2017_4HH_rich with capital'!D37="","",'SAM_2017_4HH_rich with capital'!D37)</f>
        <v>70.491858602401734</v>
      </c>
      <c r="E37" s="223">
        <f>IF('SAM_2017_4HH_rich with capital'!E37="","",'SAM_2017_4HH_rich with capital'!E37)</f>
        <v>22.745352915335928</v>
      </c>
      <c r="F37" s="223" t="str">
        <f>IF('SAM_2017_4HH_rich with capital'!F37="","",'SAM_2017_4HH_rich with capital'!F37)</f>
        <v/>
      </c>
      <c r="G37" s="223" t="str">
        <f>IF('SAM_2017_4HH_rich with capital'!G37="","",'SAM_2017_4HH_rich with capital'!G37)</f>
        <v/>
      </c>
      <c r="H37" s="223" t="str">
        <f>IF('SAM_2017_4HH_rich with capital'!H37="","",'SAM_2017_4HH_rich with capital'!H37)</f>
        <v/>
      </c>
      <c r="I37" s="223" t="str">
        <f>IF('SAM_2017_4HH_rich with capital'!I37="","",'SAM_2017_4HH_rich with capital'!I37)</f>
        <v/>
      </c>
      <c r="J37" s="223">
        <f>IF('SAM_2017_4HH_rich with capital'!J37="","",'SAM_2017_4HH_rich with capital'!J37)</f>
        <v>600245.92689428374</v>
      </c>
      <c r="K37" s="223">
        <f>IF('SAM_2017_4HH_rich with capital'!K37="","",'SAM_2017_4HH_rich with capital'!K37)</f>
        <v>1514.9948065094686</v>
      </c>
      <c r="L37" s="223">
        <f>IF('SAM_2017_4HH_rich with capital'!L37="","",'SAM_2017_4HH_rich with capital'!L37)</f>
        <v>13142.823043044977</v>
      </c>
      <c r="M37" s="223">
        <f>IF('SAM_2017_4HH_rich with capital'!M37="","",'SAM_2017_4HH_rich with capital'!M37)</f>
        <v>1.0881249093500965E-3</v>
      </c>
      <c r="N37" s="223" t="str">
        <f>IF('SAM_2017_4HH_rich with capital'!N37="","",'SAM_2017_4HH_rich with capital'!N37)</f>
        <v/>
      </c>
      <c r="O37" s="223">
        <f>IF('SAM_2017_4HH_rich with capital'!O37="","",'SAM_2017_4HH_rich with capital'!O37)</f>
        <v>1.4079101447778823</v>
      </c>
      <c r="P37" s="223" t="str">
        <f>IF('SAM_2017_4HH_rich with capital'!P37="","",'SAM_2017_4HH_rich with capital'!P37)</f>
        <v/>
      </c>
      <c r="Q37" s="223">
        <f>IF('SAM_2017_4HH_rich with capital'!Q37="","",'SAM_2017_4HH_rich with capital'!Q37)</f>
        <v>204.25276589085365</v>
      </c>
      <c r="R37" s="223">
        <f>IF('SAM_2017_4HH_rich with capital'!R37="","",'SAM_2017_4HH_rich with capital'!R37)</f>
        <v>39.558963271656353</v>
      </c>
      <c r="S37" s="223">
        <f>IF('SAM_2017_4HH_rich with capital'!S37="","",'SAM_2017_4HH_rich with capital'!S37)</f>
        <v>28.547950602177156</v>
      </c>
      <c r="T37" s="223" t="str">
        <f>IF('SAM_2017_4HH_rich with capital'!T37="","",'SAM_2017_4HH_rich with capital'!T37)</f>
        <v/>
      </c>
      <c r="U37" s="223">
        <f>IF('SAM_2017_4HH_rich with capital'!U37="","",'SAM_2017_4HH_rich with capital'!U37)</f>
        <v>0.15427886246436096</v>
      </c>
      <c r="V37" s="223">
        <f>IF('SAM_2017_4HH_rich with capital'!V37="","",'SAM_2017_4HH_rich with capital'!V37)</f>
        <v>1.3441799707945758E-3</v>
      </c>
      <c r="W37" s="223">
        <f>IF('SAM_2017_4HH_rich with capital'!W37="","",'SAM_2017_4HH_rich with capital'!W37)</f>
        <v>69.076289981144896</v>
      </c>
      <c r="X37" s="223">
        <f>IF('SAM_2017_4HH_rich with capital'!X37="","",'SAM_2017_4HH_rich with capital'!X37)</f>
        <v>6.9140041882924077</v>
      </c>
      <c r="Y37" s="223">
        <f>IF('SAM_2017_4HH_rich with capital'!Y37="","",'SAM_2017_4HH_rich with capital'!Y37)</f>
        <v>12.952268371692453</v>
      </c>
      <c r="Z37" s="223" t="str">
        <f>IF('SAM_2017_4HH_rich with capital'!Z37="","",'SAM_2017_4HH_rich with capital'!Z37)</f>
        <v/>
      </c>
      <c r="AA37" s="223" t="str">
        <f>IF('SAM_2017_4HH_rich with capital'!AA37="","",'SAM_2017_4HH_rich with capital'!AA37)</f>
        <v/>
      </c>
      <c r="AB37" s="223">
        <f>IF('SAM_2017_4HH_rich with capital'!AB37="","",'SAM_2017_4HH_rich with capital'!AB37)</f>
        <v>56.332005092512048</v>
      </c>
      <c r="AC37" s="223">
        <f>IF('SAM_2017_4HH_rich with capital'!AC37="","",'SAM_2017_4HH_rich with capital'!AC37)</f>
        <v>1.8603666891183466</v>
      </c>
      <c r="AD37" s="223">
        <f>IF('SAM_2017_4HH_rich with capital'!AD37="","",'SAM_2017_4HH_rich with capital'!AD37)</f>
        <v>24.216639646516338</v>
      </c>
      <c r="AE37" s="223">
        <f>IF('SAM_2017_4HH_rich with capital'!AE37="","",'SAM_2017_4HH_rich with capital'!AE37)</f>
        <v>0.48841557934773799</v>
      </c>
      <c r="AF37" s="223">
        <f>IF('SAM_2017_4HH_rich with capital'!AF37="","",'SAM_2017_4HH_rich with capital'!AF37)</f>
        <v>3519.2752303442558</v>
      </c>
      <c r="AG37" s="223">
        <f>IF('SAM_2017_4HH_rich with capital'!AG37="","",'SAM_2017_4HH_rich with capital'!AG37)</f>
        <v>4322.1851210025125</v>
      </c>
      <c r="AH37" s="223">
        <f>IF('SAM_2017_4HH_rich with capital'!AH37="","",'SAM_2017_4HH_rich with capital'!AH37)</f>
        <v>2573.1036478253318</v>
      </c>
      <c r="AI37" s="223">
        <f>IF('SAM_2017_4HH_rich with capital'!AI37="","",'SAM_2017_4HH_rich with capital'!AI37)</f>
        <v>647.27896872033728</v>
      </c>
      <c r="AJ37" s="223">
        <f>IF('SAM_2017_4HH_rich with capital'!AJ37="","",'SAM_2017_4HH_rich with capital'!AJ37)</f>
        <v>218912.85416322373</v>
      </c>
      <c r="AK37" s="223" t="str">
        <f>IF('SAM_2017_4HH_rich with capital'!AK37="","",'SAM_2017_4HH_rich with capital'!AK37)</f>
        <v/>
      </c>
      <c r="AL37" s="223" t="str">
        <f>IF('SAM_2017_4HH_rich with capital'!AL37="","",'SAM_2017_4HH_rich with capital'!AL37)</f>
        <v/>
      </c>
      <c r="AM37" s="223" t="str">
        <f>IF('SAM_2017_4HH_rich with capital'!AM37="","",'SAM_2017_4HH_rich with capital'!AM37)</f>
        <v/>
      </c>
      <c r="AN37" s="223" t="str">
        <f>IF('SAM_2017_4HH_rich with capital'!AN37="","",'SAM_2017_4HH_rich with capital'!AN37)</f>
        <v/>
      </c>
      <c r="AO37" s="223" t="str">
        <f>IF('SAM_2017_4HH_rich with capital'!AO37="","",'SAM_2017_4HH_rich with capital'!AO37)</f>
        <v/>
      </c>
      <c r="AP37" s="223" t="str">
        <f>IF('SAM_2017_4HH_rich with capital'!AP37="","",'SAM_2017_4HH_rich with capital'!AP37)</f>
        <v/>
      </c>
      <c r="AQ37" s="223" t="str">
        <f>IF('SAM_2017_4HH_rich with capital'!AQ37="","",'SAM_2017_4HH_rich with capital'!AQ37)</f>
        <v/>
      </c>
      <c r="AR37" s="223" t="str">
        <f>IF('SAM_2017_4HH_rich with capital'!AR37="","",'SAM_2017_4HH_rich with capital'!AR37)</f>
        <v/>
      </c>
      <c r="AS37" s="223" t="str">
        <f>IF('SAM_2017_4HH_rich with capital'!AS37="","",'SAM_2017_4HH_rich with capital'!AS37)</f>
        <v/>
      </c>
      <c r="AT37" s="223" t="str">
        <f>IF('SAM_2017_4HH_rich with capital'!AT37="","",'SAM_2017_4HH_rich with capital'!AT37)</f>
        <v/>
      </c>
      <c r="AU37" s="223" t="str">
        <f>IF('SAM_2017_4HH_rich with capital'!AU37="","",'SAM_2017_4HH_rich with capital'!AU37)</f>
        <v/>
      </c>
      <c r="AV37" s="223" t="str">
        <f>IF('SAM_2017_4HH_rich with capital'!AV37="","",'SAM_2017_4HH_rich with capital'!AV37)</f>
        <v/>
      </c>
      <c r="AW37" s="223" t="str">
        <f>IF('SAM_2017_4HH_rich with capital'!AW37="","",'SAM_2017_4HH_rich with capital'!AW37)</f>
        <v/>
      </c>
      <c r="AX37" s="223" t="str">
        <f>IF('SAM_2017_4HH_rich with capital'!AX37="","",'SAM_2017_4HH_rich with capital'!AX37)</f>
        <v/>
      </c>
      <c r="AY37" s="223" t="str">
        <f>IF('SAM_2017_4HH_rich with capital'!AY37="","",'SAM_2017_4HH_rich with capital'!AY37)</f>
        <v/>
      </c>
      <c r="AZ37" s="223" t="str">
        <f>IF('SAM_2017_4HH_rich with capital'!AZ37="","",'SAM_2017_4HH_rich with capital'!AZ37)</f>
        <v/>
      </c>
      <c r="BA37" s="223" t="str">
        <f>IF('SAM_2017_4HH_rich with capital'!BA37="","",'SAM_2017_4HH_rich with capital'!BA37)</f>
        <v/>
      </c>
      <c r="BB37" s="223" t="str">
        <f>IF('SAM_2017_4HH_rich with capital'!BB37="","",'SAM_2017_4HH_rich with capital'!BB37)</f>
        <v/>
      </c>
      <c r="BC37" s="223" t="str">
        <f>IF('SAM_2017_4HH_rich with capital'!BC37="","",'SAM_2017_4HH_rich with capital'!BC37)</f>
        <v/>
      </c>
      <c r="BD37" s="223" t="str">
        <f>IF('SAM_2017_4HH_rich with capital'!BD37="","",'SAM_2017_4HH_rich with capital'!BD37)</f>
        <v/>
      </c>
      <c r="BE37" s="223" t="str">
        <f>IF('SAM_2017_4HH_rich with capital'!BE37="","",'SAM_2017_4HH_rich with capital'!BE37)</f>
        <v/>
      </c>
      <c r="BF37" s="223" t="str">
        <f>IF('SAM_2017_4HH_rich with capital'!BF37="","",'SAM_2017_4HH_rich with capital'!BF37)</f>
        <v/>
      </c>
      <c r="BG37" s="223" t="str">
        <f>IF('SAM_2017_4HH_rich with capital'!BG37="","",'SAM_2017_4HH_rich with capital'!BG37)</f>
        <v/>
      </c>
      <c r="BH37" s="223" t="str">
        <f>IF('SAM_2017_4HH_rich with capital'!BH37="","",'SAM_2017_4HH_rich with capital'!BH37)</f>
        <v/>
      </c>
      <c r="BI37" s="223" t="str">
        <f>IF('SAM_2017_4HH_rich with capital'!BI37="","",'SAM_2017_4HH_rich with capital'!BI37)</f>
        <v/>
      </c>
      <c r="BJ37" s="223" t="str">
        <f>IF('SAM_2017_4HH_rich with capital'!BJ37="","",'SAM_2017_4HH_rich with capital'!BJ37)</f>
        <v/>
      </c>
      <c r="BK37" s="223" t="str">
        <f>IF('SAM_2017_4HH_rich with capital'!BK37="","",'SAM_2017_4HH_rich with capital'!BK37)</f>
        <v/>
      </c>
      <c r="BL37" s="223" t="str">
        <f>IF('SAM_2017_4HH_rich with capital'!BL37="","",'SAM_2017_4HH_rich with capital'!BL37)</f>
        <v/>
      </c>
      <c r="BM37" s="223" t="str">
        <f>IF('SAM_2017_4HH_rich with capital'!BM37="","",'SAM_2017_4HH_rich with capital'!BM37)</f>
        <v/>
      </c>
      <c r="BN37" s="223" t="str">
        <f>IF('SAM_2017_4HH_rich with capital'!BN37="","",'SAM_2017_4HH_rich with capital'!BN37)</f>
        <v/>
      </c>
      <c r="BO37" s="223" t="str">
        <f>IF('SAM_2017_4HH_rich with capital'!BO37="","",'SAM_2017_4HH_rich with capital'!BO37)</f>
        <v/>
      </c>
      <c r="BP37" s="223" t="str">
        <f>IF('SAM_2017_4HH_rich with capital'!BP37="","",'SAM_2017_4HH_rich with capital'!BP37)</f>
        <v/>
      </c>
      <c r="BQ37" s="223" t="str">
        <f>IF('SAM_2017_4HH_rich with capital'!BQ37="","",'SAM_2017_4HH_rich with capital'!BQ37)</f>
        <v/>
      </c>
      <c r="BR37" s="223" t="str">
        <f>IF('SAM_2017_4HH_rich with capital'!BR37="","",'SAM_2017_4HH_rich with capital'!BR37)</f>
        <v/>
      </c>
      <c r="BS37" s="223" t="str">
        <f>IF('SAM_2017_4HH_rich with capital'!BS37="","",'SAM_2017_4HH_rich with capital'!BS37)</f>
        <v/>
      </c>
      <c r="BT37" s="223" t="str">
        <f>IF('SAM_2017_4HH_rich with capital'!BT37="","",'SAM_2017_4HH_rich with capital'!BT37)</f>
        <v/>
      </c>
      <c r="BU37" s="276">
        <f>IF('SAM_2017_4HH_rich with capital'!BU37="","",'SAM_2017_4HH_rich with capital'!BU37)</f>
        <v>550111.3960723487</v>
      </c>
      <c r="BV37" s="277">
        <f>IF('SAM_2017_4HH_rich with capital'!BV37="","",'SAM_2017_4HH_rich with capital'!BV37)</f>
        <v>1779639.0467496545</v>
      </c>
      <c r="BW37" s="277">
        <f>IF('SAM_2017_4HH_rich with capital'!BW37="","",'SAM_2017_4HH_rich with capital'!BW37)</f>
        <v>178150.11741389663</v>
      </c>
      <c r="BX37" s="278">
        <f>IF('SAM_2017_4HH_rich with capital'!BX37="","",'SAM_2017_4HH_rich with capital'!BX37)</f>
        <v>537000.02171314287</v>
      </c>
      <c r="BY37" s="223">
        <f>IF('SAM_2017_4HH_rich with capital'!BY37="","",'SAM_2017_4HH_rich with capital'!BY37)</f>
        <v>104373.35135742096</v>
      </c>
      <c r="BZ37" s="223" t="str">
        <f>IF('SAM_2017_4HH_rich with capital'!BZ37="","",'SAM_2017_4HH_rich with capital'!BZ37)</f>
        <v/>
      </c>
      <c r="CA37" s="223" t="str">
        <f>IF('SAM_2017_4HH_rich with capital'!CA37="","",'SAM_2017_4HH_rich with capital'!CA37)</f>
        <v/>
      </c>
      <c r="CB37" s="223" t="str">
        <f>IF('SAM_2017_4HH_rich with capital'!CB37="","",'SAM_2017_4HH_rich with capital'!CB37)</f>
        <v/>
      </c>
      <c r="CC37" s="223" t="str">
        <f>IF('SAM_2017_4HH_rich with capital'!CC37="","",'SAM_2017_4HH_rich with capital'!CC37)</f>
        <v/>
      </c>
      <c r="CD37" s="223" t="str">
        <f>IF('SAM_2017_4HH_rich with capital'!CD37="","",'SAM_2017_4HH_rich with capital'!CD37)</f>
        <v/>
      </c>
      <c r="CE37" s="223">
        <f>IF('SAM_2017_4HH_rich with capital'!CE37="","",'SAM_2017_4HH_rich with capital'!CE37)</f>
        <v>272725.72399249562</v>
      </c>
      <c r="CF37" s="83" t="str">
        <f>IF('SAM_2017_4HH_rich with capital'!CF37="","",'SAM_2017_4HH_rich with capital'!CF37)</f>
        <v/>
      </c>
      <c r="CG37" s="107">
        <f t="shared" si="1"/>
        <v>4904262.5931855515</v>
      </c>
      <c r="CH37" s="221"/>
      <c r="CI37" s="221"/>
      <c r="CJ37" s="221"/>
      <c r="CK37" s="221"/>
    </row>
    <row r="38" spans="1:89" x14ac:dyDescent="0.25">
      <c r="A38" s="227"/>
      <c r="B38" s="225">
        <v>36</v>
      </c>
      <c r="C38" s="244">
        <f>IF('SAM_2017_4HH_rich with capital'!C38="","",'SAM_2017_4HH_rich with capital'!C38)</f>
        <v>1444.8698020142294</v>
      </c>
      <c r="D38" s="223">
        <f>IF('SAM_2017_4HH_rich with capital'!D38="","",'SAM_2017_4HH_rich with capital'!D38)</f>
        <v>1802.7014385812527</v>
      </c>
      <c r="E38" s="223">
        <f>IF('SAM_2017_4HH_rich with capital'!E38="","",'SAM_2017_4HH_rich with capital'!E38)</f>
        <v>14.21053696679547</v>
      </c>
      <c r="F38" s="223" t="str">
        <f>IF('SAM_2017_4HH_rich with capital'!F38="","",'SAM_2017_4HH_rich with capital'!F38)</f>
        <v/>
      </c>
      <c r="G38" s="223">
        <f>IF('SAM_2017_4HH_rich with capital'!G38="","",'SAM_2017_4HH_rich with capital'!G38)</f>
        <v>2151.1605818875337</v>
      </c>
      <c r="H38" s="223">
        <f>IF('SAM_2017_4HH_rich with capital'!H38="","",'SAM_2017_4HH_rich with capital'!H38)</f>
        <v>100.05667788511757</v>
      </c>
      <c r="I38" s="223">
        <f>IF('SAM_2017_4HH_rich with capital'!I38="","",'SAM_2017_4HH_rich with capital'!I38)</f>
        <v>33.425742561010843</v>
      </c>
      <c r="J38" s="223">
        <f>IF('SAM_2017_4HH_rich with capital'!J38="","",'SAM_2017_4HH_rich with capital'!J38)</f>
        <v>411.51281413788621</v>
      </c>
      <c r="K38" s="223" t="str">
        <f>IF('SAM_2017_4HH_rich with capital'!K38="","",'SAM_2017_4HH_rich with capital'!K38)</f>
        <v/>
      </c>
      <c r="L38" s="223">
        <f>IF('SAM_2017_4HH_rich with capital'!L38="","",'SAM_2017_4HH_rich with capital'!L38)</f>
        <v>7.0369547997990676</v>
      </c>
      <c r="M38" s="223">
        <f>IF('SAM_2017_4HH_rich with capital'!M38="","",'SAM_2017_4HH_rich with capital'!M38)</f>
        <v>24421.079756692154</v>
      </c>
      <c r="N38" s="223">
        <f>IF('SAM_2017_4HH_rich with capital'!N38="","",'SAM_2017_4HH_rich with capital'!N38)</f>
        <v>38.422143696888682</v>
      </c>
      <c r="O38" s="223">
        <f>IF('SAM_2017_4HH_rich with capital'!O38="","",'SAM_2017_4HH_rich with capital'!O38)</f>
        <v>3.0126139401101548E-2</v>
      </c>
      <c r="P38" s="223" t="str">
        <f>IF('SAM_2017_4HH_rich with capital'!P38="","",'SAM_2017_4HH_rich with capital'!P38)</f>
        <v/>
      </c>
      <c r="Q38" s="223">
        <f>IF('SAM_2017_4HH_rich with capital'!Q38="","",'SAM_2017_4HH_rich with capital'!Q38)</f>
        <v>4.9959824522251219</v>
      </c>
      <c r="R38" s="223">
        <f>IF('SAM_2017_4HH_rich with capital'!R38="","",'SAM_2017_4HH_rich with capital'!R38)</f>
        <v>5475.8325869539021</v>
      </c>
      <c r="S38" s="223">
        <f>IF('SAM_2017_4HH_rich with capital'!S38="","",'SAM_2017_4HH_rich with capital'!S38)</f>
        <v>63.503036084490731</v>
      </c>
      <c r="T38" s="223" t="str">
        <f>IF('SAM_2017_4HH_rich with capital'!T38="","",'SAM_2017_4HH_rich with capital'!T38)</f>
        <v/>
      </c>
      <c r="U38" s="223">
        <f>IF('SAM_2017_4HH_rich with capital'!U38="","",'SAM_2017_4HH_rich with capital'!U38)</f>
        <v>47383.052872260792</v>
      </c>
      <c r="V38" s="223">
        <f>IF('SAM_2017_4HH_rich with capital'!V38="","",'SAM_2017_4HH_rich with capital'!V38)</f>
        <v>0.15558873000069726</v>
      </c>
      <c r="W38" s="223">
        <f>IF('SAM_2017_4HH_rich with capital'!W38="","",'SAM_2017_4HH_rich with capital'!W38)</f>
        <v>9014.1969829377267</v>
      </c>
      <c r="X38" s="223">
        <f>IF('SAM_2017_4HH_rich with capital'!X38="","",'SAM_2017_4HH_rich with capital'!X38)</f>
        <v>2564.4421602422231</v>
      </c>
      <c r="Y38" s="223">
        <f>IF('SAM_2017_4HH_rich with capital'!Y38="","",'SAM_2017_4HH_rich with capital'!Y38)</f>
        <v>27267.72244034526</v>
      </c>
      <c r="Z38" s="223">
        <f>IF('SAM_2017_4HH_rich with capital'!Z38="","",'SAM_2017_4HH_rich with capital'!Z38)</f>
        <v>19.643893410246729</v>
      </c>
      <c r="AA38" s="223">
        <f>IF('SAM_2017_4HH_rich with capital'!AA38="","",'SAM_2017_4HH_rich with capital'!AA38)</f>
        <v>2.9314832201609291</v>
      </c>
      <c r="AB38" s="223">
        <f>IF('SAM_2017_4HH_rich with capital'!AB38="","",'SAM_2017_4HH_rich with capital'!AB38)</f>
        <v>626.02210274697757</v>
      </c>
      <c r="AC38" s="223">
        <f>IF('SAM_2017_4HH_rich with capital'!AC38="","",'SAM_2017_4HH_rich with capital'!AC38)</f>
        <v>46109.815072440724</v>
      </c>
      <c r="AD38" s="223">
        <f>IF('SAM_2017_4HH_rich with capital'!AD38="","",'SAM_2017_4HH_rich with capital'!AD38)</f>
        <v>34.145160115165297</v>
      </c>
      <c r="AE38" s="223">
        <f>IF('SAM_2017_4HH_rich with capital'!AE38="","",'SAM_2017_4HH_rich with capital'!AE38)</f>
        <v>222.15716754846625</v>
      </c>
      <c r="AF38" s="223">
        <f>IF('SAM_2017_4HH_rich with capital'!AF38="","",'SAM_2017_4HH_rich with capital'!AF38)</f>
        <v>563.03377746273588</v>
      </c>
      <c r="AG38" s="223">
        <f>IF('SAM_2017_4HH_rich with capital'!AG38="","",'SAM_2017_4HH_rich with capital'!AG38)</f>
        <v>50.532938325413426</v>
      </c>
      <c r="AH38" s="223">
        <f>IF('SAM_2017_4HH_rich with capital'!AH38="","",'SAM_2017_4HH_rich with capital'!AH38)</f>
        <v>138.99104028714339</v>
      </c>
      <c r="AI38" s="223">
        <f>IF('SAM_2017_4HH_rich with capital'!AI38="","",'SAM_2017_4HH_rich with capital'!AI38)</f>
        <v>104.28276069598843</v>
      </c>
      <c r="AJ38" s="223">
        <f>IF('SAM_2017_4HH_rich with capital'!AJ38="","",'SAM_2017_4HH_rich with capital'!AJ38)</f>
        <v>4767.6645621329662</v>
      </c>
      <c r="AK38" s="223" t="str">
        <f>IF('SAM_2017_4HH_rich with capital'!AK38="","",'SAM_2017_4HH_rich with capital'!AK38)</f>
        <v/>
      </c>
      <c r="AL38" s="223" t="str">
        <f>IF('SAM_2017_4HH_rich with capital'!AL38="","",'SAM_2017_4HH_rich with capital'!AL38)</f>
        <v/>
      </c>
      <c r="AM38" s="223" t="str">
        <f>IF('SAM_2017_4HH_rich with capital'!AM38="","",'SAM_2017_4HH_rich with capital'!AM38)</f>
        <v/>
      </c>
      <c r="AN38" s="223" t="str">
        <f>IF('SAM_2017_4HH_rich with capital'!AN38="","",'SAM_2017_4HH_rich with capital'!AN38)</f>
        <v/>
      </c>
      <c r="AO38" s="223" t="str">
        <f>IF('SAM_2017_4HH_rich with capital'!AO38="","",'SAM_2017_4HH_rich with capital'!AO38)</f>
        <v/>
      </c>
      <c r="AP38" s="223" t="str">
        <f>IF('SAM_2017_4HH_rich with capital'!AP38="","",'SAM_2017_4HH_rich with capital'!AP38)</f>
        <v/>
      </c>
      <c r="AQ38" s="223" t="str">
        <f>IF('SAM_2017_4HH_rich with capital'!AQ38="","",'SAM_2017_4HH_rich with capital'!AQ38)</f>
        <v/>
      </c>
      <c r="AR38" s="223" t="str">
        <f>IF('SAM_2017_4HH_rich with capital'!AR38="","",'SAM_2017_4HH_rich with capital'!AR38)</f>
        <v/>
      </c>
      <c r="AS38" s="223" t="str">
        <f>IF('SAM_2017_4HH_rich with capital'!AS38="","",'SAM_2017_4HH_rich with capital'!AS38)</f>
        <v/>
      </c>
      <c r="AT38" s="223" t="str">
        <f>IF('SAM_2017_4HH_rich with capital'!AT38="","",'SAM_2017_4HH_rich with capital'!AT38)</f>
        <v/>
      </c>
      <c r="AU38" s="223" t="str">
        <f>IF('SAM_2017_4HH_rich with capital'!AU38="","",'SAM_2017_4HH_rich with capital'!AU38)</f>
        <v/>
      </c>
      <c r="AV38" s="223" t="str">
        <f>IF('SAM_2017_4HH_rich with capital'!AV38="","",'SAM_2017_4HH_rich with capital'!AV38)</f>
        <v/>
      </c>
      <c r="AW38" s="223" t="str">
        <f>IF('SAM_2017_4HH_rich with capital'!AW38="","",'SAM_2017_4HH_rich with capital'!AW38)</f>
        <v/>
      </c>
      <c r="AX38" s="223" t="str">
        <f>IF('SAM_2017_4HH_rich with capital'!AX38="","",'SAM_2017_4HH_rich with capital'!AX38)</f>
        <v/>
      </c>
      <c r="AY38" s="223" t="str">
        <f>IF('SAM_2017_4HH_rich with capital'!AY38="","",'SAM_2017_4HH_rich with capital'!AY38)</f>
        <v/>
      </c>
      <c r="AZ38" s="223" t="str">
        <f>IF('SAM_2017_4HH_rich with capital'!AZ38="","",'SAM_2017_4HH_rich with capital'!AZ38)</f>
        <v/>
      </c>
      <c r="BA38" s="223" t="str">
        <f>IF('SAM_2017_4HH_rich with capital'!BA38="","",'SAM_2017_4HH_rich with capital'!BA38)</f>
        <v/>
      </c>
      <c r="BB38" s="223" t="str">
        <f>IF('SAM_2017_4HH_rich with capital'!BB38="","",'SAM_2017_4HH_rich with capital'!BB38)</f>
        <v/>
      </c>
      <c r="BC38" s="223" t="str">
        <f>IF('SAM_2017_4HH_rich with capital'!BC38="","",'SAM_2017_4HH_rich with capital'!BC38)</f>
        <v/>
      </c>
      <c r="BD38" s="223" t="str">
        <f>IF('SAM_2017_4HH_rich with capital'!BD38="","",'SAM_2017_4HH_rich with capital'!BD38)</f>
        <v/>
      </c>
      <c r="BE38" s="223" t="str">
        <f>IF('SAM_2017_4HH_rich with capital'!BE38="","",'SAM_2017_4HH_rich with capital'!BE38)</f>
        <v/>
      </c>
      <c r="BF38" s="223" t="str">
        <f>IF('SAM_2017_4HH_rich with capital'!BF38="","",'SAM_2017_4HH_rich with capital'!BF38)</f>
        <v/>
      </c>
      <c r="BG38" s="223" t="str">
        <f>IF('SAM_2017_4HH_rich with capital'!BG38="","",'SAM_2017_4HH_rich with capital'!BG38)</f>
        <v/>
      </c>
      <c r="BH38" s="223" t="str">
        <f>IF('SAM_2017_4HH_rich with capital'!BH38="","",'SAM_2017_4HH_rich with capital'!BH38)</f>
        <v/>
      </c>
      <c r="BI38" s="223" t="str">
        <f>IF('SAM_2017_4HH_rich with capital'!BI38="","",'SAM_2017_4HH_rich with capital'!BI38)</f>
        <v/>
      </c>
      <c r="BJ38" s="223" t="str">
        <f>IF('SAM_2017_4HH_rich with capital'!BJ38="","",'SAM_2017_4HH_rich with capital'!BJ38)</f>
        <v/>
      </c>
      <c r="BK38" s="223" t="str">
        <f>IF('SAM_2017_4HH_rich with capital'!BK38="","",'SAM_2017_4HH_rich with capital'!BK38)</f>
        <v/>
      </c>
      <c r="BL38" s="223" t="str">
        <f>IF('SAM_2017_4HH_rich with capital'!BL38="","",'SAM_2017_4HH_rich with capital'!BL38)</f>
        <v/>
      </c>
      <c r="BM38" s="223" t="str">
        <f>IF('SAM_2017_4HH_rich with capital'!BM38="","",'SAM_2017_4HH_rich with capital'!BM38)</f>
        <v/>
      </c>
      <c r="BN38" s="223" t="str">
        <f>IF('SAM_2017_4HH_rich with capital'!BN38="","",'SAM_2017_4HH_rich with capital'!BN38)</f>
        <v/>
      </c>
      <c r="BO38" s="223" t="str">
        <f>IF('SAM_2017_4HH_rich with capital'!BO38="","",'SAM_2017_4HH_rich with capital'!BO38)</f>
        <v/>
      </c>
      <c r="BP38" s="223" t="str">
        <f>IF('SAM_2017_4HH_rich with capital'!BP38="","",'SAM_2017_4HH_rich with capital'!BP38)</f>
        <v/>
      </c>
      <c r="BQ38" s="223" t="str">
        <f>IF('SAM_2017_4HH_rich with capital'!BQ38="","",'SAM_2017_4HH_rich with capital'!BQ38)</f>
        <v/>
      </c>
      <c r="BR38" s="223" t="str">
        <f>IF('SAM_2017_4HH_rich with capital'!BR38="","",'SAM_2017_4HH_rich with capital'!BR38)</f>
        <v/>
      </c>
      <c r="BS38" s="223" t="str">
        <f>IF('SAM_2017_4HH_rich with capital'!BS38="","",'SAM_2017_4HH_rich with capital'!BS38)</f>
        <v/>
      </c>
      <c r="BT38" s="223" t="str">
        <f>IF('SAM_2017_4HH_rich with capital'!BT38="","",'SAM_2017_4HH_rich with capital'!BT38)</f>
        <v/>
      </c>
      <c r="BU38" s="279">
        <f>IF('SAM_2017_4HH_rich with capital'!BU38="","",'SAM_2017_4HH_rich with capital'!BU38)</f>
        <v>75751.768589576648</v>
      </c>
      <c r="BV38" s="223">
        <f>IF('SAM_2017_4HH_rich with capital'!BV38="","",'SAM_2017_4HH_rich with capital'!BV38)</f>
        <v>134831.9881891945</v>
      </c>
      <c r="BW38" s="223">
        <f>IF('SAM_2017_4HH_rich with capital'!BW38="","",'SAM_2017_4HH_rich with capital'!BW38)</f>
        <v>11674.756840545628</v>
      </c>
      <c r="BX38" s="280">
        <f>IF('SAM_2017_4HH_rich with capital'!BX38="","",'SAM_2017_4HH_rich with capital'!BX38)</f>
        <v>21685.352667025647</v>
      </c>
      <c r="BY38" s="223" t="str">
        <f>IF('SAM_2017_4HH_rich with capital'!BY38="","",'SAM_2017_4HH_rich with capital'!BY38)</f>
        <v/>
      </c>
      <c r="BZ38" s="223" t="str">
        <f>IF('SAM_2017_4HH_rich with capital'!BZ38="","",'SAM_2017_4HH_rich with capital'!BZ38)</f>
        <v/>
      </c>
      <c r="CA38" s="223" t="str">
        <f>IF('SAM_2017_4HH_rich with capital'!CA38="","",'SAM_2017_4HH_rich with capital'!CA38)</f>
        <v/>
      </c>
      <c r="CB38" s="223" t="str">
        <f>IF('SAM_2017_4HH_rich with capital'!CB38="","",'SAM_2017_4HH_rich with capital'!CB38)</f>
        <v/>
      </c>
      <c r="CC38" s="223" t="str">
        <f>IF('SAM_2017_4HH_rich with capital'!CC38="","",'SAM_2017_4HH_rich with capital'!CC38)</f>
        <v/>
      </c>
      <c r="CD38" s="223" t="str">
        <f>IF('SAM_2017_4HH_rich with capital'!CD38="","",'SAM_2017_4HH_rich with capital'!CD38)</f>
        <v/>
      </c>
      <c r="CE38" s="223">
        <f>IF('SAM_2017_4HH_rich with capital'!CE38="","",'SAM_2017_4HH_rich with capital'!CE38)</f>
        <v>1962.6516668482247</v>
      </c>
      <c r="CF38" s="83" t="str">
        <f>IF('SAM_2017_4HH_rich with capital'!CF38="","",'SAM_2017_4HH_rich with capital'!CF38)</f>
        <v/>
      </c>
      <c r="CG38" s="107">
        <f t="shared" si="1"/>
        <v>420744.14613694529</v>
      </c>
      <c r="CH38" s="221"/>
      <c r="CI38" s="221"/>
      <c r="CJ38" s="221"/>
      <c r="CK38" s="221"/>
    </row>
    <row r="39" spans="1:89" x14ac:dyDescent="0.25">
      <c r="A39" s="227"/>
      <c r="B39" s="225">
        <v>37</v>
      </c>
      <c r="C39" s="244" t="str">
        <f>IF('SAM_2017_4HH_rich with capital'!C39="","",'SAM_2017_4HH_rich with capital'!C39)</f>
        <v/>
      </c>
      <c r="D39" s="223" t="str">
        <f>IF('SAM_2017_4HH_rich with capital'!D39="","",'SAM_2017_4HH_rich with capital'!D39)</f>
        <v/>
      </c>
      <c r="E39" s="223" t="str">
        <f>IF('SAM_2017_4HH_rich with capital'!E39="","",'SAM_2017_4HH_rich with capital'!E39)</f>
        <v/>
      </c>
      <c r="F39" s="223" t="str">
        <f>IF('SAM_2017_4HH_rich with capital'!F39="","",'SAM_2017_4HH_rich with capital'!F39)</f>
        <v/>
      </c>
      <c r="G39" s="223" t="str">
        <f>IF('SAM_2017_4HH_rich with capital'!G39="","",'SAM_2017_4HH_rich with capital'!G39)</f>
        <v/>
      </c>
      <c r="H39" s="223" t="str">
        <f>IF('SAM_2017_4HH_rich with capital'!H39="","",'SAM_2017_4HH_rich with capital'!H39)</f>
        <v/>
      </c>
      <c r="I39" s="223" t="str">
        <f>IF('SAM_2017_4HH_rich with capital'!I39="","",'SAM_2017_4HH_rich with capital'!I39)</f>
        <v/>
      </c>
      <c r="J39" s="223" t="str">
        <f>IF('SAM_2017_4HH_rich with capital'!J39="","",'SAM_2017_4HH_rich with capital'!J39)</f>
        <v/>
      </c>
      <c r="K39" s="223" t="str">
        <f>IF('SAM_2017_4HH_rich with capital'!K39="","",'SAM_2017_4HH_rich with capital'!K39)</f>
        <v/>
      </c>
      <c r="L39" s="223" t="str">
        <f>IF('SAM_2017_4HH_rich with capital'!L39="","",'SAM_2017_4HH_rich with capital'!L39)</f>
        <v/>
      </c>
      <c r="M39" s="223" t="str">
        <f>IF('SAM_2017_4HH_rich with capital'!M39="","",'SAM_2017_4HH_rich with capital'!M39)</f>
        <v/>
      </c>
      <c r="N39" s="223" t="str">
        <f>IF('SAM_2017_4HH_rich with capital'!N39="","",'SAM_2017_4HH_rich with capital'!N39)</f>
        <v/>
      </c>
      <c r="O39" s="223" t="str">
        <f>IF('SAM_2017_4HH_rich with capital'!O39="","",'SAM_2017_4HH_rich with capital'!O39)</f>
        <v/>
      </c>
      <c r="P39" s="223">
        <f>IF('SAM_2017_4HH_rich with capital'!P39="","",'SAM_2017_4HH_rich with capital'!P39)</f>
        <v>857022.65165656316</v>
      </c>
      <c r="Q39" s="223" t="str">
        <f>IF('SAM_2017_4HH_rich with capital'!Q39="","",'SAM_2017_4HH_rich with capital'!Q39)</f>
        <v/>
      </c>
      <c r="R39" s="223" t="str">
        <f>IF('SAM_2017_4HH_rich with capital'!R39="","",'SAM_2017_4HH_rich with capital'!R39)</f>
        <v/>
      </c>
      <c r="S39" s="223" t="str">
        <f>IF('SAM_2017_4HH_rich with capital'!S39="","",'SAM_2017_4HH_rich with capital'!S39)</f>
        <v/>
      </c>
      <c r="T39" s="223" t="str">
        <f>IF('SAM_2017_4HH_rich with capital'!T39="","",'SAM_2017_4HH_rich with capital'!T39)</f>
        <v/>
      </c>
      <c r="U39" s="223" t="str">
        <f>IF('SAM_2017_4HH_rich with capital'!U39="","",'SAM_2017_4HH_rich with capital'!U39)</f>
        <v/>
      </c>
      <c r="V39" s="223" t="str">
        <f>IF('SAM_2017_4HH_rich with capital'!V39="","",'SAM_2017_4HH_rich with capital'!V39)</f>
        <v/>
      </c>
      <c r="W39" s="223" t="str">
        <f>IF('SAM_2017_4HH_rich with capital'!W39="","",'SAM_2017_4HH_rich with capital'!W39)</f>
        <v/>
      </c>
      <c r="X39" s="223" t="str">
        <f>IF('SAM_2017_4HH_rich with capital'!X39="","",'SAM_2017_4HH_rich with capital'!X39)</f>
        <v/>
      </c>
      <c r="Y39" s="223" t="str">
        <f>IF('SAM_2017_4HH_rich with capital'!Y39="","",'SAM_2017_4HH_rich with capital'!Y39)</f>
        <v/>
      </c>
      <c r="Z39" s="223" t="str">
        <f>IF('SAM_2017_4HH_rich with capital'!Z39="","",'SAM_2017_4HH_rich with capital'!Z39)</f>
        <v/>
      </c>
      <c r="AA39" s="223" t="str">
        <f>IF('SAM_2017_4HH_rich with capital'!AA39="","",'SAM_2017_4HH_rich with capital'!AA39)</f>
        <v/>
      </c>
      <c r="AB39" s="223" t="str">
        <f>IF('SAM_2017_4HH_rich with capital'!AB39="","",'SAM_2017_4HH_rich with capital'!AB39)</f>
        <v/>
      </c>
      <c r="AC39" s="223" t="str">
        <f>IF('SAM_2017_4HH_rich with capital'!AC39="","",'SAM_2017_4HH_rich with capital'!AC39)</f>
        <v/>
      </c>
      <c r="AD39" s="223" t="str">
        <f>IF('SAM_2017_4HH_rich with capital'!AD39="","",'SAM_2017_4HH_rich with capital'!AD39)</f>
        <v/>
      </c>
      <c r="AE39" s="223" t="str">
        <f>IF('SAM_2017_4HH_rich with capital'!AE39="","",'SAM_2017_4HH_rich with capital'!AE39)</f>
        <v/>
      </c>
      <c r="AF39" s="223" t="str">
        <f>IF('SAM_2017_4HH_rich with capital'!AF39="","",'SAM_2017_4HH_rich with capital'!AF39)</f>
        <v/>
      </c>
      <c r="AG39" s="223" t="str">
        <f>IF('SAM_2017_4HH_rich with capital'!AG39="","",'SAM_2017_4HH_rich with capital'!AG39)</f>
        <v/>
      </c>
      <c r="AH39" s="223" t="str">
        <f>IF('SAM_2017_4HH_rich with capital'!AH39="","",'SAM_2017_4HH_rich with capital'!AH39)</f>
        <v/>
      </c>
      <c r="AI39" s="223" t="str">
        <f>IF('SAM_2017_4HH_rich with capital'!AI39="","",'SAM_2017_4HH_rich with capital'!AI39)</f>
        <v/>
      </c>
      <c r="AJ39" s="223" t="str">
        <f>IF('SAM_2017_4HH_rich with capital'!AJ39="","",'SAM_2017_4HH_rich with capital'!AJ39)</f>
        <v/>
      </c>
      <c r="AK39" s="223" t="str">
        <f>IF('SAM_2017_4HH_rich with capital'!AK39="","",'SAM_2017_4HH_rich with capital'!AK39)</f>
        <v/>
      </c>
      <c r="AL39" s="223" t="str">
        <f>IF('SAM_2017_4HH_rich with capital'!AL39="","",'SAM_2017_4HH_rich with capital'!AL39)</f>
        <v/>
      </c>
      <c r="AM39" s="223" t="str">
        <f>IF('SAM_2017_4HH_rich with capital'!AM39="","",'SAM_2017_4HH_rich with capital'!AM39)</f>
        <v/>
      </c>
      <c r="AN39" s="223" t="str">
        <f>IF('SAM_2017_4HH_rich with capital'!AN39="","",'SAM_2017_4HH_rich with capital'!AN39)</f>
        <v/>
      </c>
      <c r="AO39" s="223" t="str">
        <f>IF('SAM_2017_4HH_rich with capital'!AO39="","",'SAM_2017_4HH_rich with capital'!AO39)</f>
        <v/>
      </c>
      <c r="AP39" s="223" t="str">
        <f>IF('SAM_2017_4HH_rich with capital'!AP39="","",'SAM_2017_4HH_rich with capital'!AP39)</f>
        <v/>
      </c>
      <c r="AQ39" s="223" t="str">
        <f>IF('SAM_2017_4HH_rich with capital'!AQ39="","",'SAM_2017_4HH_rich with capital'!AQ39)</f>
        <v/>
      </c>
      <c r="AR39" s="223" t="str">
        <f>IF('SAM_2017_4HH_rich with capital'!AR39="","",'SAM_2017_4HH_rich with capital'!AR39)</f>
        <v/>
      </c>
      <c r="AS39" s="223" t="str">
        <f>IF('SAM_2017_4HH_rich with capital'!AS39="","",'SAM_2017_4HH_rich with capital'!AS39)</f>
        <v/>
      </c>
      <c r="AT39" s="223" t="str">
        <f>IF('SAM_2017_4HH_rich with capital'!AT39="","",'SAM_2017_4HH_rich with capital'!AT39)</f>
        <v/>
      </c>
      <c r="AU39" s="223" t="str">
        <f>IF('SAM_2017_4HH_rich with capital'!AU39="","",'SAM_2017_4HH_rich with capital'!AU39)</f>
        <v/>
      </c>
      <c r="AV39" s="223" t="str">
        <f>IF('SAM_2017_4HH_rich with capital'!AV39="","",'SAM_2017_4HH_rich with capital'!AV39)</f>
        <v/>
      </c>
      <c r="AW39" s="223" t="str">
        <f>IF('SAM_2017_4HH_rich with capital'!AW39="","",'SAM_2017_4HH_rich with capital'!AW39)</f>
        <v/>
      </c>
      <c r="AX39" s="223" t="str">
        <f>IF('SAM_2017_4HH_rich with capital'!AX39="","",'SAM_2017_4HH_rich with capital'!AX39)</f>
        <v/>
      </c>
      <c r="AY39" s="223" t="str">
        <f>IF('SAM_2017_4HH_rich with capital'!AY39="","",'SAM_2017_4HH_rich with capital'!AY39)</f>
        <v/>
      </c>
      <c r="AZ39" s="223" t="str">
        <f>IF('SAM_2017_4HH_rich with capital'!AZ39="","",'SAM_2017_4HH_rich with capital'!AZ39)</f>
        <v/>
      </c>
      <c r="BA39" s="223" t="str">
        <f>IF('SAM_2017_4HH_rich with capital'!BA39="","",'SAM_2017_4HH_rich with capital'!BA39)</f>
        <v/>
      </c>
      <c r="BB39" s="223" t="str">
        <f>IF('SAM_2017_4HH_rich with capital'!BB39="","",'SAM_2017_4HH_rich with capital'!BB39)</f>
        <v/>
      </c>
      <c r="BC39" s="223" t="str">
        <f>IF('SAM_2017_4HH_rich with capital'!BC39="","",'SAM_2017_4HH_rich with capital'!BC39)</f>
        <v/>
      </c>
      <c r="BD39" s="223" t="str">
        <f>IF('SAM_2017_4HH_rich with capital'!BD39="","",'SAM_2017_4HH_rich with capital'!BD39)</f>
        <v/>
      </c>
      <c r="BE39" s="223" t="str">
        <f>IF('SAM_2017_4HH_rich with capital'!BE39="","",'SAM_2017_4HH_rich with capital'!BE39)</f>
        <v/>
      </c>
      <c r="BF39" s="223" t="str">
        <f>IF('SAM_2017_4HH_rich with capital'!BF39="","",'SAM_2017_4HH_rich with capital'!BF39)</f>
        <v/>
      </c>
      <c r="BG39" s="223" t="str">
        <f>IF('SAM_2017_4HH_rich with capital'!BG39="","",'SAM_2017_4HH_rich with capital'!BG39)</f>
        <v/>
      </c>
      <c r="BH39" s="223" t="str">
        <f>IF('SAM_2017_4HH_rich with capital'!BH39="","",'SAM_2017_4HH_rich with capital'!BH39)</f>
        <v/>
      </c>
      <c r="BI39" s="223" t="str">
        <f>IF('SAM_2017_4HH_rich with capital'!BI39="","",'SAM_2017_4HH_rich with capital'!BI39)</f>
        <v/>
      </c>
      <c r="BJ39" s="223" t="str">
        <f>IF('SAM_2017_4HH_rich with capital'!BJ39="","",'SAM_2017_4HH_rich with capital'!BJ39)</f>
        <v/>
      </c>
      <c r="BK39" s="223" t="str">
        <f>IF('SAM_2017_4HH_rich with capital'!BK39="","",'SAM_2017_4HH_rich with capital'!BK39)</f>
        <v/>
      </c>
      <c r="BL39" s="223" t="str">
        <f>IF('SAM_2017_4HH_rich with capital'!BL39="","",'SAM_2017_4HH_rich with capital'!BL39)</f>
        <v/>
      </c>
      <c r="BM39" s="223" t="str">
        <f>IF('SAM_2017_4HH_rich with capital'!BM39="","",'SAM_2017_4HH_rich with capital'!BM39)</f>
        <v/>
      </c>
      <c r="BN39" s="223" t="str">
        <f>IF('SAM_2017_4HH_rich with capital'!BN39="","",'SAM_2017_4HH_rich with capital'!BN39)</f>
        <v/>
      </c>
      <c r="BO39" s="223" t="str">
        <f>IF('SAM_2017_4HH_rich with capital'!BO39="","",'SAM_2017_4HH_rich with capital'!BO39)</f>
        <v/>
      </c>
      <c r="BP39" s="223" t="str">
        <f>IF('SAM_2017_4HH_rich with capital'!BP39="","",'SAM_2017_4HH_rich with capital'!BP39)</f>
        <v/>
      </c>
      <c r="BQ39" s="223" t="str">
        <f>IF('SAM_2017_4HH_rich with capital'!BQ39="","",'SAM_2017_4HH_rich with capital'!BQ39)</f>
        <v/>
      </c>
      <c r="BR39" s="223" t="str">
        <f>IF('SAM_2017_4HH_rich with capital'!BR39="","",'SAM_2017_4HH_rich with capital'!BR39)</f>
        <v/>
      </c>
      <c r="BS39" s="223" t="str">
        <f>IF('SAM_2017_4HH_rich with capital'!BS39="","",'SAM_2017_4HH_rich with capital'!BS39)</f>
        <v/>
      </c>
      <c r="BT39" s="223" t="str">
        <f>IF('SAM_2017_4HH_rich with capital'!BT39="","",'SAM_2017_4HH_rich with capital'!BT39)</f>
        <v/>
      </c>
      <c r="BU39" s="279">
        <f>IF('SAM_2017_4HH_rich with capital'!BU39="","",'SAM_2017_4HH_rich with capital'!BU39)</f>
        <v>0</v>
      </c>
      <c r="BV39" s="223">
        <f>IF('SAM_2017_4HH_rich with capital'!BV39="","",'SAM_2017_4HH_rich with capital'!BV39)</f>
        <v>0</v>
      </c>
      <c r="BW39" s="223">
        <f>IF('SAM_2017_4HH_rich with capital'!BW39="","",'SAM_2017_4HH_rich with capital'!BW39)</f>
        <v>0</v>
      </c>
      <c r="BX39" s="280">
        <f>IF('SAM_2017_4HH_rich with capital'!BX39="","",'SAM_2017_4HH_rich with capital'!BX39)</f>
        <v>0</v>
      </c>
      <c r="BY39" s="223" t="str">
        <f>IF('SAM_2017_4HH_rich with capital'!BY39="","",'SAM_2017_4HH_rich with capital'!BY39)</f>
        <v/>
      </c>
      <c r="BZ39" s="223" t="str">
        <f>IF('SAM_2017_4HH_rich with capital'!BZ39="","",'SAM_2017_4HH_rich with capital'!BZ39)</f>
        <v/>
      </c>
      <c r="CA39" s="223" t="str">
        <f>IF('SAM_2017_4HH_rich with capital'!CA39="","",'SAM_2017_4HH_rich with capital'!CA39)</f>
        <v/>
      </c>
      <c r="CB39" s="223" t="str">
        <f>IF('SAM_2017_4HH_rich with capital'!CB39="","",'SAM_2017_4HH_rich with capital'!CB39)</f>
        <v/>
      </c>
      <c r="CC39" s="223" t="str">
        <f>IF('SAM_2017_4HH_rich with capital'!CC39="","",'SAM_2017_4HH_rich with capital'!CC39)</f>
        <v/>
      </c>
      <c r="CD39" s="223" t="str">
        <f>IF('SAM_2017_4HH_rich with capital'!CD39="","",'SAM_2017_4HH_rich with capital'!CD39)</f>
        <v/>
      </c>
      <c r="CE39" s="223">
        <f>IF('SAM_2017_4HH_rich with capital'!CE39="","",'SAM_2017_4HH_rich with capital'!CE39)</f>
        <v>1335776.924879967</v>
      </c>
      <c r="CF39" s="83" t="str">
        <f>IF('SAM_2017_4HH_rich with capital'!CF39="","",'SAM_2017_4HH_rich with capital'!CF39)</f>
        <v/>
      </c>
      <c r="CG39" s="107">
        <f t="shared" si="1"/>
        <v>2192799.5765365302</v>
      </c>
      <c r="CH39" s="221"/>
      <c r="CI39" s="221"/>
      <c r="CJ39" s="221"/>
      <c r="CK39" s="221"/>
    </row>
    <row r="40" spans="1:89" x14ac:dyDescent="0.25">
      <c r="A40" s="227"/>
      <c r="B40" s="225">
        <v>38</v>
      </c>
      <c r="C40" s="244">
        <f>IF('SAM_2017_4HH_rich with capital'!C40="","",'SAM_2017_4HH_rich with capital'!C40)</f>
        <v>157.33783184847061</v>
      </c>
      <c r="D40" s="223" t="str">
        <f>IF('SAM_2017_4HH_rich with capital'!D40="","",'SAM_2017_4HH_rich with capital'!D40)</f>
        <v/>
      </c>
      <c r="E40" s="223">
        <f>IF('SAM_2017_4HH_rich with capital'!E40="","",'SAM_2017_4HH_rich with capital'!E40)</f>
        <v>13095.203643003253</v>
      </c>
      <c r="F40" s="223" t="str">
        <f>IF('SAM_2017_4HH_rich with capital'!F40="","",'SAM_2017_4HH_rich with capital'!F40)</f>
        <v/>
      </c>
      <c r="G40" s="223">
        <f>IF('SAM_2017_4HH_rich with capital'!G40="","",'SAM_2017_4HH_rich with capital'!G40)</f>
        <v>0.20373265875036889</v>
      </c>
      <c r="H40" s="223">
        <f>IF('SAM_2017_4HH_rich with capital'!H40="","",'SAM_2017_4HH_rich with capital'!H40)</f>
        <v>0.13640193266854883</v>
      </c>
      <c r="I40" s="223">
        <f>IF('SAM_2017_4HH_rich with capital'!I40="","",'SAM_2017_4HH_rich with capital'!I40)</f>
        <v>10.981548442766652</v>
      </c>
      <c r="J40" s="223">
        <f>IF('SAM_2017_4HH_rich with capital'!J40="","",'SAM_2017_4HH_rich with capital'!J40)</f>
        <v>1419.922487809185</v>
      </c>
      <c r="K40" s="223">
        <f>IF('SAM_2017_4HH_rich with capital'!K40="","",'SAM_2017_4HH_rich with capital'!K40)</f>
        <v>16.049168509363444</v>
      </c>
      <c r="L40" s="223">
        <f>IF('SAM_2017_4HH_rich with capital'!L40="","",'SAM_2017_4HH_rich with capital'!L40)</f>
        <v>2.3618523705340779</v>
      </c>
      <c r="M40" s="223">
        <f>IF('SAM_2017_4HH_rich with capital'!M40="","",'SAM_2017_4HH_rich with capital'!M40)</f>
        <v>0.77589159016281561</v>
      </c>
      <c r="N40" s="223" t="str">
        <f>IF('SAM_2017_4HH_rich with capital'!N40="","",'SAM_2017_4HH_rich with capital'!N40)</f>
        <v/>
      </c>
      <c r="O40" s="223">
        <f>IF('SAM_2017_4HH_rich with capital'!O40="","",'SAM_2017_4HH_rich with capital'!O40)</f>
        <v>0.17585101056069388</v>
      </c>
      <c r="P40" s="223">
        <f>IF('SAM_2017_4HH_rich with capital'!P40="","",'SAM_2017_4HH_rich with capital'!P40)</f>
        <v>4.4788265136994889</v>
      </c>
      <c r="Q40" s="223">
        <f>IF('SAM_2017_4HH_rich with capital'!Q40="","",'SAM_2017_4HH_rich with capital'!Q40)</f>
        <v>31.450403051799054</v>
      </c>
      <c r="R40" s="223">
        <f>IF('SAM_2017_4HH_rich with capital'!R40="","",'SAM_2017_4HH_rich with capital'!R40)</f>
        <v>18.623454181440689</v>
      </c>
      <c r="S40" s="223">
        <f>IF('SAM_2017_4HH_rich with capital'!S40="","",'SAM_2017_4HH_rich with capital'!S40)</f>
        <v>17.277885180659407</v>
      </c>
      <c r="T40" s="223" t="str">
        <f>IF('SAM_2017_4HH_rich with capital'!T40="","",'SAM_2017_4HH_rich with capital'!T40)</f>
        <v/>
      </c>
      <c r="U40" s="223">
        <f>IF('SAM_2017_4HH_rich with capital'!U40="","",'SAM_2017_4HH_rich with capital'!U40)</f>
        <v>3187.6710876512648</v>
      </c>
      <c r="V40" s="223">
        <f>IF('SAM_2017_4HH_rich with capital'!V40="","",'SAM_2017_4HH_rich with capital'!V40)</f>
        <v>15743.664653820979</v>
      </c>
      <c r="W40" s="223">
        <f>IF('SAM_2017_4HH_rich with capital'!W40="","",'SAM_2017_4HH_rich with capital'!W40)</f>
        <v>1041.8742563480857</v>
      </c>
      <c r="X40" s="223">
        <f>IF('SAM_2017_4HH_rich with capital'!X40="","",'SAM_2017_4HH_rich with capital'!X40)</f>
        <v>3.8521308618359669</v>
      </c>
      <c r="Y40" s="223">
        <f>IF('SAM_2017_4HH_rich with capital'!Y40="","",'SAM_2017_4HH_rich with capital'!Y40)</f>
        <v>10101.230671374366</v>
      </c>
      <c r="Z40" s="223" t="str">
        <f>IF('SAM_2017_4HH_rich with capital'!Z40="","",'SAM_2017_4HH_rich with capital'!Z40)</f>
        <v/>
      </c>
      <c r="AA40" s="223">
        <f>IF('SAM_2017_4HH_rich with capital'!AA40="","",'SAM_2017_4HH_rich with capital'!AA40)</f>
        <v>0.50449812110763614</v>
      </c>
      <c r="AB40" s="223">
        <f>IF('SAM_2017_4HH_rich with capital'!AB40="","",'SAM_2017_4HH_rich with capital'!AB40)</f>
        <v>0.16612415686117005</v>
      </c>
      <c r="AC40" s="223">
        <f>IF('SAM_2017_4HH_rich with capital'!AC40="","",'SAM_2017_4HH_rich with capital'!AC40)</f>
        <v>36.768236830492654</v>
      </c>
      <c r="AD40" s="223">
        <f>IF('SAM_2017_4HH_rich with capital'!AD40="","",'SAM_2017_4HH_rich with capital'!AD40)</f>
        <v>0.54953064649933547</v>
      </c>
      <c r="AE40" s="223" t="str">
        <f>IF('SAM_2017_4HH_rich with capital'!AE40="","",'SAM_2017_4HH_rich with capital'!AE40)</f>
        <v/>
      </c>
      <c r="AF40" s="223">
        <f>IF('SAM_2017_4HH_rich with capital'!AF40="","",'SAM_2017_4HH_rich with capital'!AF40)</f>
        <v>99.210367434691577</v>
      </c>
      <c r="AG40" s="223">
        <f>IF('SAM_2017_4HH_rich with capital'!AG40="","",'SAM_2017_4HH_rich with capital'!AG40)</f>
        <v>7.62480946353008</v>
      </c>
      <c r="AH40" s="223">
        <f>IF('SAM_2017_4HH_rich with capital'!AH40="","",'SAM_2017_4HH_rich with capital'!AH40)</f>
        <v>0.45637615869402448</v>
      </c>
      <c r="AI40" s="223">
        <f>IF('SAM_2017_4HH_rich with capital'!AI40="","",'SAM_2017_4HH_rich with capital'!AI40)</f>
        <v>0.2529347870907977</v>
      </c>
      <c r="AJ40" s="223">
        <f>IF('SAM_2017_4HH_rich with capital'!AJ40="","",'SAM_2017_4HH_rich with capital'!AJ40)</f>
        <v>158.76230982565011</v>
      </c>
      <c r="AK40" s="223" t="str">
        <f>IF('SAM_2017_4HH_rich with capital'!AK40="","",'SAM_2017_4HH_rich with capital'!AK40)</f>
        <v/>
      </c>
      <c r="AL40" s="223" t="str">
        <f>IF('SAM_2017_4HH_rich with capital'!AL40="","",'SAM_2017_4HH_rich with capital'!AL40)</f>
        <v/>
      </c>
      <c r="AM40" s="223" t="str">
        <f>IF('SAM_2017_4HH_rich with capital'!AM40="","",'SAM_2017_4HH_rich with capital'!AM40)</f>
        <v/>
      </c>
      <c r="AN40" s="223" t="str">
        <f>IF('SAM_2017_4HH_rich with capital'!AN40="","",'SAM_2017_4HH_rich with capital'!AN40)</f>
        <v/>
      </c>
      <c r="AO40" s="223" t="str">
        <f>IF('SAM_2017_4HH_rich with capital'!AO40="","",'SAM_2017_4HH_rich with capital'!AO40)</f>
        <v/>
      </c>
      <c r="AP40" s="223" t="str">
        <f>IF('SAM_2017_4HH_rich with capital'!AP40="","",'SAM_2017_4HH_rich with capital'!AP40)</f>
        <v/>
      </c>
      <c r="AQ40" s="223" t="str">
        <f>IF('SAM_2017_4HH_rich with capital'!AQ40="","",'SAM_2017_4HH_rich with capital'!AQ40)</f>
        <v/>
      </c>
      <c r="AR40" s="223" t="str">
        <f>IF('SAM_2017_4HH_rich with capital'!AR40="","",'SAM_2017_4HH_rich with capital'!AR40)</f>
        <v/>
      </c>
      <c r="AS40" s="223" t="str">
        <f>IF('SAM_2017_4HH_rich with capital'!AS40="","",'SAM_2017_4HH_rich with capital'!AS40)</f>
        <v/>
      </c>
      <c r="AT40" s="223" t="str">
        <f>IF('SAM_2017_4HH_rich with capital'!AT40="","",'SAM_2017_4HH_rich with capital'!AT40)</f>
        <v/>
      </c>
      <c r="AU40" s="223" t="str">
        <f>IF('SAM_2017_4HH_rich with capital'!AU40="","",'SAM_2017_4HH_rich with capital'!AU40)</f>
        <v/>
      </c>
      <c r="AV40" s="223" t="str">
        <f>IF('SAM_2017_4HH_rich with capital'!AV40="","",'SAM_2017_4HH_rich with capital'!AV40)</f>
        <v/>
      </c>
      <c r="AW40" s="223" t="str">
        <f>IF('SAM_2017_4HH_rich with capital'!AW40="","",'SAM_2017_4HH_rich with capital'!AW40)</f>
        <v/>
      </c>
      <c r="AX40" s="223" t="str">
        <f>IF('SAM_2017_4HH_rich with capital'!AX40="","",'SAM_2017_4HH_rich with capital'!AX40)</f>
        <v/>
      </c>
      <c r="AY40" s="223" t="str">
        <f>IF('SAM_2017_4HH_rich with capital'!AY40="","",'SAM_2017_4HH_rich with capital'!AY40)</f>
        <v/>
      </c>
      <c r="AZ40" s="223" t="str">
        <f>IF('SAM_2017_4HH_rich with capital'!AZ40="","",'SAM_2017_4HH_rich with capital'!AZ40)</f>
        <v/>
      </c>
      <c r="BA40" s="223" t="str">
        <f>IF('SAM_2017_4HH_rich with capital'!BA40="","",'SAM_2017_4HH_rich with capital'!BA40)</f>
        <v/>
      </c>
      <c r="BB40" s="223" t="str">
        <f>IF('SAM_2017_4HH_rich with capital'!BB40="","",'SAM_2017_4HH_rich with capital'!BB40)</f>
        <v/>
      </c>
      <c r="BC40" s="223" t="str">
        <f>IF('SAM_2017_4HH_rich with capital'!BC40="","",'SAM_2017_4HH_rich with capital'!BC40)</f>
        <v/>
      </c>
      <c r="BD40" s="223" t="str">
        <f>IF('SAM_2017_4HH_rich with capital'!BD40="","",'SAM_2017_4HH_rich with capital'!BD40)</f>
        <v/>
      </c>
      <c r="BE40" s="223" t="str">
        <f>IF('SAM_2017_4HH_rich with capital'!BE40="","",'SAM_2017_4HH_rich with capital'!BE40)</f>
        <v/>
      </c>
      <c r="BF40" s="223" t="str">
        <f>IF('SAM_2017_4HH_rich with capital'!BF40="","",'SAM_2017_4HH_rich with capital'!BF40)</f>
        <v/>
      </c>
      <c r="BG40" s="223" t="str">
        <f>IF('SAM_2017_4HH_rich with capital'!BG40="","",'SAM_2017_4HH_rich with capital'!BG40)</f>
        <v/>
      </c>
      <c r="BH40" s="223" t="str">
        <f>IF('SAM_2017_4HH_rich with capital'!BH40="","",'SAM_2017_4HH_rich with capital'!BH40)</f>
        <v/>
      </c>
      <c r="BI40" s="223" t="str">
        <f>IF('SAM_2017_4HH_rich with capital'!BI40="","",'SAM_2017_4HH_rich with capital'!BI40)</f>
        <v/>
      </c>
      <c r="BJ40" s="223" t="str">
        <f>IF('SAM_2017_4HH_rich with capital'!BJ40="","",'SAM_2017_4HH_rich with capital'!BJ40)</f>
        <v/>
      </c>
      <c r="BK40" s="223" t="str">
        <f>IF('SAM_2017_4HH_rich with capital'!BK40="","",'SAM_2017_4HH_rich with capital'!BK40)</f>
        <v/>
      </c>
      <c r="BL40" s="223" t="str">
        <f>IF('SAM_2017_4HH_rich with capital'!BL40="","",'SAM_2017_4HH_rich with capital'!BL40)</f>
        <v/>
      </c>
      <c r="BM40" s="223" t="str">
        <f>IF('SAM_2017_4HH_rich with capital'!BM40="","",'SAM_2017_4HH_rich with capital'!BM40)</f>
        <v/>
      </c>
      <c r="BN40" s="223" t="str">
        <f>IF('SAM_2017_4HH_rich with capital'!BN40="","",'SAM_2017_4HH_rich with capital'!BN40)</f>
        <v/>
      </c>
      <c r="BO40" s="223" t="str">
        <f>IF('SAM_2017_4HH_rich with capital'!BO40="","",'SAM_2017_4HH_rich with capital'!BO40)</f>
        <v/>
      </c>
      <c r="BP40" s="223" t="str">
        <f>IF('SAM_2017_4HH_rich with capital'!BP40="","",'SAM_2017_4HH_rich with capital'!BP40)</f>
        <v/>
      </c>
      <c r="BQ40" s="223" t="str">
        <f>IF('SAM_2017_4HH_rich with capital'!BQ40="","",'SAM_2017_4HH_rich with capital'!BQ40)</f>
        <v/>
      </c>
      <c r="BR40" s="223" t="str">
        <f>IF('SAM_2017_4HH_rich with capital'!BR40="","",'SAM_2017_4HH_rich with capital'!BR40)</f>
        <v/>
      </c>
      <c r="BS40" s="223" t="str">
        <f>IF('SAM_2017_4HH_rich with capital'!BS40="","",'SAM_2017_4HH_rich with capital'!BS40)</f>
        <v/>
      </c>
      <c r="BT40" s="223" t="str">
        <f>IF('SAM_2017_4HH_rich with capital'!BT40="","",'SAM_2017_4HH_rich with capital'!BT40)</f>
        <v/>
      </c>
      <c r="BU40" s="279">
        <f>IF('SAM_2017_4HH_rich with capital'!BU40="","",'SAM_2017_4HH_rich with capital'!BU40)</f>
        <v>0</v>
      </c>
      <c r="BV40" s="223">
        <f>IF('SAM_2017_4HH_rich with capital'!BV40="","",'SAM_2017_4HH_rich with capital'!BV40)</f>
        <v>0</v>
      </c>
      <c r="BW40" s="223">
        <f>IF('SAM_2017_4HH_rich with capital'!BW40="","",'SAM_2017_4HH_rich with capital'!BW40)</f>
        <v>0</v>
      </c>
      <c r="BX40" s="280">
        <f>IF('SAM_2017_4HH_rich with capital'!BX40="","",'SAM_2017_4HH_rich with capital'!BX40)</f>
        <v>0</v>
      </c>
      <c r="BY40" s="223" t="str">
        <f>IF('SAM_2017_4HH_rich with capital'!BY40="","",'SAM_2017_4HH_rich with capital'!BY40)</f>
        <v/>
      </c>
      <c r="BZ40" s="223" t="str">
        <f>IF('SAM_2017_4HH_rich with capital'!BZ40="","",'SAM_2017_4HH_rich with capital'!BZ40)</f>
        <v/>
      </c>
      <c r="CA40" s="223" t="str">
        <f>IF('SAM_2017_4HH_rich with capital'!CA40="","",'SAM_2017_4HH_rich with capital'!CA40)</f>
        <v/>
      </c>
      <c r="CB40" s="223" t="str">
        <f>IF('SAM_2017_4HH_rich with capital'!CB40="","",'SAM_2017_4HH_rich with capital'!CB40)</f>
        <v/>
      </c>
      <c r="CC40" s="223" t="str">
        <f>IF('SAM_2017_4HH_rich with capital'!CC40="","",'SAM_2017_4HH_rich with capital'!CC40)</f>
        <v/>
      </c>
      <c r="CD40" s="223" t="str">
        <f>IF('SAM_2017_4HH_rich with capital'!CD40="","",'SAM_2017_4HH_rich with capital'!CD40)</f>
        <v/>
      </c>
      <c r="CE40" s="223">
        <f>IF('SAM_2017_4HH_rich with capital'!CE40="","",'SAM_2017_4HH_rich with capital'!CE40)</f>
        <v>-2758.6891618810973</v>
      </c>
      <c r="CF40" s="83" t="str">
        <f>IF('SAM_2017_4HH_rich with capital'!CF40="","",'SAM_2017_4HH_rich with capital'!CF40)</f>
        <v/>
      </c>
      <c r="CG40" s="107">
        <f t="shared" si="1"/>
        <v>42398.87780370337</v>
      </c>
      <c r="CH40" s="221"/>
      <c r="CI40" s="221"/>
      <c r="CJ40" s="221"/>
      <c r="CK40" s="221"/>
    </row>
    <row r="41" spans="1:89" x14ac:dyDescent="0.25">
      <c r="A41" s="227"/>
      <c r="B41" s="225">
        <v>39</v>
      </c>
      <c r="C41" s="244" t="str">
        <f>IF('SAM_2017_4HH_rich with capital'!C41="","",'SAM_2017_4HH_rich with capital'!C41)</f>
        <v/>
      </c>
      <c r="D41" s="223" t="str">
        <f>IF('SAM_2017_4HH_rich with capital'!D41="","",'SAM_2017_4HH_rich with capital'!D41)</f>
        <v/>
      </c>
      <c r="E41" s="223" t="str">
        <f>IF('SAM_2017_4HH_rich with capital'!E41="","",'SAM_2017_4HH_rich with capital'!E41)</f>
        <v/>
      </c>
      <c r="F41" s="223">
        <f>IF('SAM_2017_4HH_rich with capital'!F41="","",'SAM_2017_4HH_rich with capital'!F41)</f>
        <v>28.102698495641111</v>
      </c>
      <c r="G41" s="223">
        <f>IF('SAM_2017_4HH_rich with capital'!G41="","",'SAM_2017_4HH_rich with capital'!G41)</f>
        <v>69.036128999676052</v>
      </c>
      <c r="H41" s="223">
        <f>IF('SAM_2017_4HH_rich with capital'!H41="","",'SAM_2017_4HH_rich with capital'!H41)</f>
        <v>21612.679338532034</v>
      </c>
      <c r="I41" s="223" t="str">
        <f>IF('SAM_2017_4HH_rich with capital'!I41="","",'SAM_2017_4HH_rich with capital'!I41)</f>
        <v/>
      </c>
      <c r="J41" s="223" t="str">
        <f>IF('SAM_2017_4HH_rich with capital'!J41="","",'SAM_2017_4HH_rich with capital'!J41)</f>
        <v/>
      </c>
      <c r="K41" s="223" t="str">
        <f>IF('SAM_2017_4HH_rich with capital'!K41="","",'SAM_2017_4HH_rich with capital'!K41)</f>
        <v/>
      </c>
      <c r="L41" s="223">
        <f>IF('SAM_2017_4HH_rich with capital'!L41="","",'SAM_2017_4HH_rich with capital'!L41)</f>
        <v>3.2281568317925236E-3</v>
      </c>
      <c r="M41" s="223">
        <f>IF('SAM_2017_4HH_rich with capital'!M41="","",'SAM_2017_4HH_rich with capital'!M41)</f>
        <v>268715.33832269919</v>
      </c>
      <c r="N41" s="223">
        <f>IF('SAM_2017_4HH_rich with capital'!N41="","",'SAM_2017_4HH_rich with capital'!N41)</f>
        <v>2017.522685515235</v>
      </c>
      <c r="O41" s="223">
        <f>IF('SAM_2017_4HH_rich with capital'!O41="","",'SAM_2017_4HH_rich with capital'!O41)</f>
        <v>117.43155026263997</v>
      </c>
      <c r="P41" s="223">
        <f>IF('SAM_2017_4HH_rich with capital'!P41="","",'SAM_2017_4HH_rich with capital'!P41)</f>
        <v>99.212844204870365</v>
      </c>
      <c r="Q41" s="223">
        <f>IF('SAM_2017_4HH_rich with capital'!Q41="","",'SAM_2017_4HH_rich with capital'!Q41)</f>
        <v>1768.7427354915376</v>
      </c>
      <c r="R41" s="223">
        <f>IF('SAM_2017_4HH_rich with capital'!R41="","",'SAM_2017_4HH_rich with capital'!R41)</f>
        <v>1448.7720877210845</v>
      </c>
      <c r="S41" s="223" t="str">
        <f>IF('SAM_2017_4HH_rich with capital'!S41="","",'SAM_2017_4HH_rich with capital'!S41)</f>
        <v/>
      </c>
      <c r="T41" s="223" t="str">
        <f>IF('SAM_2017_4HH_rich with capital'!T41="","",'SAM_2017_4HH_rich with capital'!T41)</f>
        <v/>
      </c>
      <c r="U41" s="223" t="str">
        <f>IF('SAM_2017_4HH_rich with capital'!U41="","",'SAM_2017_4HH_rich with capital'!U41)</f>
        <v/>
      </c>
      <c r="V41" s="223" t="str">
        <f>IF('SAM_2017_4HH_rich with capital'!V41="","",'SAM_2017_4HH_rich with capital'!V41)</f>
        <v/>
      </c>
      <c r="W41" s="223" t="str">
        <f>IF('SAM_2017_4HH_rich with capital'!W41="","",'SAM_2017_4HH_rich with capital'!W41)</f>
        <v/>
      </c>
      <c r="X41" s="223">
        <f>IF('SAM_2017_4HH_rich with capital'!X41="","",'SAM_2017_4HH_rich with capital'!X41)</f>
        <v>1.5396277684556392E-3</v>
      </c>
      <c r="Y41" s="223">
        <f>IF('SAM_2017_4HH_rich with capital'!Y41="","",'SAM_2017_4HH_rich with capital'!Y41)</f>
        <v>1.4975098382319127</v>
      </c>
      <c r="Z41" s="223" t="str">
        <f>IF('SAM_2017_4HH_rich with capital'!Z41="","",'SAM_2017_4HH_rich with capital'!Z41)</f>
        <v/>
      </c>
      <c r="AA41" s="223" t="str">
        <f>IF('SAM_2017_4HH_rich with capital'!AA41="","",'SAM_2017_4HH_rich with capital'!AA41)</f>
        <v/>
      </c>
      <c r="AB41" s="223">
        <f>IF('SAM_2017_4HH_rich with capital'!AB41="","",'SAM_2017_4HH_rich with capital'!AB41)</f>
        <v>7668.5215478753844</v>
      </c>
      <c r="AC41" s="223" t="str">
        <f>IF('SAM_2017_4HH_rich with capital'!AC41="","",'SAM_2017_4HH_rich with capital'!AC41)</f>
        <v/>
      </c>
      <c r="AD41" s="223" t="str">
        <f>IF('SAM_2017_4HH_rich with capital'!AD41="","",'SAM_2017_4HH_rich with capital'!AD41)</f>
        <v/>
      </c>
      <c r="AE41" s="223" t="str">
        <f>IF('SAM_2017_4HH_rich with capital'!AE41="","",'SAM_2017_4HH_rich with capital'!AE41)</f>
        <v/>
      </c>
      <c r="AF41" s="223">
        <f>IF('SAM_2017_4HH_rich with capital'!AF41="","",'SAM_2017_4HH_rich with capital'!AF41)</f>
        <v>2.3041979511051838</v>
      </c>
      <c r="AG41" s="223">
        <f>IF('SAM_2017_4HH_rich with capital'!AG41="","",'SAM_2017_4HH_rich with capital'!AG41)</f>
        <v>1.7786601281666701</v>
      </c>
      <c r="AH41" s="223" t="str">
        <f>IF('SAM_2017_4HH_rich with capital'!AH41="","",'SAM_2017_4HH_rich with capital'!AH41)</f>
        <v/>
      </c>
      <c r="AI41" s="223" t="str">
        <f>IF('SAM_2017_4HH_rich with capital'!AI41="","",'SAM_2017_4HH_rich with capital'!AI41)</f>
        <v/>
      </c>
      <c r="AJ41" s="223">
        <f>IF('SAM_2017_4HH_rich with capital'!AJ41="","",'SAM_2017_4HH_rich with capital'!AJ41)</f>
        <v>5.4952528960594273</v>
      </c>
      <c r="AK41" s="223" t="str">
        <f>IF('SAM_2017_4HH_rich with capital'!AK41="","",'SAM_2017_4HH_rich with capital'!AK41)</f>
        <v/>
      </c>
      <c r="AL41" s="223" t="str">
        <f>IF('SAM_2017_4HH_rich with capital'!AL41="","",'SAM_2017_4HH_rich with capital'!AL41)</f>
        <v/>
      </c>
      <c r="AM41" s="223" t="str">
        <f>IF('SAM_2017_4HH_rich with capital'!AM41="","",'SAM_2017_4HH_rich with capital'!AM41)</f>
        <v/>
      </c>
      <c r="AN41" s="223" t="str">
        <f>IF('SAM_2017_4HH_rich with capital'!AN41="","",'SAM_2017_4HH_rich with capital'!AN41)</f>
        <v/>
      </c>
      <c r="AO41" s="223" t="str">
        <f>IF('SAM_2017_4HH_rich with capital'!AO41="","",'SAM_2017_4HH_rich with capital'!AO41)</f>
        <v/>
      </c>
      <c r="AP41" s="223" t="str">
        <f>IF('SAM_2017_4HH_rich with capital'!AP41="","",'SAM_2017_4HH_rich with capital'!AP41)</f>
        <v/>
      </c>
      <c r="AQ41" s="223" t="str">
        <f>IF('SAM_2017_4HH_rich with capital'!AQ41="","",'SAM_2017_4HH_rich with capital'!AQ41)</f>
        <v/>
      </c>
      <c r="AR41" s="223" t="str">
        <f>IF('SAM_2017_4HH_rich with capital'!AR41="","",'SAM_2017_4HH_rich with capital'!AR41)</f>
        <v/>
      </c>
      <c r="AS41" s="223" t="str">
        <f>IF('SAM_2017_4HH_rich with capital'!AS41="","",'SAM_2017_4HH_rich with capital'!AS41)</f>
        <v/>
      </c>
      <c r="AT41" s="223" t="str">
        <f>IF('SAM_2017_4HH_rich with capital'!AT41="","",'SAM_2017_4HH_rich with capital'!AT41)</f>
        <v/>
      </c>
      <c r="AU41" s="223" t="str">
        <f>IF('SAM_2017_4HH_rich with capital'!AU41="","",'SAM_2017_4HH_rich with capital'!AU41)</f>
        <v/>
      </c>
      <c r="AV41" s="223" t="str">
        <f>IF('SAM_2017_4HH_rich with capital'!AV41="","",'SAM_2017_4HH_rich with capital'!AV41)</f>
        <v/>
      </c>
      <c r="AW41" s="223" t="str">
        <f>IF('SAM_2017_4HH_rich with capital'!AW41="","",'SAM_2017_4HH_rich with capital'!AW41)</f>
        <v/>
      </c>
      <c r="AX41" s="223" t="str">
        <f>IF('SAM_2017_4HH_rich with capital'!AX41="","",'SAM_2017_4HH_rich with capital'!AX41)</f>
        <v/>
      </c>
      <c r="AY41" s="223" t="str">
        <f>IF('SAM_2017_4HH_rich with capital'!AY41="","",'SAM_2017_4HH_rich with capital'!AY41)</f>
        <v/>
      </c>
      <c r="AZ41" s="223" t="str">
        <f>IF('SAM_2017_4HH_rich with capital'!AZ41="","",'SAM_2017_4HH_rich with capital'!AZ41)</f>
        <v/>
      </c>
      <c r="BA41" s="223" t="str">
        <f>IF('SAM_2017_4HH_rich with capital'!BA41="","",'SAM_2017_4HH_rich with capital'!BA41)</f>
        <v/>
      </c>
      <c r="BB41" s="223" t="str">
        <f>IF('SAM_2017_4HH_rich with capital'!BB41="","",'SAM_2017_4HH_rich with capital'!BB41)</f>
        <v/>
      </c>
      <c r="BC41" s="223" t="str">
        <f>IF('SAM_2017_4HH_rich with capital'!BC41="","",'SAM_2017_4HH_rich with capital'!BC41)</f>
        <v/>
      </c>
      <c r="BD41" s="223" t="str">
        <f>IF('SAM_2017_4HH_rich with capital'!BD41="","",'SAM_2017_4HH_rich with capital'!BD41)</f>
        <v/>
      </c>
      <c r="BE41" s="223" t="str">
        <f>IF('SAM_2017_4HH_rich with capital'!BE41="","",'SAM_2017_4HH_rich with capital'!BE41)</f>
        <v/>
      </c>
      <c r="BF41" s="223" t="str">
        <f>IF('SAM_2017_4HH_rich with capital'!BF41="","",'SAM_2017_4HH_rich with capital'!BF41)</f>
        <v/>
      </c>
      <c r="BG41" s="223" t="str">
        <f>IF('SAM_2017_4HH_rich with capital'!BG41="","",'SAM_2017_4HH_rich with capital'!BG41)</f>
        <v/>
      </c>
      <c r="BH41" s="223" t="str">
        <f>IF('SAM_2017_4HH_rich with capital'!BH41="","",'SAM_2017_4HH_rich with capital'!BH41)</f>
        <v/>
      </c>
      <c r="BI41" s="223" t="str">
        <f>IF('SAM_2017_4HH_rich with capital'!BI41="","",'SAM_2017_4HH_rich with capital'!BI41)</f>
        <v/>
      </c>
      <c r="BJ41" s="223" t="str">
        <f>IF('SAM_2017_4HH_rich with capital'!BJ41="","",'SAM_2017_4HH_rich with capital'!BJ41)</f>
        <v/>
      </c>
      <c r="BK41" s="223" t="str">
        <f>IF('SAM_2017_4HH_rich with capital'!BK41="","",'SAM_2017_4HH_rich with capital'!BK41)</f>
        <v/>
      </c>
      <c r="BL41" s="223" t="str">
        <f>IF('SAM_2017_4HH_rich with capital'!BL41="","",'SAM_2017_4HH_rich with capital'!BL41)</f>
        <v/>
      </c>
      <c r="BM41" s="223" t="str">
        <f>IF('SAM_2017_4HH_rich with capital'!BM41="","",'SAM_2017_4HH_rich with capital'!BM41)</f>
        <v/>
      </c>
      <c r="BN41" s="223" t="str">
        <f>IF('SAM_2017_4HH_rich with capital'!BN41="","",'SAM_2017_4HH_rich with capital'!BN41)</f>
        <v/>
      </c>
      <c r="BO41" s="223" t="str">
        <f>IF('SAM_2017_4HH_rich with capital'!BO41="","",'SAM_2017_4HH_rich with capital'!BO41)</f>
        <v/>
      </c>
      <c r="BP41" s="223" t="str">
        <f>IF('SAM_2017_4HH_rich with capital'!BP41="","",'SAM_2017_4HH_rich with capital'!BP41)</f>
        <v/>
      </c>
      <c r="BQ41" s="223" t="str">
        <f>IF('SAM_2017_4HH_rich with capital'!BQ41="","",'SAM_2017_4HH_rich with capital'!BQ41)</f>
        <v/>
      </c>
      <c r="BR41" s="223" t="str">
        <f>IF('SAM_2017_4HH_rich with capital'!BR41="","",'SAM_2017_4HH_rich with capital'!BR41)</f>
        <v/>
      </c>
      <c r="BS41" s="223" t="str">
        <f>IF('SAM_2017_4HH_rich with capital'!BS41="","",'SAM_2017_4HH_rich with capital'!BS41)</f>
        <v/>
      </c>
      <c r="BT41" s="223" t="str">
        <f>IF('SAM_2017_4HH_rich with capital'!BT41="","",'SAM_2017_4HH_rich with capital'!BT41)</f>
        <v/>
      </c>
      <c r="BU41" s="279">
        <f>IF('SAM_2017_4HH_rich with capital'!BU41="","",'SAM_2017_4HH_rich with capital'!BU41)</f>
        <v>343.28105497236413</v>
      </c>
      <c r="BV41" s="223">
        <f>IF('SAM_2017_4HH_rich with capital'!BV41="","",'SAM_2017_4HH_rich with capital'!BV41)</f>
        <v>585.72238041272067</v>
      </c>
      <c r="BW41" s="223">
        <f>IF('SAM_2017_4HH_rich with capital'!BW41="","",'SAM_2017_4HH_rich with capital'!BW41)</f>
        <v>216.06455573037672</v>
      </c>
      <c r="BX41" s="280">
        <f>IF('SAM_2017_4HH_rich with capital'!BX41="","",'SAM_2017_4HH_rich with capital'!BX41)</f>
        <v>826.67387398692324</v>
      </c>
      <c r="BY41" s="223" t="str">
        <f>IF('SAM_2017_4HH_rich with capital'!BY41="","",'SAM_2017_4HH_rich with capital'!BY41)</f>
        <v/>
      </c>
      <c r="BZ41" s="223" t="str">
        <f>IF('SAM_2017_4HH_rich with capital'!BZ41="","",'SAM_2017_4HH_rich with capital'!BZ41)</f>
        <v/>
      </c>
      <c r="CA41" s="223" t="str">
        <f>IF('SAM_2017_4HH_rich with capital'!CA41="","",'SAM_2017_4HH_rich with capital'!CA41)</f>
        <v/>
      </c>
      <c r="CB41" s="223" t="str">
        <f>IF('SAM_2017_4HH_rich with capital'!CB41="","",'SAM_2017_4HH_rich with capital'!CB41)</f>
        <v/>
      </c>
      <c r="CC41" s="223" t="str">
        <f>IF('SAM_2017_4HH_rich with capital'!CC41="","",'SAM_2017_4HH_rich with capital'!CC41)</f>
        <v/>
      </c>
      <c r="CD41" s="223" t="str">
        <f>IF('SAM_2017_4HH_rich with capital'!CD41="","",'SAM_2017_4HH_rich with capital'!CD41)</f>
        <v/>
      </c>
      <c r="CE41" s="223">
        <f>IF('SAM_2017_4HH_rich with capital'!CE41="","",'SAM_2017_4HH_rich with capital'!CE41)</f>
        <v>21879.577853778359</v>
      </c>
      <c r="CF41" s="83" t="str">
        <f>IF('SAM_2017_4HH_rich with capital'!CF41="","",'SAM_2017_4HH_rich with capital'!CF41)</f>
        <v/>
      </c>
      <c r="CG41" s="107">
        <f t="shared" si="1"/>
        <v>327407.76004727627</v>
      </c>
      <c r="CH41" s="221"/>
      <c r="CI41" s="221"/>
      <c r="CJ41" s="221"/>
      <c r="CK41" s="221"/>
    </row>
    <row r="42" spans="1:89" x14ac:dyDescent="0.25">
      <c r="A42" s="227"/>
      <c r="B42" s="225">
        <v>40</v>
      </c>
      <c r="C42" s="244" t="str">
        <f>IF('SAM_2017_4HH_rich with capital'!C42="","",'SAM_2017_4HH_rich with capital'!C42)</f>
        <v/>
      </c>
      <c r="D42" s="223" t="str">
        <f>IF('SAM_2017_4HH_rich with capital'!D42="","",'SAM_2017_4HH_rich with capital'!D42)</f>
        <v/>
      </c>
      <c r="E42" s="223">
        <f>IF('SAM_2017_4HH_rich with capital'!E42="","",'SAM_2017_4HH_rich with capital'!E42)</f>
        <v>106852.60184958855</v>
      </c>
      <c r="F42" s="223" t="str">
        <f>IF('SAM_2017_4HH_rich with capital'!F42="","",'SAM_2017_4HH_rich with capital'!F42)</f>
        <v/>
      </c>
      <c r="G42" s="223">
        <f>IF('SAM_2017_4HH_rich with capital'!G42="","",'SAM_2017_4HH_rich with capital'!G42)</f>
        <v>90.048715527096931</v>
      </c>
      <c r="H42" s="223">
        <f>IF('SAM_2017_4HH_rich with capital'!H42="","",'SAM_2017_4HH_rich with capital'!H42)</f>
        <v>220569.24579255332</v>
      </c>
      <c r="I42" s="223" t="str">
        <f>IF('SAM_2017_4HH_rich with capital'!I42="","",'SAM_2017_4HH_rich with capital'!I42)</f>
        <v/>
      </c>
      <c r="J42" s="223" t="str">
        <f>IF('SAM_2017_4HH_rich with capital'!J42="","",'SAM_2017_4HH_rich with capital'!J42)</f>
        <v/>
      </c>
      <c r="K42" s="223" t="str">
        <f>IF('SAM_2017_4HH_rich with capital'!K42="","",'SAM_2017_4HH_rich with capital'!K42)</f>
        <v/>
      </c>
      <c r="L42" s="223" t="str">
        <f>IF('SAM_2017_4HH_rich with capital'!L42="","",'SAM_2017_4HH_rich with capital'!L42)</f>
        <v/>
      </c>
      <c r="M42" s="223">
        <f>IF('SAM_2017_4HH_rich with capital'!M42="","",'SAM_2017_4HH_rich with capital'!M42)</f>
        <v>466022.4525621577</v>
      </c>
      <c r="N42" s="223">
        <f>IF('SAM_2017_4HH_rich with capital'!N42="","",'SAM_2017_4HH_rich with capital'!N42)</f>
        <v>1130519.3815019082</v>
      </c>
      <c r="O42" s="223">
        <f>IF('SAM_2017_4HH_rich with capital'!O42="","",'SAM_2017_4HH_rich with capital'!O42)</f>
        <v>10.640943683099881</v>
      </c>
      <c r="P42" s="223">
        <f>IF('SAM_2017_4HH_rich with capital'!P42="","",'SAM_2017_4HH_rich with capital'!P42)</f>
        <v>2015.9703816951528</v>
      </c>
      <c r="Q42" s="223">
        <f>IF('SAM_2017_4HH_rich with capital'!Q42="","",'SAM_2017_4HH_rich with capital'!Q42)</f>
        <v>83431.674617163546</v>
      </c>
      <c r="R42" s="223">
        <f>IF('SAM_2017_4HH_rich with capital'!R42="","",'SAM_2017_4HH_rich with capital'!R42)</f>
        <v>7.5147642342269299</v>
      </c>
      <c r="S42" s="223" t="str">
        <f>IF('SAM_2017_4HH_rich with capital'!S42="","",'SAM_2017_4HH_rich with capital'!S42)</f>
        <v/>
      </c>
      <c r="T42" s="223" t="str">
        <f>IF('SAM_2017_4HH_rich with capital'!T42="","",'SAM_2017_4HH_rich with capital'!T42)</f>
        <v/>
      </c>
      <c r="U42" s="223" t="str">
        <f>IF('SAM_2017_4HH_rich with capital'!U42="","",'SAM_2017_4HH_rich with capital'!U42)</f>
        <v/>
      </c>
      <c r="V42" s="223" t="str">
        <f>IF('SAM_2017_4HH_rich with capital'!V42="","",'SAM_2017_4HH_rich with capital'!V42)</f>
        <v/>
      </c>
      <c r="W42" s="223">
        <f>IF('SAM_2017_4HH_rich with capital'!W42="","",'SAM_2017_4HH_rich with capital'!W42)</f>
        <v>1.1135176221894421</v>
      </c>
      <c r="X42" s="223">
        <f>IF('SAM_2017_4HH_rich with capital'!X42="","",'SAM_2017_4HH_rich with capital'!X42)</f>
        <v>204.75308770704069</v>
      </c>
      <c r="Y42" s="223">
        <f>IF('SAM_2017_4HH_rich with capital'!Y42="","",'SAM_2017_4HH_rich with capital'!Y42)</f>
        <v>826.77554639853395</v>
      </c>
      <c r="Z42" s="223" t="str">
        <f>IF('SAM_2017_4HH_rich with capital'!Z42="","",'SAM_2017_4HH_rich with capital'!Z42)</f>
        <v/>
      </c>
      <c r="AA42" s="223" t="str">
        <f>IF('SAM_2017_4HH_rich with capital'!AA42="","",'SAM_2017_4HH_rich with capital'!AA42)</f>
        <v/>
      </c>
      <c r="AB42" s="223">
        <f>IF('SAM_2017_4HH_rich with capital'!AB42="","",'SAM_2017_4HH_rich with capital'!AB42)</f>
        <v>66474.862422499587</v>
      </c>
      <c r="AC42" s="223">
        <f>IF('SAM_2017_4HH_rich with capital'!AC42="","",'SAM_2017_4HH_rich with capital'!AC42)</f>
        <v>21875.451004066948</v>
      </c>
      <c r="AD42" s="223" t="str">
        <f>IF('SAM_2017_4HH_rich with capital'!AD42="","",'SAM_2017_4HH_rich with capital'!AD42)</f>
        <v/>
      </c>
      <c r="AE42" s="223" t="str">
        <f>IF('SAM_2017_4HH_rich with capital'!AE42="","",'SAM_2017_4HH_rich with capital'!AE42)</f>
        <v/>
      </c>
      <c r="AF42" s="223">
        <f>IF('SAM_2017_4HH_rich with capital'!AF42="","",'SAM_2017_4HH_rich with capital'!AF42)</f>
        <v>1321.404757134696</v>
      </c>
      <c r="AG42" s="223">
        <f>IF('SAM_2017_4HH_rich with capital'!AG42="","",'SAM_2017_4HH_rich with capital'!AG42)</f>
        <v>2082.1405672438191</v>
      </c>
      <c r="AH42" s="223" t="str">
        <f>IF('SAM_2017_4HH_rich with capital'!AH42="","",'SAM_2017_4HH_rich with capital'!AH42)</f>
        <v/>
      </c>
      <c r="AI42" s="223">
        <f>IF('SAM_2017_4HH_rich with capital'!AI42="","",'SAM_2017_4HH_rich with capital'!AI42)</f>
        <v>4.7868097046028573E-3</v>
      </c>
      <c r="AJ42" s="223">
        <f>IF('SAM_2017_4HH_rich with capital'!AJ42="","",'SAM_2017_4HH_rich with capital'!AJ42)</f>
        <v>3252.6297897796612</v>
      </c>
      <c r="AK42" s="223" t="str">
        <f>IF('SAM_2017_4HH_rich with capital'!AK42="","",'SAM_2017_4HH_rich with capital'!AK42)</f>
        <v/>
      </c>
      <c r="AL42" s="223" t="str">
        <f>IF('SAM_2017_4HH_rich with capital'!AL42="","",'SAM_2017_4HH_rich with capital'!AL42)</f>
        <v/>
      </c>
      <c r="AM42" s="223" t="str">
        <f>IF('SAM_2017_4HH_rich with capital'!AM42="","",'SAM_2017_4HH_rich with capital'!AM42)</f>
        <v/>
      </c>
      <c r="AN42" s="223" t="str">
        <f>IF('SAM_2017_4HH_rich with capital'!AN42="","",'SAM_2017_4HH_rich with capital'!AN42)</f>
        <v/>
      </c>
      <c r="AO42" s="223" t="str">
        <f>IF('SAM_2017_4HH_rich with capital'!AO42="","",'SAM_2017_4HH_rich with capital'!AO42)</f>
        <v/>
      </c>
      <c r="AP42" s="223" t="str">
        <f>IF('SAM_2017_4HH_rich with capital'!AP42="","",'SAM_2017_4HH_rich with capital'!AP42)</f>
        <v/>
      </c>
      <c r="AQ42" s="223" t="str">
        <f>IF('SAM_2017_4HH_rich with capital'!AQ42="","",'SAM_2017_4HH_rich with capital'!AQ42)</f>
        <v/>
      </c>
      <c r="AR42" s="223" t="str">
        <f>IF('SAM_2017_4HH_rich with capital'!AR42="","",'SAM_2017_4HH_rich with capital'!AR42)</f>
        <v/>
      </c>
      <c r="AS42" s="223" t="str">
        <f>IF('SAM_2017_4HH_rich with capital'!AS42="","",'SAM_2017_4HH_rich with capital'!AS42)</f>
        <v/>
      </c>
      <c r="AT42" s="223" t="str">
        <f>IF('SAM_2017_4HH_rich with capital'!AT42="","",'SAM_2017_4HH_rich with capital'!AT42)</f>
        <v/>
      </c>
      <c r="AU42" s="223" t="str">
        <f>IF('SAM_2017_4HH_rich with capital'!AU42="","",'SAM_2017_4HH_rich with capital'!AU42)</f>
        <v/>
      </c>
      <c r="AV42" s="223" t="str">
        <f>IF('SAM_2017_4HH_rich with capital'!AV42="","",'SAM_2017_4HH_rich with capital'!AV42)</f>
        <v/>
      </c>
      <c r="AW42" s="223" t="str">
        <f>IF('SAM_2017_4HH_rich with capital'!AW42="","",'SAM_2017_4HH_rich with capital'!AW42)</f>
        <v/>
      </c>
      <c r="AX42" s="223" t="str">
        <f>IF('SAM_2017_4HH_rich with capital'!AX42="","",'SAM_2017_4HH_rich with capital'!AX42)</f>
        <v/>
      </c>
      <c r="AY42" s="223" t="str">
        <f>IF('SAM_2017_4HH_rich with capital'!AY42="","",'SAM_2017_4HH_rich with capital'!AY42)</f>
        <v/>
      </c>
      <c r="AZ42" s="223" t="str">
        <f>IF('SAM_2017_4HH_rich with capital'!AZ42="","",'SAM_2017_4HH_rich with capital'!AZ42)</f>
        <v/>
      </c>
      <c r="BA42" s="223" t="str">
        <f>IF('SAM_2017_4HH_rich with capital'!BA42="","",'SAM_2017_4HH_rich with capital'!BA42)</f>
        <v/>
      </c>
      <c r="BB42" s="223" t="str">
        <f>IF('SAM_2017_4HH_rich with capital'!BB42="","",'SAM_2017_4HH_rich with capital'!BB42)</f>
        <v/>
      </c>
      <c r="BC42" s="223" t="str">
        <f>IF('SAM_2017_4HH_rich with capital'!BC42="","",'SAM_2017_4HH_rich with capital'!BC42)</f>
        <v/>
      </c>
      <c r="BD42" s="223" t="str">
        <f>IF('SAM_2017_4HH_rich with capital'!BD42="","",'SAM_2017_4HH_rich with capital'!BD42)</f>
        <v/>
      </c>
      <c r="BE42" s="223" t="str">
        <f>IF('SAM_2017_4HH_rich with capital'!BE42="","",'SAM_2017_4HH_rich with capital'!BE42)</f>
        <v/>
      </c>
      <c r="BF42" s="223" t="str">
        <f>IF('SAM_2017_4HH_rich with capital'!BF42="","",'SAM_2017_4HH_rich with capital'!BF42)</f>
        <v/>
      </c>
      <c r="BG42" s="223" t="str">
        <f>IF('SAM_2017_4HH_rich with capital'!BG42="","",'SAM_2017_4HH_rich with capital'!BG42)</f>
        <v/>
      </c>
      <c r="BH42" s="223" t="str">
        <f>IF('SAM_2017_4HH_rich with capital'!BH42="","",'SAM_2017_4HH_rich with capital'!BH42)</f>
        <v/>
      </c>
      <c r="BI42" s="223" t="str">
        <f>IF('SAM_2017_4HH_rich with capital'!BI42="","",'SAM_2017_4HH_rich with capital'!BI42)</f>
        <v/>
      </c>
      <c r="BJ42" s="223" t="str">
        <f>IF('SAM_2017_4HH_rich with capital'!BJ42="","",'SAM_2017_4HH_rich with capital'!BJ42)</f>
        <v/>
      </c>
      <c r="BK42" s="223" t="str">
        <f>IF('SAM_2017_4HH_rich with capital'!BK42="","",'SAM_2017_4HH_rich with capital'!BK42)</f>
        <v/>
      </c>
      <c r="BL42" s="223" t="str">
        <f>IF('SAM_2017_4HH_rich with capital'!BL42="","",'SAM_2017_4HH_rich with capital'!BL42)</f>
        <v/>
      </c>
      <c r="BM42" s="223" t="str">
        <f>IF('SAM_2017_4HH_rich with capital'!BM42="","",'SAM_2017_4HH_rich with capital'!BM42)</f>
        <v/>
      </c>
      <c r="BN42" s="223" t="str">
        <f>IF('SAM_2017_4HH_rich with capital'!BN42="","",'SAM_2017_4HH_rich with capital'!BN42)</f>
        <v/>
      </c>
      <c r="BO42" s="223" t="str">
        <f>IF('SAM_2017_4HH_rich with capital'!BO42="","",'SAM_2017_4HH_rich with capital'!BO42)</f>
        <v/>
      </c>
      <c r="BP42" s="223" t="str">
        <f>IF('SAM_2017_4HH_rich with capital'!BP42="","",'SAM_2017_4HH_rich with capital'!BP42)</f>
        <v/>
      </c>
      <c r="BQ42" s="223" t="str">
        <f>IF('SAM_2017_4HH_rich with capital'!BQ42="","",'SAM_2017_4HH_rich with capital'!BQ42)</f>
        <v/>
      </c>
      <c r="BR42" s="223" t="str">
        <f>IF('SAM_2017_4HH_rich with capital'!BR42="","",'SAM_2017_4HH_rich with capital'!BR42)</f>
        <v/>
      </c>
      <c r="BS42" s="223" t="str">
        <f>IF('SAM_2017_4HH_rich with capital'!BS42="","",'SAM_2017_4HH_rich with capital'!BS42)</f>
        <v/>
      </c>
      <c r="BT42" s="223" t="str">
        <f>IF('SAM_2017_4HH_rich with capital'!BT42="","",'SAM_2017_4HH_rich with capital'!BT42)</f>
        <v/>
      </c>
      <c r="BU42" s="279">
        <f>IF('SAM_2017_4HH_rich with capital'!BU42="","",'SAM_2017_4HH_rich with capital'!BU42)</f>
        <v>1683.2083214274876</v>
      </c>
      <c r="BV42" s="223">
        <f>IF('SAM_2017_4HH_rich with capital'!BV42="","",'SAM_2017_4HH_rich with capital'!BV42)</f>
        <v>2871.9696891993567</v>
      </c>
      <c r="BW42" s="223">
        <f>IF('SAM_2017_4HH_rich with capital'!BW42="","",'SAM_2017_4HH_rich with capital'!BW42)</f>
        <v>1059.4282815874635</v>
      </c>
      <c r="BX42" s="280">
        <f>IF('SAM_2017_4HH_rich with capital'!BX42="","",'SAM_2017_4HH_rich with capital'!BX42)</f>
        <v>4053.425971653191</v>
      </c>
      <c r="BY42" s="223" t="str">
        <f>IF('SAM_2017_4HH_rich with capital'!BY42="","",'SAM_2017_4HH_rich with capital'!BY42)</f>
        <v/>
      </c>
      <c r="BZ42" s="223" t="str">
        <f>IF('SAM_2017_4HH_rich with capital'!BZ42="","",'SAM_2017_4HH_rich with capital'!BZ42)</f>
        <v/>
      </c>
      <c r="CA42" s="223" t="str">
        <f>IF('SAM_2017_4HH_rich with capital'!CA42="","",'SAM_2017_4HH_rich with capital'!CA42)</f>
        <v/>
      </c>
      <c r="CB42" s="223" t="str">
        <f>IF('SAM_2017_4HH_rich with capital'!CB42="","",'SAM_2017_4HH_rich with capital'!CB42)</f>
        <v/>
      </c>
      <c r="CC42" s="223" t="str">
        <f>IF('SAM_2017_4HH_rich with capital'!CC42="","",'SAM_2017_4HH_rich with capital'!CC42)</f>
        <v/>
      </c>
      <c r="CD42" s="223" t="str">
        <f>IF('SAM_2017_4HH_rich with capital'!CD42="","",'SAM_2017_4HH_rich with capital'!CD42)</f>
        <v/>
      </c>
      <c r="CE42" s="223">
        <f>IF('SAM_2017_4HH_rich with capital'!CE42="","",'SAM_2017_4HH_rich with capital'!CE42)</f>
        <v>261223.06248490344</v>
      </c>
      <c r="CF42" s="83" t="str">
        <f>IF('SAM_2017_4HH_rich with capital'!CF42="","",'SAM_2017_4HH_rich with capital'!CF42)</f>
        <v/>
      </c>
      <c r="CG42" s="107">
        <f t="shared" si="1"/>
        <v>2376449.7613565437</v>
      </c>
      <c r="CH42" s="221"/>
      <c r="CI42" s="221"/>
      <c r="CJ42" s="221"/>
      <c r="CK42" s="221"/>
    </row>
    <row r="43" spans="1:89" x14ac:dyDescent="0.25">
      <c r="A43" s="227"/>
      <c r="B43" s="225">
        <v>41</v>
      </c>
      <c r="C43" s="244">
        <f>IF('SAM_2017_4HH_rich with capital'!C43="","",'SAM_2017_4HH_rich with capital'!C43)</f>
        <v>179.23293527989844</v>
      </c>
      <c r="D43" s="223">
        <f>IF('SAM_2017_4HH_rich with capital'!D43="","",'SAM_2017_4HH_rich with capital'!D43)</f>
        <v>7168.4706500885386</v>
      </c>
      <c r="E43" s="223">
        <f>IF('SAM_2017_4HH_rich with capital'!E43="","",'SAM_2017_4HH_rich with capital'!E43)</f>
        <v>651269.95621578221</v>
      </c>
      <c r="F43" s="223">
        <f>IF('SAM_2017_4HH_rich with capital'!F43="","",'SAM_2017_4HH_rich with capital'!F43)</f>
        <v>11083.204292397106</v>
      </c>
      <c r="G43" s="223">
        <f>IF('SAM_2017_4HH_rich with capital'!G43="","",'SAM_2017_4HH_rich with capital'!G43)</f>
        <v>1973.0435352880602</v>
      </c>
      <c r="H43" s="223">
        <f>IF('SAM_2017_4HH_rich with capital'!H43="","",'SAM_2017_4HH_rich with capital'!H43)</f>
        <v>95796.854873321354</v>
      </c>
      <c r="I43" s="223">
        <f>IF('SAM_2017_4HH_rich with capital'!I43="","",'SAM_2017_4HH_rich with capital'!I43)</f>
        <v>3054.405566298858</v>
      </c>
      <c r="J43" s="223">
        <f>IF('SAM_2017_4HH_rich with capital'!J43="","",'SAM_2017_4HH_rich with capital'!J43)</f>
        <v>16.886094440188813</v>
      </c>
      <c r="K43" s="223" t="str">
        <f>IF('SAM_2017_4HH_rich with capital'!K43="","",'SAM_2017_4HH_rich with capital'!K43)</f>
        <v/>
      </c>
      <c r="L43" s="223">
        <f>IF('SAM_2017_4HH_rich with capital'!L43="","",'SAM_2017_4HH_rich with capital'!L43)</f>
        <v>99.170266308600205</v>
      </c>
      <c r="M43" s="223">
        <f>IF('SAM_2017_4HH_rich with capital'!M43="","",'SAM_2017_4HH_rich with capital'!M43)</f>
        <v>4265.394846440995</v>
      </c>
      <c r="N43" s="223">
        <f>IF('SAM_2017_4HH_rich with capital'!N43="","",'SAM_2017_4HH_rich with capital'!N43)</f>
        <v>174.1017786159818</v>
      </c>
      <c r="O43" s="223">
        <f>IF('SAM_2017_4HH_rich with capital'!O43="","",'SAM_2017_4HH_rich with capital'!O43)</f>
        <v>0.10168382666980677</v>
      </c>
      <c r="P43" s="223">
        <f>IF('SAM_2017_4HH_rich with capital'!P43="","",'SAM_2017_4HH_rich with capital'!P43)</f>
        <v>7.136077204934355</v>
      </c>
      <c r="Q43" s="223">
        <f>IF('SAM_2017_4HH_rich with capital'!Q43="","",'SAM_2017_4HH_rich with capital'!Q43)</f>
        <v>35340.188374214886</v>
      </c>
      <c r="R43" s="223">
        <f>IF('SAM_2017_4HH_rich with capital'!R43="","",'SAM_2017_4HH_rich with capital'!R43)</f>
        <v>31209.417712122158</v>
      </c>
      <c r="S43" s="223">
        <f>IF('SAM_2017_4HH_rich with capital'!S43="","",'SAM_2017_4HH_rich with capital'!S43)</f>
        <v>451.22481479316679</v>
      </c>
      <c r="T43" s="223">
        <f>IF('SAM_2017_4HH_rich with capital'!T43="","",'SAM_2017_4HH_rich with capital'!T43)</f>
        <v>1663.9550269729064</v>
      </c>
      <c r="U43" s="223">
        <f>IF('SAM_2017_4HH_rich with capital'!U43="","",'SAM_2017_4HH_rich with capital'!U43)</f>
        <v>107.95997303966145</v>
      </c>
      <c r="V43" s="223">
        <f>IF('SAM_2017_4HH_rich with capital'!V43="","",'SAM_2017_4HH_rich with capital'!V43)</f>
        <v>1.0481922483774518E-2</v>
      </c>
      <c r="W43" s="223">
        <f>IF('SAM_2017_4HH_rich with capital'!W43="","",'SAM_2017_4HH_rich with capital'!W43)</f>
        <v>33.98573770639711</v>
      </c>
      <c r="X43" s="223">
        <f>IF('SAM_2017_4HH_rich with capital'!X43="","",'SAM_2017_4HH_rich with capital'!X43)</f>
        <v>1092.0606042675922</v>
      </c>
      <c r="Y43" s="223">
        <f>IF('SAM_2017_4HH_rich with capital'!Y43="","",'SAM_2017_4HH_rich with capital'!Y43)</f>
        <v>4595.6171648144855</v>
      </c>
      <c r="Z43" s="223" t="str">
        <f>IF('SAM_2017_4HH_rich with capital'!Z43="","",'SAM_2017_4HH_rich with capital'!Z43)</f>
        <v/>
      </c>
      <c r="AA43" s="223">
        <f>IF('SAM_2017_4HH_rich with capital'!AA43="","",'SAM_2017_4HH_rich with capital'!AA43)</f>
        <v>430.45828480108293</v>
      </c>
      <c r="AB43" s="223">
        <f>IF('SAM_2017_4HH_rich with capital'!AB43="","",'SAM_2017_4HH_rich with capital'!AB43)</f>
        <v>32780.043818189748</v>
      </c>
      <c r="AC43" s="223">
        <f>IF('SAM_2017_4HH_rich with capital'!AC43="","",'SAM_2017_4HH_rich with capital'!AC43)</f>
        <v>1237.9955894627803</v>
      </c>
      <c r="AD43" s="223">
        <f>IF('SAM_2017_4HH_rich with capital'!AD43="","",'SAM_2017_4HH_rich with capital'!AD43)</f>
        <v>56.214112104062806</v>
      </c>
      <c r="AE43" s="223">
        <f>IF('SAM_2017_4HH_rich with capital'!AE43="","",'SAM_2017_4HH_rich with capital'!AE43)</f>
        <v>22.589482945810474</v>
      </c>
      <c r="AF43" s="223">
        <f>IF('SAM_2017_4HH_rich with capital'!AF43="","",'SAM_2017_4HH_rich with capital'!AF43)</f>
        <v>5264.9910285279566</v>
      </c>
      <c r="AG43" s="223">
        <f>IF('SAM_2017_4HH_rich with capital'!AG43="","",'SAM_2017_4HH_rich with capital'!AG43)</f>
        <v>2359.2574385662097</v>
      </c>
      <c r="AH43" s="223">
        <f>IF('SAM_2017_4HH_rich with capital'!AH43="","",'SAM_2017_4HH_rich with capital'!AH43)</f>
        <v>63.181343701423557</v>
      </c>
      <c r="AI43" s="223">
        <f>IF('SAM_2017_4HH_rich with capital'!AI43="","",'SAM_2017_4HH_rich with capital'!AI43)</f>
        <v>4.1326583473672196</v>
      </c>
      <c r="AJ43" s="223">
        <f>IF('SAM_2017_4HH_rich with capital'!AJ43="","",'SAM_2017_4HH_rich with capital'!AJ43)</f>
        <v>2260.876294092302</v>
      </c>
      <c r="AK43" s="223" t="str">
        <f>IF('SAM_2017_4HH_rich with capital'!AK43="","",'SAM_2017_4HH_rich with capital'!AK43)</f>
        <v/>
      </c>
      <c r="AL43" s="223" t="str">
        <f>IF('SAM_2017_4HH_rich with capital'!AL43="","",'SAM_2017_4HH_rich with capital'!AL43)</f>
        <v/>
      </c>
      <c r="AM43" s="223" t="str">
        <f>IF('SAM_2017_4HH_rich with capital'!AM43="","",'SAM_2017_4HH_rich with capital'!AM43)</f>
        <v/>
      </c>
      <c r="AN43" s="223" t="str">
        <f>IF('SAM_2017_4HH_rich with capital'!AN43="","",'SAM_2017_4HH_rich with capital'!AN43)</f>
        <v/>
      </c>
      <c r="AO43" s="223" t="str">
        <f>IF('SAM_2017_4HH_rich with capital'!AO43="","",'SAM_2017_4HH_rich with capital'!AO43)</f>
        <v/>
      </c>
      <c r="AP43" s="223" t="str">
        <f>IF('SAM_2017_4HH_rich with capital'!AP43="","",'SAM_2017_4HH_rich with capital'!AP43)</f>
        <v/>
      </c>
      <c r="AQ43" s="223" t="str">
        <f>IF('SAM_2017_4HH_rich with capital'!AQ43="","",'SAM_2017_4HH_rich with capital'!AQ43)</f>
        <v/>
      </c>
      <c r="AR43" s="223" t="str">
        <f>IF('SAM_2017_4HH_rich with capital'!AR43="","",'SAM_2017_4HH_rich with capital'!AR43)</f>
        <v/>
      </c>
      <c r="AS43" s="223" t="str">
        <f>IF('SAM_2017_4HH_rich with capital'!AS43="","",'SAM_2017_4HH_rich with capital'!AS43)</f>
        <v/>
      </c>
      <c r="AT43" s="223" t="str">
        <f>IF('SAM_2017_4HH_rich with capital'!AT43="","",'SAM_2017_4HH_rich with capital'!AT43)</f>
        <v/>
      </c>
      <c r="AU43" s="223" t="str">
        <f>IF('SAM_2017_4HH_rich with capital'!AU43="","",'SAM_2017_4HH_rich with capital'!AU43)</f>
        <v/>
      </c>
      <c r="AV43" s="223" t="str">
        <f>IF('SAM_2017_4HH_rich with capital'!AV43="","",'SAM_2017_4HH_rich with capital'!AV43)</f>
        <v/>
      </c>
      <c r="AW43" s="223" t="str">
        <f>IF('SAM_2017_4HH_rich with capital'!AW43="","",'SAM_2017_4HH_rich with capital'!AW43)</f>
        <v/>
      </c>
      <c r="AX43" s="223" t="str">
        <f>IF('SAM_2017_4HH_rich with capital'!AX43="","",'SAM_2017_4HH_rich with capital'!AX43)</f>
        <v/>
      </c>
      <c r="AY43" s="223" t="str">
        <f>IF('SAM_2017_4HH_rich with capital'!AY43="","",'SAM_2017_4HH_rich with capital'!AY43)</f>
        <v/>
      </c>
      <c r="AZ43" s="223" t="str">
        <f>IF('SAM_2017_4HH_rich with capital'!AZ43="","",'SAM_2017_4HH_rich with capital'!AZ43)</f>
        <v/>
      </c>
      <c r="BA43" s="223" t="str">
        <f>IF('SAM_2017_4HH_rich with capital'!BA43="","",'SAM_2017_4HH_rich with capital'!BA43)</f>
        <v/>
      </c>
      <c r="BB43" s="223" t="str">
        <f>IF('SAM_2017_4HH_rich with capital'!BB43="","",'SAM_2017_4HH_rich with capital'!BB43)</f>
        <v/>
      </c>
      <c r="BC43" s="223" t="str">
        <f>IF('SAM_2017_4HH_rich with capital'!BC43="","",'SAM_2017_4HH_rich with capital'!BC43)</f>
        <v/>
      </c>
      <c r="BD43" s="223" t="str">
        <f>IF('SAM_2017_4HH_rich with capital'!BD43="","",'SAM_2017_4HH_rich with capital'!BD43)</f>
        <v/>
      </c>
      <c r="BE43" s="223" t="str">
        <f>IF('SAM_2017_4HH_rich with capital'!BE43="","",'SAM_2017_4HH_rich with capital'!BE43)</f>
        <v/>
      </c>
      <c r="BF43" s="223" t="str">
        <f>IF('SAM_2017_4HH_rich with capital'!BF43="","",'SAM_2017_4HH_rich with capital'!BF43)</f>
        <v/>
      </c>
      <c r="BG43" s="223" t="str">
        <f>IF('SAM_2017_4HH_rich with capital'!BG43="","",'SAM_2017_4HH_rich with capital'!BG43)</f>
        <v/>
      </c>
      <c r="BH43" s="223" t="str">
        <f>IF('SAM_2017_4HH_rich with capital'!BH43="","",'SAM_2017_4HH_rich with capital'!BH43)</f>
        <v/>
      </c>
      <c r="BI43" s="223" t="str">
        <f>IF('SAM_2017_4HH_rich with capital'!BI43="","",'SAM_2017_4HH_rich with capital'!BI43)</f>
        <v/>
      </c>
      <c r="BJ43" s="223" t="str">
        <f>IF('SAM_2017_4HH_rich with capital'!BJ43="","",'SAM_2017_4HH_rich with capital'!BJ43)</f>
        <v/>
      </c>
      <c r="BK43" s="223" t="str">
        <f>IF('SAM_2017_4HH_rich with capital'!BK43="","",'SAM_2017_4HH_rich with capital'!BK43)</f>
        <v/>
      </c>
      <c r="BL43" s="223" t="str">
        <f>IF('SAM_2017_4HH_rich with capital'!BL43="","",'SAM_2017_4HH_rich with capital'!BL43)</f>
        <v/>
      </c>
      <c r="BM43" s="223" t="str">
        <f>IF('SAM_2017_4HH_rich with capital'!BM43="","",'SAM_2017_4HH_rich with capital'!BM43)</f>
        <v/>
      </c>
      <c r="BN43" s="223" t="str">
        <f>IF('SAM_2017_4HH_rich with capital'!BN43="","",'SAM_2017_4HH_rich with capital'!BN43)</f>
        <v/>
      </c>
      <c r="BO43" s="223" t="str">
        <f>IF('SAM_2017_4HH_rich with capital'!BO43="","",'SAM_2017_4HH_rich with capital'!BO43)</f>
        <v/>
      </c>
      <c r="BP43" s="223" t="str">
        <f>IF('SAM_2017_4HH_rich with capital'!BP43="","",'SAM_2017_4HH_rich with capital'!BP43)</f>
        <v/>
      </c>
      <c r="BQ43" s="223" t="str">
        <f>IF('SAM_2017_4HH_rich with capital'!BQ43="","",'SAM_2017_4HH_rich with capital'!BQ43)</f>
        <v/>
      </c>
      <c r="BR43" s="223" t="str">
        <f>IF('SAM_2017_4HH_rich with capital'!BR43="","",'SAM_2017_4HH_rich with capital'!BR43)</f>
        <v/>
      </c>
      <c r="BS43" s="223" t="str">
        <f>IF('SAM_2017_4HH_rich with capital'!BS43="","",'SAM_2017_4HH_rich with capital'!BS43)</f>
        <v/>
      </c>
      <c r="BT43" s="223" t="str">
        <f>IF('SAM_2017_4HH_rich with capital'!BT43="","",'SAM_2017_4HH_rich with capital'!BT43)</f>
        <v/>
      </c>
      <c r="BU43" s="279">
        <f>IF('SAM_2017_4HH_rich with capital'!BU43="","",'SAM_2017_4HH_rich with capital'!BU43)</f>
        <v>0</v>
      </c>
      <c r="BV43" s="223">
        <f>IF('SAM_2017_4HH_rich with capital'!BV43="","",'SAM_2017_4HH_rich with capital'!BV43)</f>
        <v>0</v>
      </c>
      <c r="BW43" s="223">
        <f>IF('SAM_2017_4HH_rich with capital'!BW43="","",'SAM_2017_4HH_rich with capital'!BW43)</f>
        <v>13443.054667372879</v>
      </c>
      <c r="BX43" s="280">
        <f>IF('SAM_2017_4HH_rich with capital'!BX43="","",'SAM_2017_4HH_rich with capital'!BX43)</f>
        <v>1894.6587115089294</v>
      </c>
      <c r="BY43" s="223" t="str">
        <f>IF('SAM_2017_4HH_rich with capital'!BY43="","",'SAM_2017_4HH_rich with capital'!BY43)</f>
        <v/>
      </c>
      <c r="BZ43" s="223" t="str">
        <f>IF('SAM_2017_4HH_rich with capital'!BZ43="","",'SAM_2017_4HH_rich with capital'!BZ43)</f>
        <v/>
      </c>
      <c r="CA43" s="223" t="str">
        <f>IF('SAM_2017_4HH_rich with capital'!CA43="","",'SAM_2017_4HH_rich with capital'!CA43)</f>
        <v/>
      </c>
      <c r="CB43" s="223" t="str">
        <f>IF('SAM_2017_4HH_rich with capital'!CB43="","",'SAM_2017_4HH_rich with capital'!CB43)</f>
        <v/>
      </c>
      <c r="CC43" s="223" t="str">
        <f>IF('SAM_2017_4HH_rich with capital'!CC43="","",'SAM_2017_4HH_rich with capital'!CC43)</f>
        <v/>
      </c>
      <c r="CD43" s="223" t="str">
        <f>IF('SAM_2017_4HH_rich with capital'!CD43="","",'SAM_2017_4HH_rich with capital'!CD43)</f>
        <v/>
      </c>
      <c r="CE43" s="223">
        <f>IF('SAM_2017_4HH_rich with capital'!CE43="","",'SAM_2017_4HH_rich with capital'!CE43)</f>
        <v>24502.290657803238</v>
      </c>
      <c r="CF43" s="83" t="str">
        <f>IF('SAM_2017_4HH_rich with capital'!CF43="","",'SAM_2017_4HH_rich with capital'!CF43)</f>
        <v/>
      </c>
      <c r="CG43" s="107">
        <f t="shared" si="1"/>
        <v>933902.12279257132</v>
      </c>
      <c r="CH43" s="221"/>
      <c r="CI43" s="221"/>
      <c r="CJ43" s="221"/>
      <c r="CK43" s="221"/>
    </row>
    <row r="44" spans="1:89" x14ac:dyDescent="0.25">
      <c r="A44" s="227"/>
      <c r="B44" s="225">
        <v>42</v>
      </c>
      <c r="C44" s="244">
        <f>IF('SAM_2017_4HH_rich with capital'!C44="","",'SAM_2017_4HH_rich with capital'!C44)</f>
        <v>139660.51114790718</v>
      </c>
      <c r="D44" s="223">
        <f>IF('SAM_2017_4HH_rich with capital'!D44="","",'SAM_2017_4HH_rich with capital'!D44)</f>
        <v>1.2621027386177739E-3</v>
      </c>
      <c r="E44" s="223">
        <f>IF('SAM_2017_4HH_rich with capital'!E44="","",'SAM_2017_4HH_rich with capital'!E44)</f>
        <v>861.57794812384918</v>
      </c>
      <c r="F44" s="223" t="str">
        <f>IF('SAM_2017_4HH_rich with capital'!F44="","",'SAM_2017_4HH_rich with capital'!F44)</f>
        <v/>
      </c>
      <c r="G44" s="223" t="str">
        <f>IF('SAM_2017_4HH_rich with capital'!G44="","",'SAM_2017_4HH_rich with capital'!G44)</f>
        <v/>
      </c>
      <c r="H44" s="223">
        <f>IF('SAM_2017_4HH_rich with capital'!H44="","",'SAM_2017_4HH_rich with capital'!H44)</f>
        <v>4.6169017141003493E-2</v>
      </c>
      <c r="I44" s="223">
        <f>IF('SAM_2017_4HH_rich with capital'!I44="","",'SAM_2017_4HH_rich with capital'!I44)</f>
        <v>606.74786495019453</v>
      </c>
      <c r="J44" s="223">
        <f>IF('SAM_2017_4HH_rich with capital'!J44="","",'SAM_2017_4HH_rich with capital'!J44)</f>
        <v>131072.91098278438</v>
      </c>
      <c r="K44" s="223">
        <f>IF('SAM_2017_4HH_rich with capital'!K44="","",'SAM_2017_4HH_rich with capital'!K44)</f>
        <v>320.38400224904814</v>
      </c>
      <c r="L44" s="223">
        <f>IF('SAM_2017_4HH_rich with capital'!L44="","",'SAM_2017_4HH_rich with capital'!L44)</f>
        <v>332.74458133776648</v>
      </c>
      <c r="M44" s="223">
        <f>IF('SAM_2017_4HH_rich with capital'!M44="","",'SAM_2017_4HH_rich with capital'!M44)</f>
        <v>46.60130807463235</v>
      </c>
      <c r="N44" s="223">
        <f>IF('SAM_2017_4HH_rich with capital'!N44="","",'SAM_2017_4HH_rich with capital'!N44)</f>
        <v>98.607242017103189</v>
      </c>
      <c r="O44" s="223">
        <f>IF('SAM_2017_4HH_rich with capital'!O44="","",'SAM_2017_4HH_rich with capital'!O44)</f>
        <v>1.5144874191146545</v>
      </c>
      <c r="P44" s="223">
        <f>IF('SAM_2017_4HH_rich with capital'!P44="","",'SAM_2017_4HH_rich with capital'!P44)</f>
        <v>10.253274302369277</v>
      </c>
      <c r="Q44" s="223">
        <f>IF('SAM_2017_4HH_rich with capital'!Q44="","",'SAM_2017_4HH_rich with capital'!Q44)</f>
        <v>408.41000725595273</v>
      </c>
      <c r="R44" s="223">
        <f>IF('SAM_2017_4HH_rich with capital'!R44="","",'SAM_2017_4HH_rich with capital'!R44)</f>
        <v>15.672970363141763</v>
      </c>
      <c r="S44" s="223">
        <f>IF('SAM_2017_4HH_rich with capital'!S44="","",'SAM_2017_4HH_rich with capital'!S44)</f>
        <v>1.0179937026883699</v>
      </c>
      <c r="T44" s="223" t="str">
        <f>IF('SAM_2017_4HH_rich with capital'!T44="","",'SAM_2017_4HH_rich with capital'!T44)</f>
        <v/>
      </c>
      <c r="U44" s="223">
        <f>IF('SAM_2017_4HH_rich with capital'!U44="","",'SAM_2017_4HH_rich with capital'!U44)</f>
        <v>22.831262203559898</v>
      </c>
      <c r="V44" s="223">
        <f>IF('SAM_2017_4HH_rich with capital'!V44="","",'SAM_2017_4HH_rich with capital'!V44)</f>
        <v>180.31473601331635</v>
      </c>
      <c r="W44" s="223">
        <f>IF('SAM_2017_4HH_rich with capital'!W44="","",'SAM_2017_4HH_rich with capital'!W44)</f>
        <v>29.33575019842737</v>
      </c>
      <c r="X44" s="223">
        <f>IF('SAM_2017_4HH_rich with capital'!X44="","",'SAM_2017_4HH_rich with capital'!X44)</f>
        <v>43.65802474575527</v>
      </c>
      <c r="Y44" s="223">
        <f>IF('SAM_2017_4HH_rich with capital'!Y44="","",'SAM_2017_4HH_rich with capital'!Y44)</f>
        <v>558.22311839613144</v>
      </c>
      <c r="Z44" s="223">
        <f>IF('SAM_2017_4HH_rich with capital'!Z44="","",'SAM_2017_4HH_rich with capital'!Z44)</f>
        <v>1.6676835654608247E-2</v>
      </c>
      <c r="AA44" s="223">
        <f>IF('SAM_2017_4HH_rich with capital'!AA44="","",'SAM_2017_4HH_rich with capital'!AA44)</f>
        <v>155.55410620054431</v>
      </c>
      <c r="AB44" s="223">
        <f>IF('SAM_2017_4HH_rich with capital'!AB44="","",'SAM_2017_4HH_rich with capital'!AB44)</f>
        <v>191.97209489143376</v>
      </c>
      <c r="AC44" s="223">
        <f>IF('SAM_2017_4HH_rich with capital'!AC44="","",'SAM_2017_4HH_rich with capital'!AC44)</f>
        <v>51465.784642391853</v>
      </c>
      <c r="AD44" s="223">
        <f>IF('SAM_2017_4HH_rich with capital'!AD44="","",'SAM_2017_4HH_rich with capital'!AD44)</f>
        <v>2896.1080045288859</v>
      </c>
      <c r="AE44" s="223">
        <f>IF('SAM_2017_4HH_rich with capital'!AE44="","",'SAM_2017_4HH_rich with capital'!AE44)</f>
        <v>165.91114116040973</v>
      </c>
      <c r="AF44" s="223">
        <f>IF('SAM_2017_4HH_rich with capital'!AF44="","",'SAM_2017_4HH_rich with capital'!AF44)</f>
        <v>263.37482786744857</v>
      </c>
      <c r="AG44" s="223">
        <f>IF('SAM_2017_4HH_rich with capital'!AG44="","",'SAM_2017_4HH_rich with capital'!AG44)</f>
        <v>2371.4078500437954</v>
      </c>
      <c r="AH44" s="223">
        <f>IF('SAM_2017_4HH_rich with capital'!AH44="","",'SAM_2017_4HH_rich with capital'!AH44)</f>
        <v>14134.426610475291</v>
      </c>
      <c r="AI44" s="223">
        <f>IF('SAM_2017_4HH_rich with capital'!AI44="","",'SAM_2017_4HH_rich with capital'!AI44)</f>
        <v>3384.6283117932726</v>
      </c>
      <c r="AJ44" s="223">
        <f>IF('SAM_2017_4HH_rich with capital'!AJ44="","",'SAM_2017_4HH_rich with capital'!AJ44)</f>
        <v>83163.247395804021</v>
      </c>
      <c r="AK44" s="223" t="str">
        <f>IF('SAM_2017_4HH_rich with capital'!AK44="","",'SAM_2017_4HH_rich with capital'!AK44)</f>
        <v/>
      </c>
      <c r="AL44" s="223" t="str">
        <f>IF('SAM_2017_4HH_rich with capital'!AL44="","",'SAM_2017_4HH_rich with capital'!AL44)</f>
        <v/>
      </c>
      <c r="AM44" s="223" t="str">
        <f>IF('SAM_2017_4HH_rich with capital'!AM44="","",'SAM_2017_4HH_rich with capital'!AM44)</f>
        <v/>
      </c>
      <c r="AN44" s="223" t="str">
        <f>IF('SAM_2017_4HH_rich with capital'!AN44="","",'SAM_2017_4HH_rich with capital'!AN44)</f>
        <v/>
      </c>
      <c r="AO44" s="223" t="str">
        <f>IF('SAM_2017_4HH_rich with capital'!AO44="","",'SAM_2017_4HH_rich with capital'!AO44)</f>
        <v/>
      </c>
      <c r="AP44" s="223" t="str">
        <f>IF('SAM_2017_4HH_rich with capital'!AP44="","",'SAM_2017_4HH_rich with capital'!AP44)</f>
        <v/>
      </c>
      <c r="AQ44" s="223" t="str">
        <f>IF('SAM_2017_4HH_rich with capital'!AQ44="","",'SAM_2017_4HH_rich with capital'!AQ44)</f>
        <v/>
      </c>
      <c r="AR44" s="223" t="str">
        <f>IF('SAM_2017_4HH_rich with capital'!AR44="","",'SAM_2017_4HH_rich with capital'!AR44)</f>
        <v/>
      </c>
      <c r="AS44" s="223" t="str">
        <f>IF('SAM_2017_4HH_rich with capital'!AS44="","",'SAM_2017_4HH_rich with capital'!AS44)</f>
        <v/>
      </c>
      <c r="AT44" s="223" t="str">
        <f>IF('SAM_2017_4HH_rich with capital'!AT44="","",'SAM_2017_4HH_rich with capital'!AT44)</f>
        <v/>
      </c>
      <c r="AU44" s="223" t="str">
        <f>IF('SAM_2017_4HH_rich with capital'!AU44="","",'SAM_2017_4HH_rich with capital'!AU44)</f>
        <v/>
      </c>
      <c r="AV44" s="223" t="str">
        <f>IF('SAM_2017_4HH_rich with capital'!AV44="","",'SAM_2017_4HH_rich with capital'!AV44)</f>
        <v/>
      </c>
      <c r="AW44" s="223" t="str">
        <f>IF('SAM_2017_4HH_rich with capital'!AW44="","",'SAM_2017_4HH_rich with capital'!AW44)</f>
        <v/>
      </c>
      <c r="AX44" s="223" t="str">
        <f>IF('SAM_2017_4HH_rich with capital'!AX44="","",'SAM_2017_4HH_rich with capital'!AX44)</f>
        <v/>
      </c>
      <c r="AY44" s="223" t="str">
        <f>IF('SAM_2017_4HH_rich with capital'!AY44="","",'SAM_2017_4HH_rich with capital'!AY44)</f>
        <v/>
      </c>
      <c r="AZ44" s="223" t="str">
        <f>IF('SAM_2017_4HH_rich with capital'!AZ44="","",'SAM_2017_4HH_rich with capital'!AZ44)</f>
        <v/>
      </c>
      <c r="BA44" s="223" t="str">
        <f>IF('SAM_2017_4HH_rich with capital'!BA44="","",'SAM_2017_4HH_rich with capital'!BA44)</f>
        <v/>
      </c>
      <c r="BB44" s="223" t="str">
        <f>IF('SAM_2017_4HH_rich with capital'!BB44="","",'SAM_2017_4HH_rich with capital'!BB44)</f>
        <v/>
      </c>
      <c r="BC44" s="223" t="str">
        <f>IF('SAM_2017_4HH_rich with capital'!BC44="","",'SAM_2017_4HH_rich with capital'!BC44)</f>
        <v/>
      </c>
      <c r="BD44" s="223" t="str">
        <f>IF('SAM_2017_4HH_rich with capital'!BD44="","",'SAM_2017_4HH_rich with capital'!BD44)</f>
        <v/>
      </c>
      <c r="BE44" s="223" t="str">
        <f>IF('SAM_2017_4HH_rich with capital'!BE44="","",'SAM_2017_4HH_rich with capital'!BE44)</f>
        <v/>
      </c>
      <c r="BF44" s="223" t="str">
        <f>IF('SAM_2017_4HH_rich with capital'!BF44="","",'SAM_2017_4HH_rich with capital'!BF44)</f>
        <v/>
      </c>
      <c r="BG44" s="223" t="str">
        <f>IF('SAM_2017_4HH_rich with capital'!BG44="","",'SAM_2017_4HH_rich with capital'!BG44)</f>
        <v/>
      </c>
      <c r="BH44" s="223" t="str">
        <f>IF('SAM_2017_4HH_rich with capital'!BH44="","",'SAM_2017_4HH_rich with capital'!BH44)</f>
        <v/>
      </c>
      <c r="BI44" s="223" t="str">
        <f>IF('SAM_2017_4HH_rich with capital'!BI44="","",'SAM_2017_4HH_rich with capital'!BI44)</f>
        <v/>
      </c>
      <c r="BJ44" s="223" t="str">
        <f>IF('SAM_2017_4HH_rich with capital'!BJ44="","",'SAM_2017_4HH_rich with capital'!BJ44)</f>
        <v/>
      </c>
      <c r="BK44" s="223" t="str">
        <f>IF('SAM_2017_4HH_rich with capital'!BK44="","",'SAM_2017_4HH_rich with capital'!BK44)</f>
        <v/>
      </c>
      <c r="BL44" s="223" t="str">
        <f>IF('SAM_2017_4HH_rich with capital'!BL44="","",'SAM_2017_4HH_rich with capital'!BL44)</f>
        <v/>
      </c>
      <c r="BM44" s="223" t="str">
        <f>IF('SAM_2017_4HH_rich with capital'!BM44="","",'SAM_2017_4HH_rich with capital'!BM44)</f>
        <v/>
      </c>
      <c r="BN44" s="223" t="str">
        <f>IF('SAM_2017_4HH_rich with capital'!BN44="","",'SAM_2017_4HH_rich with capital'!BN44)</f>
        <v/>
      </c>
      <c r="BO44" s="223" t="str">
        <f>IF('SAM_2017_4HH_rich with capital'!BO44="","",'SAM_2017_4HH_rich with capital'!BO44)</f>
        <v/>
      </c>
      <c r="BP44" s="223" t="str">
        <f>IF('SAM_2017_4HH_rich with capital'!BP44="","",'SAM_2017_4HH_rich with capital'!BP44)</f>
        <v/>
      </c>
      <c r="BQ44" s="223" t="str">
        <f>IF('SAM_2017_4HH_rich with capital'!BQ44="","",'SAM_2017_4HH_rich with capital'!BQ44)</f>
        <v/>
      </c>
      <c r="BR44" s="223" t="str">
        <f>IF('SAM_2017_4HH_rich with capital'!BR44="","",'SAM_2017_4HH_rich with capital'!BR44)</f>
        <v/>
      </c>
      <c r="BS44" s="223" t="str">
        <f>IF('SAM_2017_4HH_rich with capital'!BS44="","",'SAM_2017_4HH_rich with capital'!BS44)</f>
        <v/>
      </c>
      <c r="BT44" s="223" t="str">
        <f>IF('SAM_2017_4HH_rich with capital'!BT44="","",'SAM_2017_4HH_rich with capital'!BT44)</f>
        <v/>
      </c>
      <c r="BU44" s="279">
        <f>IF('SAM_2017_4HH_rich with capital'!BU44="","",'SAM_2017_4HH_rich with capital'!BU44)</f>
        <v>762110.6903095023</v>
      </c>
      <c r="BV44" s="223">
        <f>IF('SAM_2017_4HH_rich with capital'!BV44="","",'SAM_2017_4HH_rich with capital'!BV44)</f>
        <v>964290.69745345542</v>
      </c>
      <c r="BW44" s="223">
        <f>IF('SAM_2017_4HH_rich with capital'!BW44="","",'SAM_2017_4HH_rich with capital'!BW44)</f>
        <v>431148.23470442195</v>
      </c>
      <c r="BX44" s="280">
        <f>IF('SAM_2017_4HH_rich with capital'!BX44="","",'SAM_2017_4HH_rich with capital'!BX44)</f>
        <v>1226267.5608979089</v>
      </c>
      <c r="BY44" s="223" t="str">
        <f>IF('SAM_2017_4HH_rich with capital'!BY44="","",'SAM_2017_4HH_rich with capital'!BY44)</f>
        <v/>
      </c>
      <c r="BZ44" s="223" t="str">
        <f>IF('SAM_2017_4HH_rich with capital'!BZ44="","",'SAM_2017_4HH_rich with capital'!BZ44)</f>
        <v/>
      </c>
      <c r="CA44" s="223" t="str">
        <f>IF('SAM_2017_4HH_rich with capital'!CA44="","",'SAM_2017_4HH_rich with capital'!CA44)</f>
        <v/>
      </c>
      <c r="CB44" s="223" t="str">
        <f>IF('SAM_2017_4HH_rich with capital'!CB44="","",'SAM_2017_4HH_rich with capital'!CB44)</f>
        <v/>
      </c>
      <c r="CC44" s="223" t="str">
        <f>IF('SAM_2017_4HH_rich with capital'!CC44="","",'SAM_2017_4HH_rich with capital'!CC44)</f>
        <v/>
      </c>
      <c r="CD44" s="223" t="str">
        <f>IF('SAM_2017_4HH_rich with capital'!CD44="","",'SAM_2017_4HH_rich with capital'!CD44)</f>
        <v/>
      </c>
      <c r="CE44" s="223">
        <f>IF('SAM_2017_4HH_rich with capital'!CE44="","",'SAM_2017_4HH_rich with capital'!CE44)</f>
        <v>5109.3254919610872</v>
      </c>
      <c r="CF44" s="83" t="str">
        <f>IF('SAM_2017_4HH_rich with capital'!CF44="","",'SAM_2017_4HH_rich with capital'!CF44)</f>
        <v/>
      </c>
      <c r="CG44" s="107">
        <f t="shared" si="1"/>
        <v>3821390.3046524068</v>
      </c>
      <c r="CH44" s="221"/>
      <c r="CI44" s="221"/>
      <c r="CJ44" s="221"/>
      <c r="CK44" s="221"/>
    </row>
    <row r="45" spans="1:89" x14ac:dyDescent="0.25">
      <c r="A45" s="227"/>
      <c r="B45" s="225">
        <v>43</v>
      </c>
      <c r="C45" s="244">
        <f>IF('SAM_2017_4HH_rich with capital'!C45="","",'SAM_2017_4HH_rich with capital'!C45)</f>
        <v>650.2621776969645</v>
      </c>
      <c r="D45" s="223">
        <f>IF('SAM_2017_4HH_rich with capital'!D45="","",'SAM_2017_4HH_rich with capital'!D45)</f>
        <v>1467.3180980070465</v>
      </c>
      <c r="E45" s="223">
        <f>IF('SAM_2017_4HH_rich with capital'!E45="","",'SAM_2017_4HH_rich with capital'!E45)</f>
        <v>711.2825844667974</v>
      </c>
      <c r="F45" s="223" t="str">
        <f>IF('SAM_2017_4HH_rich with capital'!F45="","",'SAM_2017_4HH_rich with capital'!F45)</f>
        <v/>
      </c>
      <c r="G45" s="223">
        <f>IF('SAM_2017_4HH_rich with capital'!G45="","",'SAM_2017_4HH_rich with capital'!G45)</f>
        <v>47.392537501074877</v>
      </c>
      <c r="H45" s="223">
        <f>IF('SAM_2017_4HH_rich with capital'!H45="","",'SAM_2017_4HH_rich with capital'!H45)</f>
        <v>34.13014685655682</v>
      </c>
      <c r="I45" s="223">
        <f>IF('SAM_2017_4HH_rich with capital'!I45="","",'SAM_2017_4HH_rich with capital'!I45)</f>
        <v>227.0914800337101</v>
      </c>
      <c r="J45" s="223">
        <f>IF('SAM_2017_4HH_rich with capital'!J45="","",'SAM_2017_4HH_rich with capital'!J45)</f>
        <v>13988.680967997267</v>
      </c>
      <c r="K45" s="223">
        <f>IF('SAM_2017_4HH_rich with capital'!K45="","",'SAM_2017_4HH_rich with capital'!K45)</f>
        <v>4701.0942369211007</v>
      </c>
      <c r="L45" s="223">
        <f>IF('SAM_2017_4HH_rich with capital'!L45="","",'SAM_2017_4HH_rich with capital'!L45)</f>
        <v>236.44425256865384</v>
      </c>
      <c r="M45" s="223">
        <f>IF('SAM_2017_4HH_rich with capital'!M45="","",'SAM_2017_4HH_rich with capital'!M45)</f>
        <v>156.7786405617673</v>
      </c>
      <c r="N45" s="223">
        <f>IF('SAM_2017_4HH_rich with capital'!N45="","",'SAM_2017_4HH_rich with capital'!N45)</f>
        <v>9.4548696428913392E-2</v>
      </c>
      <c r="O45" s="223">
        <f>IF('SAM_2017_4HH_rich with capital'!O45="","",'SAM_2017_4HH_rich with capital'!O45)</f>
        <v>9.3543469032076189E-4</v>
      </c>
      <c r="P45" s="223">
        <f>IF('SAM_2017_4HH_rich with capital'!P45="","",'SAM_2017_4HH_rich with capital'!P45)</f>
        <v>0.28594985955198565</v>
      </c>
      <c r="Q45" s="223">
        <f>IF('SAM_2017_4HH_rich with capital'!Q45="","",'SAM_2017_4HH_rich with capital'!Q45)</f>
        <v>724.37739524048459</v>
      </c>
      <c r="R45" s="223">
        <f>IF('SAM_2017_4HH_rich with capital'!R45="","",'SAM_2017_4HH_rich with capital'!R45)</f>
        <v>155.73705111084962</v>
      </c>
      <c r="S45" s="223">
        <f>IF('SAM_2017_4HH_rich with capital'!S45="","",'SAM_2017_4HH_rich with capital'!S45)</f>
        <v>23.397716228557499</v>
      </c>
      <c r="T45" s="223" t="str">
        <f>IF('SAM_2017_4HH_rich with capital'!T45="","",'SAM_2017_4HH_rich with capital'!T45)</f>
        <v/>
      </c>
      <c r="U45" s="223">
        <f>IF('SAM_2017_4HH_rich with capital'!U45="","",'SAM_2017_4HH_rich with capital'!U45)</f>
        <v>667.1232711155435</v>
      </c>
      <c r="V45" s="223">
        <f>IF('SAM_2017_4HH_rich with capital'!V45="","",'SAM_2017_4HH_rich with capital'!V45)</f>
        <v>3.2033927860274547</v>
      </c>
      <c r="W45" s="223">
        <f>IF('SAM_2017_4HH_rich with capital'!W45="","",'SAM_2017_4HH_rich with capital'!W45)</f>
        <v>13.582813665894005</v>
      </c>
      <c r="X45" s="223">
        <f>IF('SAM_2017_4HH_rich with capital'!X45="","",'SAM_2017_4HH_rich with capital'!X45)</f>
        <v>6.3763039799859502</v>
      </c>
      <c r="Y45" s="223">
        <f>IF('SAM_2017_4HH_rich with capital'!Y45="","",'SAM_2017_4HH_rich with capital'!Y45)</f>
        <v>1377.2204021389648</v>
      </c>
      <c r="Z45" s="223">
        <f>IF('SAM_2017_4HH_rich with capital'!Z45="","",'SAM_2017_4HH_rich with capital'!Z45)</f>
        <v>23.724355889004393</v>
      </c>
      <c r="AA45" s="223">
        <f>IF('SAM_2017_4HH_rich with capital'!AA45="","",'SAM_2017_4HH_rich with capital'!AA45)</f>
        <v>150.18145845182286</v>
      </c>
      <c r="AB45" s="223">
        <f>IF('SAM_2017_4HH_rich with capital'!AB45="","",'SAM_2017_4HH_rich with capital'!AB45)</f>
        <v>12045.656944726448</v>
      </c>
      <c r="AC45" s="223">
        <f>IF('SAM_2017_4HH_rich with capital'!AC45="","",'SAM_2017_4HH_rich with capital'!AC45)</f>
        <v>107755.97776774642</v>
      </c>
      <c r="AD45" s="223">
        <f>IF('SAM_2017_4HH_rich with capital'!AD45="","",'SAM_2017_4HH_rich with capital'!AD45)</f>
        <v>36492.265481042603</v>
      </c>
      <c r="AE45" s="223">
        <f>IF('SAM_2017_4HH_rich with capital'!AE45="","",'SAM_2017_4HH_rich with capital'!AE45)</f>
        <v>7631.2034539395354</v>
      </c>
      <c r="AF45" s="223">
        <f>IF('SAM_2017_4HH_rich with capital'!AF45="","",'SAM_2017_4HH_rich with capital'!AF45)</f>
        <v>9581.559030659062</v>
      </c>
      <c r="AG45" s="223">
        <f>IF('SAM_2017_4HH_rich with capital'!AG45="","",'SAM_2017_4HH_rich with capital'!AG45)</f>
        <v>27853.58353765629</v>
      </c>
      <c r="AH45" s="223">
        <f>IF('SAM_2017_4HH_rich with capital'!AH45="","",'SAM_2017_4HH_rich with capital'!AH45)</f>
        <v>26209.153218251169</v>
      </c>
      <c r="AI45" s="223">
        <f>IF('SAM_2017_4HH_rich with capital'!AI45="","",'SAM_2017_4HH_rich with capital'!AI45)</f>
        <v>1219.039785592548</v>
      </c>
      <c r="AJ45" s="223">
        <f>IF('SAM_2017_4HH_rich with capital'!AJ45="","",'SAM_2017_4HH_rich with capital'!AJ45)</f>
        <v>36730.611756032391</v>
      </c>
      <c r="AK45" s="223" t="str">
        <f>IF('SAM_2017_4HH_rich with capital'!AK45="","",'SAM_2017_4HH_rich with capital'!AK45)</f>
        <v/>
      </c>
      <c r="AL45" s="223" t="str">
        <f>IF('SAM_2017_4HH_rich with capital'!AL45="","",'SAM_2017_4HH_rich with capital'!AL45)</f>
        <v/>
      </c>
      <c r="AM45" s="223" t="str">
        <f>IF('SAM_2017_4HH_rich with capital'!AM45="","",'SAM_2017_4HH_rich with capital'!AM45)</f>
        <v/>
      </c>
      <c r="AN45" s="223" t="str">
        <f>IF('SAM_2017_4HH_rich with capital'!AN45="","",'SAM_2017_4HH_rich with capital'!AN45)</f>
        <v/>
      </c>
      <c r="AO45" s="223" t="str">
        <f>IF('SAM_2017_4HH_rich with capital'!AO45="","",'SAM_2017_4HH_rich with capital'!AO45)</f>
        <v/>
      </c>
      <c r="AP45" s="223" t="str">
        <f>IF('SAM_2017_4HH_rich with capital'!AP45="","",'SAM_2017_4HH_rich with capital'!AP45)</f>
        <v/>
      </c>
      <c r="AQ45" s="223" t="str">
        <f>IF('SAM_2017_4HH_rich with capital'!AQ45="","",'SAM_2017_4HH_rich with capital'!AQ45)</f>
        <v/>
      </c>
      <c r="AR45" s="223" t="str">
        <f>IF('SAM_2017_4HH_rich with capital'!AR45="","",'SAM_2017_4HH_rich with capital'!AR45)</f>
        <v/>
      </c>
      <c r="AS45" s="223" t="str">
        <f>IF('SAM_2017_4HH_rich with capital'!AS45="","",'SAM_2017_4HH_rich with capital'!AS45)</f>
        <v/>
      </c>
      <c r="AT45" s="223" t="str">
        <f>IF('SAM_2017_4HH_rich with capital'!AT45="","",'SAM_2017_4HH_rich with capital'!AT45)</f>
        <v/>
      </c>
      <c r="AU45" s="223" t="str">
        <f>IF('SAM_2017_4HH_rich with capital'!AU45="","",'SAM_2017_4HH_rich with capital'!AU45)</f>
        <v/>
      </c>
      <c r="AV45" s="223" t="str">
        <f>IF('SAM_2017_4HH_rich with capital'!AV45="","",'SAM_2017_4HH_rich with capital'!AV45)</f>
        <v/>
      </c>
      <c r="AW45" s="223" t="str">
        <f>IF('SAM_2017_4HH_rich with capital'!AW45="","",'SAM_2017_4HH_rich with capital'!AW45)</f>
        <v/>
      </c>
      <c r="AX45" s="223" t="str">
        <f>IF('SAM_2017_4HH_rich with capital'!AX45="","",'SAM_2017_4HH_rich with capital'!AX45)</f>
        <v/>
      </c>
      <c r="AY45" s="223" t="str">
        <f>IF('SAM_2017_4HH_rich with capital'!AY45="","",'SAM_2017_4HH_rich with capital'!AY45)</f>
        <v/>
      </c>
      <c r="AZ45" s="223" t="str">
        <f>IF('SAM_2017_4HH_rich with capital'!AZ45="","",'SAM_2017_4HH_rich with capital'!AZ45)</f>
        <v/>
      </c>
      <c r="BA45" s="223" t="str">
        <f>IF('SAM_2017_4HH_rich with capital'!BA45="","",'SAM_2017_4HH_rich with capital'!BA45)</f>
        <v/>
      </c>
      <c r="BB45" s="223" t="str">
        <f>IF('SAM_2017_4HH_rich with capital'!BB45="","",'SAM_2017_4HH_rich with capital'!BB45)</f>
        <v/>
      </c>
      <c r="BC45" s="223" t="str">
        <f>IF('SAM_2017_4HH_rich with capital'!BC45="","",'SAM_2017_4HH_rich with capital'!BC45)</f>
        <v/>
      </c>
      <c r="BD45" s="223" t="str">
        <f>IF('SAM_2017_4HH_rich with capital'!BD45="","",'SAM_2017_4HH_rich with capital'!BD45)</f>
        <v/>
      </c>
      <c r="BE45" s="223" t="str">
        <f>IF('SAM_2017_4HH_rich with capital'!BE45="","",'SAM_2017_4HH_rich with capital'!BE45)</f>
        <v/>
      </c>
      <c r="BF45" s="223" t="str">
        <f>IF('SAM_2017_4HH_rich with capital'!BF45="","",'SAM_2017_4HH_rich with capital'!BF45)</f>
        <v/>
      </c>
      <c r="BG45" s="223" t="str">
        <f>IF('SAM_2017_4HH_rich with capital'!BG45="","",'SAM_2017_4HH_rich with capital'!BG45)</f>
        <v/>
      </c>
      <c r="BH45" s="223" t="str">
        <f>IF('SAM_2017_4HH_rich with capital'!BH45="","",'SAM_2017_4HH_rich with capital'!BH45)</f>
        <v/>
      </c>
      <c r="BI45" s="223" t="str">
        <f>IF('SAM_2017_4HH_rich with capital'!BI45="","",'SAM_2017_4HH_rich with capital'!BI45)</f>
        <v/>
      </c>
      <c r="BJ45" s="223" t="str">
        <f>IF('SAM_2017_4HH_rich with capital'!BJ45="","",'SAM_2017_4HH_rich with capital'!BJ45)</f>
        <v/>
      </c>
      <c r="BK45" s="223" t="str">
        <f>IF('SAM_2017_4HH_rich with capital'!BK45="","",'SAM_2017_4HH_rich with capital'!BK45)</f>
        <v/>
      </c>
      <c r="BL45" s="223" t="str">
        <f>IF('SAM_2017_4HH_rich with capital'!BL45="","",'SAM_2017_4HH_rich with capital'!BL45)</f>
        <v/>
      </c>
      <c r="BM45" s="223" t="str">
        <f>IF('SAM_2017_4HH_rich with capital'!BM45="","",'SAM_2017_4HH_rich with capital'!BM45)</f>
        <v/>
      </c>
      <c r="BN45" s="223" t="str">
        <f>IF('SAM_2017_4HH_rich with capital'!BN45="","",'SAM_2017_4HH_rich with capital'!BN45)</f>
        <v/>
      </c>
      <c r="BO45" s="223" t="str">
        <f>IF('SAM_2017_4HH_rich with capital'!BO45="","",'SAM_2017_4HH_rich with capital'!BO45)</f>
        <v/>
      </c>
      <c r="BP45" s="223" t="str">
        <f>IF('SAM_2017_4HH_rich with capital'!BP45="","",'SAM_2017_4HH_rich with capital'!BP45)</f>
        <v/>
      </c>
      <c r="BQ45" s="223" t="str">
        <f>IF('SAM_2017_4HH_rich with capital'!BQ45="","",'SAM_2017_4HH_rich with capital'!BQ45)</f>
        <v/>
      </c>
      <c r="BR45" s="223" t="str">
        <f>IF('SAM_2017_4HH_rich with capital'!BR45="","",'SAM_2017_4HH_rich with capital'!BR45)</f>
        <v/>
      </c>
      <c r="BS45" s="223" t="str">
        <f>IF('SAM_2017_4HH_rich with capital'!BS45="","",'SAM_2017_4HH_rich with capital'!BS45)</f>
        <v/>
      </c>
      <c r="BT45" s="223" t="str">
        <f>IF('SAM_2017_4HH_rich with capital'!BT45="","",'SAM_2017_4HH_rich with capital'!BT45)</f>
        <v/>
      </c>
      <c r="BU45" s="279">
        <f>IF('SAM_2017_4HH_rich with capital'!BU45="","",'SAM_2017_4HH_rich with capital'!BU45)</f>
        <v>20912.473735709482</v>
      </c>
      <c r="BV45" s="223">
        <f>IF('SAM_2017_4HH_rich with capital'!BV45="","",'SAM_2017_4HH_rich with capital'!BV45)</f>
        <v>21864.867971920114</v>
      </c>
      <c r="BW45" s="223">
        <f>IF('SAM_2017_4HH_rich with capital'!BW45="","",'SAM_2017_4HH_rich with capital'!BW45)</f>
        <v>11508.462545406594</v>
      </c>
      <c r="BX45" s="280">
        <f>IF('SAM_2017_4HH_rich with capital'!BX45="","",'SAM_2017_4HH_rich with capital'!BX45)</f>
        <v>24097.331165015803</v>
      </c>
      <c r="BY45" s="223" t="str">
        <f>IF('SAM_2017_4HH_rich with capital'!BY45="","",'SAM_2017_4HH_rich with capital'!BY45)</f>
        <v/>
      </c>
      <c r="BZ45" s="223" t="str">
        <f>IF('SAM_2017_4HH_rich with capital'!BZ45="","",'SAM_2017_4HH_rich with capital'!BZ45)</f>
        <v/>
      </c>
      <c r="CA45" s="223" t="str">
        <f>IF('SAM_2017_4HH_rich with capital'!CA45="","",'SAM_2017_4HH_rich with capital'!CA45)</f>
        <v/>
      </c>
      <c r="CB45" s="223" t="str">
        <f>IF('SAM_2017_4HH_rich with capital'!CB45="","",'SAM_2017_4HH_rich with capital'!CB45)</f>
        <v/>
      </c>
      <c r="CC45" s="223" t="str">
        <f>IF('SAM_2017_4HH_rich with capital'!CC45="","",'SAM_2017_4HH_rich with capital'!CC45)</f>
        <v/>
      </c>
      <c r="CD45" s="223" t="str">
        <f>IF('SAM_2017_4HH_rich with capital'!CD45="","",'SAM_2017_4HH_rich with capital'!CD45)</f>
        <v/>
      </c>
      <c r="CE45" s="223">
        <f>IF('SAM_2017_4HH_rich with capital'!CE45="","",'SAM_2017_4HH_rich with capital'!CE45)</f>
        <v>6278.4252740151805</v>
      </c>
      <c r="CF45" s="83" t="str">
        <f>IF('SAM_2017_4HH_rich with capital'!CF45="","",'SAM_2017_4HH_rich with capital'!CF45)</f>
        <v/>
      </c>
      <c r="CG45" s="107">
        <f t="shared" si="1"/>
        <v>375546.39238492242</v>
      </c>
      <c r="CH45" s="221"/>
      <c r="CI45" s="221"/>
      <c r="CJ45" s="221"/>
      <c r="CK45" s="221"/>
    </row>
    <row r="46" spans="1:89" x14ac:dyDescent="0.25">
      <c r="A46" s="227"/>
      <c r="B46" s="225">
        <v>44</v>
      </c>
      <c r="C46" s="244">
        <f>IF('SAM_2017_4HH_rich with capital'!C46="","",'SAM_2017_4HH_rich with capital'!C46)</f>
        <v>14133.111510925039</v>
      </c>
      <c r="D46" s="223">
        <f>IF('SAM_2017_4HH_rich with capital'!D46="","",'SAM_2017_4HH_rich with capital'!D46)</f>
        <v>6180.8320502391471</v>
      </c>
      <c r="E46" s="223">
        <f>IF('SAM_2017_4HH_rich with capital'!E46="","",'SAM_2017_4HH_rich with capital'!E46)</f>
        <v>47627.701306762545</v>
      </c>
      <c r="F46" s="223">
        <f>IF('SAM_2017_4HH_rich with capital'!F46="","",'SAM_2017_4HH_rich with capital'!F46)</f>
        <v>0.23781253581073861</v>
      </c>
      <c r="G46" s="223">
        <f>IF('SAM_2017_4HH_rich with capital'!G46="","",'SAM_2017_4HH_rich with capital'!G46)</f>
        <v>2339.9706934599108</v>
      </c>
      <c r="H46" s="223">
        <f>IF('SAM_2017_4HH_rich with capital'!H46="","",'SAM_2017_4HH_rich with capital'!H46)</f>
        <v>4035.6494001018268</v>
      </c>
      <c r="I46" s="223">
        <f>IF('SAM_2017_4HH_rich with capital'!I46="","",'SAM_2017_4HH_rich with capital'!I46)</f>
        <v>44728.917406486922</v>
      </c>
      <c r="J46" s="223">
        <f>IF('SAM_2017_4HH_rich with capital'!J46="","",'SAM_2017_4HH_rich with capital'!J46)</f>
        <v>24783.002199080478</v>
      </c>
      <c r="K46" s="223">
        <f>IF('SAM_2017_4HH_rich with capital'!K46="","",'SAM_2017_4HH_rich with capital'!K46)</f>
        <v>803.80777463782431</v>
      </c>
      <c r="L46" s="223">
        <f>IF('SAM_2017_4HH_rich with capital'!L46="","",'SAM_2017_4HH_rich with capital'!L46)</f>
        <v>43507.517097260723</v>
      </c>
      <c r="M46" s="223">
        <f>IF('SAM_2017_4HH_rich with capital'!M46="","",'SAM_2017_4HH_rich with capital'!M46)</f>
        <v>1118.2826881131239</v>
      </c>
      <c r="N46" s="223">
        <f>IF('SAM_2017_4HH_rich with capital'!N46="","",'SAM_2017_4HH_rich with capital'!N46)</f>
        <v>43.692798201112481</v>
      </c>
      <c r="O46" s="223">
        <f>IF('SAM_2017_4HH_rich with capital'!O46="","",'SAM_2017_4HH_rich with capital'!O46)</f>
        <v>275.95676069668224</v>
      </c>
      <c r="P46" s="223">
        <f>IF('SAM_2017_4HH_rich with capital'!P46="","",'SAM_2017_4HH_rich with capital'!P46)</f>
        <v>152.37389629601196</v>
      </c>
      <c r="Q46" s="223">
        <f>IF('SAM_2017_4HH_rich with capital'!Q46="","",'SAM_2017_4HH_rich with capital'!Q46)</f>
        <v>6166.5257110935709</v>
      </c>
      <c r="R46" s="223">
        <f>IF('SAM_2017_4HH_rich with capital'!R46="","",'SAM_2017_4HH_rich with capital'!R46)</f>
        <v>15861.776106108411</v>
      </c>
      <c r="S46" s="223">
        <f>IF('SAM_2017_4HH_rich with capital'!S46="","",'SAM_2017_4HH_rich with capital'!S46)</f>
        <v>1250.6339871331763</v>
      </c>
      <c r="T46" s="223">
        <f>IF('SAM_2017_4HH_rich with capital'!T46="","",'SAM_2017_4HH_rich with capital'!T46)</f>
        <v>0.34321433457696476</v>
      </c>
      <c r="U46" s="223">
        <f>IF('SAM_2017_4HH_rich with capital'!U46="","",'SAM_2017_4HH_rich with capital'!U46)</f>
        <v>10069.86241058903</v>
      </c>
      <c r="V46" s="223">
        <f>IF('SAM_2017_4HH_rich with capital'!V46="","",'SAM_2017_4HH_rich with capital'!V46)</f>
        <v>18.604212155563776</v>
      </c>
      <c r="W46" s="223">
        <f>IF('SAM_2017_4HH_rich with capital'!W46="","",'SAM_2017_4HH_rich with capital'!W46)</f>
        <v>2238.7999111996187</v>
      </c>
      <c r="X46" s="223">
        <f>IF('SAM_2017_4HH_rich with capital'!X46="","",'SAM_2017_4HH_rich with capital'!X46)</f>
        <v>2682.874996876375</v>
      </c>
      <c r="Y46" s="223">
        <f>IF('SAM_2017_4HH_rich with capital'!Y46="","",'SAM_2017_4HH_rich with capital'!Y46)</f>
        <v>79717.056664057411</v>
      </c>
      <c r="Z46" s="223">
        <f>IF('SAM_2017_4HH_rich with capital'!Z46="","",'SAM_2017_4HH_rich with capital'!Z46)</f>
        <v>2710.4601238097916</v>
      </c>
      <c r="AA46" s="223">
        <f>IF('SAM_2017_4HH_rich with capital'!AA46="","",'SAM_2017_4HH_rich with capital'!AA46)</f>
        <v>6144.3246111834987</v>
      </c>
      <c r="AB46" s="223">
        <f>IF('SAM_2017_4HH_rich with capital'!AB46="","",'SAM_2017_4HH_rich with capital'!AB46)</f>
        <v>49226.020253942406</v>
      </c>
      <c r="AC46" s="223">
        <f>IF('SAM_2017_4HH_rich with capital'!AC46="","",'SAM_2017_4HH_rich with capital'!AC46)</f>
        <v>198017.61664592143</v>
      </c>
      <c r="AD46" s="223">
        <f>IF('SAM_2017_4HH_rich with capital'!AD46="","",'SAM_2017_4HH_rich with capital'!AD46)</f>
        <v>11850.775750398536</v>
      </c>
      <c r="AE46" s="223">
        <f>IF('SAM_2017_4HH_rich with capital'!AE46="","",'SAM_2017_4HH_rich with capital'!AE46)</f>
        <v>1282.4796229618635</v>
      </c>
      <c r="AF46" s="223">
        <f>IF('SAM_2017_4HH_rich with capital'!AF46="","",'SAM_2017_4HH_rich with capital'!AF46)</f>
        <v>97783.25417419165</v>
      </c>
      <c r="AG46" s="223">
        <f>IF('SAM_2017_4HH_rich with capital'!AG46="","",'SAM_2017_4HH_rich with capital'!AG46)</f>
        <v>57154.834598780522</v>
      </c>
      <c r="AH46" s="223">
        <f>IF('SAM_2017_4HH_rich with capital'!AH46="","",'SAM_2017_4HH_rich with capital'!AH46)</f>
        <v>12992.789391397051</v>
      </c>
      <c r="AI46" s="223">
        <f>IF('SAM_2017_4HH_rich with capital'!AI46="","",'SAM_2017_4HH_rich with capital'!AI46)</f>
        <v>37912.617216257153</v>
      </c>
      <c r="AJ46" s="223">
        <f>IF('SAM_2017_4HH_rich with capital'!AJ46="","",'SAM_2017_4HH_rich with capital'!AJ46)</f>
        <v>107285.04423778006</v>
      </c>
      <c r="AK46" s="223" t="str">
        <f>IF('SAM_2017_4HH_rich with capital'!AK46="","",'SAM_2017_4HH_rich with capital'!AK46)</f>
        <v/>
      </c>
      <c r="AL46" s="223" t="str">
        <f>IF('SAM_2017_4HH_rich with capital'!AL46="","",'SAM_2017_4HH_rich with capital'!AL46)</f>
        <v/>
      </c>
      <c r="AM46" s="223" t="str">
        <f>IF('SAM_2017_4HH_rich with capital'!AM46="","",'SAM_2017_4HH_rich with capital'!AM46)</f>
        <v/>
      </c>
      <c r="AN46" s="223" t="str">
        <f>IF('SAM_2017_4HH_rich with capital'!AN46="","",'SAM_2017_4HH_rich with capital'!AN46)</f>
        <v/>
      </c>
      <c r="AO46" s="223" t="str">
        <f>IF('SAM_2017_4HH_rich with capital'!AO46="","",'SAM_2017_4HH_rich with capital'!AO46)</f>
        <v/>
      </c>
      <c r="AP46" s="223" t="str">
        <f>IF('SAM_2017_4HH_rich with capital'!AP46="","",'SAM_2017_4HH_rich with capital'!AP46)</f>
        <v/>
      </c>
      <c r="AQ46" s="223" t="str">
        <f>IF('SAM_2017_4HH_rich with capital'!AQ46="","",'SAM_2017_4HH_rich with capital'!AQ46)</f>
        <v/>
      </c>
      <c r="AR46" s="223" t="str">
        <f>IF('SAM_2017_4HH_rich with capital'!AR46="","",'SAM_2017_4HH_rich with capital'!AR46)</f>
        <v/>
      </c>
      <c r="AS46" s="223" t="str">
        <f>IF('SAM_2017_4HH_rich with capital'!AS46="","",'SAM_2017_4HH_rich with capital'!AS46)</f>
        <v/>
      </c>
      <c r="AT46" s="223" t="str">
        <f>IF('SAM_2017_4HH_rich with capital'!AT46="","",'SAM_2017_4HH_rich with capital'!AT46)</f>
        <v/>
      </c>
      <c r="AU46" s="223" t="str">
        <f>IF('SAM_2017_4HH_rich with capital'!AU46="","",'SAM_2017_4HH_rich with capital'!AU46)</f>
        <v/>
      </c>
      <c r="AV46" s="223" t="str">
        <f>IF('SAM_2017_4HH_rich with capital'!AV46="","",'SAM_2017_4HH_rich with capital'!AV46)</f>
        <v/>
      </c>
      <c r="AW46" s="223" t="str">
        <f>IF('SAM_2017_4HH_rich with capital'!AW46="","",'SAM_2017_4HH_rich with capital'!AW46)</f>
        <v/>
      </c>
      <c r="AX46" s="223" t="str">
        <f>IF('SAM_2017_4HH_rich with capital'!AX46="","",'SAM_2017_4HH_rich with capital'!AX46)</f>
        <v/>
      </c>
      <c r="AY46" s="223" t="str">
        <f>IF('SAM_2017_4HH_rich with capital'!AY46="","",'SAM_2017_4HH_rich with capital'!AY46)</f>
        <v/>
      </c>
      <c r="AZ46" s="223" t="str">
        <f>IF('SAM_2017_4HH_rich with capital'!AZ46="","",'SAM_2017_4HH_rich with capital'!AZ46)</f>
        <v/>
      </c>
      <c r="BA46" s="223" t="str">
        <f>IF('SAM_2017_4HH_rich with capital'!BA46="","",'SAM_2017_4HH_rich with capital'!BA46)</f>
        <v/>
      </c>
      <c r="BB46" s="223" t="str">
        <f>IF('SAM_2017_4HH_rich with capital'!BB46="","",'SAM_2017_4HH_rich with capital'!BB46)</f>
        <v/>
      </c>
      <c r="BC46" s="223" t="str">
        <f>IF('SAM_2017_4HH_rich with capital'!BC46="","",'SAM_2017_4HH_rich with capital'!BC46)</f>
        <v/>
      </c>
      <c r="BD46" s="223" t="str">
        <f>IF('SAM_2017_4HH_rich with capital'!BD46="","",'SAM_2017_4HH_rich with capital'!BD46)</f>
        <v/>
      </c>
      <c r="BE46" s="223" t="str">
        <f>IF('SAM_2017_4HH_rich with capital'!BE46="","",'SAM_2017_4HH_rich with capital'!BE46)</f>
        <v/>
      </c>
      <c r="BF46" s="223" t="str">
        <f>IF('SAM_2017_4HH_rich with capital'!BF46="","",'SAM_2017_4HH_rich with capital'!BF46)</f>
        <v/>
      </c>
      <c r="BG46" s="223" t="str">
        <f>IF('SAM_2017_4HH_rich with capital'!BG46="","",'SAM_2017_4HH_rich with capital'!BG46)</f>
        <v/>
      </c>
      <c r="BH46" s="223" t="str">
        <f>IF('SAM_2017_4HH_rich with capital'!BH46="","",'SAM_2017_4HH_rich with capital'!BH46)</f>
        <v/>
      </c>
      <c r="BI46" s="223" t="str">
        <f>IF('SAM_2017_4HH_rich with capital'!BI46="","",'SAM_2017_4HH_rich with capital'!BI46)</f>
        <v/>
      </c>
      <c r="BJ46" s="223" t="str">
        <f>IF('SAM_2017_4HH_rich with capital'!BJ46="","",'SAM_2017_4HH_rich with capital'!BJ46)</f>
        <v/>
      </c>
      <c r="BK46" s="223" t="str">
        <f>IF('SAM_2017_4HH_rich with capital'!BK46="","",'SAM_2017_4HH_rich with capital'!BK46)</f>
        <v/>
      </c>
      <c r="BL46" s="223" t="str">
        <f>IF('SAM_2017_4HH_rich with capital'!BL46="","",'SAM_2017_4HH_rich with capital'!BL46)</f>
        <v/>
      </c>
      <c r="BM46" s="223" t="str">
        <f>IF('SAM_2017_4HH_rich with capital'!BM46="","",'SAM_2017_4HH_rich with capital'!BM46)</f>
        <v/>
      </c>
      <c r="BN46" s="223" t="str">
        <f>IF('SAM_2017_4HH_rich with capital'!BN46="","",'SAM_2017_4HH_rich with capital'!BN46)</f>
        <v/>
      </c>
      <c r="BO46" s="223" t="str">
        <f>IF('SAM_2017_4HH_rich with capital'!BO46="","",'SAM_2017_4HH_rich with capital'!BO46)</f>
        <v/>
      </c>
      <c r="BP46" s="223" t="str">
        <f>IF('SAM_2017_4HH_rich with capital'!BP46="","",'SAM_2017_4HH_rich with capital'!BP46)</f>
        <v/>
      </c>
      <c r="BQ46" s="223" t="str">
        <f>IF('SAM_2017_4HH_rich with capital'!BQ46="","",'SAM_2017_4HH_rich with capital'!BQ46)</f>
        <v/>
      </c>
      <c r="BR46" s="223" t="str">
        <f>IF('SAM_2017_4HH_rich with capital'!BR46="","",'SAM_2017_4HH_rich with capital'!BR46)</f>
        <v/>
      </c>
      <c r="BS46" s="223" t="str">
        <f>IF('SAM_2017_4HH_rich with capital'!BS46="","",'SAM_2017_4HH_rich with capital'!BS46)</f>
        <v/>
      </c>
      <c r="BT46" s="223" t="str">
        <f>IF('SAM_2017_4HH_rich with capital'!BT46="","",'SAM_2017_4HH_rich with capital'!BT46)</f>
        <v/>
      </c>
      <c r="BU46" s="279">
        <f>IF('SAM_2017_4HH_rich with capital'!BU46="","",'SAM_2017_4HH_rich with capital'!BU46)</f>
        <v>120961.26449848842</v>
      </c>
      <c r="BV46" s="223">
        <f>IF('SAM_2017_4HH_rich with capital'!BV46="","",'SAM_2017_4HH_rich with capital'!BV46)</f>
        <v>195506.72626486403</v>
      </c>
      <c r="BW46" s="223">
        <f>IF('SAM_2017_4HH_rich with capital'!BW46="","",'SAM_2017_4HH_rich with capital'!BW46)</f>
        <v>75452.339389819419</v>
      </c>
      <c r="BX46" s="280">
        <f>IF('SAM_2017_4HH_rich with capital'!BX46="","",'SAM_2017_4HH_rich with capital'!BX46)</f>
        <v>317005.34704238299</v>
      </c>
      <c r="BY46" s="223" t="str">
        <f>IF('SAM_2017_4HH_rich with capital'!BY46="","",'SAM_2017_4HH_rich with capital'!BY46)</f>
        <v/>
      </c>
      <c r="BZ46" s="223" t="str">
        <f>IF('SAM_2017_4HH_rich with capital'!BZ46="","",'SAM_2017_4HH_rich with capital'!BZ46)</f>
        <v/>
      </c>
      <c r="CA46" s="223" t="str">
        <f>IF('SAM_2017_4HH_rich with capital'!CA46="","",'SAM_2017_4HH_rich with capital'!CA46)</f>
        <v/>
      </c>
      <c r="CB46" s="223" t="str">
        <f>IF('SAM_2017_4HH_rich with capital'!CB46="","",'SAM_2017_4HH_rich with capital'!CB46)</f>
        <v/>
      </c>
      <c r="CC46" s="223" t="str">
        <f>IF('SAM_2017_4HH_rich with capital'!CC46="","",'SAM_2017_4HH_rich with capital'!CC46)</f>
        <v/>
      </c>
      <c r="CD46" s="223" t="str">
        <f>IF('SAM_2017_4HH_rich with capital'!CD46="","",'SAM_2017_4HH_rich with capital'!CD46)</f>
        <v/>
      </c>
      <c r="CE46" s="223">
        <f>IF('SAM_2017_4HH_rich with capital'!CE46="","",'SAM_2017_4HH_rich with capital'!CE46)</f>
        <v>70918.574275688035</v>
      </c>
      <c r="CF46" s="83" t="str">
        <f>IF('SAM_2017_4HH_rich with capital'!CF46="","",'SAM_2017_4HH_rich with capital'!CF46)</f>
        <v/>
      </c>
      <c r="CG46" s="107">
        <f t="shared" si="1"/>
        <v>1669941.9987062116</v>
      </c>
      <c r="CH46" s="221"/>
      <c r="CI46" s="221"/>
      <c r="CJ46" s="221"/>
      <c r="CK46" s="221"/>
    </row>
    <row r="47" spans="1:89" x14ac:dyDescent="0.25">
      <c r="A47" s="227"/>
      <c r="B47" s="225">
        <v>45</v>
      </c>
      <c r="C47" s="244">
        <f>IF('SAM_2017_4HH_rich with capital'!C47="","",'SAM_2017_4HH_rich with capital'!C47)</f>
        <v>23117.838987948173</v>
      </c>
      <c r="D47" s="223">
        <f>IF('SAM_2017_4HH_rich with capital'!D47="","",'SAM_2017_4HH_rich with capital'!D47)</f>
        <v>38412.500364949061</v>
      </c>
      <c r="E47" s="223">
        <f>IF('SAM_2017_4HH_rich with capital'!E47="","",'SAM_2017_4HH_rich with capital'!E47)</f>
        <v>285630.43030823616</v>
      </c>
      <c r="F47" s="223">
        <f>IF('SAM_2017_4HH_rich with capital'!F47="","",'SAM_2017_4HH_rich with capital'!F47)</f>
        <v>3053.9276500096171</v>
      </c>
      <c r="G47" s="223">
        <f>IF('SAM_2017_4HH_rich with capital'!G47="","",'SAM_2017_4HH_rich with capital'!G47)</f>
        <v>106748.1359074369</v>
      </c>
      <c r="H47" s="223">
        <f>IF('SAM_2017_4HH_rich with capital'!H47="","",'SAM_2017_4HH_rich with capital'!H47)</f>
        <v>50271.264279912357</v>
      </c>
      <c r="I47" s="223">
        <f>IF('SAM_2017_4HH_rich with capital'!I47="","",'SAM_2017_4HH_rich with capital'!I47)</f>
        <v>76805.403447807112</v>
      </c>
      <c r="J47" s="223">
        <f>IF('SAM_2017_4HH_rich with capital'!J47="","",'SAM_2017_4HH_rich with capital'!J47)</f>
        <v>1309.5555587413819</v>
      </c>
      <c r="K47" s="223">
        <f>IF('SAM_2017_4HH_rich with capital'!K47="","",'SAM_2017_4HH_rich with capital'!K47)</f>
        <v>1.4925567411340692</v>
      </c>
      <c r="L47" s="223">
        <f>IF('SAM_2017_4HH_rich with capital'!L47="","",'SAM_2017_4HH_rich with capital'!L47)</f>
        <v>8949.4149136638698</v>
      </c>
      <c r="M47" s="223">
        <f>IF('SAM_2017_4HH_rich with capital'!M47="","",'SAM_2017_4HH_rich with capital'!M47)</f>
        <v>125109.96846638802</v>
      </c>
      <c r="N47" s="223">
        <f>IF('SAM_2017_4HH_rich with capital'!N47="","",'SAM_2017_4HH_rich with capital'!N47)</f>
        <v>8174.4513949754582</v>
      </c>
      <c r="O47" s="223">
        <f>IF('SAM_2017_4HH_rich with capital'!O47="","",'SAM_2017_4HH_rich with capital'!O47)</f>
        <v>38719.952474310623</v>
      </c>
      <c r="P47" s="223">
        <f>IF('SAM_2017_4HH_rich with capital'!P47="","",'SAM_2017_4HH_rich with capital'!P47)</f>
        <v>513.09834456469707</v>
      </c>
      <c r="Q47" s="223">
        <f>IF('SAM_2017_4HH_rich with capital'!Q47="","",'SAM_2017_4HH_rich with capital'!Q47)</f>
        <v>899.28516549175436</v>
      </c>
      <c r="R47" s="223">
        <f>IF('SAM_2017_4HH_rich with capital'!R47="","",'SAM_2017_4HH_rich with capital'!R47)</f>
        <v>58231.447802674811</v>
      </c>
      <c r="S47" s="223">
        <f>IF('SAM_2017_4HH_rich with capital'!S47="","",'SAM_2017_4HH_rich with capital'!S47)</f>
        <v>118031.36260087478</v>
      </c>
      <c r="T47" s="223">
        <f>IF('SAM_2017_4HH_rich with capital'!T47="","",'SAM_2017_4HH_rich with capital'!T47)</f>
        <v>0.33043487429806762</v>
      </c>
      <c r="U47" s="223">
        <f>IF('SAM_2017_4HH_rich with capital'!U47="","",'SAM_2017_4HH_rich with capital'!U47)</f>
        <v>154499.13261408365</v>
      </c>
      <c r="V47" s="223">
        <f>IF('SAM_2017_4HH_rich with capital'!V47="","",'SAM_2017_4HH_rich with capital'!V47)</f>
        <v>17949.509054930484</v>
      </c>
      <c r="W47" s="223">
        <f>IF('SAM_2017_4HH_rich with capital'!W47="","",'SAM_2017_4HH_rich with capital'!W47)</f>
        <v>22589.781219969231</v>
      </c>
      <c r="X47" s="223">
        <f>IF('SAM_2017_4HH_rich with capital'!X47="","",'SAM_2017_4HH_rich with capital'!X47)</f>
        <v>14687.339372697837</v>
      </c>
      <c r="Y47" s="223">
        <f>IF('SAM_2017_4HH_rich with capital'!Y47="","",'SAM_2017_4HH_rich with capital'!Y47)</f>
        <v>310378.92089611606</v>
      </c>
      <c r="Z47" s="223">
        <f>IF('SAM_2017_4HH_rich with capital'!Z47="","",'SAM_2017_4HH_rich with capital'!Z47)</f>
        <v>8851.2231169150928</v>
      </c>
      <c r="AA47" s="223">
        <f>IF('SAM_2017_4HH_rich with capital'!AA47="","",'SAM_2017_4HH_rich with capital'!AA47)</f>
        <v>663.57001927694989</v>
      </c>
      <c r="AB47" s="223">
        <f>IF('SAM_2017_4HH_rich with capital'!AB47="","",'SAM_2017_4HH_rich with capital'!AB47)</f>
        <v>389213.55135928234</v>
      </c>
      <c r="AC47" s="223">
        <f>IF('SAM_2017_4HH_rich with capital'!AC47="","",'SAM_2017_4HH_rich with capital'!AC47)</f>
        <v>96915.2593587109</v>
      </c>
      <c r="AD47" s="223">
        <f>IF('SAM_2017_4HH_rich with capital'!AD47="","",'SAM_2017_4HH_rich with capital'!AD47)</f>
        <v>46700.529241892269</v>
      </c>
      <c r="AE47" s="223">
        <f>IF('SAM_2017_4HH_rich with capital'!AE47="","",'SAM_2017_4HH_rich with capital'!AE47)</f>
        <v>9.3950892663614477E-2</v>
      </c>
      <c r="AF47" s="223">
        <f>IF('SAM_2017_4HH_rich with capital'!AF47="","",'SAM_2017_4HH_rich with capital'!AF47)</f>
        <v>13021.936154148852</v>
      </c>
      <c r="AG47" s="223">
        <f>IF('SAM_2017_4HH_rich with capital'!AG47="","",'SAM_2017_4HH_rich with capital'!AG47)</f>
        <v>77665.162642701383</v>
      </c>
      <c r="AH47" s="223">
        <f>IF('SAM_2017_4HH_rich with capital'!AH47="","",'SAM_2017_4HH_rich with capital'!AH47)</f>
        <v>18.647260704700393</v>
      </c>
      <c r="AI47" s="223">
        <f>IF('SAM_2017_4HH_rich with capital'!AI47="","",'SAM_2017_4HH_rich with capital'!AI47)</f>
        <v>1692.6509119114046</v>
      </c>
      <c r="AJ47" s="223">
        <f>IF('SAM_2017_4HH_rich with capital'!AJ47="","",'SAM_2017_4HH_rich with capital'!AJ47)</f>
        <v>75731.815895657608</v>
      </c>
      <c r="AK47" s="223" t="str">
        <f>IF('SAM_2017_4HH_rich with capital'!AK47="","",'SAM_2017_4HH_rich with capital'!AK47)</f>
        <v/>
      </c>
      <c r="AL47" s="223" t="str">
        <f>IF('SAM_2017_4HH_rich with capital'!AL47="","",'SAM_2017_4HH_rich with capital'!AL47)</f>
        <v/>
      </c>
      <c r="AM47" s="223" t="str">
        <f>IF('SAM_2017_4HH_rich with capital'!AM47="","",'SAM_2017_4HH_rich with capital'!AM47)</f>
        <v/>
      </c>
      <c r="AN47" s="223" t="str">
        <f>IF('SAM_2017_4HH_rich with capital'!AN47="","",'SAM_2017_4HH_rich with capital'!AN47)</f>
        <v/>
      </c>
      <c r="AO47" s="223" t="str">
        <f>IF('SAM_2017_4HH_rich with capital'!AO47="","",'SAM_2017_4HH_rich with capital'!AO47)</f>
        <v/>
      </c>
      <c r="AP47" s="223" t="str">
        <f>IF('SAM_2017_4HH_rich with capital'!AP47="","",'SAM_2017_4HH_rich with capital'!AP47)</f>
        <v/>
      </c>
      <c r="AQ47" s="223" t="str">
        <f>IF('SAM_2017_4HH_rich with capital'!AQ47="","",'SAM_2017_4HH_rich with capital'!AQ47)</f>
        <v/>
      </c>
      <c r="AR47" s="223" t="str">
        <f>IF('SAM_2017_4HH_rich with capital'!AR47="","",'SAM_2017_4HH_rich with capital'!AR47)</f>
        <v/>
      </c>
      <c r="AS47" s="223" t="str">
        <f>IF('SAM_2017_4HH_rich with capital'!AS47="","",'SAM_2017_4HH_rich with capital'!AS47)</f>
        <v/>
      </c>
      <c r="AT47" s="223" t="str">
        <f>IF('SAM_2017_4HH_rich with capital'!AT47="","",'SAM_2017_4HH_rich with capital'!AT47)</f>
        <v/>
      </c>
      <c r="AU47" s="223" t="str">
        <f>IF('SAM_2017_4HH_rich with capital'!AU47="","",'SAM_2017_4HH_rich with capital'!AU47)</f>
        <v/>
      </c>
      <c r="AV47" s="223" t="str">
        <f>IF('SAM_2017_4HH_rich with capital'!AV47="","",'SAM_2017_4HH_rich with capital'!AV47)</f>
        <v/>
      </c>
      <c r="AW47" s="223" t="str">
        <f>IF('SAM_2017_4HH_rich with capital'!AW47="","",'SAM_2017_4HH_rich with capital'!AW47)</f>
        <v/>
      </c>
      <c r="AX47" s="223" t="str">
        <f>IF('SAM_2017_4HH_rich with capital'!AX47="","",'SAM_2017_4HH_rich with capital'!AX47)</f>
        <v/>
      </c>
      <c r="AY47" s="223" t="str">
        <f>IF('SAM_2017_4HH_rich with capital'!AY47="","",'SAM_2017_4HH_rich with capital'!AY47)</f>
        <v/>
      </c>
      <c r="AZ47" s="223" t="str">
        <f>IF('SAM_2017_4HH_rich with capital'!AZ47="","",'SAM_2017_4HH_rich with capital'!AZ47)</f>
        <v/>
      </c>
      <c r="BA47" s="223" t="str">
        <f>IF('SAM_2017_4HH_rich with capital'!BA47="","",'SAM_2017_4HH_rich with capital'!BA47)</f>
        <v/>
      </c>
      <c r="BB47" s="223" t="str">
        <f>IF('SAM_2017_4HH_rich with capital'!BB47="","",'SAM_2017_4HH_rich with capital'!BB47)</f>
        <v/>
      </c>
      <c r="BC47" s="223" t="str">
        <f>IF('SAM_2017_4HH_rich with capital'!BC47="","",'SAM_2017_4HH_rich with capital'!BC47)</f>
        <v/>
      </c>
      <c r="BD47" s="223" t="str">
        <f>IF('SAM_2017_4HH_rich with capital'!BD47="","",'SAM_2017_4HH_rich with capital'!BD47)</f>
        <v/>
      </c>
      <c r="BE47" s="223" t="str">
        <f>IF('SAM_2017_4HH_rich with capital'!BE47="","",'SAM_2017_4HH_rich with capital'!BE47)</f>
        <v/>
      </c>
      <c r="BF47" s="223" t="str">
        <f>IF('SAM_2017_4HH_rich with capital'!BF47="","",'SAM_2017_4HH_rich with capital'!BF47)</f>
        <v/>
      </c>
      <c r="BG47" s="223" t="str">
        <f>IF('SAM_2017_4HH_rich with capital'!BG47="","",'SAM_2017_4HH_rich with capital'!BG47)</f>
        <v/>
      </c>
      <c r="BH47" s="223" t="str">
        <f>IF('SAM_2017_4HH_rich with capital'!BH47="","",'SAM_2017_4HH_rich with capital'!BH47)</f>
        <v/>
      </c>
      <c r="BI47" s="223" t="str">
        <f>IF('SAM_2017_4HH_rich with capital'!BI47="","",'SAM_2017_4HH_rich with capital'!BI47)</f>
        <v/>
      </c>
      <c r="BJ47" s="223" t="str">
        <f>IF('SAM_2017_4HH_rich with capital'!BJ47="","",'SAM_2017_4HH_rich with capital'!BJ47)</f>
        <v/>
      </c>
      <c r="BK47" s="223" t="str">
        <f>IF('SAM_2017_4HH_rich with capital'!BK47="","",'SAM_2017_4HH_rich with capital'!BK47)</f>
        <v/>
      </c>
      <c r="BL47" s="223" t="str">
        <f>IF('SAM_2017_4HH_rich with capital'!BL47="","",'SAM_2017_4HH_rich with capital'!BL47)</f>
        <v/>
      </c>
      <c r="BM47" s="223" t="str">
        <f>IF('SAM_2017_4HH_rich with capital'!BM47="","",'SAM_2017_4HH_rich with capital'!BM47)</f>
        <v/>
      </c>
      <c r="BN47" s="223" t="str">
        <f>IF('SAM_2017_4HH_rich with capital'!BN47="","",'SAM_2017_4HH_rich with capital'!BN47)</f>
        <v/>
      </c>
      <c r="BO47" s="223" t="str">
        <f>IF('SAM_2017_4HH_rich with capital'!BO47="","",'SAM_2017_4HH_rich with capital'!BO47)</f>
        <v/>
      </c>
      <c r="BP47" s="223" t="str">
        <f>IF('SAM_2017_4HH_rich with capital'!BP47="","",'SAM_2017_4HH_rich with capital'!BP47)</f>
        <v/>
      </c>
      <c r="BQ47" s="223" t="str">
        <f>IF('SAM_2017_4HH_rich with capital'!BQ47="","",'SAM_2017_4HH_rich with capital'!BQ47)</f>
        <v/>
      </c>
      <c r="BR47" s="223" t="str">
        <f>IF('SAM_2017_4HH_rich with capital'!BR47="","",'SAM_2017_4HH_rich with capital'!BR47)</f>
        <v/>
      </c>
      <c r="BS47" s="223" t="str">
        <f>IF('SAM_2017_4HH_rich with capital'!BS47="","",'SAM_2017_4HH_rich with capital'!BS47)</f>
        <v/>
      </c>
      <c r="BT47" s="223" t="str">
        <f>IF('SAM_2017_4HH_rich with capital'!BT47="","",'SAM_2017_4HH_rich with capital'!BT47)</f>
        <v/>
      </c>
      <c r="BU47" s="279">
        <f>IF('SAM_2017_4HH_rich with capital'!BU47="","",'SAM_2017_4HH_rich with capital'!BU47)</f>
        <v>4611.7618486705305</v>
      </c>
      <c r="BV47" s="223">
        <f>IF('SAM_2017_4HH_rich with capital'!BV47="","",'SAM_2017_4HH_rich with capital'!BV47)</f>
        <v>7868.8062995999999</v>
      </c>
      <c r="BW47" s="223">
        <f>IF('SAM_2017_4HH_rich with capital'!BW47="","",'SAM_2017_4HH_rich with capital'!BW47)</f>
        <v>2902.6893868277048</v>
      </c>
      <c r="BX47" s="280">
        <f>IF('SAM_2017_4HH_rich with capital'!BX47="","",'SAM_2017_4HH_rich with capital'!BX47)</f>
        <v>11105.835810404633</v>
      </c>
      <c r="BY47" s="223" t="str">
        <f>IF('SAM_2017_4HH_rich with capital'!BY47="","",'SAM_2017_4HH_rich with capital'!BY47)</f>
        <v/>
      </c>
      <c r="BZ47" s="223" t="str">
        <f>IF('SAM_2017_4HH_rich with capital'!BZ47="","",'SAM_2017_4HH_rich with capital'!BZ47)</f>
        <v/>
      </c>
      <c r="CA47" s="223" t="str">
        <f>IF('SAM_2017_4HH_rich with capital'!CA47="","",'SAM_2017_4HH_rich with capital'!CA47)</f>
        <v/>
      </c>
      <c r="CB47" s="223" t="str">
        <f>IF('SAM_2017_4HH_rich with capital'!CB47="","",'SAM_2017_4HH_rich with capital'!CB47)</f>
        <v/>
      </c>
      <c r="CC47" s="223" t="str">
        <f>IF('SAM_2017_4HH_rich with capital'!CC47="","",'SAM_2017_4HH_rich with capital'!CC47)</f>
        <v/>
      </c>
      <c r="CD47" s="223" t="str">
        <f>IF('SAM_2017_4HH_rich with capital'!CD47="","",'SAM_2017_4HH_rich with capital'!CD47)</f>
        <v/>
      </c>
      <c r="CE47" s="223">
        <f>IF('SAM_2017_4HH_rich with capital'!CE47="","",'SAM_2017_4HH_rich with capital'!CE47)</f>
        <v>47327.664635679459</v>
      </c>
      <c r="CF47" s="83" t="str">
        <f>IF('SAM_2017_4HH_rich with capital'!CF47="","",'SAM_2017_4HH_rich with capital'!CF47)</f>
        <v/>
      </c>
      <c r="CG47" s="107">
        <f t="shared" si="1"/>
        <v>2248375.741710674</v>
      </c>
      <c r="CH47" s="221"/>
      <c r="CI47" s="221"/>
      <c r="CJ47" s="221"/>
      <c r="CK47" s="221"/>
    </row>
    <row r="48" spans="1:89" x14ac:dyDescent="0.25">
      <c r="A48" s="227"/>
      <c r="B48" s="225">
        <v>46</v>
      </c>
      <c r="C48" s="244">
        <f>IF('SAM_2017_4HH_rich with capital'!C48="","",'SAM_2017_4HH_rich with capital'!C48)</f>
        <v>7667.0010462752953</v>
      </c>
      <c r="D48" s="223" t="str">
        <f>IF('SAM_2017_4HH_rich with capital'!D48="","",'SAM_2017_4HH_rich with capital'!D48)</f>
        <v/>
      </c>
      <c r="E48" s="223">
        <f>IF('SAM_2017_4HH_rich with capital'!E48="","",'SAM_2017_4HH_rich with capital'!E48)</f>
        <v>130584.88041836501</v>
      </c>
      <c r="F48" s="223" t="str">
        <f>IF('SAM_2017_4HH_rich with capital'!F48="","",'SAM_2017_4HH_rich with capital'!F48)</f>
        <v/>
      </c>
      <c r="G48" s="223">
        <f>IF('SAM_2017_4HH_rich with capital'!G48="","",'SAM_2017_4HH_rich with capital'!G48)</f>
        <v>1.9131836241635629</v>
      </c>
      <c r="H48" s="223">
        <f>IF('SAM_2017_4HH_rich with capital'!H48="","",'SAM_2017_4HH_rich with capital'!H48)</f>
        <v>130539.51049112903</v>
      </c>
      <c r="I48" s="223">
        <f>IF('SAM_2017_4HH_rich with capital'!I48="","",'SAM_2017_4HH_rich with capital'!I48)</f>
        <v>1818.0583609458015</v>
      </c>
      <c r="J48" s="223">
        <f>IF('SAM_2017_4HH_rich with capital'!J48="","",'SAM_2017_4HH_rich with capital'!J48)</f>
        <v>2837.2571814392081</v>
      </c>
      <c r="K48" s="223">
        <f>IF('SAM_2017_4HH_rich with capital'!K48="","",'SAM_2017_4HH_rich with capital'!K48)</f>
        <v>140.53993697385584</v>
      </c>
      <c r="L48" s="223">
        <f>IF('SAM_2017_4HH_rich with capital'!L48="","",'SAM_2017_4HH_rich with capital'!L48)</f>
        <v>233.66095946002318</v>
      </c>
      <c r="M48" s="223">
        <f>IF('SAM_2017_4HH_rich with capital'!M48="","",'SAM_2017_4HH_rich with capital'!M48)</f>
        <v>173.1827488615339</v>
      </c>
      <c r="N48" s="223">
        <f>IF('SAM_2017_4HH_rich with capital'!N48="","",'SAM_2017_4HH_rich with capital'!N48)</f>
        <v>69937.232364302239</v>
      </c>
      <c r="O48" s="223">
        <f>IF('SAM_2017_4HH_rich with capital'!O48="","",'SAM_2017_4HH_rich with capital'!O48)</f>
        <v>30720.759361006487</v>
      </c>
      <c r="P48" s="223">
        <f>IF('SAM_2017_4HH_rich with capital'!P48="","",'SAM_2017_4HH_rich with capital'!P48)</f>
        <v>10.04605581778898</v>
      </c>
      <c r="Q48" s="223">
        <f>IF('SAM_2017_4HH_rich with capital'!Q48="","",'SAM_2017_4HH_rich with capital'!Q48)</f>
        <v>164.25887317088413</v>
      </c>
      <c r="R48" s="223">
        <f>IF('SAM_2017_4HH_rich with capital'!R48="","",'SAM_2017_4HH_rich with capital'!R48)</f>
        <v>555.49926075904273</v>
      </c>
      <c r="S48" s="223">
        <f>IF('SAM_2017_4HH_rich with capital'!S48="","",'SAM_2017_4HH_rich with capital'!S48)</f>
        <v>109433.91067858606</v>
      </c>
      <c r="T48" s="223">
        <f>IF('SAM_2017_4HH_rich with capital'!T48="","",'SAM_2017_4HH_rich with capital'!T48)</f>
        <v>142.90604332096757</v>
      </c>
      <c r="U48" s="223">
        <f>IF('SAM_2017_4HH_rich with capital'!U48="","",'SAM_2017_4HH_rich with capital'!U48)</f>
        <v>29868.587493678559</v>
      </c>
      <c r="V48" s="223">
        <f>IF('SAM_2017_4HH_rich with capital'!V48="","",'SAM_2017_4HH_rich with capital'!V48)</f>
        <v>27161.322358159767</v>
      </c>
      <c r="W48" s="223">
        <f>IF('SAM_2017_4HH_rich with capital'!W48="","",'SAM_2017_4HH_rich with capital'!W48)</f>
        <v>1575.120569247099</v>
      </c>
      <c r="X48" s="223">
        <f>IF('SAM_2017_4HH_rich with capital'!X48="","",'SAM_2017_4HH_rich with capital'!X48)</f>
        <v>79926.216419715216</v>
      </c>
      <c r="Y48" s="223">
        <f>IF('SAM_2017_4HH_rich with capital'!Y48="","",'SAM_2017_4HH_rich with capital'!Y48)</f>
        <v>4776.8944615474438</v>
      </c>
      <c r="Z48" s="223" t="str">
        <f>IF('SAM_2017_4HH_rich with capital'!Z48="","",'SAM_2017_4HH_rich with capital'!Z48)</f>
        <v/>
      </c>
      <c r="AA48" s="223">
        <f>IF('SAM_2017_4HH_rich with capital'!AA48="","",'SAM_2017_4HH_rich with capital'!AA48)</f>
        <v>0.28037155790234108</v>
      </c>
      <c r="AB48" s="223">
        <f>IF('SAM_2017_4HH_rich with capital'!AB48="","",'SAM_2017_4HH_rich with capital'!AB48)</f>
        <v>376681.7996679293</v>
      </c>
      <c r="AC48" s="223">
        <f>IF('SAM_2017_4HH_rich with capital'!AC48="","",'SAM_2017_4HH_rich with capital'!AC48)</f>
        <v>8433.447598248802</v>
      </c>
      <c r="AD48" s="223">
        <f>IF('SAM_2017_4HH_rich with capital'!AD48="","",'SAM_2017_4HH_rich with capital'!AD48)</f>
        <v>17444.845067733033</v>
      </c>
      <c r="AE48" s="223">
        <f>IF('SAM_2017_4HH_rich with capital'!AE48="","",'SAM_2017_4HH_rich with capital'!AE48)</f>
        <v>195279.50184059527</v>
      </c>
      <c r="AF48" s="223">
        <f>IF('SAM_2017_4HH_rich with capital'!AF48="","",'SAM_2017_4HH_rich with capital'!AF48)</f>
        <v>19459.514211011265</v>
      </c>
      <c r="AG48" s="223">
        <f>IF('SAM_2017_4HH_rich with capital'!AG48="","",'SAM_2017_4HH_rich with capital'!AG48)</f>
        <v>32103.124476552734</v>
      </c>
      <c r="AH48" s="223" t="str">
        <f>IF('SAM_2017_4HH_rich with capital'!AH48="","",'SAM_2017_4HH_rich with capital'!AH48)</f>
        <v/>
      </c>
      <c r="AI48" s="223" t="str">
        <f>IF('SAM_2017_4HH_rich with capital'!AI48="","",'SAM_2017_4HH_rich with capital'!AI48)</f>
        <v/>
      </c>
      <c r="AJ48" s="223">
        <f>IF('SAM_2017_4HH_rich with capital'!AJ48="","",'SAM_2017_4HH_rich with capital'!AJ48)</f>
        <v>30996.686795541682</v>
      </c>
      <c r="AK48" s="223" t="str">
        <f>IF('SAM_2017_4HH_rich with capital'!AK48="","",'SAM_2017_4HH_rich with capital'!AK48)</f>
        <v/>
      </c>
      <c r="AL48" s="223" t="str">
        <f>IF('SAM_2017_4HH_rich with capital'!AL48="","",'SAM_2017_4HH_rich with capital'!AL48)</f>
        <v/>
      </c>
      <c r="AM48" s="223" t="str">
        <f>IF('SAM_2017_4HH_rich with capital'!AM48="","",'SAM_2017_4HH_rich with capital'!AM48)</f>
        <v/>
      </c>
      <c r="AN48" s="223" t="str">
        <f>IF('SAM_2017_4HH_rich with capital'!AN48="","",'SAM_2017_4HH_rich with capital'!AN48)</f>
        <v/>
      </c>
      <c r="AO48" s="223" t="str">
        <f>IF('SAM_2017_4HH_rich with capital'!AO48="","",'SAM_2017_4HH_rich with capital'!AO48)</f>
        <v/>
      </c>
      <c r="AP48" s="223" t="str">
        <f>IF('SAM_2017_4HH_rich with capital'!AP48="","",'SAM_2017_4HH_rich with capital'!AP48)</f>
        <v/>
      </c>
      <c r="AQ48" s="223" t="str">
        <f>IF('SAM_2017_4HH_rich with capital'!AQ48="","",'SAM_2017_4HH_rich with capital'!AQ48)</f>
        <v/>
      </c>
      <c r="AR48" s="223" t="str">
        <f>IF('SAM_2017_4HH_rich with capital'!AR48="","",'SAM_2017_4HH_rich with capital'!AR48)</f>
        <v/>
      </c>
      <c r="AS48" s="223" t="str">
        <f>IF('SAM_2017_4HH_rich with capital'!AS48="","",'SAM_2017_4HH_rich with capital'!AS48)</f>
        <v/>
      </c>
      <c r="AT48" s="223" t="str">
        <f>IF('SAM_2017_4HH_rich with capital'!AT48="","",'SAM_2017_4HH_rich with capital'!AT48)</f>
        <v/>
      </c>
      <c r="AU48" s="223" t="str">
        <f>IF('SAM_2017_4HH_rich with capital'!AU48="","",'SAM_2017_4HH_rich with capital'!AU48)</f>
        <v/>
      </c>
      <c r="AV48" s="223" t="str">
        <f>IF('SAM_2017_4HH_rich with capital'!AV48="","",'SAM_2017_4HH_rich with capital'!AV48)</f>
        <v/>
      </c>
      <c r="AW48" s="223" t="str">
        <f>IF('SAM_2017_4HH_rich with capital'!AW48="","",'SAM_2017_4HH_rich with capital'!AW48)</f>
        <v/>
      </c>
      <c r="AX48" s="223" t="str">
        <f>IF('SAM_2017_4HH_rich with capital'!AX48="","",'SAM_2017_4HH_rich with capital'!AX48)</f>
        <v/>
      </c>
      <c r="AY48" s="223" t="str">
        <f>IF('SAM_2017_4HH_rich with capital'!AY48="","",'SAM_2017_4HH_rich with capital'!AY48)</f>
        <v/>
      </c>
      <c r="AZ48" s="223" t="str">
        <f>IF('SAM_2017_4HH_rich with capital'!AZ48="","",'SAM_2017_4HH_rich with capital'!AZ48)</f>
        <v/>
      </c>
      <c r="BA48" s="223" t="str">
        <f>IF('SAM_2017_4HH_rich with capital'!BA48="","",'SAM_2017_4HH_rich with capital'!BA48)</f>
        <v/>
      </c>
      <c r="BB48" s="223" t="str">
        <f>IF('SAM_2017_4HH_rich with capital'!BB48="","",'SAM_2017_4HH_rich with capital'!BB48)</f>
        <v/>
      </c>
      <c r="BC48" s="223" t="str">
        <f>IF('SAM_2017_4HH_rich with capital'!BC48="","",'SAM_2017_4HH_rich with capital'!BC48)</f>
        <v/>
      </c>
      <c r="BD48" s="223" t="str">
        <f>IF('SAM_2017_4HH_rich with capital'!BD48="","",'SAM_2017_4HH_rich with capital'!BD48)</f>
        <v/>
      </c>
      <c r="BE48" s="223" t="str">
        <f>IF('SAM_2017_4HH_rich with capital'!BE48="","",'SAM_2017_4HH_rich with capital'!BE48)</f>
        <v/>
      </c>
      <c r="BF48" s="223" t="str">
        <f>IF('SAM_2017_4HH_rich with capital'!BF48="","",'SAM_2017_4HH_rich with capital'!BF48)</f>
        <v/>
      </c>
      <c r="BG48" s="223" t="str">
        <f>IF('SAM_2017_4HH_rich with capital'!BG48="","",'SAM_2017_4HH_rich with capital'!BG48)</f>
        <v/>
      </c>
      <c r="BH48" s="223" t="str">
        <f>IF('SAM_2017_4HH_rich with capital'!BH48="","",'SAM_2017_4HH_rich with capital'!BH48)</f>
        <v/>
      </c>
      <c r="BI48" s="223" t="str">
        <f>IF('SAM_2017_4HH_rich with capital'!BI48="","",'SAM_2017_4HH_rich with capital'!BI48)</f>
        <v/>
      </c>
      <c r="BJ48" s="223" t="str">
        <f>IF('SAM_2017_4HH_rich with capital'!BJ48="","",'SAM_2017_4HH_rich with capital'!BJ48)</f>
        <v/>
      </c>
      <c r="BK48" s="223" t="str">
        <f>IF('SAM_2017_4HH_rich with capital'!BK48="","",'SAM_2017_4HH_rich with capital'!BK48)</f>
        <v/>
      </c>
      <c r="BL48" s="223" t="str">
        <f>IF('SAM_2017_4HH_rich with capital'!BL48="","",'SAM_2017_4HH_rich with capital'!BL48)</f>
        <v/>
      </c>
      <c r="BM48" s="223" t="str">
        <f>IF('SAM_2017_4HH_rich with capital'!BM48="","",'SAM_2017_4HH_rich with capital'!BM48)</f>
        <v/>
      </c>
      <c r="BN48" s="223" t="str">
        <f>IF('SAM_2017_4HH_rich with capital'!BN48="","",'SAM_2017_4HH_rich with capital'!BN48)</f>
        <v/>
      </c>
      <c r="BO48" s="223" t="str">
        <f>IF('SAM_2017_4HH_rich with capital'!BO48="","",'SAM_2017_4HH_rich with capital'!BO48)</f>
        <v/>
      </c>
      <c r="BP48" s="223" t="str">
        <f>IF('SAM_2017_4HH_rich with capital'!BP48="","",'SAM_2017_4HH_rich with capital'!BP48)</f>
        <v/>
      </c>
      <c r="BQ48" s="223" t="str">
        <f>IF('SAM_2017_4HH_rich with capital'!BQ48="","",'SAM_2017_4HH_rich with capital'!BQ48)</f>
        <v/>
      </c>
      <c r="BR48" s="223" t="str">
        <f>IF('SAM_2017_4HH_rich with capital'!BR48="","",'SAM_2017_4HH_rich with capital'!BR48)</f>
        <v/>
      </c>
      <c r="BS48" s="223" t="str">
        <f>IF('SAM_2017_4HH_rich with capital'!BS48="","",'SAM_2017_4HH_rich with capital'!BS48)</f>
        <v/>
      </c>
      <c r="BT48" s="223" t="str">
        <f>IF('SAM_2017_4HH_rich with capital'!BT48="","",'SAM_2017_4HH_rich with capital'!BT48)</f>
        <v/>
      </c>
      <c r="BU48" s="279">
        <f>IF('SAM_2017_4HH_rich with capital'!BU48="","",'SAM_2017_4HH_rich with capital'!BU48)</f>
        <v>7290.299379188069</v>
      </c>
      <c r="BV48" s="223">
        <f>IF('SAM_2017_4HH_rich with capital'!BV48="","",'SAM_2017_4HH_rich with capital'!BV48)</f>
        <v>12439.0537853689</v>
      </c>
      <c r="BW48" s="223">
        <f>IF('SAM_2017_4HH_rich with capital'!BW48="","",'SAM_2017_4HH_rich with capital'!BW48)</f>
        <v>4588.5879039626034</v>
      </c>
      <c r="BX48" s="280">
        <f>IF('SAM_2017_4HH_rich with capital'!BX48="","",'SAM_2017_4HH_rich with capital'!BX48)</f>
        <v>17556.168460281162</v>
      </c>
      <c r="BY48" s="223" t="str">
        <f>IF('SAM_2017_4HH_rich with capital'!BY48="","",'SAM_2017_4HH_rich with capital'!BY48)</f>
        <v/>
      </c>
      <c r="BZ48" s="223" t="str">
        <f>IF('SAM_2017_4HH_rich with capital'!BZ48="","",'SAM_2017_4HH_rich with capital'!BZ48)</f>
        <v/>
      </c>
      <c r="CA48" s="223" t="str">
        <f>IF('SAM_2017_4HH_rich with capital'!CA48="","",'SAM_2017_4HH_rich with capital'!CA48)</f>
        <v/>
      </c>
      <c r="CB48" s="223" t="str">
        <f>IF('SAM_2017_4HH_rich with capital'!CB48="","",'SAM_2017_4HH_rich with capital'!CB48)</f>
        <v/>
      </c>
      <c r="CC48" s="223" t="str">
        <f>IF('SAM_2017_4HH_rich with capital'!CC48="","",'SAM_2017_4HH_rich with capital'!CC48)</f>
        <v/>
      </c>
      <c r="CD48" s="223" t="str">
        <f>IF('SAM_2017_4HH_rich with capital'!CD48="","",'SAM_2017_4HH_rich with capital'!CD48)</f>
        <v/>
      </c>
      <c r="CE48" s="223">
        <f>IF('SAM_2017_4HH_rich with capital'!CE48="","",'SAM_2017_4HH_rich with capital'!CE48)</f>
        <v>620898.882243876</v>
      </c>
      <c r="CF48" s="83" t="str">
        <f>IF('SAM_2017_4HH_rich with capital'!CF48="","",'SAM_2017_4HH_rich with capital'!CF48)</f>
        <v/>
      </c>
      <c r="CG48" s="107">
        <f t="shared" si="1"/>
        <v>1971440.9500682321</v>
      </c>
      <c r="CH48" s="221"/>
      <c r="CI48" s="221"/>
      <c r="CJ48" s="221"/>
      <c r="CK48" s="221"/>
    </row>
    <row r="49" spans="1:89" x14ac:dyDescent="0.25">
      <c r="A49" s="227"/>
      <c r="B49" s="225">
        <v>47</v>
      </c>
      <c r="C49" s="244">
        <f>IF('SAM_2017_4HH_rich with capital'!C49="","",'SAM_2017_4HH_rich with capital'!C49)</f>
        <v>7883.5560531751344</v>
      </c>
      <c r="D49" s="223">
        <f>IF('SAM_2017_4HH_rich with capital'!D49="","",'SAM_2017_4HH_rich with capital'!D49)</f>
        <v>40765.582754110474</v>
      </c>
      <c r="E49" s="223">
        <f>IF('SAM_2017_4HH_rich with capital'!E49="","",'SAM_2017_4HH_rich with capital'!E49)</f>
        <v>26874.616005886903</v>
      </c>
      <c r="F49" s="223">
        <f>IF('SAM_2017_4HH_rich with capital'!F49="","",'SAM_2017_4HH_rich with capital'!F49)</f>
        <v>530.27578105357043</v>
      </c>
      <c r="G49" s="223">
        <f>IF('SAM_2017_4HH_rich with capital'!G49="","",'SAM_2017_4HH_rich with capital'!G49)</f>
        <v>636.57663443453293</v>
      </c>
      <c r="H49" s="223">
        <f>IF('SAM_2017_4HH_rich with capital'!H49="","",'SAM_2017_4HH_rich with capital'!H49)</f>
        <v>6059.4100427692238</v>
      </c>
      <c r="I49" s="223">
        <f>IF('SAM_2017_4HH_rich with capital'!I49="","",'SAM_2017_4HH_rich with capital'!I49)</f>
        <v>13453.94260135799</v>
      </c>
      <c r="J49" s="223">
        <f>IF('SAM_2017_4HH_rich with capital'!J49="","",'SAM_2017_4HH_rich with capital'!J49)</f>
        <v>4702.5619362583147</v>
      </c>
      <c r="K49" s="223">
        <f>IF('SAM_2017_4HH_rich with capital'!K49="","",'SAM_2017_4HH_rich with capital'!K49)</f>
        <v>10.031738862908638</v>
      </c>
      <c r="L49" s="223">
        <f>IF('SAM_2017_4HH_rich with capital'!L49="","",'SAM_2017_4HH_rich with capital'!L49)</f>
        <v>219.50930520280039</v>
      </c>
      <c r="M49" s="223">
        <f>IF('SAM_2017_4HH_rich with capital'!M49="","",'SAM_2017_4HH_rich with capital'!M49)</f>
        <v>9121.4687445612581</v>
      </c>
      <c r="N49" s="223">
        <f>IF('SAM_2017_4HH_rich with capital'!N49="","",'SAM_2017_4HH_rich with capital'!N49)</f>
        <v>136.06323593691724</v>
      </c>
      <c r="O49" s="223">
        <f>IF('SAM_2017_4HH_rich with capital'!O49="","",'SAM_2017_4HH_rich with capital'!O49)</f>
        <v>700.58056058039574</v>
      </c>
      <c r="P49" s="223">
        <f>IF('SAM_2017_4HH_rich with capital'!P49="","",'SAM_2017_4HH_rich with capital'!P49)</f>
        <v>7563.1538123354921</v>
      </c>
      <c r="Q49" s="223">
        <f>IF('SAM_2017_4HH_rich with capital'!Q49="","",'SAM_2017_4HH_rich with capital'!Q49)</f>
        <v>200.74747707876085</v>
      </c>
      <c r="R49" s="223">
        <f>IF('SAM_2017_4HH_rich with capital'!R49="","",'SAM_2017_4HH_rich with capital'!R49)</f>
        <v>10697.214659244826</v>
      </c>
      <c r="S49" s="223">
        <f>IF('SAM_2017_4HH_rich with capital'!S49="","",'SAM_2017_4HH_rich with capital'!S49)</f>
        <v>20712.483137825591</v>
      </c>
      <c r="T49" s="223">
        <f>IF('SAM_2017_4HH_rich with capital'!T49="","",'SAM_2017_4HH_rich with capital'!T49)</f>
        <v>0.28136841460847684</v>
      </c>
      <c r="U49" s="223">
        <f>IF('SAM_2017_4HH_rich with capital'!U49="","",'SAM_2017_4HH_rich with capital'!U49)</f>
        <v>32780.297416443587</v>
      </c>
      <c r="V49" s="223">
        <f>IF('SAM_2017_4HH_rich with capital'!V49="","",'SAM_2017_4HH_rich with capital'!V49)</f>
        <v>44.370206592977929</v>
      </c>
      <c r="W49" s="223">
        <f>IF('SAM_2017_4HH_rich with capital'!W49="","",'SAM_2017_4HH_rich with capital'!W49)</f>
        <v>7018.0021066028294</v>
      </c>
      <c r="X49" s="223">
        <f>IF('SAM_2017_4HH_rich with capital'!X49="","",'SAM_2017_4HH_rich with capital'!X49)</f>
        <v>1138.8071592338301</v>
      </c>
      <c r="Y49" s="223">
        <f>IF('SAM_2017_4HH_rich with capital'!Y49="","",'SAM_2017_4HH_rich with capital'!Y49)</f>
        <v>31509.251686753574</v>
      </c>
      <c r="Z49" s="223">
        <f>IF('SAM_2017_4HH_rich with capital'!Z49="","",'SAM_2017_4HH_rich with capital'!Z49)</f>
        <v>3.7687772077640161E-3</v>
      </c>
      <c r="AA49" s="223">
        <f>IF('SAM_2017_4HH_rich with capital'!AA49="","",'SAM_2017_4HH_rich with capital'!AA49)</f>
        <v>1373.4011244315057</v>
      </c>
      <c r="AB49" s="223">
        <f>IF('SAM_2017_4HH_rich with capital'!AB49="","",'SAM_2017_4HH_rich with capital'!AB49)</f>
        <v>70233.826265446449</v>
      </c>
      <c r="AC49" s="223">
        <f>IF('SAM_2017_4HH_rich with capital'!AC49="","",'SAM_2017_4HH_rich with capital'!AC49)</f>
        <v>97727.630575813411</v>
      </c>
      <c r="AD49" s="223">
        <f>IF('SAM_2017_4HH_rich with capital'!AD49="","",'SAM_2017_4HH_rich with capital'!AD49)</f>
        <v>18199.415116839216</v>
      </c>
      <c r="AE49" s="223">
        <f>IF('SAM_2017_4HH_rich with capital'!AE49="","",'SAM_2017_4HH_rich with capital'!AE49)</f>
        <v>377.93519065873215</v>
      </c>
      <c r="AF49" s="223">
        <f>IF('SAM_2017_4HH_rich with capital'!AF49="","",'SAM_2017_4HH_rich with capital'!AF49)</f>
        <v>11824.893583685687</v>
      </c>
      <c r="AG49" s="223">
        <f>IF('SAM_2017_4HH_rich with capital'!AG49="","",'SAM_2017_4HH_rich with capital'!AG49)</f>
        <v>46578.510968904826</v>
      </c>
      <c r="AH49" s="223">
        <f>IF('SAM_2017_4HH_rich with capital'!AH49="","",'SAM_2017_4HH_rich with capital'!AH49)</f>
        <v>542.52981354959866</v>
      </c>
      <c r="AI49" s="223">
        <f>IF('SAM_2017_4HH_rich with capital'!AI49="","",'SAM_2017_4HH_rich with capital'!AI49)</f>
        <v>2755.2322880856077</v>
      </c>
      <c r="AJ49" s="223">
        <f>IF('SAM_2017_4HH_rich with capital'!AJ49="","",'SAM_2017_4HH_rich with capital'!AJ49)</f>
        <v>40560.709413633085</v>
      </c>
      <c r="AK49" s="223" t="str">
        <f>IF('SAM_2017_4HH_rich with capital'!AK49="","",'SAM_2017_4HH_rich with capital'!AK49)</f>
        <v/>
      </c>
      <c r="AL49" s="223" t="str">
        <f>IF('SAM_2017_4HH_rich with capital'!AL49="","",'SAM_2017_4HH_rich with capital'!AL49)</f>
        <v/>
      </c>
      <c r="AM49" s="223" t="str">
        <f>IF('SAM_2017_4HH_rich with capital'!AM49="","",'SAM_2017_4HH_rich with capital'!AM49)</f>
        <v/>
      </c>
      <c r="AN49" s="223" t="str">
        <f>IF('SAM_2017_4HH_rich with capital'!AN49="","",'SAM_2017_4HH_rich with capital'!AN49)</f>
        <v/>
      </c>
      <c r="AO49" s="223" t="str">
        <f>IF('SAM_2017_4HH_rich with capital'!AO49="","",'SAM_2017_4HH_rich with capital'!AO49)</f>
        <v/>
      </c>
      <c r="AP49" s="223" t="str">
        <f>IF('SAM_2017_4HH_rich with capital'!AP49="","",'SAM_2017_4HH_rich with capital'!AP49)</f>
        <v/>
      </c>
      <c r="AQ49" s="223" t="str">
        <f>IF('SAM_2017_4HH_rich with capital'!AQ49="","",'SAM_2017_4HH_rich with capital'!AQ49)</f>
        <v/>
      </c>
      <c r="AR49" s="223" t="str">
        <f>IF('SAM_2017_4HH_rich with capital'!AR49="","",'SAM_2017_4HH_rich with capital'!AR49)</f>
        <v/>
      </c>
      <c r="AS49" s="223" t="str">
        <f>IF('SAM_2017_4HH_rich with capital'!AS49="","",'SAM_2017_4HH_rich with capital'!AS49)</f>
        <v/>
      </c>
      <c r="AT49" s="223" t="str">
        <f>IF('SAM_2017_4HH_rich with capital'!AT49="","",'SAM_2017_4HH_rich with capital'!AT49)</f>
        <v/>
      </c>
      <c r="AU49" s="223" t="str">
        <f>IF('SAM_2017_4HH_rich with capital'!AU49="","",'SAM_2017_4HH_rich with capital'!AU49)</f>
        <v/>
      </c>
      <c r="AV49" s="223" t="str">
        <f>IF('SAM_2017_4HH_rich with capital'!AV49="","",'SAM_2017_4HH_rich with capital'!AV49)</f>
        <v/>
      </c>
      <c r="AW49" s="223" t="str">
        <f>IF('SAM_2017_4HH_rich with capital'!AW49="","",'SAM_2017_4HH_rich with capital'!AW49)</f>
        <v/>
      </c>
      <c r="AX49" s="223" t="str">
        <f>IF('SAM_2017_4HH_rich with capital'!AX49="","",'SAM_2017_4HH_rich with capital'!AX49)</f>
        <v/>
      </c>
      <c r="AY49" s="223" t="str">
        <f>IF('SAM_2017_4HH_rich with capital'!AY49="","",'SAM_2017_4HH_rich with capital'!AY49)</f>
        <v/>
      </c>
      <c r="AZ49" s="223" t="str">
        <f>IF('SAM_2017_4HH_rich with capital'!AZ49="","",'SAM_2017_4HH_rich with capital'!AZ49)</f>
        <v/>
      </c>
      <c r="BA49" s="223" t="str">
        <f>IF('SAM_2017_4HH_rich with capital'!BA49="","",'SAM_2017_4HH_rich with capital'!BA49)</f>
        <v/>
      </c>
      <c r="BB49" s="223" t="str">
        <f>IF('SAM_2017_4HH_rich with capital'!BB49="","",'SAM_2017_4HH_rich with capital'!BB49)</f>
        <v/>
      </c>
      <c r="BC49" s="223" t="str">
        <f>IF('SAM_2017_4HH_rich with capital'!BC49="","",'SAM_2017_4HH_rich with capital'!BC49)</f>
        <v/>
      </c>
      <c r="BD49" s="223" t="str">
        <f>IF('SAM_2017_4HH_rich with capital'!BD49="","",'SAM_2017_4HH_rich with capital'!BD49)</f>
        <v/>
      </c>
      <c r="BE49" s="223" t="str">
        <f>IF('SAM_2017_4HH_rich with capital'!BE49="","",'SAM_2017_4HH_rich with capital'!BE49)</f>
        <v/>
      </c>
      <c r="BF49" s="223" t="str">
        <f>IF('SAM_2017_4HH_rich with capital'!BF49="","",'SAM_2017_4HH_rich with capital'!BF49)</f>
        <v/>
      </c>
      <c r="BG49" s="223" t="str">
        <f>IF('SAM_2017_4HH_rich with capital'!BG49="","",'SAM_2017_4HH_rich with capital'!BG49)</f>
        <v/>
      </c>
      <c r="BH49" s="223" t="str">
        <f>IF('SAM_2017_4HH_rich with capital'!BH49="","",'SAM_2017_4HH_rich with capital'!BH49)</f>
        <v/>
      </c>
      <c r="BI49" s="223" t="str">
        <f>IF('SAM_2017_4HH_rich with capital'!BI49="","",'SAM_2017_4HH_rich with capital'!BI49)</f>
        <v/>
      </c>
      <c r="BJ49" s="223" t="str">
        <f>IF('SAM_2017_4HH_rich with capital'!BJ49="","",'SAM_2017_4HH_rich with capital'!BJ49)</f>
        <v/>
      </c>
      <c r="BK49" s="223" t="str">
        <f>IF('SAM_2017_4HH_rich with capital'!BK49="","",'SAM_2017_4HH_rich with capital'!BK49)</f>
        <v/>
      </c>
      <c r="BL49" s="223" t="str">
        <f>IF('SAM_2017_4HH_rich with capital'!BL49="","",'SAM_2017_4HH_rich with capital'!BL49)</f>
        <v/>
      </c>
      <c r="BM49" s="223" t="str">
        <f>IF('SAM_2017_4HH_rich with capital'!BM49="","",'SAM_2017_4HH_rich with capital'!BM49)</f>
        <v/>
      </c>
      <c r="BN49" s="223" t="str">
        <f>IF('SAM_2017_4HH_rich with capital'!BN49="","",'SAM_2017_4HH_rich with capital'!BN49)</f>
        <v/>
      </c>
      <c r="BO49" s="223" t="str">
        <f>IF('SAM_2017_4HH_rich with capital'!BO49="","",'SAM_2017_4HH_rich with capital'!BO49)</f>
        <v/>
      </c>
      <c r="BP49" s="223" t="str">
        <f>IF('SAM_2017_4HH_rich with capital'!BP49="","",'SAM_2017_4HH_rich with capital'!BP49)</f>
        <v/>
      </c>
      <c r="BQ49" s="223" t="str">
        <f>IF('SAM_2017_4HH_rich with capital'!BQ49="","",'SAM_2017_4HH_rich with capital'!BQ49)</f>
        <v/>
      </c>
      <c r="BR49" s="223" t="str">
        <f>IF('SAM_2017_4HH_rich with capital'!BR49="","",'SAM_2017_4HH_rich with capital'!BR49)</f>
        <v/>
      </c>
      <c r="BS49" s="223" t="str">
        <f>IF('SAM_2017_4HH_rich with capital'!BS49="","",'SAM_2017_4HH_rich with capital'!BS49)</f>
        <v/>
      </c>
      <c r="BT49" s="223" t="str">
        <f>IF('SAM_2017_4HH_rich with capital'!BT49="","",'SAM_2017_4HH_rich with capital'!BT49)</f>
        <v/>
      </c>
      <c r="BU49" s="279">
        <f>IF('SAM_2017_4HH_rich with capital'!BU49="","",'SAM_2017_4HH_rich with capital'!BU49)</f>
        <v>20152.91003282095</v>
      </c>
      <c r="BV49" s="223">
        <f>IF('SAM_2017_4HH_rich with capital'!BV49="","",'SAM_2017_4HH_rich with capital'!BV49)</f>
        <v>45266.378255596661</v>
      </c>
      <c r="BW49" s="223">
        <f>IF('SAM_2017_4HH_rich with capital'!BW49="","",'SAM_2017_4HH_rich with capital'!BW49)</f>
        <v>8200.7538283839986</v>
      </c>
      <c r="BX49" s="280">
        <f>IF('SAM_2017_4HH_rich with capital'!BX49="","",'SAM_2017_4HH_rich with capital'!BX49)</f>
        <v>47901.766662134054</v>
      </c>
      <c r="BY49" s="223" t="str">
        <f>IF('SAM_2017_4HH_rich with capital'!BY49="","",'SAM_2017_4HH_rich with capital'!BY49)</f>
        <v/>
      </c>
      <c r="BZ49" s="223" t="str">
        <f>IF('SAM_2017_4HH_rich with capital'!BZ49="","",'SAM_2017_4HH_rich with capital'!BZ49)</f>
        <v/>
      </c>
      <c r="CA49" s="223" t="str">
        <f>IF('SAM_2017_4HH_rich with capital'!CA49="","",'SAM_2017_4HH_rich with capital'!CA49)</f>
        <v/>
      </c>
      <c r="CB49" s="223" t="str">
        <f>IF('SAM_2017_4HH_rich with capital'!CB49="","",'SAM_2017_4HH_rich with capital'!CB49)</f>
        <v/>
      </c>
      <c r="CC49" s="223" t="str">
        <f>IF('SAM_2017_4HH_rich with capital'!CC49="","",'SAM_2017_4HH_rich with capital'!CC49)</f>
        <v/>
      </c>
      <c r="CD49" s="223" t="str">
        <f>IF('SAM_2017_4HH_rich with capital'!CD49="","",'SAM_2017_4HH_rich with capital'!CD49)</f>
        <v/>
      </c>
      <c r="CE49" s="223">
        <f>IF('SAM_2017_4HH_rich with capital'!CE49="","",'SAM_2017_4HH_rich with capital'!CE49)</f>
        <v>235061.80410458989</v>
      </c>
      <c r="CF49" s="83" t="str">
        <f>IF('SAM_2017_4HH_rich with capital'!CF49="","",'SAM_2017_4HH_rich with capital'!CF49)</f>
        <v/>
      </c>
      <c r="CG49" s="107">
        <f t="shared" si="1"/>
        <v>869516.48541806743</v>
      </c>
      <c r="CH49" s="221"/>
      <c r="CI49" s="221"/>
      <c r="CJ49" s="221"/>
      <c r="CK49" s="221"/>
    </row>
    <row r="50" spans="1:89" x14ac:dyDescent="0.25">
      <c r="A50" s="227"/>
      <c r="B50" s="225">
        <v>48</v>
      </c>
      <c r="C50" s="244">
        <f>IF('SAM_2017_4HH_rich with capital'!C50="","",'SAM_2017_4HH_rich with capital'!C50)</f>
        <v>65548.654618653192</v>
      </c>
      <c r="D50" s="223">
        <f>IF('SAM_2017_4HH_rich with capital'!D50="","",'SAM_2017_4HH_rich with capital'!D50)</f>
        <v>2317.1894917184504</v>
      </c>
      <c r="E50" s="223">
        <f>IF('SAM_2017_4HH_rich with capital'!E50="","",'SAM_2017_4HH_rich with capital'!E50)</f>
        <v>181702.46051354753</v>
      </c>
      <c r="F50" s="223">
        <f>IF('SAM_2017_4HH_rich with capital'!F50="","",'SAM_2017_4HH_rich with capital'!F50)</f>
        <v>750.98965536193487</v>
      </c>
      <c r="G50" s="223">
        <f>IF('SAM_2017_4HH_rich with capital'!G50="","",'SAM_2017_4HH_rich with capital'!G50)</f>
        <v>581.37864287230786</v>
      </c>
      <c r="H50" s="223">
        <f>IF('SAM_2017_4HH_rich with capital'!H50="","",'SAM_2017_4HH_rich with capital'!H50)</f>
        <v>34753.350860960847</v>
      </c>
      <c r="I50" s="223">
        <f>IF('SAM_2017_4HH_rich with capital'!I50="","",'SAM_2017_4HH_rich with capital'!I50)</f>
        <v>2517.6427140586416</v>
      </c>
      <c r="J50" s="223">
        <f>IF('SAM_2017_4HH_rich with capital'!J50="","",'SAM_2017_4HH_rich with capital'!J50)</f>
        <v>5627.0941880113587</v>
      </c>
      <c r="K50" s="223">
        <f>IF('SAM_2017_4HH_rich with capital'!K50="","",'SAM_2017_4HH_rich with capital'!K50)</f>
        <v>9.8038700485790642</v>
      </c>
      <c r="L50" s="223">
        <f>IF('SAM_2017_4HH_rich with capital'!L50="","",'SAM_2017_4HH_rich with capital'!L50)</f>
        <v>295.37881514945332</v>
      </c>
      <c r="M50" s="223">
        <f>IF('SAM_2017_4HH_rich with capital'!M50="","",'SAM_2017_4HH_rich with capital'!M50)</f>
        <v>5579.8350380437423</v>
      </c>
      <c r="N50" s="223">
        <f>IF('SAM_2017_4HH_rich with capital'!N50="","",'SAM_2017_4HH_rich with capital'!N50)</f>
        <v>543.68558943021537</v>
      </c>
      <c r="O50" s="223">
        <f>IF('SAM_2017_4HH_rich with capital'!O50="","",'SAM_2017_4HH_rich with capital'!O50)</f>
        <v>2.2644002605143767E-3</v>
      </c>
      <c r="P50" s="223">
        <f>IF('SAM_2017_4HH_rich with capital'!P50="","",'SAM_2017_4HH_rich with capital'!P50)</f>
        <v>84.000580915068255</v>
      </c>
      <c r="Q50" s="223">
        <f>IF('SAM_2017_4HH_rich with capital'!Q50="","",'SAM_2017_4HH_rich with capital'!Q50)</f>
        <v>854.08382547744941</v>
      </c>
      <c r="R50" s="223">
        <f>IF('SAM_2017_4HH_rich with capital'!R50="","",'SAM_2017_4HH_rich with capital'!R50)</f>
        <v>2283.7171077288244</v>
      </c>
      <c r="S50" s="223">
        <f>IF('SAM_2017_4HH_rich with capital'!S50="","",'SAM_2017_4HH_rich with capital'!S50)</f>
        <v>902.181069285577</v>
      </c>
      <c r="T50" s="223">
        <f>IF('SAM_2017_4HH_rich with capital'!T50="","",'SAM_2017_4HH_rich with capital'!T50)</f>
        <v>7.5917488535123784E-2</v>
      </c>
      <c r="U50" s="223">
        <f>IF('SAM_2017_4HH_rich with capital'!U50="","",'SAM_2017_4HH_rich with capital'!U50)</f>
        <v>4839.8274431291102</v>
      </c>
      <c r="V50" s="223">
        <f>IF('SAM_2017_4HH_rich with capital'!V50="","",'SAM_2017_4HH_rich with capital'!V50)</f>
        <v>753.48159406720163</v>
      </c>
      <c r="W50" s="223">
        <f>IF('SAM_2017_4HH_rich with capital'!W50="","",'SAM_2017_4HH_rich with capital'!W50)</f>
        <v>515.25250479824524</v>
      </c>
      <c r="X50" s="223">
        <f>IF('SAM_2017_4HH_rich with capital'!X50="","",'SAM_2017_4HH_rich with capital'!X50)</f>
        <v>1982.2095532692963</v>
      </c>
      <c r="Y50" s="223">
        <f>IF('SAM_2017_4HH_rich with capital'!Y50="","",'SAM_2017_4HH_rich with capital'!Y50)</f>
        <v>616262.73301358125</v>
      </c>
      <c r="Z50" s="223">
        <f>IF('SAM_2017_4HH_rich with capital'!Z50="","",'SAM_2017_4HH_rich with capital'!Z50)</f>
        <v>2306.8474422678159</v>
      </c>
      <c r="AA50" s="223">
        <f>IF('SAM_2017_4HH_rich with capital'!AA50="","",'SAM_2017_4HH_rich with capital'!AA50)</f>
        <v>22328.063904103408</v>
      </c>
      <c r="AB50" s="223">
        <f>IF('SAM_2017_4HH_rich with capital'!AB50="","",'SAM_2017_4HH_rich with capital'!AB50)</f>
        <v>23874.588875479014</v>
      </c>
      <c r="AC50" s="223">
        <f>IF('SAM_2017_4HH_rich with capital'!AC50="","",'SAM_2017_4HH_rich with capital'!AC50)</f>
        <v>161384.97127136451</v>
      </c>
      <c r="AD50" s="223">
        <f>IF('SAM_2017_4HH_rich with capital'!AD50="","",'SAM_2017_4HH_rich with capital'!AD50)</f>
        <v>401.77030686461859</v>
      </c>
      <c r="AE50" s="223">
        <f>IF('SAM_2017_4HH_rich with capital'!AE50="","",'SAM_2017_4HH_rich with capital'!AE50)</f>
        <v>4971.5793161144338</v>
      </c>
      <c r="AF50" s="223">
        <f>IF('SAM_2017_4HH_rich with capital'!AF50="","",'SAM_2017_4HH_rich with capital'!AF50)</f>
        <v>68300.172770447243</v>
      </c>
      <c r="AG50" s="223">
        <f>IF('SAM_2017_4HH_rich with capital'!AG50="","",'SAM_2017_4HH_rich with capital'!AG50)</f>
        <v>10814.261275790614</v>
      </c>
      <c r="AH50" s="223">
        <f>IF('SAM_2017_4HH_rich with capital'!AH50="","",'SAM_2017_4HH_rich with capital'!AH50)</f>
        <v>2881.9636208534607</v>
      </c>
      <c r="AI50" s="223">
        <f>IF('SAM_2017_4HH_rich with capital'!AI50="","",'SAM_2017_4HH_rich with capital'!AI50)</f>
        <v>14353.943673714783</v>
      </c>
      <c r="AJ50" s="223">
        <f>IF('SAM_2017_4HH_rich with capital'!AJ50="","",'SAM_2017_4HH_rich with capital'!AJ50)</f>
        <v>54369.699560100089</v>
      </c>
      <c r="AK50" s="223" t="str">
        <f>IF('SAM_2017_4HH_rich with capital'!AK50="","",'SAM_2017_4HH_rich with capital'!AK50)</f>
        <v/>
      </c>
      <c r="AL50" s="223" t="str">
        <f>IF('SAM_2017_4HH_rich with capital'!AL50="","",'SAM_2017_4HH_rich with capital'!AL50)</f>
        <v/>
      </c>
      <c r="AM50" s="223" t="str">
        <f>IF('SAM_2017_4HH_rich with capital'!AM50="","",'SAM_2017_4HH_rich with capital'!AM50)</f>
        <v/>
      </c>
      <c r="AN50" s="223" t="str">
        <f>IF('SAM_2017_4HH_rich with capital'!AN50="","",'SAM_2017_4HH_rich with capital'!AN50)</f>
        <v/>
      </c>
      <c r="AO50" s="223" t="str">
        <f>IF('SAM_2017_4HH_rich with capital'!AO50="","",'SAM_2017_4HH_rich with capital'!AO50)</f>
        <v/>
      </c>
      <c r="AP50" s="223" t="str">
        <f>IF('SAM_2017_4HH_rich with capital'!AP50="","",'SAM_2017_4HH_rich with capital'!AP50)</f>
        <v/>
      </c>
      <c r="AQ50" s="223" t="str">
        <f>IF('SAM_2017_4HH_rich with capital'!AQ50="","",'SAM_2017_4HH_rich with capital'!AQ50)</f>
        <v/>
      </c>
      <c r="AR50" s="223" t="str">
        <f>IF('SAM_2017_4HH_rich with capital'!AR50="","",'SAM_2017_4HH_rich with capital'!AR50)</f>
        <v/>
      </c>
      <c r="AS50" s="223" t="str">
        <f>IF('SAM_2017_4HH_rich with capital'!AS50="","",'SAM_2017_4HH_rich with capital'!AS50)</f>
        <v/>
      </c>
      <c r="AT50" s="223" t="str">
        <f>IF('SAM_2017_4HH_rich with capital'!AT50="","",'SAM_2017_4HH_rich with capital'!AT50)</f>
        <v/>
      </c>
      <c r="AU50" s="223" t="str">
        <f>IF('SAM_2017_4HH_rich with capital'!AU50="","",'SAM_2017_4HH_rich with capital'!AU50)</f>
        <v/>
      </c>
      <c r="AV50" s="223" t="str">
        <f>IF('SAM_2017_4HH_rich with capital'!AV50="","",'SAM_2017_4HH_rich with capital'!AV50)</f>
        <v/>
      </c>
      <c r="AW50" s="223" t="str">
        <f>IF('SAM_2017_4HH_rich with capital'!AW50="","",'SAM_2017_4HH_rich with capital'!AW50)</f>
        <v/>
      </c>
      <c r="AX50" s="223" t="str">
        <f>IF('SAM_2017_4HH_rich with capital'!AX50="","",'SAM_2017_4HH_rich with capital'!AX50)</f>
        <v/>
      </c>
      <c r="AY50" s="223" t="str">
        <f>IF('SAM_2017_4HH_rich with capital'!AY50="","",'SAM_2017_4HH_rich with capital'!AY50)</f>
        <v/>
      </c>
      <c r="AZ50" s="223" t="str">
        <f>IF('SAM_2017_4HH_rich with capital'!AZ50="","",'SAM_2017_4HH_rich with capital'!AZ50)</f>
        <v/>
      </c>
      <c r="BA50" s="223" t="str">
        <f>IF('SAM_2017_4HH_rich with capital'!BA50="","",'SAM_2017_4HH_rich with capital'!BA50)</f>
        <v/>
      </c>
      <c r="BB50" s="223" t="str">
        <f>IF('SAM_2017_4HH_rich with capital'!BB50="","",'SAM_2017_4HH_rich with capital'!BB50)</f>
        <v/>
      </c>
      <c r="BC50" s="223" t="str">
        <f>IF('SAM_2017_4HH_rich with capital'!BC50="","",'SAM_2017_4HH_rich with capital'!BC50)</f>
        <v/>
      </c>
      <c r="BD50" s="223" t="str">
        <f>IF('SAM_2017_4HH_rich with capital'!BD50="","",'SAM_2017_4HH_rich with capital'!BD50)</f>
        <v/>
      </c>
      <c r="BE50" s="223" t="str">
        <f>IF('SAM_2017_4HH_rich with capital'!BE50="","",'SAM_2017_4HH_rich with capital'!BE50)</f>
        <v/>
      </c>
      <c r="BF50" s="223" t="str">
        <f>IF('SAM_2017_4HH_rich with capital'!BF50="","",'SAM_2017_4HH_rich with capital'!BF50)</f>
        <v/>
      </c>
      <c r="BG50" s="223" t="str">
        <f>IF('SAM_2017_4HH_rich with capital'!BG50="","",'SAM_2017_4HH_rich with capital'!BG50)</f>
        <v/>
      </c>
      <c r="BH50" s="223" t="str">
        <f>IF('SAM_2017_4HH_rich with capital'!BH50="","",'SAM_2017_4HH_rich with capital'!BH50)</f>
        <v/>
      </c>
      <c r="BI50" s="223" t="str">
        <f>IF('SAM_2017_4HH_rich with capital'!BI50="","",'SAM_2017_4HH_rich with capital'!BI50)</f>
        <v/>
      </c>
      <c r="BJ50" s="223" t="str">
        <f>IF('SAM_2017_4HH_rich with capital'!BJ50="","",'SAM_2017_4HH_rich with capital'!BJ50)</f>
        <v/>
      </c>
      <c r="BK50" s="223" t="str">
        <f>IF('SAM_2017_4HH_rich with capital'!BK50="","",'SAM_2017_4HH_rich with capital'!BK50)</f>
        <v/>
      </c>
      <c r="BL50" s="223" t="str">
        <f>IF('SAM_2017_4HH_rich with capital'!BL50="","",'SAM_2017_4HH_rich with capital'!BL50)</f>
        <v/>
      </c>
      <c r="BM50" s="223" t="str">
        <f>IF('SAM_2017_4HH_rich with capital'!BM50="","",'SAM_2017_4HH_rich with capital'!BM50)</f>
        <v/>
      </c>
      <c r="BN50" s="223" t="str">
        <f>IF('SAM_2017_4HH_rich with capital'!BN50="","",'SAM_2017_4HH_rich with capital'!BN50)</f>
        <v/>
      </c>
      <c r="BO50" s="223" t="str">
        <f>IF('SAM_2017_4HH_rich with capital'!BO50="","",'SAM_2017_4HH_rich with capital'!BO50)</f>
        <v/>
      </c>
      <c r="BP50" s="223" t="str">
        <f>IF('SAM_2017_4HH_rich with capital'!BP50="","",'SAM_2017_4HH_rich with capital'!BP50)</f>
        <v/>
      </c>
      <c r="BQ50" s="223" t="str">
        <f>IF('SAM_2017_4HH_rich with capital'!BQ50="","",'SAM_2017_4HH_rich with capital'!BQ50)</f>
        <v/>
      </c>
      <c r="BR50" s="223" t="str">
        <f>IF('SAM_2017_4HH_rich with capital'!BR50="","",'SAM_2017_4HH_rich with capital'!BR50)</f>
        <v/>
      </c>
      <c r="BS50" s="223" t="str">
        <f>IF('SAM_2017_4HH_rich with capital'!BS50="","",'SAM_2017_4HH_rich with capital'!BS50)</f>
        <v/>
      </c>
      <c r="BT50" s="223" t="str">
        <f>IF('SAM_2017_4HH_rich with capital'!BT50="","",'SAM_2017_4HH_rich with capital'!BT50)</f>
        <v/>
      </c>
      <c r="BU50" s="279">
        <f>IF('SAM_2017_4HH_rich with capital'!BU50="","",'SAM_2017_4HH_rich with capital'!BU50)</f>
        <v>56190.961054146515</v>
      </c>
      <c r="BV50" s="223">
        <f>IF('SAM_2017_4HH_rich with capital'!BV50="","",'SAM_2017_4HH_rich with capital'!BV50)</f>
        <v>121694.88667155137</v>
      </c>
      <c r="BW50" s="223">
        <f>IF('SAM_2017_4HH_rich with capital'!BW50="","",'SAM_2017_4HH_rich with capital'!BW50)</f>
        <v>30749.135318650107</v>
      </c>
      <c r="BX50" s="280">
        <f>IF('SAM_2017_4HH_rich with capital'!BX50="","",'SAM_2017_4HH_rich with capital'!BX50)</f>
        <v>185915.56148917254</v>
      </c>
      <c r="BY50" s="223" t="str">
        <f>IF('SAM_2017_4HH_rich with capital'!BY50="","",'SAM_2017_4HH_rich with capital'!BY50)</f>
        <v/>
      </c>
      <c r="BZ50" s="223" t="str">
        <f>IF('SAM_2017_4HH_rich with capital'!BZ50="","",'SAM_2017_4HH_rich with capital'!BZ50)</f>
        <v/>
      </c>
      <c r="CA50" s="223" t="str">
        <f>IF('SAM_2017_4HH_rich with capital'!CA50="","",'SAM_2017_4HH_rich with capital'!CA50)</f>
        <v/>
      </c>
      <c r="CB50" s="223" t="str">
        <f>IF('SAM_2017_4HH_rich with capital'!CB50="","",'SAM_2017_4HH_rich with capital'!CB50)</f>
        <v/>
      </c>
      <c r="CC50" s="223" t="str">
        <f>IF('SAM_2017_4HH_rich with capital'!CC50="","",'SAM_2017_4HH_rich with capital'!CC50)</f>
        <v/>
      </c>
      <c r="CD50" s="223" t="str">
        <f>IF('SAM_2017_4HH_rich with capital'!CD50="","",'SAM_2017_4HH_rich with capital'!CD50)</f>
        <v/>
      </c>
      <c r="CE50" s="223">
        <f>IF('SAM_2017_4HH_rich with capital'!CE50="","",'SAM_2017_4HH_rich with capital'!CE50)</f>
        <v>7798.6343248258754</v>
      </c>
      <c r="CF50" s="83" t="str">
        <f>IF('SAM_2017_4HH_rich with capital'!CF50="","",'SAM_2017_4HH_rich with capital'!CF50)</f>
        <v/>
      </c>
      <c r="CG50" s="107">
        <f t="shared" si="1"/>
        <v>1697042.0697474433</v>
      </c>
      <c r="CH50" s="221"/>
      <c r="CI50" s="221"/>
      <c r="CJ50" s="221"/>
      <c r="CK50" s="221"/>
    </row>
    <row r="51" spans="1:89" x14ac:dyDescent="0.25">
      <c r="A51" s="227"/>
      <c r="B51" s="225">
        <v>49</v>
      </c>
      <c r="C51" s="244">
        <f>IF('SAM_2017_4HH_rich with capital'!C51="","",'SAM_2017_4HH_rich with capital'!C51)</f>
        <v>218474.02477080803</v>
      </c>
      <c r="D51" s="223">
        <f>IF('SAM_2017_4HH_rich with capital'!D51="","",'SAM_2017_4HH_rich with capital'!D51)</f>
        <v>2330.2905501033888</v>
      </c>
      <c r="E51" s="223">
        <f>IF('SAM_2017_4HH_rich with capital'!E51="","",'SAM_2017_4HH_rich with capital'!E51)</f>
        <v>110463.28643075997</v>
      </c>
      <c r="F51" s="223">
        <f>IF('SAM_2017_4HH_rich with capital'!F51="","",'SAM_2017_4HH_rich with capital'!F51)</f>
        <v>0.26442482605491557</v>
      </c>
      <c r="G51" s="223">
        <f>IF('SAM_2017_4HH_rich with capital'!G51="","",'SAM_2017_4HH_rich with capital'!G51)</f>
        <v>2369.8048365865166</v>
      </c>
      <c r="H51" s="223">
        <f>IF('SAM_2017_4HH_rich with capital'!H51="","",'SAM_2017_4HH_rich with capital'!H51)</f>
        <v>249084.22755272753</v>
      </c>
      <c r="I51" s="223">
        <f>IF('SAM_2017_4HH_rich with capital'!I51="","",'SAM_2017_4HH_rich with capital'!I51)</f>
        <v>8227.0068425138488</v>
      </c>
      <c r="J51" s="223">
        <f>IF('SAM_2017_4HH_rich with capital'!J51="","",'SAM_2017_4HH_rich with capital'!J51)</f>
        <v>98408.141678649161</v>
      </c>
      <c r="K51" s="223">
        <f>IF('SAM_2017_4HH_rich with capital'!K51="","",'SAM_2017_4HH_rich with capital'!K51)</f>
        <v>14790.457148401782</v>
      </c>
      <c r="L51" s="223">
        <f>IF('SAM_2017_4HH_rich with capital'!L51="","",'SAM_2017_4HH_rich with capital'!L51)</f>
        <v>64525.328273329797</v>
      </c>
      <c r="M51" s="223">
        <f>IF('SAM_2017_4HH_rich with capital'!M51="","",'SAM_2017_4HH_rich with capital'!M51)</f>
        <v>180.75666275815601</v>
      </c>
      <c r="N51" s="223">
        <f>IF('SAM_2017_4HH_rich with capital'!N51="","",'SAM_2017_4HH_rich with capital'!N51)</f>
        <v>1686.6570997792019</v>
      </c>
      <c r="O51" s="223">
        <f>IF('SAM_2017_4HH_rich with capital'!O51="","",'SAM_2017_4HH_rich with capital'!O51)</f>
        <v>111.33705475557366</v>
      </c>
      <c r="P51" s="223">
        <f>IF('SAM_2017_4HH_rich with capital'!P51="","",'SAM_2017_4HH_rich with capital'!P51)</f>
        <v>2361.9818144679898</v>
      </c>
      <c r="Q51" s="223">
        <f>IF('SAM_2017_4HH_rich with capital'!Q51="","",'SAM_2017_4HH_rich with capital'!Q51)</f>
        <v>33711.261083985322</v>
      </c>
      <c r="R51" s="223">
        <f>IF('SAM_2017_4HH_rich with capital'!R51="","",'SAM_2017_4HH_rich with capital'!R51)</f>
        <v>7273.5915626143105</v>
      </c>
      <c r="S51" s="223">
        <f>IF('SAM_2017_4HH_rich with capital'!S51="","",'SAM_2017_4HH_rich with capital'!S51)</f>
        <v>2591.8140847518312</v>
      </c>
      <c r="T51" s="223">
        <f>IF('SAM_2017_4HH_rich with capital'!T51="","",'SAM_2017_4HH_rich with capital'!T51)</f>
        <v>2349.0212429534604</v>
      </c>
      <c r="U51" s="223">
        <f>IF('SAM_2017_4HH_rich with capital'!U51="","",'SAM_2017_4HH_rich with capital'!U51)</f>
        <v>11104.492321118134</v>
      </c>
      <c r="V51" s="223">
        <f>IF('SAM_2017_4HH_rich with capital'!V51="","",'SAM_2017_4HH_rich with capital'!V51)</f>
        <v>54.732236291323609</v>
      </c>
      <c r="W51" s="223">
        <f>IF('SAM_2017_4HH_rich with capital'!W51="","",'SAM_2017_4HH_rich with capital'!W51)</f>
        <v>1489.6749357489714</v>
      </c>
      <c r="X51" s="223">
        <f>IF('SAM_2017_4HH_rich with capital'!X51="","",'SAM_2017_4HH_rich with capital'!X51)</f>
        <v>454.15637478031613</v>
      </c>
      <c r="Y51" s="223">
        <f>IF('SAM_2017_4HH_rich with capital'!Y51="","",'SAM_2017_4HH_rich with capital'!Y51)</f>
        <v>15514.214764687029</v>
      </c>
      <c r="Z51" s="223">
        <f>IF('SAM_2017_4HH_rich with capital'!Z51="","",'SAM_2017_4HH_rich with capital'!Z51)</f>
        <v>552.14476512857652</v>
      </c>
      <c r="AA51" s="223">
        <f>IF('SAM_2017_4HH_rich with capital'!AA51="","",'SAM_2017_4HH_rich with capital'!AA51)</f>
        <v>2751.8399743054142</v>
      </c>
      <c r="AB51" s="223">
        <f>IF('SAM_2017_4HH_rich with capital'!AB51="","",'SAM_2017_4HH_rich with capital'!AB51)</f>
        <v>7067.5604392022396</v>
      </c>
      <c r="AC51" s="223">
        <f>IF('SAM_2017_4HH_rich with capital'!AC51="","",'SAM_2017_4HH_rich with capital'!AC51)</f>
        <v>12465.394827002354</v>
      </c>
      <c r="AD51" s="223">
        <f>IF('SAM_2017_4HH_rich with capital'!AD51="","",'SAM_2017_4HH_rich with capital'!AD51)</f>
        <v>3517.3240418382829</v>
      </c>
      <c r="AE51" s="223">
        <f>IF('SAM_2017_4HH_rich with capital'!AE51="","",'SAM_2017_4HH_rich with capital'!AE51)</f>
        <v>339.13651790286661</v>
      </c>
      <c r="AF51" s="223">
        <f>IF('SAM_2017_4HH_rich with capital'!AF51="","",'SAM_2017_4HH_rich with capital'!AF51)</f>
        <v>16122.476450357968</v>
      </c>
      <c r="AG51" s="223">
        <f>IF('SAM_2017_4HH_rich with capital'!AG51="","",'SAM_2017_4HH_rich with capital'!AG51)</f>
        <v>58367.001595322305</v>
      </c>
      <c r="AH51" s="223">
        <f>IF('SAM_2017_4HH_rich with capital'!AH51="","",'SAM_2017_4HH_rich with capital'!AH51)</f>
        <v>30249.368118569324</v>
      </c>
      <c r="AI51" s="223">
        <f>IF('SAM_2017_4HH_rich with capital'!AI51="","",'SAM_2017_4HH_rich with capital'!AI51)</f>
        <v>150197.09614603544</v>
      </c>
      <c r="AJ51" s="223">
        <f>IF('SAM_2017_4HH_rich with capital'!AJ51="","",'SAM_2017_4HH_rich with capital'!AJ51)</f>
        <v>56636.021967094275</v>
      </c>
      <c r="AK51" s="223" t="str">
        <f>IF('SAM_2017_4HH_rich with capital'!AK51="","",'SAM_2017_4HH_rich with capital'!AK51)</f>
        <v/>
      </c>
      <c r="AL51" s="223" t="str">
        <f>IF('SAM_2017_4HH_rich with capital'!AL51="","",'SAM_2017_4HH_rich with capital'!AL51)</f>
        <v/>
      </c>
      <c r="AM51" s="223" t="str">
        <f>IF('SAM_2017_4HH_rich with capital'!AM51="","",'SAM_2017_4HH_rich with capital'!AM51)</f>
        <v/>
      </c>
      <c r="AN51" s="223" t="str">
        <f>IF('SAM_2017_4HH_rich with capital'!AN51="","",'SAM_2017_4HH_rich with capital'!AN51)</f>
        <v/>
      </c>
      <c r="AO51" s="223" t="str">
        <f>IF('SAM_2017_4HH_rich with capital'!AO51="","",'SAM_2017_4HH_rich with capital'!AO51)</f>
        <v/>
      </c>
      <c r="AP51" s="223" t="str">
        <f>IF('SAM_2017_4HH_rich with capital'!AP51="","",'SAM_2017_4HH_rich with capital'!AP51)</f>
        <v/>
      </c>
      <c r="AQ51" s="223" t="str">
        <f>IF('SAM_2017_4HH_rich with capital'!AQ51="","",'SAM_2017_4HH_rich with capital'!AQ51)</f>
        <v/>
      </c>
      <c r="AR51" s="223" t="str">
        <f>IF('SAM_2017_4HH_rich with capital'!AR51="","",'SAM_2017_4HH_rich with capital'!AR51)</f>
        <v/>
      </c>
      <c r="AS51" s="223" t="str">
        <f>IF('SAM_2017_4HH_rich with capital'!AS51="","",'SAM_2017_4HH_rich with capital'!AS51)</f>
        <v/>
      </c>
      <c r="AT51" s="223" t="str">
        <f>IF('SAM_2017_4HH_rich with capital'!AT51="","",'SAM_2017_4HH_rich with capital'!AT51)</f>
        <v/>
      </c>
      <c r="AU51" s="223" t="str">
        <f>IF('SAM_2017_4HH_rich with capital'!AU51="","",'SAM_2017_4HH_rich with capital'!AU51)</f>
        <v/>
      </c>
      <c r="AV51" s="223" t="str">
        <f>IF('SAM_2017_4HH_rich with capital'!AV51="","",'SAM_2017_4HH_rich with capital'!AV51)</f>
        <v/>
      </c>
      <c r="AW51" s="223" t="str">
        <f>IF('SAM_2017_4HH_rich with capital'!AW51="","",'SAM_2017_4HH_rich with capital'!AW51)</f>
        <v/>
      </c>
      <c r="AX51" s="223" t="str">
        <f>IF('SAM_2017_4HH_rich with capital'!AX51="","",'SAM_2017_4HH_rich with capital'!AX51)</f>
        <v/>
      </c>
      <c r="AY51" s="223" t="str">
        <f>IF('SAM_2017_4HH_rich with capital'!AY51="","",'SAM_2017_4HH_rich with capital'!AY51)</f>
        <v/>
      </c>
      <c r="AZ51" s="223" t="str">
        <f>IF('SAM_2017_4HH_rich with capital'!AZ51="","",'SAM_2017_4HH_rich with capital'!AZ51)</f>
        <v/>
      </c>
      <c r="BA51" s="223" t="str">
        <f>IF('SAM_2017_4HH_rich with capital'!BA51="","",'SAM_2017_4HH_rich with capital'!BA51)</f>
        <v/>
      </c>
      <c r="BB51" s="223" t="str">
        <f>IF('SAM_2017_4HH_rich with capital'!BB51="","",'SAM_2017_4HH_rich with capital'!BB51)</f>
        <v/>
      </c>
      <c r="BC51" s="223" t="str">
        <f>IF('SAM_2017_4HH_rich with capital'!BC51="","",'SAM_2017_4HH_rich with capital'!BC51)</f>
        <v/>
      </c>
      <c r="BD51" s="223" t="str">
        <f>IF('SAM_2017_4HH_rich with capital'!BD51="","",'SAM_2017_4HH_rich with capital'!BD51)</f>
        <v/>
      </c>
      <c r="BE51" s="223" t="str">
        <f>IF('SAM_2017_4HH_rich with capital'!BE51="","",'SAM_2017_4HH_rich with capital'!BE51)</f>
        <v/>
      </c>
      <c r="BF51" s="223" t="str">
        <f>IF('SAM_2017_4HH_rich with capital'!BF51="","",'SAM_2017_4HH_rich with capital'!BF51)</f>
        <v/>
      </c>
      <c r="BG51" s="223" t="str">
        <f>IF('SAM_2017_4HH_rich with capital'!BG51="","",'SAM_2017_4HH_rich with capital'!BG51)</f>
        <v/>
      </c>
      <c r="BH51" s="223" t="str">
        <f>IF('SAM_2017_4HH_rich with capital'!BH51="","",'SAM_2017_4HH_rich with capital'!BH51)</f>
        <v/>
      </c>
      <c r="BI51" s="223" t="str">
        <f>IF('SAM_2017_4HH_rich with capital'!BI51="","",'SAM_2017_4HH_rich with capital'!BI51)</f>
        <v/>
      </c>
      <c r="BJ51" s="223" t="str">
        <f>IF('SAM_2017_4HH_rich with capital'!BJ51="","",'SAM_2017_4HH_rich with capital'!BJ51)</f>
        <v/>
      </c>
      <c r="BK51" s="223" t="str">
        <f>IF('SAM_2017_4HH_rich with capital'!BK51="","",'SAM_2017_4HH_rich with capital'!BK51)</f>
        <v/>
      </c>
      <c r="BL51" s="223" t="str">
        <f>IF('SAM_2017_4HH_rich with capital'!BL51="","",'SAM_2017_4HH_rich with capital'!BL51)</f>
        <v/>
      </c>
      <c r="BM51" s="223" t="str">
        <f>IF('SAM_2017_4HH_rich with capital'!BM51="","",'SAM_2017_4HH_rich with capital'!BM51)</f>
        <v/>
      </c>
      <c r="BN51" s="223" t="str">
        <f>IF('SAM_2017_4HH_rich with capital'!BN51="","",'SAM_2017_4HH_rich with capital'!BN51)</f>
        <v/>
      </c>
      <c r="BO51" s="223" t="str">
        <f>IF('SAM_2017_4HH_rich with capital'!BO51="","",'SAM_2017_4HH_rich with capital'!BO51)</f>
        <v/>
      </c>
      <c r="BP51" s="223" t="str">
        <f>IF('SAM_2017_4HH_rich with capital'!BP51="","",'SAM_2017_4HH_rich with capital'!BP51)</f>
        <v/>
      </c>
      <c r="BQ51" s="223" t="str">
        <f>IF('SAM_2017_4HH_rich with capital'!BQ51="","",'SAM_2017_4HH_rich with capital'!BQ51)</f>
        <v/>
      </c>
      <c r="BR51" s="223" t="str">
        <f>IF('SAM_2017_4HH_rich with capital'!BR51="","",'SAM_2017_4HH_rich with capital'!BR51)</f>
        <v/>
      </c>
      <c r="BS51" s="223" t="str">
        <f>IF('SAM_2017_4HH_rich with capital'!BS51="","",'SAM_2017_4HH_rich with capital'!BS51)</f>
        <v/>
      </c>
      <c r="BT51" s="223" t="str">
        <f>IF('SAM_2017_4HH_rich with capital'!BT51="","",'SAM_2017_4HH_rich with capital'!BT51)</f>
        <v/>
      </c>
      <c r="BU51" s="279">
        <f>IF('SAM_2017_4HH_rich with capital'!BU51="","",'SAM_2017_4HH_rich with capital'!BU51)</f>
        <v>109928.16934187557</v>
      </c>
      <c r="BV51" s="223">
        <f>IF('SAM_2017_4HH_rich with capital'!BV51="","",'SAM_2017_4HH_rich with capital'!BV51)</f>
        <v>189161.39395065504</v>
      </c>
      <c r="BW51" s="223">
        <f>IF('SAM_2017_4HH_rich with capital'!BW51="","",'SAM_2017_4HH_rich with capital'!BW51)</f>
        <v>69823.24101352453</v>
      </c>
      <c r="BX51" s="280">
        <f>IF('SAM_2017_4HH_rich with capital'!BX51="","",'SAM_2017_4HH_rich with capital'!BX51)</f>
        <v>330978.60190605093</v>
      </c>
      <c r="BY51" s="223" t="str">
        <f>IF('SAM_2017_4HH_rich with capital'!BY51="","",'SAM_2017_4HH_rich with capital'!BY51)</f>
        <v/>
      </c>
      <c r="BZ51" s="223" t="str">
        <f>IF('SAM_2017_4HH_rich with capital'!BZ51="","",'SAM_2017_4HH_rich with capital'!BZ51)</f>
        <v/>
      </c>
      <c r="CA51" s="223" t="str">
        <f>IF('SAM_2017_4HH_rich with capital'!CA51="","",'SAM_2017_4HH_rich with capital'!CA51)</f>
        <v/>
      </c>
      <c r="CB51" s="223" t="str">
        <f>IF('SAM_2017_4HH_rich with capital'!CB51="","",'SAM_2017_4HH_rich with capital'!CB51)</f>
        <v/>
      </c>
      <c r="CC51" s="223" t="str">
        <f>IF('SAM_2017_4HH_rich with capital'!CC51="","",'SAM_2017_4HH_rich with capital'!CC51)</f>
        <v/>
      </c>
      <c r="CD51" s="223" t="str">
        <f>IF('SAM_2017_4HH_rich with capital'!CD51="","",'SAM_2017_4HH_rich with capital'!CD51)</f>
        <v/>
      </c>
      <c r="CE51" s="223">
        <f>IF('SAM_2017_4HH_rich with capital'!CE51="","",'SAM_2017_4HH_rich with capital'!CE51)</f>
        <v>21281.855841806744</v>
      </c>
      <c r="CF51" s="83" t="str">
        <f>IF('SAM_2017_4HH_rich with capital'!CF51="","",'SAM_2017_4HH_rich with capital'!CF51)</f>
        <v/>
      </c>
      <c r="CG51" s="107">
        <f t="shared" si="1"/>
        <v>1906995.1506440695</v>
      </c>
      <c r="CH51" s="221"/>
      <c r="CI51" s="221"/>
      <c r="CJ51" s="221"/>
      <c r="CK51" s="221"/>
    </row>
    <row r="52" spans="1:89" x14ac:dyDescent="0.25">
      <c r="A52" s="227"/>
      <c r="B52" s="225">
        <v>50</v>
      </c>
      <c r="C52" s="244">
        <f>IF('SAM_2017_4HH_rich with capital'!C52="","",'SAM_2017_4HH_rich with capital'!C52)</f>
        <v>18129.150233329336</v>
      </c>
      <c r="D52" s="223">
        <f>IF('SAM_2017_4HH_rich with capital'!D52="","",'SAM_2017_4HH_rich with capital'!D52)</f>
        <v>15.833971761582642</v>
      </c>
      <c r="E52" s="223">
        <f>IF('SAM_2017_4HH_rich with capital'!E52="","",'SAM_2017_4HH_rich with capital'!E52)</f>
        <v>30430.787087557452</v>
      </c>
      <c r="F52" s="223">
        <f>IF('SAM_2017_4HH_rich with capital'!F52="","",'SAM_2017_4HH_rich with capital'!F52)</f>
        <v>0.11640614100854949</v>
      </c>
      <c r="G52" s="223">
        <f>IF('SAM_2017_4HH_rich with capital'!G52="","",'SAM_2017_4HH_rich with capital'!G52)</f>
        <v>1064.4161277442086</v>
      </c>
      <c r="H52" s="223">
        <f>IF('SAM_2017_4HH_rich with capital'!H52="","",'SAM_2017_4HH_rich with capital'!H52)</f>
        <v>89821.377180319803</v>
      </c>
      <c r="I52" s="223">
        <f>IF('SAM_2017_4HH_rich with capital'!I52="","",'SAM_2017_4HH_rich with capital'!I52)</f>
        <v>45724.231785681113</v>
      </c>
      <c r="J52" s="223">
        <f>IF('SAM_2017_4HH_rich with capital'!J52="","",'SAM_2017_4HH_rich with capital'!J52)</f>
        <v>13379.416266015523</v>
      </c>
      <c r="K52" s="223">
        <f>IF('SAM_2017_4HH_rich with capital'!K52="","",'SAM_2017_4HH_rich with capital'!K52)</f>
        <v>0.32992171832016637</v>
      </c>
      <c r="L52" s="223">
        <f>IF('SAM_2017_4HH_rich with capital'!L52="","",'SAM_2017_4HH_rich with capital'!L52)</f>
        <v>2232.7761322946358</v>
      </c>
      <c r="M52" s="223">
        <f>IF('SAM_2017_4HH_rich with capital'!M52="","",'SAM_2017_4HH_rich with capital'!M52)</f>
        <v>5625.994994902082</v>
      </c>
      <c r="N52" s="223">
        <f>IF('SAM_2017_4HH_rich with capital'!N52="","",'SAM_2017_4HH_rich with capital'!N52)</f>
        <v>30.889383954262222</v>
      </c>
      <c r="O52" s="223">
        <f>IF('SAM_2017_4HH_rich with capital'!O52="","",'SAM_2017_4HH_rich with capital'!O52)</f>
        <v>126.1332187229235</v>
      </c>
      <c r="P52" s="223">
        <f>IF('SAM_2017_4HH_rich with capital'!P52="","",'SAM_2017_4HH_rich with capital'!P52)</f>
        <v>111.5344749438125</v>
      </c>
      <c r="Q52" s="223">
        <f>IF('SAM_2017_4HH_rich with capital'!Q52="","",'SAM_2017_4HH_rich with capital'!Q52)</f>
        <v>2200.333015564735</v>
      </c>
      <c r="R52" s="223">
        <f>IF('SAM_2017_4HH_rich with capital'!R52="","",'SAM_2017_4HH_rich with capital'!R52)</f>
        <v>45805.354078897173</v>
      </c>
      <c r="S52" s="223">
        <f>IF('SAM_2017_4HH_rich with capital'!S52="","",'SAM_2017_4HH_rich with capital'!S52)</f>
        <v>2052.6567176473663</v>
      </c>
      <c r="T52" s="223">
        <f>IF('SAM_2017_4HH_rich with capital'!T52="","",'SAM_2017_4HH_rich with capital'!T52)</f>
        <v>6.5053845706093696E-2</v>
      </c>
      <c r="U52" s="223">
        <f>IF('SAM_2017_4HH_rich with capital'!U52="","",'SAM_2017_4HH_rich with capital'!U52)</f>
        <v>20539.551862029643</v>
      </c>
      <c r="V52" s="223">
        <f>IF('SAM_2017_4HH_rich with capital'!V52="","",'SAM_2017_4HH_rich with capital'!V52)</f>
        <v>199.33893103592769</v>
      </c>
      <c r="W52" s="223">
        <f>IF('SAM_2017_4HH_rich with capital'!W52="","",'SAM_2017_4HH_rich with capital'!W52)</f>
        <v>4286.0240927631803</v>
      </c>
      <c r="X52" s="223">
        <f>IF('SAM_2017_4HH_rich with capital'!X52="","",'SAM_2017_4HH_rich with capital'!X52)</f>
        <v>1091.5771351214771</v>
      </c>
      <c r="Y52" s="223">
        <f>IF('SAM_2017_4HH_rich with capital'!Y52="","",'SAM_2017_4HH_rich with capital'!Y52)</f>
        <v>16764.295880908961</v>
      </c>
      <c r="Z52" s="223">
        <f>IF('SAM_2017_4HH_rich with capital'!Z52="","",'SAM_2017_4HH_rich with capital'!Z52)</f>
        <v>642.90830202949394</v>
      </c>
      <c r="AA52" s="223">
        <f>IF('SAM_2017_4HH_rich with capital'!AA52="","",'SAM_2017_4HH_rich with capital'!AA52)</f>
        <v>517.8343676442762</v>
      </c>
      <c r="AB52" s="223">
        <f>IF('SAM_2017_4HH_rich with capital'!AB52="","",'SAM_2017_4HH_rich with capital'!AB52)</f>
        <v>355448.38575624104</v>
      </c>
      <c r="AC52" s="223">
        <f>IF('SAM_2017_4HH_rich with capital'!AC52="","",'SAM_2017_4HH_rich with capital'!AC52)</f>
        <v>10657.543340148572</v>
      </c>
      <c r="AD52" s="223">
        <f>IF('SAM_2017_4HH_rich with capital'!AD52="","",'SAM_2017_4HH_rich with capital'!AD52)</f>
        <v>1549.0939725314965</v>
      </c>
      <c r="AE52" s="223">
        <f>IF('SAM_2017_4HH_rich with capital'!AE52="","",'SAM_2017_4HH_rich with capital'!AE52)</f>
        <v>127.26772819327795</v>
      </c>
      <c r="AF52" s="223">
        <f>IF('SAM_2017_4HH_rich with capital'!AF52="","",'SAM_2017_4HH_rich with capital'!AF52)</f>
        <v>82444.312217255356</v>
      </c>
      <c r="AG52" s="223">
        <f>IF('SAM_2017_4HH_rich with capital'!AG52="","",'SAM_2017_4HH_rich with capital'!AG52)</f>
        <v>47131.666869561544</v>
      </c>
      <c r="AH52" s="223">
        <f>IF('SAM_2017_4HH_rich with capital'!AH52="","",'SAM_2017_4HH_rich with capital'!AH52)</f>
        <v>3467.0499974600216</v>
      </c>
      <c r="AI52" s="223">
        <f>IF('SAM_2017_4HH_rich with capital'!AI52="","",'SAM_2017_4HH_rich with capital'!AI52)</f>
        <v>6721.2003907720145</v>
      </c>
      <c r="AJ52" s="223">
        <f>IF('SAM_2017_4HH_rich with capital'!AJ52="","",'SAM_2017_4HH_rich with capital'!AJ52)</f>
        <v>77726.108384351552</v>
      </c>
      <c r="AK52" s="223" t="str">
        <f>IF('SAM_2017_4HH_rich with capital'!AK52="","",'SAM_2017_4HH_rich with capital'!AK52)</f>
        <v/>
      </c>
      <c r="AL52" s="223" t="str">
        <f>IF('SAM_2017_4HH_rich with capital'!AL52="","",'SAM_2017_4HH_rich with capital'!AL52)</f>
        <v/>
      </c>
      <c r="AM52" s="223" t="str">
        <f>IF('SAM_2017_4HH_rich with capital'!AM52="","",'SAM_2017_4HH_rich with capital'!AM52)</f>
        <v/>
      </c>
      <c r="AN52" s="223" t="str">
        <f>IF('SAM_2017_4HH_rich with capital'!AN52="","",'SAM_2017_4HH_rich with capital'!AN52)</f>
        <v/>
      </c>
      <c r="AO52" s="223" t="str">
        <f>IF('SAM_2017_4HH_rich with capital'!AO52="","",'SAM_2017_4HH_rich with capital'!AO52)</f>
        <v/>
      </c>
      <c r="AP52" s="223" t="str">
        <f>IF('SAM_2017_4HH_rich with capital'!AP52="","",'SAM_2017_4HH_rich with capital'!AP52)</f>
        <v/>
      </c>
      <c r="AQ52" s="223" t="str">
        <f>IF('SAM_2017_4HH_rich with capital'!AQ52="","",'SAM_2017_4HH_rich with capital'!AQ52)</f>
        <v/>
      </c>
      <c r="AR52" s="223" t="str">
        <f>IF('SAM_2017_4HH_rich with capital'!AR52="","",'SAM_2017_4HH_rich with capital'!AR52)</f>
        <v/>
      </c>
      <c r="AS52" s="223" t="str">
        <f>IF('SAM_2017_4HH_rich with capital'!AS52="","",'SAM_2017_4HH_rich with capital'!AS52)</f>
        <v/>
      </c>
      <c r="AT52" s="223" t="str">
        <f>IF('SAM_2017_4HH_rich with capital'!AT52="","",'SAM_2017_4HH_rich with capital'!AT52)</f>
        <v/>
      </c>
      <c r="AU52" s="223" t="str">
        <f>IF('SAM_2017_4HH_rich with capital'!AU52="","",'SAM_2017_4HH_rich with capital'!AU52)</f>
        <v/>
      </c>
      <c r="AV52" s="223" t="str">
        <f>IF('SAM_2017_4HH_rich with capital'!AV52="","",'SAM_2017_4HH_rich with capital'!AV52)</f>
        <v/>
      </c>
      <c r="AW52" s="223" t="str">
        <f>IF('SAM_2017_4HH_rich with capital'!AW52="","",'SAM_2017_4HH_rich with capital'!AW52)</f>
        <v/>
      </c>
      <c r="AX52" s="223" t="str">
        <f>IF('SAM_2017_4HH_rich with capital'!AX52="","",'SAM_2017_4HH_rich with capital'!AX52)</f>
        <v/>
      </c>
      <c r="AY52" s="223" t="str">
        <f>IF('SAM_2017_4HH_rich with capital'!AY52="","",'SAM_2017_4HH_rich with capital'!AY52)</f>
        <v/>
      </c>
      <c r="AZ52" s="223" t="str">
        <f>IF('SAM_2017_4HH_rich with capital'!AZ52="","",'SAM_2017_4HH_rich with capital'!AZ52)</f>
        <v/>
      </c>
      <c r="BA52" s="223" t="str">
        <f>IF('SAM_2017_4HH_rich with capital'!BA52="","",'SAM_2017_4HH_rich with capital'!BA52)</f>
        <v/>
      </c>
      <c r="BB52" s="223" t="str">
        <f>IF('SAM_2017_4HH_rich with capital'!BB52="","",'SAM_2017_4HH_rich with capital'!BB52)</f>
        <v/>
      </c>
      <c r="BC52" s="223" t="str">
        <f>IF('SAM_2017_4HH_rich with capital'!BC52="","",'SAM_2017_4HH_rich with capital'!BC52)</f>
        <v/>
      </c>
      <c r="BD52" s="223" t="str">
        <f>IF('SAM_2017_4HH_rich with capital'!BD52="","",'SAM_2017_4HH_rich with capital'!BD52)</f>
        <v/>
      </c>
      <c r="BE52" s="223" t="str">
        <f>IF('SAM_2017_4HH_rich with capital'!BE52="","",'SAM_2017_4HH_rich with capital'!BE52)</f>
        <v/>
      </c>
      <c r="BF52" s="223" t="str">
        <f>IF('SAM_2017_4HH_rich with capital'!BF52="","",'SAM_2017_4HH_rich with capital'!BF52)</f>
        <v/>
      </c>
      <c r="BG52" s="223" t="str">
        <f>IF('SAM_2017_4HH_rich with capital'!BG52="","",'SAM_2017_4HH_rich with capital'!BG52)</f>
        <v/>
      </c>
      <c r="BH52" s="223" t="str">
        <f>IF('SAM_2017_4HH_rich with capital'!BH52="","",'SAM_2017_4HH_rich with capital'!BH52)</f>
        <v/>
      </c>
      <c r="BI52" s="223" t="str">
        <f>IF('SAM_2017_4HH_rich with capital'!BI52="","",'SAM_2017_4HH_rich with capital'!BI52)</f>
        <v/>
      </c>
      <c r="BJ52" s="223" t="str">
        <f>IF('SAM_2017_4HH_rich with capital'!BJ52="","",'SAM_2017_4HH_rich with capital'!BJ52)</f>
        <v/>
      </c>
      <c r="BK52" s="223" t="str">
        <f>IF('SAM_2017_4HH_rich with capital'!BK52="","",'SAM_2017_4HH_rich with capital'!BK52)</f>
        <v/>
      </c>
      <c r="BL52" s="223" t="str">
        <f>IF('SAM_2017_4HH_rich with capital'!BL52="","",'SAM_2017_4HH_rich with capital'!BL52)</f>
        <v/>
      </c>
      <c r="BM52" s="223" t="str">
        <f>IF('SAM_2017_4HH_rich with capital'!BM52="","",'SAM_2017_4HH_rich with capital'!BM52)</f>
        <v/>
      </c>
      <c r="BN52" s="223" t="str">
        <f>IF('SAM_2017_4HH_rich with capital'!BN52="","",'SAM_2017_4HH_rich with capital'!BN52)</f>
        <v/>
      </c>
      <c r="BO52" s="223" t="str">
        <f>IF('SAM_2017_4HH_rich with capital'!BO52="","",'SAM_2017_4HH_rich with capital'!BO52)</f>
        <v/>
      </c>
      <c r="BP52" s="223" t="str">
        <f>IF('SAM_2017_4HH_rich with capital'!BP52="","",'SAM_2017_4HH_rich with capital'!BP52)</f>
        <v/>
      </c>
      <c r="BQ52" s="223" t="str">
        <f>IF('SAM_2017_4HH_rich with capital'!BQ52="","",'SAM_2017_4HH_rich with capital'!BQ52)</f>
        <v/>
      </c>
      <c r="BR52" s="223" t="str">
        <f>IF('SAM_2017_4HH_rich with capital'!BR52="","",'SAM_2017_4HH_rich with capital'!BR52)</f>
        <v/>
      </c>
      <c r="BS52" s="223" t="str">
        <f>IF('SAM_2017_4HH_rich with capital'!BS52="","",'SAM_2017_4HH_rich with capital'!BS52)</f>
        <v/>
      </c>
      <c r="BT52" s="223" t="str">
        <f>IF('SAM_2017_4HH_rich with capital'!BT52="","",'SAM_2017_4HH_rich with capital'!BT52)</f>
        <v/>
      </c>
      <c r="BU52" s="279">
        <f>IF('SAM_2017_4HH_rich with capital'!BU52="","",'SAM_2017_4HH_rich with capital'!BU52)</f>
        <v>15650.350950395488</v>
      </c>
      <c r="BV52" s="223">
        <f>IF('SAM_2017_4HH_rich with capital'!BV52="","",'SAM_2017_4HH_rich with capital'!BV52)</f>
        <v>41309.456698122856</v>
      </c>
      <c r="BW52" s="223">
        <f>IF('SAM_2017_4HH_rich with capital'!BW52="","",'SAM_2017_4HH_rich with capital'!BW52)</f>
        <v>6054.070300181219</v>
      </c>
      <c r="BX52" s="280">
        <f>IF('SAM_2017_4HH_rich with capital'!BX52="","",'SAM_2017_4HH_rich with capital'!BX52)</f>
        <v>40623.489088844253</v>
      </c>
      <c r="BY52" s="223" t="str">
        <f>IF('SAM_2017_4HH_rich with capital'!BY52="","",'SAM_2017_4HH_rich with capital'!BY52)</f>
        <v/>
      </c>
      <c r="BZ52" s="223" t="str">
        <f>IF('SAM_2017_4HH_rich with capital'!BZ52="","",'SAM_2017_4HH_rich with capital'!BZ52)</f>
        <v/>
      </c>
      <c r="CA52" s="223" t="str">
        <f>IF('SAM_2017_4HH_rich with capital'!CA52="","",'SAM_2017_4HH_rich with capital'!CA52)</f>
        <v/>
      </c>
      <c r="CB52" s="223" t="str">
        <f>IF('SAM_2017_4HH_rich with capital'!CB52="","",'SAM_2017_4HH_rich with capital'!CB52)</f>
        <v/>
      </c>
      <c r="CC52" s="223" t="str">
        <f>IF('SAM_2017_4HH_rich with capital'!CC52="","",'SAM_2017_4HH_rich with capital'!CC52)</f>
        <v/>
      </c>
      <c r="CD52" s="223" t="str">
        <f>IF('SAM_2017_4HH_rich with capital'!CD52="","",'SAM_2017_4HH_rich with capital'!CD52)</f>
        <v/>
      </c>
      <c r="CE52" s="223">
        <f>IF('SAM_2017_4HH_rich with capital'!CE52="","",'SAM_2017_4HH_rich with capital'!CE52)</f>
        <v>18073.899338027695</v>
      </c>
      <c r="CF52" s="83" t="str">
        <f>IF('SAM_2017_4HH_rich with capital'!CF52="","",'SAM_2017_4HH_rich with capital'!CF52)</f>
        <v/>
      </c>
      <c r="CG52" s="107">
        <f t="shared" si="1"/>
        <v>1007776.8216546603</v>
      </c>
      <c r="CH52" s="221"/>
      <c r="CI52" s="221"/>
      <c r="CJ52" s="221"/>
      <c r="CK52" s="221"/>
    </row>
    <row r="53" spans="1:89" x14ac:dyDescent="0.25">
      <c r="A53" s="227"/>
      <c r="B53" s="225">
        <v>51</v>
      </c>
      <c r="C53" s="244">
        <f>IF('SAM_2017_4HH_rich with capital'!C53="","",'SAM_2017_4HH_rich with capital'!C53)</f>
        <v>46936.071736125909</v>
      </c>
      <c r="D53" s="223">
        <f>IF('SAM_2017_4HH_rich with capital'!D53="","",'SAM_2017_4HH_rich with capital'!D53)</f>
        <v>15095.423074470076</v>
      </c>
      <c r="E53" s="223">
        <f>IF('SAM_2017_4HH_rich with capital'!E53="","",'SAM_2017_4HH_rich with capital'!E53)</f>
        <v>299023.70938850183</v>
      </c>
      <c r="F53" s="223">
        <f>IF('SAM_2017_4HH_rich with capital'!F53="","",'SAM_2017_4HH_rich with capital'!F53)</f>
        <v>1261.8073141824382</v>
      </c>
      <c r="G53" s="223">
        <f>IF('SAM_2017_4HH_rich with capital'!G53="","",'SAM_2017_4HH_rich with capital'!G53)</f>
        <v>10017.285739990359</v>
      </c>
      <c r="H53" s="223">
        <f>IF('SAM_2017_4HH_rich with capital'!H53="","",'SAM_2017_4HH_rich with capital'!H53)</f>
        <v>44288.80965917193</v>
      </c>
      <c r="I53" s="223">
        <f>IF('SAM_2017_4HH_rich with capital'!I53="","",'SAM_2017_4HH_rich with capital'!I53)</f>
        <v>22079.891978436634</v>
      </c>
      <c r="J53" s="223">
        <f>IF('SAM_2017_4HH_rich with capital'!J53="","",'SAM_2017_4HH_rich with capital'!J53)</f>
        <v>3916.0555147272826</v>
      </c>
      <c r="K53" s="223">
        <f>IF('SAM_2017_4HH_rich with capital'!K53="","",'SAM_2017_4HH_rich with capital'!K53)</f>
        <v>195.51771123970326</v>
      </c>
      <c r="L53" s="223">
        <f>IF('SAM_2017_4HH_rich with capital'!L53="","",'SAM_2017_4HH_rich with capital'!L53)</f>
        <v>2027.3195277437824</v>
      </c>
      <c r="M53" s="223">
        <f>IF('SAM_2017_4HH_rich with capital'!M53="","",'SAM_2017_4HH_rich with capital'!M53)</f>
        <v>4279.6342663070973</v>
      </c>
      <c r="N53" s="223">
        <f>IF('SAM_2017_4HH_rich with capital'!N53="","",'SAM_2017_4HH_rich with capital'!N53)</f>
        <v>139.51764955938566</v>
      </c>
      <c r="O53" s="223">
        <f>IF('SAM_2017_4HH_rich with capital'!O53="","",'SAM_2017_4HH_rich with capital'!O53)</f>
        <v>867.65211216865248</v>
      </c>
      <c r="P53" s="223">
        <f>IF('SAM_2017_4HH_rich with capital'!P53="","",'SAM_2017_4HH_rich with capital'!P53)</f>
        <v>1319.0687049671114</v>
      </c>
      <c r="Q53" s="223">
        <f>IF('SAM_2017_4HH_rich with capital'!Q53="","",'SAM_2017_4HH_rich with capital'!Q53)</f>
        <v>46.35168611675536</v>
      </c>
      <c r="R53" s="223">
        <f>IF('SAM_2017_4HH_rich with capital'!R53="","",'SAM_2017_4HH_rich with capital'!R53)</f>
        <v>1480.3337440215048</v>
      </c>
      <c r="S53" s="223">
        <f>IF('SAM_2017_4HH_rich with capital'!S53="","",'SAM_2017_4HH_rich with capital'!S53)</f>
        <v>31860.874324105855</v>
      </c>
      <c r="T53" s="223">
        <f>IF('SAM_2017_4HH_rich with capital'!T53="","",'SAM_2017_4HH_rich with capital'!T53)</f>
        <v>2013.2126004332324</v>
      </c>
      <c r="U53" s="223">
        <f>IF('SAM_2017_4HH_rich with capital'!U53="","",'SAM_2017_4HH_rich with capital'!U53)</f>
        <v>46555.60967249138</v>
      </c>
      <c r="V53" s="223">
        <f>IF('SAM_2017_4HH_rich with capital'!V53="","",'SAM_2017_4HH_rich with capital'!V53)</f>
        <v>1156.7025917611622</v>
      </c>
      <c r="W53" s="223">
        <f>IF('SAM_2017_4HH_rich with capital'!W53="","",'SAM_2017_4HH_rich with capital'!W53)</f>
        <v>3706.0189785458192</v>
      </c>
      <c r="X53" s="223">
        <f>IF('SAM_2017_4HH_rich with capital'!X53="","",'SAM_2017_4HH_rich with capital'!X53)</f>
        <v>1379.0930007894208</v>
      </c>
      <c r="Y53" s="223">
        <f>IF('SAM_2017_4HH_rich with capital'!Y53="","",'SAM_2017_4HH_rich with capital'!Y53)</f>
        <v>171752.93494691121</v>
      </c>
      <c r="Z53" s="223">
        <f>IF('SAM_2017_4HH_rich with capital'!Z53="","",'SAM_2017_4HH_rich with capital'!Z53)</f>
        <v>7689.2494854402939</v>
      </c>
      <c r="AA53" s="223">
        <f>IF('SAM_2017_4HH_rich with capital'!AA53="","",'SAM_2017_4HH_rich with capital'!AA53)</f>
        <v>33201.244000076469</v>
      </c>
      <c r="AB53" s="223">
        <f>IF('SAM_2017_4HH_rich with capital'!AB53="","",'SAM_2017_4HH_rich with capital'!AB53)</f>
        <v>11248.953198703914</v>
      </c>
      <c r="AC53" s="223">
        <f>IF('SAM_2017_4HH_rich with capital'!AC53="","",'SAM_2017_4HH_rich with capital'!AC53)</f>
        <v>445478.76940745139</v>
      </c>
      <c r="AD53" s="223">
        <f>IF('SAM_2017_4HH_rich with capital'!AD53="","",'SAM_2017_4HH_rich with capital'!AD53)</f>
        <v>48451.999590280822</v>
      </c>
      <c r="AE53" s="223">
        <f>IF('SAM_2017_4HH_rich with capital'!AE53="","",'SAM_2017_4HH_rich with capital'!AE53)</f>
        <v>5391.9482505872802</v>
      </c>
      <c r="AF53" s="223">
        <f>IF('SAM_2017_4HH_rich with capital'!AF53="","",'SAM_2017_4HH_rich with capital'!AF53)</f>
        <v>5303.1947345371036</v>
      </c>
      <c r="AG53" s="223">
        <f>IF('SAM_2017_4HH_rich with capital'!AG53="","",'SAM_2017_4HH_rich with capital'!AG53)</f>
        <v>48150.99179673296</v>
      </c>
      <c r="AH53" s="223">
        <f>IF('SAM_2017_4HH_rich with capital'!AH53="","",'SAM_2017_4HH_rich with capital'!AH53)</f>
        <v>29092.276206345527</v>
      </c>
      <c r="AI53" s="223">
        <f>IF('SAM_2017_4HH_rich with capital'!AI53="","",'SAM_2017_4HH_rich with capital'!AI53)</f>
        <v>19569.060078404942</v>
      </c>
      <c r="AJ53" s="223">
        <f>IF('SAM_2017_4HH_rich with capital'!AJ53="","",'SAM_2017_4HH_rich with capital'!AJ53)</f>
        <v>166136.44301373133</v>
      </c>
      <c r="AK53" s="223" t="str">
        <f>IF('SAM_2017_4HH_rich with capital'!AK53="","",'SAM_2017_4HH_rich with capital'!AK53)</f>
        <v/>
      </c>
      <c r="AL53" s="223" t="str">
        <f>IF('SAM_2017_4HH_rich with capital'!AL53="","",'SAM_2017_4HH_rich with capital'!AL53)</f>
        <v/>
      </c>
      <c r="AM53" s="223" t="str">
        <f>IF('SAM_2017_4HH_rich with capital'!AM53="","",'SAM_2017_4HH_rich with capital'!AM53)</f>
        <v/>
      </c>
      <c r="AN53" s="223" t="str">
        <f>IF('SAM_2017_4HH_rich with capital'!AN53="","",'SAM_2017_4HH_rich with capital'!AN53)</f>
        <v/>
      </c>
      <c r="AO53" s="223" t="str">
        <f>IF('SAM_2017_4HH_rich with capital'!AO53="","",'SAM_2017_4HH_rich with capital'!AO53)</f>
        <v/>
      </c>
      <c r="AP53" s="223" t="str">
        <f>IF('SAM_2017_4HH_rich with capital'!AP53="","",'SAM_2017_4HH_rich with capital'!AP53)</f>
        <v/>
      </c>
      <c r="AQ53" s="223" t="str">
        <f>IF('SAM_2017_4HH_rich with capital'!AQ53="","",'SAM_2017_4HH_rich with capital'!AQ53)</f>
        <v/>
      </c>
      <c r="AR53" s="223" t="str">
        <f>IF('SAM_2017_4HH_rich with capital'!AR53="","",'SAM_2017_4HH_rich with capital'!AR53)</f>
        <v/>
      </c>
      <c r="AS53" s="223" t="str">
        <f>IF('SAM_2017_4HH_rich with capital'!AS53="","",'SAM_2017_4HH_rich with capital'!AS53)</f>
        <v/>
      </c>
      <c r="AT53" s="223" t="str">
        <f>IF('SAM_2017_4HH_rich with capital'!AT53="","",'SAM_2017_4HH_rich with capital'!AT53)</f>
        <v/>
      </c>
      <c r="AU53" s="223" t="str">
        <f>IF('SAM_2017_4HH_rich with capital'!AU53="","",'SAM_2017_4HH_rich with capital'!AU53)</f>
        <v/>
      </c>
      <c r="AV53" s="223" t="str">
        <f>IF('SAM_2017_4HH_rich with capital'!AV53="","",'SAM_2017_4HH_rich with capital'!AV53)</f>
        <v/>
      </c>
      <c r="AW53" s="223" t="str">
        <f>IF('SAM_2017_4HH_rich with capital'!AW53="","",'SAM_2017_4HH_rich with capital'!AW53)</f>
        <v/>
      </c>
      <c r="AX53" s="223" t="str">
        <f>IF('SAM_2017_4HH_rich with capital'!AX53="","",'SAM_2017_4HH_rich with capital'!AX53)</f>
        <v/>
      </c>
      <c r="AY53" s="223" t="str">
        <f>IF('SAM_2017_4HH_rich with capital'!AY53="","",'SAM_2017_4HH_rich with capital'!AY53)</f>
        <v/>
      </c>
      <c r="AZ53" s="223" t="str">
        <f>IF('SAM_2017_4HH_rich with capital'!AZ53="","",'SAM_2017_4HH_rich with capital'!AZ53)</f>
        <v/>
      </c>
      <c r="BA53" s="223" t="str">
        <f>IF('SAM_2017_4HH_rich with capital'!BA53="","",'SAM_2017_4HH_rich with capital'!BA53)</f>
        <v/>
      </c>
      <c r="BB53" s="223" t="str">
        <f>IF('SAM_2017_4HH_rich with capital'!BB53="","",'SAM_2017_4HH_rich with capital'!BB53)</f>
        <v/>
      </c>
      <c r="BC53" s="223" t="str">
        <f>IF('SAM_2017_4HH_rich with capital'!BC53="","",'SAM_2017_4HH_rich with capital'!BC53)</f>
        <v/>
      </c>
      <c r="BD53" s="223" t="str">
        <f>IF('SAM_2017_4HH_rich with capital'!BD53="","",'SAM_2017_4HH_rich with capital'!BD53)</f>
        <v/>
      </c>
      <c r="BE53" s="223" t="str">
        <f>IF('SAM_2017_4HH_rich with capital'!BE53="","",'SAM_2017_4HH_rich with capital'!BE53)</f>
        <v/>
      </c>
      <c r="BF53" s="223" t="str">
        <f>IF('SAM_2017_4HH_rich with capital'!BF53="","",'SAM_2017_4HH_rich with capital'!BF53)</f>
        <v/>
      </c>
      <c r="BG53" s="223" t="str">
        <f>IF('SAM_2017_4HH_rich with capital'!BG53="","",'SAM_2017_4HH_rich with capital'!BG53)</f>
        <v/>
      </c>
      <c r="BH53" s="223" t="str">
        <f>IF('SAM_2017_4HH_rich with capital'!BH53="","",'SAM_2017_4HH_rich with capital'!BH53)</f>
        <v/>
      </c>
      <c r="BI53" s="223" t="str">
        <f>IF('SAM_2017_4HH_rich with capital'!BI53="","",'SAM_2017_4HH_rich with capital'!BI53)</f>
        <v/>
      </c>
      <c r="BJ53" s="223" t="str">
        <f>IF('SAM_2017_4HH_rich with capital'!BJ53="","",'SAM_2017_4HH_rich with capital'!BJ53)</f>
        <v/>
      </c>
      <c r="BK53" s="223" t="str">
        <f>IF('SAM_2017_4HH_rich with capital'!BK53="","",'SAM_2017_4HH_rich with capital'!BK53)</f>
        <v/>
      </c>
      <c r="BL53" s="223" t="str">
        <f>IF('SAM_2017_4HH_rich with capital'!BL53="","",'SAM_2017_4HH_rich with capital'!BL53)</f>
        <v/>
      </c>
      <c r="BM53" s="223" t="str">
        <f>IF('SAM_2017_4HH_rich with capital'!BM53="","",'SAM_2017_4HH_rich with capital'!BM53)</f>
        <v/>
      </c>
      <c r="BN53" s="223" t="str">
        <f>IF('SAM_2017_4HH_rich with capital'!BN53="","",'SAM_2017_4HH_rich with capital'!BN53)</f>
        <v/>
      </c>
      <c r="BO53" s="223" t="str">
        <f>IF('SAM_2017_4HH_rich with capital'!BO53="","",'SAM_2017_4HH_rich with capital'!BO53)</f>
        <v/>
      </c>
      <c r="BP53" s="223" t="str">
        <f>IF('SAM_2017_4HH_rich with capital'!BP53="","",'SAM_2017_4HH_rich with capital'!BP53)</f>
        <v/>
      </c>
      <c r="BQ53" s="223" t="str">
        <f>IF('SAM_2017_4HH_rich with capital'!BQ53="","",'SAM_2017_4HH_rich with capital'!BQ53)</f>
        <v/>
      </c>
      <c r="BR53" s="223" t="str">
        <f>IF('SAM_2017_4HH_rich with capital'!BR53="","",'SAM_2017_4HH_rich with capital'!BR53)</f>
        <v/>
      </c>
      <c r="BS53" s="223" t="str">
        <f>IF('SAM_2017_4HH_rich with capital'!BS53="","",'SAM_2017_4HH_rich with capital'!BS53)</f>
        <v/>
      </c>
      <c r="BT53" s="223" t="str">
        <f>IF('SAM_2017_4HH_rich with capital'!BT53="","",'SAM_2017_4HH_rich with capital'!BT53)</f>
        <v/>
      </c>
      <c r="BU53" s="279">
        <f>IF('SAM_2017_4HH_rich with capital'!BU53="","",'SAM_2017_4HH_rich with capital'!BU53)</f>
        <v>84334.884259406026</v>
      </c>
      <c r="BV53" s="223">
        <f>IF('SAM_2017_4HH_rich with capital'!BV53="","",'SAM_2017_4HH_rich with capital'!BV53)</f>
        <v>309075.5349257043</v>
      </c>
      <c r="BW53" s="223">
        <f>IF('SAM_2017_4HH_rich with capital'!BW53="","",'SAM_2017_4HH_rich with capital'!BW53)</f>
        <v>48794.682891050696</v>
      </c>
      <c r="BX53" s="280">
        <f>IF('SAM_2017_4HH_rich with capital'!BX53="","",'SAM_2017_4HH_rich with capital'!BX53)</f>
        <v>407786.74087913864</v>
      </c>
      <c r="BY53" s="223" t="str">
        <f>IF('SAM_2017_4HH_rich with capital'!BY53="","",'SAM_2017_4HH_rich with capital'!BY53)</f>
        <v/>
      </c>
      <c r="BZ53" s="223" t="str">
        <f>IF('SAM_2017_4HH_rich with capital'!BZ53="","",'SAM_2017_4HH_rich with capital'!BZ53)</f>
        <v/>
      </c>
      <c r="CA53" s="223" t="str">
        <f>IF('SAM_2017_4HH_rich with capital'!CA53="","",'SAM_2017_4HH_rich with capital'!CA53)</f>
        <v/>
      </c>
      <c r="CB53" s="223" t="str">
        <f>IF('SAM_2017_4HH_rich with capital'!CB53="","",'SAM_2017_4HH_rich with capital'!CB53)</f>
        <v/>
      </c>
      <c r="CC53" s="223" t="str">
        <f>IF('SAM_2017_4HH_rich with capital'!CC53="","",'SAM_2017_4HH_rich with capital'!CC53)</f>
        <v/>
      </c>
      <c r="CD53" s="223" t="str">
        <f>IF('SAM_2017_4HH_rich with capital'!CD53="","",'SAM_2017_4HH_rich with capital'!CD53)</f>
        <v/>
      </c>
      <c r="CE53" s="223">
        <f>IF('SAM_2017_4HH_rich with capital'!CE53="","",'SAM_2017_4HH_rich with capital'!CE53)</f>
        <v>3222729.6454643533</v>
      </c>
      <c r="CF53" s="83" t="str">
        <f>IF('SAM_2017_4HH_rich with capital'!CF53="","",'SAM_2017_4HH_rich with capital'!CF53)</f>
        <v/>
      </c>
      <c r="CG53" s="107">
        <f t="shared" si="1"/>
        <v>5603834.5141047128</v>
      </c>
      <c r="CH53" s="221"/>
      <c r="CI53" s="221"/>
      <c r="CJ53" s="221"/>
      <c r="CK53" s="221"/>
    </row>
    <row r="54" spans="1:89" x14ac:dyDescent="0.25">
      <c r="A54" s="227"/>
      <c r="B54" s="225">
        <v>52</v>
      </c>
      <c r="C54" s="244">
        <f>IF('SAM_2017_4HH_rich with capital'!C54="","",'SAM_2017_4HH_rich with capital'!C54)</f>
        <v>65.287054872350666</v>
      </c>
      <c r="D54" s="223" t="str">
        <f>IF('SAM_2017_4HH_rich with capital'!D54="","",'SAM_2017_4HH_rich with capital'!D54)</f>
        <v/>
      </c>
      <c r="E54" s="223">
        <f>IF('SAM_2017_4HH_rich with capital'!E54="","",'SAM_2017_4HH_rich with capital'!E54)</f>
        <v>8741.2705752353049</v>
      </c>
      <c r="F54" s="223" t="str">
        <f>IF('SAM_2017_4HH_rich with capital'!F54="","",'SAM_2017_4HH_rich with capital'!F54)</f>
        <v/>
      </c>
      <c r="G54" s="223" t="str">
        <f>IF('SAM_2017_4HH_rich with capital'!G54="","",'SAM_2017_4HH_rich with capital'!G54)</f>
        <v/>
      </c>
      <c r="H54" s="223">
        <f>IF('SAM_2017_4HH_rich with capital'!H54="","",'SAM_2017_4HH_rich with capital'!H54)</f>
        <v>106.42841069666113</v>
      </c>
      <c r="I54" s="223">
        <f>IF('SAM_2017_4HH_rich with capital'!I54="","",'SAM_2017_4HH_rich with capital'!I54)</f>
        <v>720.04727953502288</v>
      </c>
      <c r="J54" s="223">
        <f>IF('SAM_2017_4HH_rich with capital'!J54="","",'SAM_2017_4HH_rich with capital'!J54)</f>
        <v>140.13895129356945</v>
      </c>
      <c r="K54" s="223">
        <f>IF('SAM_2017_4HH_rich with capital'!K54="","",'SAM_2017_4HH_rich with capital'!K54)</f>
        <v>10.329699284768342</v>
      </c>
      <c r="L54" s="223">
        <f>IF('SAM_2017_4HH_rich with capital'!L54="","",'SAM_2017_4HH_rich with capital'!L54)</f>
        <v>210.11390970082337</v>
      </c>
      <c r="M54" s="223">
        <f>IF('SAM_2017_4HH_rich with capital'!M54="","",'SAM_2017_4HH_rich with capital'!M54)</f>
        <v>218.8488954291154</v>
      </c>
      <c r="N54" s="223">
        <f>IF('SAM_2017_4HH_rich with capital'!N54="","",'SAM_2017_4HH_rich with capital'!N54)</f>
        <v>1.8474588332723232</v>
      </c>
      <c r="O54" s="223">
        <f>IF('SAM_2017_4HH_rich with capital'!O54="","",'SAM_2017_4HH_rich with capital'!O54)</f>
        <v>6.0399645313122212</v>
      </c>
      <c r="P54" s="223">
        <f>IF('SAM_2017_4HH_rich with capital'!P54="","",'SAM_2017_4HH_rich with capital'!P54)</f>
        <v>169.66698740494718</v>
      </c>
      <c r="Q54" s="223">
        <f>IF('SAM_2017_4HH_rich with capital'!Q54="","",'SAM_2017_4HH_rich with capital'!Q54)</f>
        <v>0.45613310557531889</v>
      </c>
      <c r="R54" s="223">
        <f>IF('SAM_2017_4HH_rich with capital'!R54="","",'SAM_2017_4HH_rich with capital'!R54)</f>
        <v>39.277500094618993</v>
      </c>
      <c r="S54" s="223">
        <f>IF('SAM_2017_4HH_rich with capital'!S54="","",'SAM_2017_4HH_rich with capital'!S54)</f>
        <v>47.058391919608376</v>
      </c>
      <c r="T54" s="223" t="str">
        <f>IF('SAM_2017_4HH_rich with capital'!T54="","",'SAM_2017_4HH_rich with capital'!T54)</f>
        <v/>
      </c>
      <c r="U54" s="223">
        <f>IF('SAM_2017_4HH_rich with capital'!U54="","",'SAM_2017_4HH_rich with capital'!U54)</f>
        <v>73.943275480139917</v>
      </c>
      <c r="V54" s="223">
        <f>IF('SAM_2017_4HH_rich with capital'!V54="","",'SAM_2017_4HH_rich with capital'!V54)</f>
        <v>3.6855585738572714E-3</v>
      </c>
      <c r="W54" s="223">
        <f>IF('SAM_2017_4HH_rich with capital'!W54="","",'SAM_2017_4HH_rich with capital'!W54)</f>
        <v>7.2439520547552299</v>
      </c>
      <c r="X54" s="223">
        <f>IF('SAM_2017_4HH_rich with capital'!X54="","",'SAM_2017_4HH_rich with capital'!X54)</f>
        <v>4.71672282051082</v>
      </c>
      <c r="Y54" s="223">
        <f>IF('SAM_2017_4HH_rich with capital'!Y54="","",'SAM_2017_4HH_rich with capital'!Y54)</f>
        <v>1105.4135506938485</v>
      </c>
      <c r="Z54" s="223">
        <f>IF('SAM_2017_4HH_rich with capital'!Z54="","",'SAM_2017_4HH_rich with capital'!Z54)</f>
        <v>6.5572264646490252E-3</v>
      </c>
      <c r="AA54" s="223">
        <f>IF('SAM_2017_4HH_rich with capital'!AA54="","",'SAM_2017_4HH_rich with capital'!AA54)</f>
        <v>6083.9905167222923</v>
      </c>
      <c r="AB54" s="223">
        <f>IF('SAM_2017_4HH_rich with capital'!AB54="","",'SAM_2017_4HH_rich with capital'!AB54)</f>
        <v>343.39448238261008</v>
      </c>
      <c r="AC54" s="223">
        <f>IF('SAM_2017_4HH_rich with capital'!AC54="","",'SAM_2017_4HH_rich with capital'!AC54)</f>
        <v>198.81817347556893</v>
      </c>
      <c r="AD54" s="223">
        <f>IF('SAM_2017_4HH_rich with capital'!AD54="","",'SAM_2017_4HH_rich with capital'!AD54)</f>
        <v>580.30788215609948</v>
      </c>
      <c r="AE54" s="223">
        <f>IF('SAM_2017_4HH_rich with capital'!AE54="","",'SAM_2017_4HH_rich with capital'!AE54)</f>
        <v>512.87725064488211</v>
      </c>
      <c r="AF54" s="223">
        <f>IF('SAM_2017_4HH_rich with capital'!AF54="","",'SAM_2017_4HH_rich with capital'!AF54)</f>
        <v>1030.2482745539842</v>
      </c>
      <c r="AG54" s="223">
        <f>IF('SAM_2017_4HH_rich with capital'!AG54="","",'SAM_2017_4HH_rich with capital'!AG54)</f>
        <v>2401.1559972060095</v>
      </c>
      <c r="AH54" s="223">
        <f>IF('SAM_2017_4HH_rich with capital'!AH54="","",'SAM_2017_4HH_rich with capital'!AH54)</f>
        <v>216.26218170121092</v>
      </c>
      <c r="AI54" s="223">
        <f>IF('SAM_2017_4HH_rich with capital'!AI54="","",'SAM_2017_4HH_rich with capital'!AI54)</f>
        <v>1479.7118805719742</v>
      </c>
      <c r="AJ54" s="223">
        <f>IF('SAM_2017_4HH_rich with capital'!AJ54="","",'SAM_2017_4HH_rich with capital'!AJ54)</f>
        <v>5912.5680508219439</v>
      </c>
      <c r="AK54" s="223" t="str">
        <f>IF('SAM_2017_4HH_rich with capital'!AK54="","",'SAM_2017_4HH_rich with capital'!AK54)</f>
        <v/>
      </c>
      <c r="AL54" s="223" t="str">
        <f>IF('SAM_2017_4HH_rich with capital'!AL54="","",'SAM_2017_4HH_rich with capital'!AL54)</f>
        <v/>
      </c>
      <c r="AM54" s="223" t="str">
        <f>IF('SAM_2017_4HH_rich with capital'!AM54="","",'SAM_2017_4HH_rich with capital'!AM54)</f>
        <v/>
      </c>
      <c r="AN54" s="223" t="str">
        <f>IF('SAM_2017_4HH_rich with capital'!AN54="","",'SAM_2017_4HH_rich with capital'!AN54)</f>
        <v/>
      </c>
      <c r="AO54" s="223" t="str">
        <f>IF('SAM_2017_4HH_rich with capital'!AO54="","",'SAM_2017_4HH_rich with capital'!AO54)</f>
        <v/>
      </c>
      <c r="AP54" s="223" t="str">
        <f>IF('SAM_2017_4HH_rich with capital'!AP54="","",'SAM_2017_4HH_rich with capital'!AP54)</f>
        <v/>
      </c>
      <c r="AQ54" s="223" t="str">
        <f>IF('SAM_2017_4HH_rich with capital'!AQ54="","",'SAM_2017_4HH_rich with capital'!AQ54)</f>
        <v/>
      </c>
      <c r="AR54" s="223" t="str">
        <f>IF('SAM_2017_4HH_rich with capital'!AR54="","",'SAM_2017_4HH_rich with capital'!AR54)</f>
        <v/>
      </c>
      <c r="AS54" s="223" t="str">
        <f>IF('SAM_2017_4HH_rich with capital'!AS54="","",'SAM_2017_4HH_rich with capital'!AS54)</f>
        <v/>
      </c>
      <c r="AT54" s="223" t="str">
        <f>IF('SAM_2017_4HH_rich with capital'!AT54="","",'SAM_2017_4HH_rich with capital'!AT54)</f>
        <v/>
      </c>
      <c r="AU54" s="223" t="str">
        <f>IF('SAM_2017_4HH_rich with capital'!AU54="","",'SAM_2017_4HH_rich with capital'!AU54)</f>
        <v/>
      </c>
      <c r="AV54" s="223" t="str">
        <f>IF('SAM_2017_4HH_rich with capital'!AV54="","",'SAM_2017_4HH_rich with capital'!AV54)</f>
        <v/>
      </c>
      <c r="AW54" s="223" t="str">
        <f>IF('SAM_2017_4HH_rich with capital'!AW54="","",'SAM_2017_4HH_rich with capital'!AW54)</f>
        <v/>
      </c>
      <c r="AX54" s="223" t="str">
        <f>IF('SAM_2017_4HH_rich with capital'!AX54="","",'SAM_2017_4HH_rich with capital'!AX54)</f>
        <v/>
      </c>
      <c r="AY54" s="223" t="str">
        <f>IF('SAM_2017_4HH_rich with capital'!AY54="","",'SAM_2017_4HH_rich with capital'!AY54)</f>
        <v/>
      </c>
      <c r="AZ54" s="223" t="str">
        <f>IF('SAM_2017_4HH_rich with capital'!AZ54="","",'SAM_2017_4HH_rich with capital'!AZ54)</f>
        <v/>
      </c>
      <c r="BA54" s="223" t="str">
        <f>IF('SAM_2017_4HH_rich with capital'!BA54="","",'SAM_2017_4HH_rich with capital'!BA54)</f>
        <v/>
      </c>
      <c r="BB54" s="223" t="str">
        <f>IF('SAM_2017_4HH_rich with capital'!BB54="","",'SAM_2017_4HH_rich with capital'!BB54)</f>
        <v/>
      </c>
      <c r="BC54" s="223" t="str">
        <f>IF('SAM_2017_4HH_rich with capital'!BC54="","",'SAM_2017_4HH_rich with capital'!BC54)</f>
        <v/>
      </c>
      <c r="BD54" s="223" t="str">
        <f>IF('SAM_2017_4HH_rich with capital'!BD54="","",'SAM_2017_4HH_rich with capital'!BD54)</f>
        <v/>
      </c>
      <c r="BE54" s="223" t="str">
        <f>IF('SAM_2017_4HH_rich with capital'!BE54="","",'SAM_2017_4HH_rich with capital'!BE54)</f>
        <v/>
      </c>
      <c r="BF54" s="223" t="str">
        <f>IF('SAM_2017_4HH_rich with capital'!BF54="","",'SAM_2017_4HH_rich with capital'!BF54)</f>
        <v/>
      </c>
      <c r="BG54" s="223" t="str">
        <f>IF('SAM_2017_4HH_rich with capital'!BG54="","",'SAM_2017_4HH_rich with capital'!BG54)</f>
        <v/>
      </c>
      <c r="BH54" s="223" t="str">
        <f>IF('SAM_2017_4HH_rich with capital'!BH54="","",'SAM_2017_4HH_rich with capital'!BH54)</f>
        <v/>
      </c>
      <c r="BI54" s="223" t="str">
        <f>IF('SAM_2017_4HH_rich with capital'!BI54="","",'SAM_2017_4HH_rich with capital'!BI54)</f>
        <v/>
      </c>
      <c r="BJ54" s="223" t="str">
        <f>IF('SAM_2017_4HH_rich with capital'!BJ54="","",'SAM_2017_4HH_rich with capital'!BJ54)</f>
        <v/>
      </c>
      <c r="BK54" s="223" t="str">
        <f>IF('SAM_2017_4HH_rich with capital'!BK54="","",'SAM_2017_4HH_rich with capital'!BK54)</f>
        <v/>
      </c>
      <c r="BL54" s="223" t="str">
        <f>IF('SAM_2017_4HH_rich with capital'!BL54="","",'SAM_2017_4HH_rich with capital'!BL54)</f>
        <v/>
      </c>
      <c r="BM54" s="223" t="str">
        <f>IF('SAM_2017_4HH_rich with capital'!BM54="","",'SAM_2017_4HH_rich with capital'!BM54)</f>
        <v/>
      </c>
      <c r="BN54" s="223" t="str">
        <f>IF('SAM_2017_4HH_rich with capital'!BN54="","",'SAM_2017_4HH_rich with capital'!BN54)</f>
        <v/>
      </c>
      <c r="BO54" s="223" t="str">
        <f>IF('SAM_2017_4HH_rich with capital'!BO54="","",'SAM_2017_4HH_rich with capital'!BO54)</f>
        <v/>
      </c>
      <c r="BP54" s="223" t="str">
        <f>IF('SAM_2017_4HH_rich with capital'!BP54="","",'SAM_2017_4HH_rich with capital'!BP54)</f>
        <v/>
      </c>
      <c r="BQ54" s="223" t="str">
        <f>IF('SAM_2017_4HH_rich with capital'!BQ54="","",'SAM_2017_4HH_rich with capital'!BQ54)</f>
        <v/>
      </c>
      <c r="BR54" s="223" t="str">
        <f>IF('SAM_2017_4HH_rich with capital'!BR54="","",'SAM_2017_4HH_rich with capital'!BR54)</f>
        <v/>
      </c>
      <c r="BS54" s="223" t="str">
        <f>IF('SAM_2017_4HH_rich with capital'!BS54="","",'SAM_2017_4HH_rich with capital'!BS54)</f>
        <v/>
      </c>
      <c r="BT54" s="223" t="str">
        <f>IF('SAM_2017_4HH_rich with capital'!BT54="","",'SAM_2017_4HH_rich with capital'!BT54)</f>
        <v/>
      </c>
      <c r="BU54" s="279">
        <f>IF('SAM_2017_4HH_rich with capital'!BU54="","",'SAM_2017_4HH_rich with capital'!BU54)</f>
        <v>10561.267415998349</v>
      </c>
      <c r="BV54" s="223">
        <f>IF('SAM_2017_4HH_rich with capital'!BV54="","",'SAM_2017_4HH_rich with capital'!BV54)</f>
        <v>19953.567043899464</v>
      </c>
      <c r="BW54" s="223">
        <f>IF('SAM_2017_4HH_rich with capital'!BW54="","",'SAM_2017_4HH_rich with capital'!BW54)</f>
        <v>7407.9580855560189</v>
      </c>
      <c r="BX54" s="280">
        <f>IF('SAM_2017_4HH_rich with capital'!BX54="","",'SAM_2017_4HH_rich with capital'!BX54)</f>
        <v>42808.652014587096</v>
      </c>
      <c r="BY54" s="223" t="str">
        <f>IF('SAM_2017_4HH_rich with capital'!BY54="","",'SAM_2017_4HH_rich with capital'!BY54)</f>
        <v/>
      </c>
      <c r="BZ54" s="223" t="str">
        <f>IF('SAM_2017_4HH_rich with capital'!BZ54="","",'SAM_2017_4HH_rich with capital'!BZ54)</f>
        <v/>
      </c>
      <c r="CA54" s="223" t="str">
        <f>IF('SAM_2017_4HH_rich with capital'!CA54="","",'SAM_2017_4HH_rich with capital'!CA54)</f>
        <v/>
      </c>
      <c r="CB54" s="223" t="str">
        <f>IF('SAM_2017_4HH_rich with capital'!CB54="","",'SAM_2017_4HH_rich with capital'!CB54)</f>
        <v/>
      </c>
      <c r="CC54" s="223" t="str">
        <f>IF('SAM_2017_4HH_rich with capital'!CC54="","",'SAM_2017_4HH_rich with capital'!CC54)</f>
        <v/>
      </c>
      <c r="CD54" s="223" t="str">
        <f>IF('SAM_2017_4HH_rich with capital'!CD54="","",'SAM_2017_4HH_rich with capital'!CD54)</f>
        <v/>
      </c>
      <c r="CE54" s="223">
        <f>IF('SAM_2017_4HH_rich with capital'!CE54="","",'SAM_2017_4HH_rich with capital'!CE54)</f>
        <v>130024.23090990409</v>
      </c>
      <c r="CF54" s="83" t="str">
        <f>IF('SAM_2017_4HH_rich with capital'!CF54="","",'SAM_2017_4HH_rich with capital'!CF54)</f>
        <v/>
      </c>
      <c r="CG54" s="107">
        <f t="shared" si="1"/>
        <v>241183.14911595284</v>
      </c>
      <c r="CH54" s="221"/>
      <c r="CI54" s="221"/>
      <c r="CJ54" s="221"/>
      <c r="CK54" s="221"/>
    </row>
    <row r="55" spans="1:89" x14ac:dyDescent="0.25">
      <c r="A55" s="227"/>
      <c r="B55" s="225">
        <v>53</v>
      </c>
      <c r="C55" s="244">
        <f>IF('SAM_2017_4HH_rich with capital'!C55="","",'SAM_2017_4HH_rich with capital'!C55)</f>
        <v>2513.3822383197812</v>
      </c>
      <c r="D55" s="223">
        <f>IF('SAM_2017_4HH_rich with capital'!D55="","",'SAM_2017_4HH_rich with capital'!D55)</f>
        <v>11300.195819673741</v>
      </c>
      <c r="E55" s="223">
        <f>IF('SAM_2017_4HH_rich with capital'!E55="","",'SAM_2017_4HH_rich with capital'!E55)</f>
        <v>68969.583688041253</v>
      </c>
      <c r="F55" s="223">
        <f>IF('SAM_2017_4HH_rich with capital'!F55="","",'SAM_2017_4HH_rich with capital'!F55)</f>
        <v>6997.9602750745316</v>
      </c>
      <c r="G55" s="223">
        <f>IF('SAM_2017_4HH_rich with capital'!G55="","",'SAM_2017_4HH_rich with capital'!G55)</f>
        <v>4530.9849727360061</v>
      </c>
      <c r="H55" s="223">
        <f>IF('SAM_2017_4HH_rich with capital'!H55="","",'SAM_2017_4HH_rich with capital'!H55)</f>
        <v>1785.9727200447815</v>
      </c>
      <c r="I55" s="223">
        <f>IF('SAM_2017_4HH_rich with capital'!I55="","",'SAM_2017_4HH_rich with capital'!I55)</f>
        <v>2866.9520450168507</v>
      </c>
      <c r="J55" s="223">
        <f>IF('SAM_2017_4HH_rich with capital'!J55="","",'SAM_2017_4HH_rich with capital'!J55)</f>
        <v>6898.21348536805</v>
      </c>
      <c r="K55" s="223">
        <f>IF('SAM_2017_4HH_rich with capital'!K55="","",'SAM_2017_4HH_rich with capital'!K55)</f>
        <v>32.405951993150929</v>
      </c>
      <c r="L55" s="223">
        <f>IF('SAM_2017_4HH_rich with capital'!L55="","",'SAM_2017_4HH_rich with capital'!L55)</f>
        <v>57.282845339947201</v>
      </c>
      <c r="M55" s="223">
        <f>IF('SAM_2017_4HH_rich with capital'!M55="","",'SAM_2017_4HH_rich with capital'!M55)</f>
        <v>1325.1882433360431</v>
      </c>
      <c r="N55" s="223">
        <f>IF('SAM_2017_4HH_rich with capital'!N55="","",'SAM_2017_4HH_rich with capital'!N55)</f>
        <v>48.298668899120933</v>
      </c>
      <c r="O55" s="223">
        <f>IF('SAM_2017_4HH_rich with capital'!O55="","",'SAM_2017_4HH_rich with capital'!O55)</f>
        <v>0.11885629742401567</v>
      </c>
      <c r="P55" s="223">
        <f>IF('SAM_2017_4HH_rich with capital'!P55="","",'SAM_2017_4HH_rich with capital'!P55)</f>
        <v>274.29398266640084</v>
      </c>
      <c r="Q55" s="223">
        <f>IF('SAM_2017_4HH_rich with capital'!Q55="","",'SAM_2017_4HH_rich with capital'!Q55)</f>
        <v>34.333754099212406</v>
      </c>
      <c r="R55" s="223">
        <f>IF('SAM_2017_4HH_rich with capital'!R55="","",'SAM_2017_4HH_rich with capital'!R55)</f>
        <v>567.47421912400432</v>
      </c>
      <c r="S55" s="223">
        <f>IF('SAM_2017_4HH_rich with capital'!S55="","",'SAM_2017_4HH_rich with capital'!S55)</f>
        <v>331.29878379505186</v>
      </c>
      <c r="T55" s="223">
        <f>IF('SAM_2017_4HH_rich with capital'!T55="","",'SAM_2017_4HH_rich with capital'!T55)</f>
        <v>4.0959090502257621E-2</v>
      </c>
      <c r="U55" s="223">
        <f>IF('SAM_2017_4HH_rich with capital'!U55="","",'SAM_2017_4HH_rich with capital'!U55)</f>
        <v>19094.338103030823</v>
      </c>
      <c r="V55" s="223">
        <f>IF('SAM_2017_4HH_rich with capital'!V55="","",'SAM_2017_4HH_rich with capital'!V55)</f>
        <v>653.32376274256171</v>
      </c>
      <c r="W55" s="223">
        <f>IF('SAM_2017_4HH_rich with capital'!W55="","",'SAM_2017_4HH_rich with capital'!W55)</f>
        <v>1813.6003556872777</v>
      </c>
      <c r="X55" s="223">
        <f>IF('SAM_2017_4HH_rich with capital'!X55="","",'SAM_2017_4HH_rich with capital'!X55)</f>
        <v>7450.7992351347466</v>
      </c>
      <c r="Y55" s="223">
        <f>IF('SAM_2017_4HH_rich with capital'!Y55="","",'SAM_2017_4HH_rich with capital'!Y55)</f>
        <v>32140.534931477097</v>
      </c>
      <c r="Z55" s="223">
        <f>IF('SAM_2017_4HH_rich with capital'!Z55="","",'SAM_2017_4HH_rich with capital'!Z55)</f>
        <v>8.5597212900508151</v>
      </c>
      <c r="AA55" s="223">
        <f>IF('SAM_2017_4HH_rich with capital'!AA55="","",'SAM_2017_4HH_rich with capital'!AA55)</f>
        <v>668.9986891888733</v>
      </c>
      <c r="AB55" s="223">
        <f>IF('SAM_2017_4HH_rich with capital'!AB55="","",'SAM_2017_4HH_rich with capital'!AB55)</f>
        <v>19214.792011593712</v>
      </c>
      <c r="AC55" s="223">
        <f>IF('SAM_2017_4HH_rich with capital'!AC55="","",'SAM_2017_4HH_rich with capital'!AC55)</f>
        <v>166550.13936216253</v>
      </c>
      <c r="AD55" s="223">
        <f>IF('SAM_2017_4HH_rich with capital'!AD55="","",'SAM_2017_4HH_rich with capital'!AD55)</f>
        <v>24540.118077373914</v>
      </c>
      <c r="AE55" s="223">
        <f>IF('SAM_2017_4HH_rich with capital'!AE55="","",'SAM_2017_4HH_rich with capital'!AE55)</f>
        <v>6288.8790756796616</v>
      </c>
      <c r="AF55" s="223">
        <f>IF('SAM_2017_4HH_rich with capital'!AF55="","",'SAM_2017_4HH_rich with capital'!AF55)</f>
        <v>45105.860419277087</v>
      </c>
      <c r="AG55" s="223">
        <f>IF('SAM_2017_4HH_rich with capital'!AG55="","",'SAM_2017_4HH_rich with capital'!AG55)</f>
        <v>6766.9951944491704</v>
      </c>
      <c r="AH55" s="223">
        <f>IF('SAM_2017_4HH_rich with capital'!AH55="","",'SAM_2017_4HH_rich with capital'!AH55)</f>
        <v>19604.716233558105</v>
      </c>
      <c r="AI55" s="223">
        <f>IF('SAM_2017_4HH_rich with capital'!AI55="","",'SAM_2017_4HH_rich with capital'!AI55)</f>
        <v>40537.517515141677</v>
      </c>
      <c r="AJ55" s="223">
        <f>IF('SAM_2017_4HH_rich with capital'!AJ55="","",'SAM_2017_4HH_rich with capital'!AJ55)</f>
        <v>136102.82117044023</v>
      </c>
      <c r="AK55" s="223" t="str">
        <f>IF('SAM_2017_4HH_rich with capital'!AK55="","",'SAM_2017_4HH_rich with capital'!AK55)</f>
        <v/>
      </c>
      <c r="AL55" s="223" t="str">
        <f>IF('SAM_2017_4HH_rich with capital'!AL55="","",'SAM_2017_4HH_rich with capital'!AL55)</f>
        <v/>
      </c>
      <c r="AM55" s="223" t="str">
        <f>IF('SAM_2017_4HH_rich with capital'!AM55="","",'SAM_2017_4HH_rich with capital'!AM55)</f>
        <v/>
      </c>
      <c r="AN55" s="223" t="str">
        <f>IF('SAM_2017_4HH_rich with capital'!AN55="","",'SAM_2017_4HH_rich with capital'!AN55)</f>
        <v/>
      </c>
      <c r="AO55" s="223" t="str">
        <f>IF('SAM_2017_4HH_rich with capital'!AO55="","",'SAM_2017_4HH_rich with capital'!AO55)</f>
        <v/>
      </c>
      <c r="AP55" s="223" t="str">
        <f>IF('SAM_2017_4HH_rich with capital'!AP55="","",'SAM_2017_4HH_rich with capital'!AP55)</f>
        <v/>
      </c>
      <c r="AQ55" s="223" t="str">
        <f>IF('SAM_2017_4HH_rich with capital'!AQ55="","",'SAM_2017_4HH_rich with capital'!AQ55)</f>
        <v/>
      </c>
      <c r="AR55" s="223" t="str">
        <f>IF('SAM_2017_4HH_rich with capital'!AR55="","",'SAM_2017_4HH_rich with capital'!AR55)</f>
        <v/>
      </c>
      <c r="AS55" s="223" t="str">
        <f>IF('SAM_2017_4HH_rich with capital'!AS55="","",'SAM_2017_4HH_rich with capital'!AS55)</f>
        <v/>
      </c>
      <c r="AT55" s="223" t="str">
        <f>IF('SAM_2017_4HH_rich with capital'!AT55="","",'SAM_2017_4HH_rich with capital'!AT55)</f>
        <v/>
      </c>
      <c r="AU55" s="223" t="str">
        <f>IF('SAM_2017_4HH_rich with capital'!AU55="","",'SAM_2017_4HH_rich with capital'!AU55)</f>
        <v/>
      </c>
      <c r="AV55" s="223" t="str">
        <f>IF('SAM_2017_4HH_rich with capital'!AV55="","",'SAM_2017_4HH_rich with capital'!AV55)</f>
        <v/>
      </c>
      <c r="AW55" s="223" t="str">
        <f>IF('SAM_2017_4HH_rich with capital'!AW55="","",'SAM_2017_4HH_rich with capital'!AW55)</f>
        <v/>
      </c>
      <c r="AX55" s="223" t="str">
        <f>IF('SAM_2017_4HH_rich with capital'!AX55="","",'SAM_2017_4HH_rich with capital'!AX55)</f>
        <v/>
      </c>
      <c r="AY55" s="223" t="str">
        <f>IF('SAM_2017_4HH_rich with capital'!AY55="","",'SAM_2017_4HH_rich with capital'!AY55)</f>
        <v/>
      </c>
      <c r="AZ55" s="223" t="str">
        <f>IF('SAM_2017_4HH_rich with capital'!AZ55="","",'SAM_2017_4HH_rich with capital'!AZ55)</f>
        <v/>
      </c>
      <c r="BA55" s="223" t="str">
        <f>IF('SAM_2017_4HH_rich with capital'!BA55="","",'SAM_2017_4HH_rich with capital'!BA55)</f>
        <v/>
      </c>
      <c r="BB55" s="223" t="str">
        <f>IF('SAM_2017_4HH_rich with capital'!BB55="","",'SAM_2017_4HH_rich with capital'!BB55)</f>
        <v/>
      </c>
      <c r="BC55" s="223" t="str">
        <f>IF('SAM_2017_4HH_rich with capital'!BC55="","",'SAM_2017_4HH_rich with capital'!BC55)</f>
        <v/>
      </c>
      <c r="BD55" s="223" t="str">
        <f>IF('SAM_2017_4HH_rich with capital'!BD55="","",'SAM_2017_4HH_rich with capital'!BD55)</f>
        <v/>
      </c>
      <c r="BE55" s="223" t="str">
        <f>IF('SAM_2017_4HH_rich with capital'!BE55="","",'SAM_2017_4HH_rich with capital'!BE55)</f>
        <v/>
      </c>
      <c r="BF55" s="223" t="str">
        <f>IF('SAM_2017_4HH_rich with capital'!BF55="","",'SAM_2017_4HH_rich with capital'!BF55)</f>
        <v/>
      </c>
      <c r="BG55" s="223" t="str">
        <f>IF('SAM_2017_4HH_rich with capital'!BG55="","",'SAM_2017_4HH_rich with capital'!BG55)</f>
        <v/>
      </c>
      <c r="BH55" s="223" t="str">
        <f>IF('SAM_2017_4HH_rich with capital'!BH55="","",'SAM_2017_4HH_rich with capital'!BH55)</f>
        <v/>
      </c>
      <c r="BI55" s="223" t="str">
        <f>IF('SAM_2017_4HH_rich with capital'!BI55="","",'SAM_2017_4HH_rich with capital'!BI55)</f>
        <v/>
      </c>
      <c r="BJ55" s="223" t="str">
        <f>IF('SAM_2017_4HH_rich with capital'!BJ55="","",'SAM_2017_4HH_rich with capital'!BJ55)</f>
        <v/>
      </c>
      <c r="BK55" s="223" t="str">
        <f>IF('SAM_2017_4HH_rich with capital'!BK55="","",'SAM_2017_4HH_rich with capital'!BK55)</f>
        <v/>
      </c>
      <c r="BL55" s="223" t="str">
        <f>IF('SAM_2017_4HH_rich with capital'!BL55="","",'SAM_2017_4HH_rich with capital'!BL55)</f>
        <v/>
      </c>
      <c r="BM55" s="223" t="str">
        <f>IF('SAM_2017_4HH_rich with capital'!BM55="","",'SAM_2017_4HH_rich with capital'!BM55)</f>
        <v/>
      </c>
      <c r="BN55" s="223" t="str">
        <f>IF('SAM_2017_4HH_rich with capital'!BN55="","",'SAM_2017_4HH_rich with capital'!BN55)</f>
        <v/>
      </c>
      <c r="BO55" s="223" t="str">
        <f>IF('SAM_2017_4HH_rich with capital'!BO55="","",'SAM_2017_4HH_rich with capital'!BO55)</f>
        <v/>
      </c>
      <c r="BP55" s="223" t="str">
        <f>IF('SAM_2017_4HH_rich with capital'!BP55="","",'SAM_2017_4HH_rich with capital'!BP55)</f>
        <v/>
      </c>
      <c r="BQ55" s="223" t="str">
        <f>IF('SAM_2017_4HH_rich with capital'!BQ55="","",'SAM_2017_4HH_rich with capital'!BQ55)</f>
        <v/>
      </c>
      <c r="BR55" s="223" t="str">
        <f>IF('SAM_2017_4HH_rich with capital'!BR55="","",'SAM_2017_4HH_rich with capital'!BR55)</f>
        <v/>
      </c>
      <c r="BS55" s="223" t="str">
        <f>IF('SAM_2017_4HH_rich with capital'!BS55="","",'SAM_2017_4HH_rich with capital'!BS55)</f>
        <v/>
      </c>
      <c r="BT55" s="223" t="str">
        <f>IF('SAM_2017_4HH_rich with capital'!BT55="","",'SAM_2017_4HH_rich with capital'!BT55)</f>
        <v/>
      </c>
      <c r="BU55" s="279">
        <f>IF('SAM_2017_4HH_rich with capital'!BU55="","",'SAM_2017_4HH_rich with capital'!BU55)</f>
        <v>96321.54700309872</v>
      </c>
      <c r="BV55" s="223">
        <f>IF('SAM_2017_4HH_rich with capital'!BV55="","",'SAM_2017_4HH_rich with capital'!BV55)</f>
        <v>119435.14870987102</v>
      </c>
      <c r="BW55" s="223">
        <f>IF('SAM_2017_4HH_rich with capital'!BW55="","",'SAM_2017_4HH_rich with capital'!BW55)</f>
        <v>62991.110167683393</v>
      </c>
      <c r="BX55" s="280">
        <f>IF('SAM_2017_4HH_rich with capital'!BX55="","",'SAM_2017_4HH_rich with capital'!BX55)</f>
        <v>154172.40328125894</v>
      </c>
      <c r="BY55" s="223">
        <f>IF('SAM_2017_4HH_rich with capital'!BY55="","",'SAM_2017_4HH_rich with capital'!BY55)</f>
        <v>23462</v>
      </c>
      <c r="BZ55" s="223" t="str">
        <f>IF('SAM_2017_4HH_rich with capital'!BZ55="","",'SAM_2017_4HH_rich with capital'!BZ55)</f>
        <v/>
      </c>
      <c r="CA55" s="223" t="str">
        <f>IF('SAM_2017_4HH_rich with capital'!CA55="","",'SAM_2017_4HH_rich with capital'!CA55)</f>
        <v/>
      </c>
      <c r="CB55" s="223" t="str">
        <f>IF('SAM_2017_4HH_rich with capital'!CB55="","",'SAM_2017_4HH_rich with capital'!CB55)</f>
        <v/>
      </c>
      <c r="CC55" s="223" t="str">
        <f>IF('SAM_2017_4HH_rich with capital'!CC55="","",'SAM_2017_4HH_rich with capital'!CC55)</f>
        <v/>
      </c>
      <c r="CD55" s="223" t="str">
        <f>IF('SAM_2017_4HH_rich with capital'!CD55="","",'SAM_2017_4HH_rich with capital'!CD55)</f>
        <v/>
      </c>
      <c r="CE55" s="223" t="str">
        <f>IF('SAM_2017_4HH_rich with capital'!CE55="","",'SAM_2017_4HH_rich with capital'!CE55)</f>
        <v/>
      </c>
      <c r="CF55" s="83" t="str">
        <f>IF('SAM_2017_4HH_rich with capital'!CF55="","",'SAM_2017_4HH_rich with capital'!CF55)</f>
        <v/>
      </c>
      <c r="CG55" s="107">
        <f t="shared" si="1"/>
        <v>1091458.1845290554</v>
      </c>
      <c r="CH55" s="221"/>
      <c r="CI55" s="221"/>
      <c r="CJ55" s="221"/>
      <c r="CK55" s="221"/>
    </row>
    <row r="56" spans="1:89" x14ac:dyDescent="0.25">
      <c r="A56" s="227"/>
      <c r="B56" s="225">
        <v>54</v>
      </c>
      <c r="C56" s="244">
        <f>IF('SAM_2017_4HH_rich with capital'!C56="","",'SAM_2017_4HH_rich with capital'!C56)</f>
        <v>791.12993903624158</v>
      </c>
      <c r="D56" s="223" t="str">
        <f>IF('SAM_2017_4HH_rich with capital'!D56="","",'SAM_2017_4HH_rich with capital'!D56)</f>
        <v/>
      </c>
      <c r="E56" s="223">
        <f>IF('SAM_2017_4HH_rich with capital'!E56="","",'SAM_2017_4HH_rich with capital'!E56)</f>
        <v>6556.4884584085503</v>
      </c>
      <c r="F56" s="223" t="str">
        <f>IF('SAM_2017_4HH_rich with capital'!F56="","",'SAM_2017_4HH_rich with capital'!F56)</f>
        <v/>
      </c>
      <c r="G56" s="223" t="str">
        <f>IF('SAM_2017_4HH_rich with capital'!G56="","",'SAM_2017_4HH_rich with capital'!G56)</f>
        <v/>
      </c>
      <c r="H56" s="223">
        <f>IF('SAM_2017_4HH_rich with capital'!H56="","",'SAM_2017_4HH_rich with capital'!H56)</f>
        <v>0.25843389746631307</v>
      </c>
      <c r="I56" s="223">
        <f>IF('SAM_2017_4HH_rich with capital'!I56="","",'SAM_2017_4HH_rich with capital'!I56)</f>
        <v>1.8763952799554058</v>
      </c>
      <c r="J56" s="223">
        <f>IF('SAM_2017_4HH_rich with capital'!J56="","",'SAM_2017_4HH_rich with capital'!J56)</f>
        <v>662.41831554413238</v>
      </c>
      <c r="K56" s="223">
        <f>IF('SAM_2017_4HH_rich with capital'!K56="","",'SAM_2017_4HH_rich with capital'!K56)</f>
        <v>0.56512527195627427</v>
      </c>
      <c r="L56" s="223">
        <f>IF('SAM_2017_4HH_rich with capital'!L56="","",'SAM_2017_4HH_rich with capital'!L56)</f>
        <v>8.7053690337557015</v>
      </c>
      <c r="M56" s="223">
        <f>IF('SAM_2017_4HH_rich with capital'!M56="","",'SAM_2017_4HH_rich with capital'!M56)</f>
        <v>6.2437918983524847E-2</v>
      </c>
      <c r="N56" s="223" t="str">
        <f>IF('SAM_2017_4HH_rich with capital'!N56="","",'SAM_2017_4HH_rich with capital'!N56)</f>
        <v/>
      </c>
      <c r="O56" s="223" t="str">
        <f>IF('SAM_2017_4HH_rich with capital'!O56="","",'SAM_2017_4HH_rich with capital'!O56)</f>
        <v/>
      </c>
      <c r="P56" s="223">
        <f>IF('SAM_2017_4HH_rich with capital'!P56="","",'SAM_2017_4HH_rich with capital'!P56)</f>
        <v>0.19948384582504378</v>
      </c>
      <c r="Q56" s="223">
        <f>IF('SAM_2017_4HH_rich with capital'!Q56="","",'SAM_2017_4HH_rich with capital'!Q56)</f>
        <v>56.319298133661988</v>
      </c>
      <c r="R56" s="223">
        <f>IF('SAM_2017_4HH_rich with capital'!R56="","",'SAM_2017_4HH_rich with capital'!R56)</f>
        <v>84.202396386034181</v>
      </c>
      <c r="S56" s="223">
        <f>IF('SAM_2017_4HH_rich with capital'!S56="","",'SAM_2017_4HH_rich with capital'!S56)</f>
        <v>23.466325990407988</v>
      </c>
      <c r="T56" s="223">
        <f>IF('SAM_2017_4HH_rich with capital'!T56="","",'SAM_2017_4HH_rich with capital'!T56)</f>
        <v>2.5375577561856315E-2</v>
      </c>
      <c r="U56" s="223">
        <f>IF('SAM_2017_4HH_rich with capital'!U56="","",'SAM_2017_4HH_rich with capital'!U56)</f>
        <v>4705.9628601847862</v>
      </c>
      <c r="V56" s="223">
        <f>IF('SAM_2017_4HH_rich with capital'!V56="","",'SAM_2017_4HH_rich with capital'!V56)</f>
        <v>0.37458899698098963</v>
      </c>
      <c r="W56" s="223">
        <f>IF('SAM_2017_4HH_rich with capital'!W56="","",'SAM_2017_4HH_rich with capital'!W56)</f>
        <v>178.70252839339551</v>
      </c>
      <c r="X56" s="223">
        <f>IF('SAM_2017_4HH_rich with capital'!X56="","",'SAM_2017_4HH_rich with capital'!X56)</f>
        <v>34.922842668868178</v>
      </c>
      <c r="Y56" s="223">
        <f>IF('SAM_2017_4HH_rich with capital'!Y56="","",'SAM_2017_4HH_rich with capital'!Y56)</f>
        <v>369.71232957292517</v>
      </c>
      <c r="Z56" s="223" t="str">
        <f>IF('SAM_2017_4HH_rich with capital'!Z56="","",'SAM_2017_4HH_rich with capital'!Z56)</f>
        <v/>
      </c>
      <c r="AA56" s="223">
        <f>IF('SAM_2017_4HH_rich with capital'!AA56="","",'SAM_2017_4HH_rich with capital'!AA56)</f>
        <v>4.7175739923091102</v>
      </c>
      <c r="AB56" s="223">
        <f>IF('SAM_2017_4HH_rich with capital'!AB56="","",'SAM_2017_4HH_rich with capital'!AB56)</f>
        <v>82.100329982046972</v>
      </c>
      <c r="AC56" s="223">
        <f>IF('SAM_2017_4HH_rich with capital'!AC56="","",'SAM_2017_4HH_rich with capital'!AC56)</f>
        <v>110676.82139641129</v>
      </c>
      <c r="AD56" s="223">
        <f>IF('SAM_2017_4HH_rich with capital'!AD56="","",'SAM_2017_4HH_rich with capital'!AD56)</f>
        <v>848.70788835752001</v>
      </c>
      <c r="AE56" s="223">
        <f>IF('SAM_2017_4HH_rich with capital'!AE56="","",'SAM_2017_4HH_rich with capital'!AE56)</f>
        <v>197.93219030234999</v>
      </c>
      <c r="AF56" s="223">
        <f>IF('SAM_2017_4HH_rich with capital'!AF56="","",'SAM_2017_4HH_rich with capital'!AF56)</f>
        <v>1632.2461971154266</v>
      </c>
      <c r="AG56" s="223">
        <f>IF('SAM_2017_4HH_rich with capital'!AG56="","",'SAM_2017_4HH_rich with capital'!AG56)</f>
        <v>530.64860763649096</v>
      </c>
      <c r="AH56" s="223">
        <f>IF('SAM_2017_4HH_rich with capital'!AH56="","",'SAM_2017_4HH_rich with capital'!AH56)</f>
        <v>422.52813120510439</v>
      </c>
      <c r="AI56" s="223">
        <f>IF('SAM_2017_4HH_rich with capital'!AI56="","",'SAM_2017_4HH_rich with capital'!AI56)</f>
        <v>4439.0750278872392</v>
      </c>
      <c r="AJ56" s="223">
        <f>IF('SAM_2017_4HH_rich with capital'!AJ56="","",'SAM_2017_4HH_rich with capital'!AJ56)</f>
        <v>14918.637768920473</v>
      </c>
      <c r="AK56" s="223" t="str">
        <f>IF('SAM_2017_4HH_rich with capital'!AK56="","",'SAM_2017_4HH_rich with capital'!AK56)</f>
        <v/>
      </c>
      <c r="AL56" s="223" t="str">
        <f>IF('SAM_2017_4HH_rich with capital'!AL56="","",'SAM_2017_4HH_rich with capital'!AL56)</f>
        <v/>
      </c>
      <c r="AM56" s="223" t="str">
        <f>IF('SAM_2017_4HH_rich with capital'!AM56="","",'SAM_2017_4HH_rich with capital'!AM56)</f>
        <v/>
      </c>
      <c r="AN56" s="223" t="str">
        <f>IF('SAM_2017_4HH_rich with capital'!AN56="","",'SAM_2017_4HH_rich with capital'!AN56)</f>
        <v/>
      </c>
      <c r="AO56" s="223" t="str">
        <f>IF('SAM_2017_4HH_rich with capital'!AO56="","",'SAM_2017_4HH_rich with capital'!AO56)</f>
        <v/>
      </c>
      <c r="AP56" s="223" t="str">
        <f>IF('SAM_2017_4HH_rich with capital'!AP56="","",'SAM_2017_4HH_rich with capital'!AP56)</f>
        <v/>
      </c>
      <c r="AQ56" s="223" t="str">
        <f>IF('SAM_2017_4HH_rich with capital'!AQ56="","",'SAM_2017_4HH_rich with capital'!AQ56)</f>
        <v/>
      </c>
      <c r="AR56" s="223" t="str">
        <f>IF('SAM_2017_4HH_rich with capital'!AR56="","",'SAM_2017_4HH_rich with capital'!AR56)</f>
        <v/>
      </c>
      <c r="AS56" s="223" t="str">
        <f>IF('SAM_2017_4HH_rich with capital'!AS56="","",'SAM_2017_4HH_rich with capital'!AS56)</f>
        <v/>
      </c>
      <c r="AT56" s="223" t="str">
        <f>IF('SAM_2017_4HH_rich with capital'!AT56="","",'SAM_2017_4HH_rich with capital'!AT56)</f>
        <v/>
      </c>
      <c r="AU56" s="223" t="str">
        <f>IF('SAM_2017_4HH_rich with capital'!AU56="","",'SAM_2017_4HH_rich with capital'!AU56)</f>
        <v/>
      </c>
      <c r="AV56" s="223" t="str">
        <f>IF('SAM_2017_4HH_rich with capital'!AV56="","",'SAM_2017_4HH_rich with capital'!AV56)</f>
        <v/>
      </c>
      <c r="AW56" s="223" t="str">
        <f>IF('SAM_2017_4HH_rich with capital'!AW56="","",'SAM_2017_4HH_rich with capital'!AW56)</f>
        <v/>
      </c>
      <c r="AX56" s="223" t="str">
        <f>IF('SAM_2017_4HH_rich with capital'!AX56="","",'SAM_2017_4HH_rich with capital'!AX56)</f>
        <v/>
      </c>
      <c r="AY56" s="223" t="str">
        <f>IF('SAM_2017_4HH_rich with capital'!AY56="","",'SAM_2017_4HH_rich with capital'!AY56)</f>
        <v/>
      </c>
      <c r="AZ56" s="223" t="str">
        <f>IF('SAM_2017_4HH_rich with capital'!AZ56="","",'SAM_2017_4HH_rich with capital'!AZ56)</f>
        <v/>
      </c>
      <c r="BA56" s="223" t="str">
        <f>IF('SAM_2017_4HH_rich with capital'!BA56="","",'SAM_2017_4HH_rich with capital'!BA56)</f>
        <v/>
      </c>
      <c r="BB56" s="223" t="str">
        <f>IF('SAM_2017_4HH_rich with capital'!BB56="","",'SAM_2017_4HH_rich with capital'!BB56)</f>
        <v/>
      </c>
      <c r="BC56" s="223" t="str">
        <f>IF('SAM_2017_4HH_rich with capital'!BC56="","",'SAM_2017_4HH_rich with capital'!BC56)</f>
        <v/>
      </c>
      <c r="BD56" s="223" t="str">
        <f>IF('SAM_2017_4HH_rich with capital'!BD56="","",'SAM_2017_4HH_rich with capital'!BD56)</f>
        <v/>
      </c>
      <c r="BE56" s="223" t="str">
        <f>IF('SAM_2017_4HH_rich with capital'!BE56="","",'SAM_2017_4HH_rich with capital'!BE56)</f>
        <v/>
      </c>
      <c r="BF56" s="223" t="str">
        <f>IF('SAM_2017_4HH_rich with capital'!BF56="","",'SAM_2017_4HH_rich with capital'!BF56)</f>
        <v/>
      </c>
      <c r="BG56" s="223" t="str">
        <f>IF('SAM_2017_4HH_rich with capital'!BG56="","",'SAM_2017_4HH_rich with capital'!BG56)</f>
        <v/>
      </c>
      <c r="BH56" s="223" t="str">
        <f>IF('SAM_2017_4HH_rich with capital'!BH56="","",'SAM_2017_4HH_rich with capital'!BH56)</f>
        <v/>
      </c>
      <c r="BI56" s="223" t="str">
        <f>IF('SAM_2017_4HH_rich with capital'!BI56="","",'SAM_2017_4HH_rich with capital'!BI56)</f>
        <v/>
      </c>
      <c r="BJ56" s="223" t="str">
        <f>IF('SAM_2017_4HH_rich with capital'!BJ56="","",'SAM_2017_4HH_rich with capital'!BJ56)</f>
        <v/>
      </c>
      <c r="BK56" s="223" t="str">
        <f>IF('SAM_2017_4HH_rich with capital'!BK56="","",'SAM_2017_4HH_rich with capital'!BK56)</f>
        <v/>
      </c>
      <c r="BL56" s="223" t="str">
        <f>IF('SAM_2017_4HH_rich with capital'!BL56="","",'SAM_2017_4HH_rich with capital'!BL56)</f>
        <v/>
      </c>
      <c r="BM56" s="223" t="str">
        <f>IF('SAM_2017_4HH_rich with capital'!BM56="","",'SAM_2017_4HH_rich with capital'!BM56)</f>
        <v/>
      </c>
      <c r="BN56" s="223" t="str">
        <f>IF('SAM_2017_4HH_rich with capital'!BN56="","",'SAM_2017_4HH_rich with capital'!BN56)</f>
        <v/>
      </c>
      <c r="BO56" s="223" t="str">
        <f>IF('SAM_2017_4HH_rich with capital'!BO56="","",'SAM_2017_4HH_rich with capital'!BO56)</f>
        <v/>
      </c>
      <c r="BP56" s="223" t="str">
        <f>IF('SAM_2017_4HH_rich with capital'!BP56="","",'SAM_2017_4HH_rich with capital'!BP56)</f>
        <v/>
      </c>
      <c r="BQ56" s="223" t="str">
        <f>IF('SAM_2017_4HH_rich with capital'!BQ56="","",'SAM_2017_4HH_rich with capital'!BQ56)</f>
        <v/>
      </c>
      <c r="BR56" s="223" t="str">
        <f>IF('SAM_2017_4HH_rich with capital'!BR56="","",'SAM_2017_4HH_rich with capital'!BR56)</f>
        <v/>
      </c>
      <c r="BS56" s="223" t="str">
        <f>IF('SAM_2017_4HH_rich with capital'!BS56="","",'SAM_2017_4HH_rich with capital'!BS56)</f>
        <v/>
      </c>
      <c r="BT56" s="223" t="str">
        <f>IF('SAM_2017_4HH_rich with capital'!BT56="","",'SAM_2017_4HH_rich with capital'!BT56)</f>
        <v/>
      </c>
      <c r="BU56" s="279">
        <f>IF('SAM_2017_4HH_rich with capital'!BU56="","",'SAM_2017_4HH_rich with capital'!BU56)</f>
        <v>36358.239107915557</v>
      </c>
      <c r="BV56" s="223">
        <f>IF('SAM_2017_4HH_rich with capital'!BV56="","",'SAM_2017_4HH_rich with capital'!BV56)</f>
        <v>33065.944819679215</v>
      </c>
      <c r="BW56" s="223">
        <f>IF('SAM_2017_4HH_rich with capital'!BW56="","",'SAM_2017_4HH_rich with capital'!BW56)</f>
        <v>13134.504154232496</v>
      </c>
      <c r="BX56" s="280">
        <f>IF('SAM_2017_4HH_rich with capital'!BX56="","",'SAM_2017_4HH_rich with capital'!BX56)</f>
        <v>28119.539404640647</v>
      </c>
      <c r="BY56" s="223">
        <f>IF('SAM_2017_4HH_rich with capital'!BY56="","",'SAM_2017_4HH_rich with capital'!BY56)</f>
        <v>569.34636345647959</v>
      </c>
      <c r="BZ56" s="223" t="str">
        <f>IF('SAM_2017_4HH_rich with capital'!BZ56="","",'SAM_2017_4HH_rich with capital'!BZ56)</f>
        <v/>
      </c>
      <c r="CA56" s="223" t="str">
        <f>IF('SAM_2017_4HH_rich with capital'!CA56="","",'SAM_2017_4HH_rich with capital'!CA56)</f>
        <v/>
      </c>
      <c r="CB56" s="223" t="str">
        <f>IF('SAM_2017_4HH_rich with capital'!CB56="","",'SAM_2017_4HH_rich with capital'!CB56)</f>
        <v/>
      </c>
      <c r="CC56" s="223" t="str">
        <f>IF('SAM_2017_4HH_rich with capital'!CC56="","",'SAM_2017_4HH_rich with capital'!CC56)</f>
        <v/>
      </c>
      <c r="CD56" s="223" t="str">
        <f>IF('SAM_2017_4HH_rich with capital'!CD56="","",'SAM_2017_4HH_rich with capital'!CD56)</f>
        <v/>
      </c>
      <c r="CE56" s="223" t="str">
        <f>IF('SAM_2017_4HH_rich with capital'!CE56="","",'SAM_2017_4HH_rich with capital'!CE56)</f>
        <v/>
      </c>
      <c r="CF56" s="83" t="str">
        <f>IF('SAM_2017_4HH_rich with capital'!CF56="","",'SAM_2017_4HH_rich with capital'!CF56)</f>
        <v/>
      </c>
      <c r="CG56" s="107">
        <f t="shared" si="1"/>
        <v>258476.38146587615</v>
      </c>
      <c r="CH56" s="221"/>
      <c r="CI56" s="221"/>
      <c r="CJ56" s="221"/>
      <c r="CK56" s="221"/>
    </row>
    <row r="57" spans="1:89" x14ac:dyDescent="0.25">
      <c r="A57" s="227"/>
      <c r="B57" s="225">
        <v>55</v>
      </c>
      <c r="C57" s="244">
        <f>IF('SAM_2017_4HH_rich with capital'!C57="","",'SAM_2017_4HH_rich with capital'!C57)</f>
        <v>3289.8123056153681</v>
      </c>
      <c r="D57" s="223">
        <f>IF('SAM_2017_4HH_rich with capital'!D57="","",'SAM_2017_4HH_rich with capital'!D57)</f>
        <v>2571.4336436750209</v>
      </c>
      <c r="E57" s="223">
        <f>IF('SAM_2017_4HH_rich with capital'!E57="","",'SAM_2017_4HH_rich with capital'!E57)</f>
        <v>62379.069300921066</v>
      </c>
      <c r="F57" s="223" t="str">
        <f>IF('SAM_2017_4HH_rich with capital'!F57="","",'SAM_2017_4HH_rich with capital'!F57)</f>
        <v/>
      </c>
      <c r="G57" s="223" t="str">
        <f>IF('SAM_2017_4HH_rich with capital'!G57="","",'SAM_2017_4HH_rich with capital'!G57)</f>
        <v/>
      </c>
      <c r="H57" s="223">
        <f>IF('SAM_2017_4HH_rich with capital'!H57="","",'SAM_2017_4HH_rich with capital'!H57)</f>
        <v>596.42589826041581</v>
      </c>
      <c r="I57" s="223">
        <f>IF('SAM_2017_4HH_rich with capital'!I57="","",'SAM_2017_4HH_rich with capital'!I57)</f>
        <v>266.77342772030789</v>
      </c>
      <c r="J57" s="223">
        <f>IF('SAM_2017_4HH_rich with capital'!J57="","",'SAM_2017_4HH_rich with capital'!J57)</f>
        <v>175.21826862799969</v>
      </c>
      <c r="K57" s="223">
        <f>IF('SAM_2017_4HH_rich with capital'!K57="","",'SAM_2017_4HH_rich with capital'!K57)</f>
        <v>143.95647930642687</v>
      </c>
      <c r="L57" s="223">
        <f>IF('SAM_2017_4HH_rich with capital'!L57="","",'SAM_2017_4HH_rich with capital'!L57)</f>
        <v>8.6752619763810959</v>
      </c>
      <c r="M57" s="223">
        <f>IF('SAM_2017_4HH_rich with capital'!M57="","",'SAM_2017_4HH_rich with capital'!M57)</f>
        <v>0.79844602881708937</v>
      </c>
      <c r="N57" s="223">
        <f>IF('SAM_2017_4HH_rich with capital'!N57="","",'SAM_2017_4HH_rich with capital'!N57)</f>
        <v>28.916074907132288</v>
      </c>
      <c r="O57" s="223">
        <f>IF('SAM_2017_4HH_rich with capital'!O57="","",'SAM_2017_4HH_rich with capital'!O57)</f>
        <v>9.1305625666185927E-2</v>
      </c>
      <c r="P57" s="223">
        <f>IF('SAM_2017_4HH_rich with capital'!P57="","",'SAM_2017_4HH_rich with capital'!P57)</f>
        <v>246.28372459891318</v>
      </c>
      <c r="Q57" s="223">
        <f>IF('SAM_2017_4HH_rich with capital'!Q57="","",'SAM_2017_4HH_rich with capital'!Q57)</f>
        <v>95.286750119120327</v>
      </c>
      <c r="R57" s="223">
        <f>IF('SAM_2017_4HH_rich with capital'!R57="","",'SAM_2017_4HH_rich with capital'!R57)</f>
        <v>65.789886512148286</v>
      </c>
      <c r="S57" s="223">
        <f>IF('SAM_2017_4HH_rich with capital'!S57="","",'SAM_2017_4HH_rich with capital'!S57)</f>
        <v>67.648466235803099</v>
      </c>
      <c r="T57" s="223">
        <f>IF('SAM_2017_4HH_rich with capital'!T57="","",'SAM_2017_4HH_rich with capital'!T57)</f>
        <v>3.2997544748026346E-2</v>
      </c>
      <c r="U57" s="223">
        <f>IF('SAM_2017_4HH_rich with capital'!U57="","",'SAM_2017_4HH_rich with capital'!U57)</f>
        <v>4798.3938256654246</v>
      </c>
      <c r="V57" s="223">
        <f>IF('SAM_2017_4HH_rich with capital'!V57="","",'SAM_2017_4HH_rich with capital'!V57)</f>
        <v>1.9342586304353839</v>
      </c>
      <c r="W57" s="223">
        <f>IF('SAM_2017_4HH_rich with capital'!W57="","",'SAM_2017_4HH_rich with capital'!W57)</f>
        <v>199.60223142164253</v>
      </c>
      <c r="X57" s="223">
        <f>IF('SAM_2017_4HH_rich with capital'!X57="","",'SAM_2017_4HH_rich with capital'!X57)</f>
        <v>267.83896317351656</v>
      </c>
      <c r="Y57" s="223">
        <f>IF('SAM_2017_4HH_rich with capital'!Y57="","",'SAM_2017_4HH_rich with capital'!Y57)</f>
        <v>14010.675200794562</v>
      </c>
      <c r="Z57" s="223" t="str">
        <f>IF('SAM_2017_4HH_rich with capital'!Z57="","",'SAM_2017_4HH_rich with capital'!Z57)</f>
        <v/>
      </c>
      <c r="AA57" s="223">
        <f>IF('SAM_2017_4HH_rich with capital'!AA57="","",'SAM_2017_4HH_rich with capital'!AA57)</f>
        <v>32.044028883258399</v>
      </c>
      <c r="AB57" s="223">
        <f>IF('SAM_2017_4HH_rich with capital'!AB57="","",'SAM_2017_4HH_rich with capital'!AB57)</f>
        <v>147.84241776091068</v>
      </c>
      <c r="AC57" s="223">
        <f>IF('SAM_2017_4HH_rich with capital'!AC57="","",'SAM_2017_4HH_rich with capital'!AC57)</f>
        <v>27220.287708048745</v>
      </c>
      <c r="AD57" s="223">
        <f>IF('SAM_2017_4HH_rich with capital'!AD57="","",'SAM_2017_4HH_rich with capital'!AD57)</f>
        <v>3738.3966331698166</v>
      </c>
      <c r="AE57" s="223">
        <f>IF('SAM_2017_4HH_rich with capital'!AE57="","",'SAM_2017_4HH_rich with capital'!AE57)</f>
        <v>1.0481686556261285</v>
      </c>
      <c r="AF57" s="223">
        <f>IF('SAM_2017_4HH_rich with capital'!AF57="","",'SAM_2017_4HH_rich with capital'!AF57)</f>
        <v>21797.325178464442</v>
      </c>
      <c r="AG57" s="223">
        <f>IF('SAM_2017_4HH_rich with capital'!AG57="","",'SAM_2017_4HH_rich with capital'!AG57)</f>
        <v>8716.6503201799696</v>
      </c>
      <c r="AH57" s="223">
        <f>IF('SAM_2017_4HH_rich with capital'!AH57="","",'SAM_2017_4HH_rich with capital'!AH57)</f>
        <v>35586.638213089915</v>
      </c>
      <c r="AI57" s="223">
        <f>IF('SAM_2017_4HH_rich with capital'!AI57="","",'SAM_2017_4HH_rich with capital'!AI57)</f>
        <v>8807.5255140102545</v>
      </c>
      <c r="AJ57" s="223">
        <f>IF('SAM_2017_4HH_rich with capital'!AJ57="","",'SAM_2017_4HH_rich with capital'!AJ57)</f>
        <v>87916.578125015207</v>
      </c>
      <c r="AK57" s="223" t="str">
        <f>IF('SAM_2017_4HH_rich with capital'!AK57="","",'SAM_2017_4HH_rich with capital'!AK57)</f>
        <v/>
      </c>
      <c r="AL57" s="223" t="str">
        <f>IF('SAM_2017_4HH_rich with capital'!AL57="","",'SAM_2017_4HH_rich with capital'!AL57)</f>
        <v/>
      </c>
      <c r="AM57" s="223" t="str">
        <f>IF('SAM_2017_4HH_rich with capital'!AM57="","",'SAM_2017_4HH_rich with capital'!AM57)</f>
        <v/>
      </c>
      <c r="AN57" s="223" t="str">
        <f>IF('SAM_2017_4HH_rich with capital'!AN57="","",'SAM_2017_4HH_rich with capital'!AN57)</f>
        <v/>
      </c>
      <c r="AO57" s="223" t="str">
        <f>IF('SAM_2017_4HH_rich with capital'!AO57="","",'SAM_2017_4HH_rich with capital'!AO57)</f>
        <v/>
      </c>
      <c r="AP57" s="223" t="str">
        <f>IF('SAM_2017_4HH_rich with capital'!AP57="","",'SAM_2017_4HH_rich with capital'!AP57)</f>
        <v/>
      </c>
      <c r="AQ57" s="223" t="str">
        <f>IF('SAM_2017_4HH_rich with capital'!AQ57="","",'SAM_2017_4HH_rich with capital'!AQ57)</f>
        <v/>
      </c>
      <c r="AR57" s="223" t="str">
        <f>IF('SAM_2017_4HH_rich with capital'!AR57="","",'SAM_2017_4HH_rich with capital'!AR57)</f>
        <v/>
      </c>
      <c r="AS57" s="223" t="str">
        <f>IF('SAM_2017_4HH_rich with capital'!AS57="","",'SAM_2017_4HH_rich with capital'!AS57)</f>
        <v/>
      </c>
      <c r="AT57" s="223" t="str">
        <f>IF('SAM_2017_4HH_rich with capital'!AT57="","",'SAM_2017_4HH_rich with capital'!AT57)</f>
        <v/>
      </c>
      <c r="AU57" s="223" t="str">
        <f>IF('SAM_2017_4HH_rich with capital'!AU57="","",'SAM_2017_4HH_rich with capital'!AU57)</f>
        <v/>
      </c>
      <c r="AV57" s="223" t="str">
        <f>IF('SAM_2017_4HH_rich with capital'!AV57="","",'SAM_2017_4HH_rich with capital'!AV57)</f>
        <v/>
      </c>
      <c r="AW57" s="223" t="str">
        <f>IF('SAM_2017_4HH_rich with capital'!AW57="","",'SAM_2017_4HH_rich with capital'!AW57)</f>
        <v/>
      </c>
      <c r="AX57" s="223" t="str">
        <f>IF('SAM_2017_4HH_rich with capital'!AX57="","",'SAM_2017_4HH_rich with capital'!AX57)</f>
        <v/>
      </c>
      <c r="AY57" s="223" t="str">
        <f>IF('SAM_2017_4HH_rich with capital'!AY57="","",'SAM_2017_4HH_rich with capital'!AY57)</f>
        <v/>
      </c>
      <c r="AZ57" s="223" t="str">
        <f>IF('SAM_2017_4HH_rich with capital'!AZ57="","",'SAM_2017_4HH_rich with capital'!AZ57)</f>
        <v/>
      </c>
      <c r="BA57" s="223" t="str">
        <f>IF('SAM_2017_4HH_rich with capital'!BA57="","",'SAM_2017_4HH_rich with capital'!BA57)</f>
        <v/>
      </c>
      <c r="BB57" s="223" t="str">
        <f>IF('SAM_2017_4HH_rich with capital'!BB57="","",'SAM_2017_4HH_rich with capital'!BB57)</f>
        <v/>
      </c>
      <c r="BC57" s="223" t="str">
        <f>IF('SAM_2017_4HH_rich with capital'!BC57="","",'SAM_2017_4HH_rich with capital'!BC57)</f>
        <v/>
      </c>
      <c r="BD57" s="223" t="str">
        <f>IF('SAM_2017_4HH_rich with capital'!BD57="","",'SAM_2017_4HH_rich with capital'!BD57)</f>
        <v/>
      </c>
      <c r="BE57" s="223" t="str">
        <f>IF('SAM_2017_4HH_rich with capital'!BE57="","",'SAM_2017_4HH_rich with capital'!BE57)</f>
        <v/>
      </c>
      <c r="BF57" s="223" t="str">
        <f>IF('SAM_2017_4HH_rich with capital'!BF57="","",'SAM_2017_4HH_rich with capital'!BF57)</f>
        <v/>
      </c>
      <c r="BG57" s="223" t="str">
        <f>IF('SAM_2017_4HH_rich with capital'!BG57="","",'SAM_2017_4HH_rich with capital'!BG57)</f>
        <v/>
      </c>
      <c r="BH57" s="223" t="str">
        <f>IF('SAM_2017_4HH_rich with capital'!BH57="","",'SAM_2017_4HH_rich with capital'!BH57)</f>
        <v/>
      </c>
      <c r="BI57" s="223" t="str">
        <f>IF('SAM_2017_4HH_rich with capital'!BI57="","",'SAM_2017_4HH_rich with capital'!BI57)</f>
        <v/>
      </c>
      <c r="BJ57" s="223" t="str">
        <f>IF('SAM_2017_4HH_rich with capital'!BJ57="","",'SAM_2017_4HH_rich with capital'!BJ57)</f>
        <v/>
      </c>
      <c r="BK57" s="223" t="str">
        <f>IF('SAM_2017_4HH_rich with capital'!BK57="","",'SAM_2017_4HH_rich with capital'!BK57)</f>
        <v/>
      </c>
      <c r="BL57" s="223" t="str">
        <f>IF('SAM_2017_4HH_rich with capital'!BL57="","",'SAM_2017_4HH_rich with capital'!BL57)</f>
        <v/>
      </c>
      <c r="BM57" s="223" t="str">
        <f>IF('SAM_2017_4HH_rich with capital'!BM57="","",'SAM_2017_4HH_rich with capital'!BM57)</f>
        <v/>
      </c>
      <c r="BN57" s="223" t="str">
        <f>IF('SAM_2017_4HH_rich with capital'!BN57="","",'SAM_2017_4HH_rich with capital'!BN57)</f>
        <v/>
      </c>
      <c r="BO57" s="223" t="str">
        <f>IF('SAM_2017_4HH_rich with capital'!BO57="","",'SAM_2017_4HH_rich with capital'!BO57)</f>
        <v/>
      </c>
      <c r="BP57" s="223" t="str">
        <f>IF('SAM_2017_4HH_rich with capital'!BP57="","",'SAM_2017_4HH_rich with capital'!BP57)</f>
        <v/>
      </c>
      <c r="BQ57" s="223" t="str">
        <f>IF('SAM_2017_4HH_rich with capital'!BQ57="","",'SAM_2017_4HH_rich with capital'!BQ57)</f>
        <v/>
      </c>
      <c r="BR57" s="223" t="str">
        <f>IF('SAM_2017_4HH_rich with capital'!BR57="","",'SAM_2017_4HH_rich with capital'!BR57)</f>
        <v/>
      </c>
      <c r="BS57" s="223" t="str">
        <f>IF('SAM_2017_4HH_rich with capital'!BS57="","",'SAM_2017_4HH_rich with capital'!BS57)</f>
        <v/>
      </c>
      <c r="BT57" s="223" t="str">
        <f>IF('SAM_2017_4HH_rich with capital'!BT57="","",'SAM_2017_4HH_rich with capital'!BT57)</f>
        <v/>
      </c>
      <c r="BU57" s="279">
        <f>IF('SAM_2017_4HH_rich with capital'!BU57="","",'SAM_2017_4HH_rich with capital'!BU57)</f>
        <v>3954.125577889974</v>
      </c>
      <c r="BV57" s="223">
        <f>IF('SAM_2017_4HH_rich with capital'!BV57="","",'SAM_2017_4HH_rich with capital'!BV57)</f>
        <v>6198.5013579401821</v>
      </c>
      <c r="BW57" s="223">
        <f>IF('SAM_2017_4HH_rich with capital'!BW57="","",'SAM_2017_4HH_rich with capital'!BW57)</f>
        <v>76237.662018858799</v>
      </c>
      <c r="BX57" s="280">
        <f>IF('SAM_2017_4HH_rich with capital'!BX57="","",'SAM_2017_4HH_rich with capital'!BX57)</f>
        <v>232883.51471514945</v>
      </c>
      <c r="BY57" s="223" t="str">
        <f>IF('SAM_2017_4HH_rich with capital'!BY57="","",'SAM_2017_4HH_rich with capital'!BY57)</f>
        <v/>
      </c>
      <c r="BZ57" s="223" t="str">
        <f>IF('SAM_2017_4HH_rich with capital'!BZ57="","",'SAM_2017_4HH_rich with capital'!BZ57)</f>
        <v/>
      </c>
      <c r="CA57" s="223" t="str">
        <f>IF('SAM_2017_4HH_rich with capital'!CA57="","",'SAM_2017_4HH_rich with capital'!CA57)</f>
        <v/>
      </c>
      <c r="CB57" s="223" t="str">
        <f>IF('SAM_2017_4HH_rich with capital'!CB57="","",'SAM_2017_4HH_rich with capital'!CB57)</f>
        <v/>
      </c>
      <c r="CC57" s="223" t="str">
        <f>IF('SAM_2017_4HH_rich with capital'!CC57="","",'SAM_2017_4HH_rich with capital'!CC57)</f>
        <v/>
      </c>
      <c r="CD57" s="223" t="str">
        <f>IF('SAM_2017_4HH_rich with capital'!CD57="","",'SAM_2017_4HH_rich with capital'!CD57)</f>
        <v/>
      </c>
      <c r="CE57" s="223" t="str">
        <f>IF('SAM_2017_4HH_rich with capital'!CE57="","",'SAM_2017_4HH_rich with capital'!CE57)</f>
        <v/>
      </c>
      <c r="CF57" s="83" t="str">
        <f>IF('SAM_2017_4HH_rich with capital'!CF57="","",'SAM_2017_4HH_rich with capital'!CF57)</f>
        <v/>
      </c>
      <c r="CG57" s="107">
        <f t="shared" si="1"/>
        <v>602452.79669447744</v>
      </c>
      <c r="CH57" s="221"/>
      <c r="CI57" s="221"/>
      <c r="CJ57" s="221"/>
      <c r="CK57" s="221"/>
    </row>
    <row r="58" spans="1:89" x14ac:dyDescent="0.25">
      <c r="A58" s="227"/>
      <c r="B58" s="225">
        <v>56</v>
      </c>
      <c r="C58" s="244">
        <f>IF('SAM_2017_4HH_rich with capital'!C58="","",'SAM_2017_4HH_rich with capital'!C58)</f>
        <v>6287.544203831143</v>
      </c>
      <c r="D58" s="223">
        <f>IF('SAM_2017_4HH_rich with capital'!D58="","",'SAM_2017_4HH_rich with capital'!D58)</f>
        <v>4524.2514971424571</v>
      </c>
      <c r="E58" s="223">
        <f>IF('SAM_2017_4HH_rich with capital'!E58="","",'SAM_2017_4HH_rich with capital'!E58)</f>
        <v>25670.965027308255</v>
      </c>
      <c r="F58" s="223">
        <f>IF('SAM_2017_4HH_rich with capital'!F58="","",'SAM_2017_4HH_rich with capital'!F58)</f>
        <v>1117.9043666574219</v>
      </c>
      <c r="G58" s="223">
        <f>IF('SAM_2017_4HH_rich with capital'!G58="","",'SAM_2017_4HH_rich with capital'!G58)</f>
        <v>0.38983359773797921</v>
      </c>
      <c r="H58" s="223">
        <f>IF('SAM_2017_4HH_rich with capital'!H58="","",'SAM_2017_4HH_rich with capital'!H58)</f>
        <v>251.40054797792044</v>
      </c>
      <c r="I58" s="223">
        <f>IF('SAM_2017_4HH_rich with capital'!I58="","",'SAM_2017_4HH_rich with capital'!I58)</f>
        <v>4450.6157904067431</v>
      </c>
      <c r="J58" s="223">
        <f>IF('SAM_2017_4HH_rich with capital'!J58="","",'SAM_2017_4HH_rich with capital'!J58)</f>
        <v>42429.980290929147</v>
      </c>
      <c r="K58" s="223">
        <f>IF('SAM_2017_4HH_rich with capital'!K58="","",'SAM_2017_4HH_rich with capital'!K58)</f>
        <v>29296.81757361949</v>
      </c>
      <c r="L58" s="223">
        <f>IF('SAM_2017_4HH_rich with capital'!L58="","",'SAM_2017_4HH_rich with capital'!L58)</f>
        <v>10465.819714326173</v>
      </c>
      <c r="M58" s="223">
        <f>IF('SAM_2017_4HH_rich with capital'!M58="","",'SAM_2017_4HH_rich with capital'!M58)</f>
        <v>2768.2678613611861</v>
      </c>
      <c r="N58" s="223">
        <f>IF('SAM_2017_4HH_rich with capital'!N58="","",'SAM_2017_4HH_rich with capital'!N58)</f>
        <v>112.82331154764917</v>
      </c>
      <c r="O58" s="223">
        <f>IF('SAM_2017_4HH_rich with capital'!O58="","",'SAM_2017_4HH_rich with capital'!O58)</f>
        <v>20.22788872417356</v>
      </c>
      <c r="P58" s="223">
        <f>IF('SAM_2017_4HH_rich with capital'!P58="","",'SAM_2017_4HH_rich with capital'!P58)</f>
        <v>19.372091680316156</v>
      </c>
      <c r="Q58" s="223">
        <f>IF('SAM_2017_4HH_rich with capital'!Q58="","",'SAM_2017_4HH_rich with capital'!Q58)</f>
        <v>460.78738048996348</v>
      </c>
      <c r="R58" s="223">
        <f>IF('SAM_2017_4HH_rich with capital'!R58="","",'SAM_2017_4HH_rich with capital'!R58)</f>
        <v>3327.9960672793472</v>
      </c>
      <c r="S58" s="223">
        <f>IF('SAM_2017_4HH_rich with capital'!S58="","",'SAM_2017_4HH_rich with capital'!S58)</f>
        <v>298.50403617202267</v>
      </c>
      <c r="T58" s="223">
        <f>IF('SAM_2017_4HH_rich with capital'!T58="","",'SAM_2017_4HH_rich with capital'!T58)</f>
        <v>1.920188383745957</v>
      </c>
      <c r="U58" s="223">
        <f>IF('SAM_2017_4HH_rich with capital'!U58="","",'SAM_2017_4HH_rich with capital'!U58)</f>
        <v>6540.3591781020177</v>
      </c>
      <c r="V58" s="223">
        <f>IF('SAM_2017_4HH_rich with capital'!V58="","",'SAM_2017_4HH_rich with capital'!V58)</f>
        <v>10.833796629609681</v>
      </c>
      <c r="W58" s="223">
        <f>IF('SAM_2017_4HH_rich with capital'!W58="","",'SAM_2017_4HH_rich with capital'!W58)</f>
        <v>1953.5722718576287</v>
      </c>
      <c r="X58" s="223">
        <f>IF('SAM_2017_4HH_rich with capital'!X58="","",'SAM_2017_4HH_rich with capital'!X58)</f>
        <v>1582.225563421337</v>
      </c>
      <c r="Y58" s="223">
        <f>IF('SAM_2017_4HH_rich with capital'!Y58="","",'SAM_2017_4HH_rich with capital'!Y58)</f>
        <v>7094.1063432152978</v>
      </c>
      <c r="Z58" s="223">
        <f>IF('SAM_2017_4HH_rich with capital'!Z58="","",'SAM_2017_4HH_rich with capital'!Z58)</f>
        <v>150.31785432378595</v>
      </c>
      <c r="AA58" s="223">
        <f>IF('SAM_2017_4HH_rich with capital'!AA58="","",'SAM_2017_4HH_rich with capital'!AA58)</f>
        <v>16.960361953890882</v>
      </c>
      <c r="AB58" s="223">
        <f>IF('SAM_2017_4HH_rich with capital'!AB58="","",'SAM_2017_4HH_rich with capital'!AB58)</f>
        <v>2847.0444705533923</v>
      </c>
      <c r="AC58" s="223">
        <f>IF('SAM_2017_4HH_rich with capital'!AC58="","",'SAM_2017_4HH_rich with capital'!AC58)</f>
        <v>8593.5166621523022</v>
      </c>
      <c r="AD58" s="223">
        <f>IF('SAM_2017_4HH_rich with capital'!AD58="","",'SAM_2017_4HH_rich with capital'!AD58)</f>
        <v>2167.4483410253579</v>
      </c>
      <c r="AE58" s="223">
        <f>IF('SAM_2017_4HH_rich with capital'!AE58="","",'SAM_2017_4HH_rich with capital'!AE58)</f>
        <v>431.16242581061618</v>
      </c>
      <c r="AF58" s="223">
        <f>IF('SAM_2017_4HH_rich with capital'!AF58="","",'SAM_2017_4HH_rich with capital'!AF58)</f>
        <v>7494.4330299538269</v>
      </c>
      <c r="AG58" s="223">
        <f>IF('SAM_2017_4HH_rich with capital'!AG58="","",'SAM_2017_4HH_rich with capital'!AG58)</f>
        <v>17528.279865484226</v>
      </c>
      <c r="AH58" s="223">
        <f>IF('SAM_2017_4HH_rich with capital'!AH58="","",'SAM_2017_4HH_rich with capital'!AH58)</f>
        <v>34453.04583408645</v>
      </c>
      <c r="AI58" s="223">
        <f>IF('SAM_2017_4HH_rich with capital'!AI58="","",'SAM_2017_4HH_rich with capital'!AI58)</f>
        <v>2404.6698657612719</v>
      </c>
      <c r="AJ58" s="223">
        <f>IF('SAM_2017_4HH_rich with capital'!AJ58="","",'SAM_2017_4HH_rich with capital'!AJ58)</f>
        <v>29718.71885288749</v>
      </c>
      <c r="AK58" s="223" t="str">
        <f>IF('SAM_2017_4HH_rich with capital'!AK58="","",'SAM_2017_4HH_rich with capital'!AK58)</f>
        <v/>
      </c>
      <c r="AL58" s="223" t="str">
        <f>IF('SAM_2017_4HH_rich with capital'!AL58="","",'SAM_2017_4HH_rich with capital'!AL58)</f>
        <v/>
      </c>
      <c r="AM58" s="223" t="str">
        <f>IF('SAM_2017_4HH_rich with capital'!AM58="","",'SAM_2017_4HH_rich with capital'!AM58)</f>
        <v/>
      </c>
      <c r="AN58" s="223" t="str">
        <f>IF('SAM_2017_4HH_rich with capital'!AN58="","",'SAM_2017_4HH_rich with capital'!AN58)</f>
        <v/>
      </c>
      <c r="AO58" s="223" t="str">
        <f>IF('SAM_2017_4HH_rich with capital'!AO58="","",'SAM_2017_4HH_rich with capital'!AO58)</f>
        <v/>
      </c>
      <c r="AP58" s="223" t="str">
        <f>IF('SAM_2017_4HH_rich with capital'!AP58="","",'SAM_2017_4HH_rich with capital'!AP58)</f>
        <v/>
      </c>
      <c r="AQ58" s="223" t="str">
        <f>IF('SAM_2017_4HH_rich with capital'!AQ58="","",'SAM_2017_4HH_rich with capital'!AQ58)</f>
        <v/>
      </c>
      <c r="AR58" s="223" t="str">
        <f>IF('SAM_2017_4HH_rich with capital'!AR58="","",'SAM_2017_4HH_rich with capital'!AR58)</f>
        <v/>
      </c>
      <c r="AS58" s="223" t="str">
        <f>IF('SAM_2017_4HH_rich with capital'!AS58="","",'SAM_2017_4HH_rich with capital'!AS58)</f>
        <v/>
      </c>
      <c r="AT58" s="223" t="str">
        <f>IF('SAM_2017_4HH_rich with capital'!AT58="","",'SAM_2017_4HH_rich with capital'!AT58)</f>
        <v/>
      </c>
      <c r="AU58" s="223" t="str">
        <f>IF('SAM_2017_4HH_rich with capital'!AU58="","",'SAM_2017_4HH_rich with capital'!AU58)</f>
        <v/>
      </c>
      <c r="AV58" s="223" t="str">
        <f>IF('SAM_2017_4HH_rich with capital'!AV58="","",'SAM_2017_4HH_rich with capital'!AV58)</f>
        <v/>
      </c>
      <c r="AW58" s="223" t="str">
        <f>IF('SAM_2017_4HH_rich with capital'!AW58="","",'SAM_2017_4HH_rich with capital'!AW58)</f>
        <v/>
      </c>
      <c r="AX58" s="223" t="str">
        <f>IF('SAM_2017_4HH_rich with capital'!AX58="","",'SAM_2017_4HH_rich with capital'!AX58)</f>
        <v/>
      </c>
      <c r="AY58" s="223" t="str">
        <f>IF('SAM_2017_4HH_rich with capital'!AY58="","",'SAM_2017_4HH_rich with capital'!AY58)</f>
        <v/>
      </c>
      <c r="AZ58" s="223" t="str">
        <f>IF('SAM_2017_4HH_rich with capital'!AZ58="","",'SAM_2017_4HH_rich with capital'!AZ58)</f>
        <v/>
      </c>
      <c r="BA58" s="223" t="str">
        <f>IF('SAM_2017_4HH_rich with capital'!BA58="","",'SAM_2017_4HH_rich with capital'!BA58)</f>
        <v/>
      </c>
      <c r="BB58" s="223" t="str">
        <f>IF('SAM_2017_4HH_rich with capital'!BB58="","",'SAM_2017_4HH_rich with capital'!BB58)</f>
        <v/>
      </c>
      <c r="BC58" s="223" t="str">
        <f>IF('SAM_2017_4HH_rich with capital'!BC58="","",'SAM_2017_4HH_rich with capital'!BC58)</f>
        <v/>
      </c>
      <c r="BD58" s="223" t="str">
        <f>IF('SAM_2017_4HH_rich with capital'!BD58="","",'SAM_2017_4HH_rich with capital'!BD58)</f>
        <v/>
      </c>
      <c r="BE58" s="223" t="str">
        <f>IF('SAM_2017_4HH_rich with capital'!BE58="","",'SAM_2017_4HH_rich with capital'!BE58)</f>
        <v/>
      </c>
      <c r="BF58" s="223" t="str">
        <f>IF('SAM_2017_4HH_rich with capital'!BF58="","",'SAM_2017_4HH_rich with capital'!BF58)</f>
        <v/>
      </c>
      <c r="BG58" s="223" t="str">
        <f>IF('SAM_2017_4HH_rich with capital'!BG58="","",'SAM_2017_4HH_rich with capital'!BG58)</f>
        <v/>
      </c>
      <c r="BH58" s="223" t="str">
        <f>IF('SAM_2017_4HH_rich with capital'!BH58="","",'SAM_2017_4HH_rich with capital'!BH58)</f>
        <v/>
      </c>
      <c r="BI58" s="223" t="str">
        <f>IF('SAM_2017_4HH_rich with capital'!BI58="","",'SAM_2017_4HH_rich with capital'!BI58)</f>
        <v/>
      </c>
      <c r="BJ58" s="223" t="str">
        <f>IF('SAM_2017_4HH_rich with capital'!BJ58="","",'SAM_2017_4HH_rich with capital'!BJ58)</f>
        <v/>
      </c>
      <c r="BK58" s="223" t="str">
        <f>IF('SAM_2017_4HH_rich with capital'!BK58="","",'SAM_2017_4HH_rich with capital'!BK58)</f>
        <v/>
      </c>
      <c r="BL58" s="223" t="str">
        <f>IF('SAM_2017_4HH_rich with capital'!BL58="","",'SAM_2017_4HH_rich with capital'!BL58)</f>
        <v/>
      </c>
      <c r="BM58" s="223" t="str">
        <f>IF('SAM_2017_4HH_rich with capital'!BM58="","",'SAM_2017_4HH_rich with capital'!BM58)</f>
        <v/>
      </c>
      <c r="BN58" s="223" t="str">
        <f>IF('SAM_2017_4HH_rich with capital'!BN58="","",'SAM_2017_4HH_rich with capital'!BN58)</f>
        <v/>
      </c>
      <c r="BO58" s="223" t="str">
        <f>IF('SAM_2017_4HH_rich with capital'!BO58="","",'SAM_2017_4HH_rich with capital'!BO58)</f>
        <v/>
      </c>
      <c r="BP58" s="223" t="str">
        <f>IF('SAM_2017_4HH_rich with capital'!BP58="","",'SAM_2017_4HH_rich with capital'!BP58)</f>
        <v/>
      </c>
      <c r="BQ58" s="223" t="str">
        <f>IF('SAM_2017_4HH_rich with capital'!BQ58="","",'SAM_2017_4HH_rich with capital'!BQ58)</f>
        <v/>
      </c>
      <c r="BR58" s="223" t="str">
        <f>IF('SAM_2017_4HH_rich with capital'!BR58="","",'SAM_2017_4HH_rich with capital'!BR58)</f>
        <v/>
      </c>
      <c r="BS58" s="223" t="str">
        <f>IF('SAM_2017_4HH_rich with capital'!BS58="","",'SAM_2017_4HH_rich with capital'!BS58)</f>
        <v/>
      </c>
      <c r="BT58" s="223" t="str">
        <f>IF('SAM_2017_4HH_rich with capital'!BT58="","",'SAM_2017_4HH_rich with capital'!BT58)</f>
        <v/>
      </c>
      <c r="BU58" s="279">
        <f>IF('SAM_2017_4HH_rich with capital'!BU58="","",'SAM_2017_4HH_rich with capital'!BU58)</f>
        <v>12969.746416733347</v>
      </c>
      <c r="BV58" s="223">
        <f>IF('SAM_2017_4HH_rich with capital'!BV58="","",'SAM_2017_4HH_rich with capital'!BV58)</f>
        <v>13930.153500350259</v>
      </c>
      <c r="BW58" s="223">
        <f>IF('SAM_2017_4HH_rich with capital'!BW58="","",'SAM_2017_4HH_rich with capital'!BW58)</f>
        <v>19390.558852832648</v>
      </c>
      <c r="BX58" s="280">
        <f>IF('SAM_2017_4HH_rich with capital'!BX58="","",'SAM_2017_4HH_rich with capital'!BX58)</f>
        <v>53903.658656310203</v>
      </c>
      <c r="BY58" s="223">
        <f>IF('SAM_2017_4HH_rich with capital'!BY58="","",'SAM_2017_4HH_rich with capital'!BY58)</f>
        <v>1740.4000204269598</v>
      </c>
      <c r="BZ58" s="223" t="str">
        <f>IF('SAM_2017_4HH_rich with capital'!BZ58="","",'SAM_2017_4HH_rich with capital'!BZ58)</f>
        <v/>
      </c>
      <c r="CA58" s="223" t="str">
        <f>IF('SAM_2017_4HH_rich with capital'!CA58="","",'SAM_2017_4HH_rich with capital'!CA58)</f>
        <v/>
      </c>
      <c r="CB58" s="223" t="str">
        <f>IF('SAM_2017_4HH_rich with capital'!CB58="","",'SAM_2017_4HH_rich with capital'!CB58)</f>
        <v/>
      </c>
      <c r="CC58" s="223" t="str">
        <f>IF('SAM_2017_4HH_rich with capital'!CC58="","",'SAM_2017_4HH_rich with capital'!CC58)</f>
        <v/>
      </c>
      <c r="CD58" s="223" t="str">
        <f>IF('SAM_2017_4HH_rich with capital'!CD58="","",'SAM_2017_4HH_rich with capital'!CD58)</f>
        <v/>
      </c>
      <c r="CE58" s="223">
        <f>IF('SAM_2017_4HH_rich with capital'!CE58="","",'SAM_2017_4HH_rich with capital'!CE58)</f>
        <v>-69.022817696287134</v>
      </c>
      <c r="CF58" s="83" t="str">
        <f>IF('SAM_2017_4HH_rich with capital'!CF58="","",'SAM_2017_4HH_rich with capital'!CF58)</f>
        <v/>
      </c>
      <c r="CG58" s="107">
        <f t="shared" si="1"/>
        <v>356357.77701761056</v>
      </c>
      <c r="CH58" s="221"/>
      <c r="CI58" s="221"/>
      <c r="CJ58" s="221"/>
      <c r="CK58" s="221"/>
    </row>
    <row r="59" spans="1:89" x14ac:dyDescent="0.25">
      <c r="A59" s="227"/>
      <c r="B59" s="225">
        <v>57</v>
      </c>
      <c r="C59" s="244">
        <f>IF('SAM_2017_4HH_rich with capital'!C59="","",'SAM_2017_4HH_rich with capital'!C59)</f>
        <v>105864.35890312769</v>
      </c>
      <c r="D59" s="223">
        <f>IF('SAM_2017_4HH_rich with capital'!D59="","",'SAM_2017_4HH_rich with capital'!D59)</f>
        <v>28851.350358100161</v>
      </c>
      <c r="E59" s="223">
        <f>IF('SAM_2017_4HH_rich with capital'!E59="","",'SAM_2017_4HH_rich with capital'!E59)</f>
        <v>764917.13381404232</v>
      </c>
      <c r="F59" s="223">
        <f>IF('SAM_2017_4HH_rich with capital'!F59="","",'SAM_2017_4HH_rich with capital'!F59)</f>
        <v>337.60500991637565</v>
      </c>
      <c r="G59" s="223">
        <f>IF('SAM_2017_4HH_rich with capital'!G59="","",'SAM_2017_4HH_rich with capital'!G59)</f>
        <v>9517.8440545427948</v>
      </c>
      <c r="H59" s="223">
        <f>IF('SAM_2017_4HH_rich with capital'!H59="","",'SAM_2017_4HH_rich with capital'!H59)</f>
        <v>47892.748622503364</v>
      </c>
      <c r="I59" s="223">
        <f>IF('SAM_2017_4HH_rich with capital'!I59="","",'SAM_2017_4HH_rich with capital'!I59)</f>
        <v>18912.368130895717</v>
      </c>
      <c r="J59" s="223">
        <f>IF('SAM_2017_4HH_rich with capital'!J59="","",'SAM_2017_4HH_rich with capital'!J59)</f>
        <v>35559.073807341963</v>
      </c>
      <c r="K59" s="223">
        <f>IF('SAM_2017_4HH_rich with capital'!K59="","",'SAM_2017_4HH_rich with capital'!K59)</f>
        <v>1206.0362745106506</v>
      </c>
      <c r="L59" s="223">
        <f>IF('SAM_2017_4HH_rich with capital'!L59="","",'SAM_2017_4HH_rich with capital'!L59)</f>
        <v>7370.112233510984</v>
      </c>
      <c r="M59" s="223">
        <f>IF('SAM_2017_4HH_rich with capital'!M59="","",'SAM_2017_4HH_rich with capital'!M59)</f>
        <v>60544.524263335166</v>
      </c>
      <c r="N59" s="223">
        <f>IF('SAM_2017_4HH_rich with capital'!N59="","",'SAM_2017_4HH_rich with capital'!N59)</f>
        <v>81945.794963765642</v>
      </c>
      <c r="O59" s="223">
        <f>IF('SAM_2017_4HH_rich with capital'!O59="","",'SAM_2017_4HH_rich with capital'!O59)</f>
        <v>5171.6989905980754</v>
      </c>
      <c r="P59" s="223">
        <f>IF('SAM_2017_4HH_rich with capital'!P59="","",'SAM_2017_4HH_rich with capital'!P59)</f>
        <v>30417.395660264574</v>
      </c>
      <c r="Q59" s="223">
        <f>IF('SAM_2017_4HH_rich with capital'!Q59="","",'SAM_2017_4HH_rich with capital'!Q59)</f>
        <v>10545.465994846674</v>
      </c>
      <c r="R59" s="223">
        <f>IF('SAM_2017_4HH_rich with capital'!R59="","",'SAM_2017_4HH_rich with capital'!R59)</f>
        <v>12215.931714763263</v>
      </c>
      <c r="S59" s="223">
        <f>IF('SAM_2017_4HH_rich with capital'!S59="","",'SAM_2017_4HH_rich with capital'!S59)</f>
        <v>19168.507807926861</v>
      </c>
      <c r="T59" s="223">
        <f>IF('SAM_2017_4HH_rich with capital'!T59="","",'SAM_2017_4HH_rich with capital'!T59)</f>
        <v>198.29589659594791</v>
      </c>
      <c r="U59" s="223">
        <f>IF('SAM_2017_4HH_rich with capital'!U59="","",'SAM_2017_4HH_rich with capital'!U59)</f>
        <v>21680.524960564711</v>
      </c>
      <c r="V59" s="223">
        <f>IF('SAM_2017_4HH_rich with capital'!V59="","",'SAM_2017_4HH_rich with capital'!V59)</f>
        <v>4421.9739234754315</v>
      </c>
      <c r="W59" s="223">
        <f>IF('SAM_2017_4HH_rich with capital'!W59="","",'SAM_2017_4HH_rich with capital'!W59)</f>
        <v>3216.1592620265233</v>
      </c>
      <c r="X59" s="223">
        <f>IF('SAM_2017_4HH_rich with capital'!X59="","",'SAM_2017_4HH_rich with capital'!X59)</f>
        <v>7140.6824397575665</v>
      </c>
      <c r="Y59" s="223">
        <f>IF('SAM_2017_4HH_rich with capital'!Y59="","",'SAM_2017_4HH_rich with capital'!Y59)</f>
        <v>81688.793079514493</v>
      </c>
      <c r="Z59" s="223">
        <f>IF('SAM_2017_4HH_rich with capital'!Z59="","",'SAM_2017_4HH_rich with capital'!Z59)</f>
        <v>999.19629860562929</v>
      </c>
      <c r="AA59" s="223">
        <f>IF('SAM_2017_4HH_rich with capital'!AA59="","",'SAM_2017_4HH_rich with capital'!AA59)</f>
        <v>3078.9737625523817</v>
      </c>
      <c r="AB59" s="223">
        <f>IF('SAM_2017_4HH_rich with capital'!AB59="","",'SAM_2017_4HH_rich with capital'!AB59)</f>
        <v>101354.00991240096</v>
      </c>
      <c r="AC59" s="223">
        <f>IF('SAM_2017_4HH_rich with capital'!AC59="","",'SAM_2017_4HH_rich with capital'!AC59)</f>
        <v>1198385.2187156931</v>
      </c>
      <c r="AD59" s="223">
        <f>IF('SAM_2017_4HH_rich with capital'!AD59="","",'SAM_2017_4HH_rich with capital'!AD59)</f>
        <v>27544.095976912184</v>
      </c>
      <c r="AE59" s="223">
        <f>IF('SAM_2017_4HH_rich with capital'!AE59="","",'SAM_2017_4HH_rich with capital'!AE59)</f>
        <v>129856.73373317972</v>
      </c>
      <c r="AF59" s="223">
        <f>IF('SAM_2017_4HH_rich with capital'!AF59="","",'SAM_2017_4HH_rich with capital'!AF59)</f>
        <v>277401.97261307307</v>
      </c>
      <c r="AG59" s="223">
        <f>IF('SAM_2017_4HH_rich with capital'!AG59="","",'SAM_2017_4HH_rich with capital'!AG59)</f>
        <v>40913.300117223858</v>
      </c>
      <c r="AH59" s="223">
        <f>IF('SAM_2017_4HH_rich with capital'!AH59="","",'SAM_2017_4HH_rich with capital'!AH59)</f>
        <v>40913.217338308743</v>
      </c>
      <c r="AI59" s="223">
        <f>IF('SAM_2017_4HH_rich with capital'!AI59="","",'SAM_2017_4HH_rich with capital'!AI59)</f>
        <v>27468.543184660666</v>
      </c>
      <c r="AJ59" s="223">
        <f>IF('SAM_2017_4HH_rich with capital'!AJ59="","",'SAM_2017_4HH_rich with capital'!AJ59)</f>
        <v>284302.5239036007</v>
      </c>
      <c r="AK59" s="223" t="str">
        <f>IF('SAM_2017_4HH_rich with capital'!AK59="","",'SAM_2017_4HH_rich with capital'!AK59)</f>
        <v/>
      </c>
      <c r="AL59" s="223" t="str">
        <f>IF('SAM_2017_4HH_rich with capital'!AL59="","",'SAM_2017_4HH_rich with capital'!AL59)</f>
        <v/>
      </c>
      <c r="AM59" s="223" t="str">
        <f>IF('SAM_2017_4HH_rich with capital'!AM59="","",'SAM_2017_4HH_rich with capital'!AM59)</f>
        <v/>
      </c>
      <c r="AN59" s="223" t="str">
        <f>IF('SAM_2017_4HH_rich with capital'!AN59="","",'SAM_2017_4HH_rich with capital'!AN59)</f>
        <v/>
      </c>
      <c r="AO59" s="223" t="str">
        <f>IF('SAM_2017_4HH_rich with capital'!AO59="","",'SAM_2017_4HH_rich with capital'!AO59)</f>
        <v/>
      </c>
      <c r="AP59" s="223" t="str">
        <f>IF('SAM_2017_4HH_rich with capital'!AP59="","",'SAM_2017_4HH_rich with capital'!AP59)</f>
        <v/>
      </c>
      <c r="AQ59" s="223" t="str">
        <f>IF('SAM_2017_4HH_rich with capital'!AQ59="","",'SAM_2017_4HH_rich with capital'!AQ59)</f>
        <v/>
      </c>
      <c r="AR59" s="223" t="str">
        <f>IF('SAM_2017_4HH_rich with capital'!AR59="","",'SAM_2017_4HH_rich with capital'!AR59)</f>
        <v/>
      </c>
      <c r="AS59" s="223" t="str">
        <f>IF('SAM_2017_4HH_rich with capital'!AS59="","",'SAM_2017_4HH_rich with capital'!AS59)</f>
        <v/>
      </c>
      <c r="AT59" s="223" t="str">
        <f>IF('SAM_2017_4HH_rich with capital'!AT59="","",'SAM_2017_4HH_rich with capital'!AT59)</f>
        <v/>
      </c>
      <c r="AU59" s="223" t="str">
        <f>IF('SAM_2017_4HH_rich with capital'!AU59="","",'SAM_2017_4HH_rich with capital'!AU59)</f>
        <v/>
      </c>
      <c r="AV59" s="223" t="str">
        <f>IF('SAM_2017_4HH_rich with capital'!AV59="","",'SAM_2017_4HH_rich with capital'!AV59)</f>
        <v/>
      </c>
      <c r="AW59" s="223" t="str">
        <f>IF('SAM_2017_4HH_rich with capital'!AW59="","",'SAM_2017_4HH_rich with capital'!AW59)</f>
        <v/>
      </c>
      <c r="AX59" s="223" t="str">
        <f>IF('SAM_2017_4HH_rich with capital'!AX59="","",'SAM_2017_4HH_rich with capital'!AX59)</f>
        <v/>
      </c>
      <c r="AY59" s="223" t="str">
        <f>IF('SAM_2017_4HH_rich with capital'!AY59="","",'SAM_2017_4HH_rich with capital'!AY59)</f>
        <v/>
      </c>
      <c r="AZ59" s="223" t="str">
        <f>IF('SAM_2017_4HH_rich with capital'!AZ59="","",'SAM_2017_4HH_rich with capital'!AZ59)</f>
        <v/>
      </c>
      <c r="BA59" s="223" t="str">
        <f>IF('SAM_2017_4HH_rich with capital'!BA59="","",'SAM_2017_4HH_rich with capital'!BA59)</f>
        <v/>
      </c>
      <c r="BB59" s="223" t="str">
        <f>IF('SAM_2017_4HH_rich with capital'!BB59="","",'SAM_2017_4HH_rich with capital'!BB59)</f>
        <v/>
      </c>
      <c r="BC59" s="223" t="str">
        <f>IF('SAM_2017_4HH_rich with capital'!BC59="","",'SAM_2017_4HH_rich with capital'!BC59)</f>
        <v/>
      </c>
      <c r="BD59" s="223" t="str">
        <f>IF('SAM_2017_4HH_rich with capital'!BD59="","",'SAM_2017_4HH_rich with capital'!BD59)</f>
        <v/>
      </c>
      <c r="BE59" s="223" t="str">
        <f>IF('SAM_2017_4HH_rich with capital'!BE59="","",'SAM_2017_4HH_rich with capital'!BE59)</f>
        <v/>
      </c>
      <c r="BF59" s="223" t="str">
        <f>IF('SAM_2017_4HH_rich with capital'!BF59="","",'SAM_2017_4HH_rich with capital'!BF59)</f>
        <v/>
      </c>
      <c r="BG59" s="223" t="str">
        <f>IF('SAM_2017_4HH_rich with capital'!BG59="","",'SAM_2017_4HH_rich with capital'!BG59)</f>
        <v/>
      </c>
      <c r="BH59" s="223" t="str">
        <f>IF('SAM_2017_4HH_rich with capital'!BH59="","",'SAM_2017_4HH_rich with capital'!BH59)</f>
        <v/>
      </c>
      <c r="BI59" s="223" t="str">
        <f>IF('SAM_2017_4HH_rich with capital'!BI59="","",'SAM_2017_4HH_rich with capital'!BI59)</f>
        <v/>
      </c>
      <c r="BJ59" s="223" t="str">
        <f>IF('SAM_2017_4HH_rich with capital'!BJ59="","",'SAM_2017_4HH_rich with capital'!BJ59)</f>
        <v/>
      </c>
      <c r="BK59" s="223" t="str">
        <f>IF('SAM_2017_4HH_rich with capital'!BK59="","",'SAM_2017_4HH_rich with capital'!BK59)</f>
        <v/>
      </c>
      <c r="BL59" s="223" t="str">
        <f>IF('SAM_2017_4HH_rich with capital'!BL59="","",'SAM_2017_4HH_rich with capital'!BL59)</f>
        <v/>
      </c>
      <c r="BM59" s="223" t="str">
        <f>IF('SAM_2017_4HH_rich with capital'!BM59="","",'SAM_2017_4HH_rich with capital'!BM59)</f>
        <v/>
      </c>
      <c r="BN59" s="223" t="str">
        <f>IF('SAM_2017_4HH_rich with capital'!BN59="","",'SAM_2017_4HH_rich with capital'!BN59)</f>
        <v/>
      </c>
      <c r="BO59" s="223" t="str">
        <f>IF('SAM_2017_4HH_rich with capital'!BO59="","",'SAM_2017_4HH_rich with capital'!BO59)</f>
        <v/>
      </c>
      <c r="BP59" s="223" t="str">
        <f>IF('SAM_2017_4HH_rich with capital'!BP59="","",'SAM_2017_4HH_rich with capital'!BP59)</f>
        <v/>
      </c>
      <c r="BQ59" s="223" t="str">
        <f>IF('SAM_2017_4HH_rich with capital'!BQ59="","",'SAM_2017_4HH_rich with capital'!BQ59)</f>
        <v/>
      </c>
      <c r="BR59" s="223" t="str">
        <f>IF('SAM_2017_4HH_rich with capital'!BR59="","",'SAM_2017_4HH_rich with capital'!BR59)</f>
        <v/>
      </c>
      <c r="BS59" s="223" t="str">
        <f>IF('SAM_2017_4HH_rich with capital'!BS59="","",'SAM_2017_4HH_rich with capital'!BS59)</f>
        <v/>
      </c>
      <c r="BT59" s="223" t="str">
        <f>IF('SAM_2017_4HH_rich with capital'!BT59="","",'SAM_2017_4HH_rich with capital'!BT59)</f>
        <v/>
      </c>
      <c r="BU59" s="279">
        <f>IF('SAM_2017_4HH_rich with capital'!BU59="","",'SAM_2017_4HH_rich with capital'!BU59)</f>
        <v>290060.50513222959</v>
      </c>
      <c r="BV59" s="223">
        <f>IF('SAM_2017_4HH_rich with capital'!BV59="","",'SAM_2017_4HH_rich with capital'!BV59)</f>
        <v>383356.8234789868</v>
      </c>
      <c r="BW59" s="223">
        <f>IF('SAM_2017_4HH_rich with capital'!BW59="","",'SAM_2017_4HH_rich with capital'!BW59)</f>
        <v>240037.11202700506</v>
      </c>
      <c r="BX59" s="280">
        <f>IF('SAM_2017_4HH_rich with capital'!BX59="","",'SAM_2017_4HH_rich with capital'!BX59)</f>
        <v>837208.88823775842</v>
      </c>
      <c r="BY59" s="223">
        <f>IF('SAM_2017_4HH_rich with capital'!BY59="","",'SAM_2017_4HH_rich with capital'!BY59)</f>
        <v>467157.58182727813</v>
      </c>
      <c r="BZ59" s="223" t="str">
        <f>IF('SAM_2017_4HH_rich with capital'!BZ59="","",'SAM_2017_4HH_rich with capital'!BZ59)</f>
        <v/>
      </c>
      <c r="CA59" s="223" t="str">
        <f>IF('SAM_2017_4HH_rich with capital'!CA59="","",'SAM_2017_4HH_rich with capital'!CA59)</f>
        <v/>
      </c>
      <c r="CB59" s="223" t="str">
        <f>IF('SAM_2017_4HH_rich with capital'!CB59="","",'SAM_2017_4HH_rich with capital'!CB59)</f>
        <v/>
      </c>
      <c r="CC59" s="223" t="str">
        <f>IF('SAM_2017_4HH_rich with capital'!CC59="","",'SAM_2017_4HH_rich with capital'!CC59)</f>
        <v/>
      </c>
      <c r="CD59" s="223" t="str">
        <f>IF('SAM_2017_4HH_rich with capital'!CD59="","",'SAM_2017_4HH_rich with capital'!CD59)</f>
        <v/>
      </c>
      <c r="CE59" s="223">
        <f>IF('SAM_2017_4HH_rich with capital'!CE59="","",'SAM_2017_4HH_rich with capital'!CE59)</f>
        <v>84373.179251282985</v>
      </c>
      <c r="CF59" s="83" t="str">
        <f>IF('SAM_2017_4HH_rich with capital'!CF59="","",'SAM_2017_4HH_rich with capital'!CF59)</f>
        <v/>
      </c>
      <c r="CG59" s="107">
        <f t="shared" si="1"/>
        <v>5793196.2556766802</v>
      </c>
      <c r="CH59" s="221"/>
      <c r="CI59" s="221"/>
      <c r="CJ59" s="221"/>
      <c r="CK59" s="221"/>
    </row>
    <row r="60" spans="1:89" x14ac:dyDescent="0.25">
      <c r="A60" s="227"/>
      <c r="B60" s="225">
        <v>58</v>
      </c>
      <c r="C60" s="244">
        <f>IF('SAM_2017_4HH_rich with capital'!C60="","",'SAM_2017_4HH_rich with capital'!C60)</f>
        <v>459.50310344902448</v>
      </c>
      <c r="D60" s="223">
        <f>IF('SAM_2017_4HH_rich with capital'!D60="","",'SAM_2017_4HH_rich with capital'!D60)</f>
        <v>66.474134597507899</v>
      </c>
      <c r="E60" s="223">
        <f>IF('SAM_2017_4HH_rich with capital'!E60="","",'SAM_2017_4HH_rich with capital'!E60)</f>
        <v>968.08924003884545</v>
      </c>
      <c r="F60" s="223">
        <f>IF('SAM_2017_4HH_rich with capital'!F60="","",'SAM_2017_4HH_rich with capital'!F60)</f>
        <v>2.6901462737816231</v>
      </c>
      <c r="G60" s="223">
        <f>IF('SAM_2017_4HH_rich with capital'!G60="","",'SAM_2017_4HH_rich with capital'!G60)</f>
        <v>85.806153249932194</v>
      </c>
      <c r="H60" s="223">
        <f>IF('SAM_2017_4HH_rich with capital'!H60="","",'SAM_2017_4HH_rich with capital'!H60)</f>
        <v>459.35844812840861</v>
      </c>
      <c r="I60" s="223">
        <f>IF('SAM_2017_4HH_rich with capital'!I60="","",'SAM_2017_4HH_rich with capital'!I60)</f>
        <v>126.92081149031699</v>
      </c>
      <c r="J60" s="223">
        <f>IF('SAM_2017_4HH_rich with capital'!J60="","",'SAM_2017_4HH_rich with capital'!J60)</f>
        <v>461.65430028539345</v>
      </c>
      <c r="K60" s="223">
        <f>IF('SAM_2017_4HH_rich with capital'!K60="","",'SAM_2017_4HH_rich with capital'!K60)</f>
        <v>11.183748579084526</v>
      </c>
      <c r="L60" s="223">
        <f>IF('SAM_2017_4HH_rich with capital'!L60="","",'SAM_2017_4HH_rich with capital'!L60)</f>
        <v>71.978564732345461</v>
      </c>
      <c r="M60" s="223">
        <f>IF('SAM_2017_4HH_rich with capital'!M60="","",'SAM_2017_4HH_rich with capital'!M60)</f>
        <v>590.45908587472911</v>
      </c>
      <c r="N60" s="223">
        <f>IF('SAM_2017_4HH_rich with capital'!N60="","",'SAM_2017_4HH_rich with capital'!N60)</f>
        <v>800.04679073125806</v>
      </c>
      <c r="O60" s="223">
        <f>IF('SAM_2017_4HH_rich with capital'!O60="","",'SAM_2017_4HH_rich with capital'!O60)</f>
        <v>50.457831884889643</v>
      </c>
      <c r="P60" s="223">
        <f>IF('SAM_2017_4HH_rich with capital'!P60="","",'SAM_2017_4HH_rich with capital'!P60)</f>
        <v>294.0424798257277</v>
      </c>
      <c r="Q60" s="223">
        <f>IF('SAM_2017_4HH_rich with capital'!Q60="","",'SAM_2017_4HH_rich with capital'!Q60)</f>
        <v>103.0981158802047</v>
      </c>
      <c r="R60" s="223">
        <f>IF('SAM_2017_4HH_rich with capital'!R60="","",'SAM_2017_4HH_rich with capital'!R60)</f>
        <v>112.75007345242767</v>
      </c>
      <c r="S60" s="223">
        <f>IF('SAM_2017_4HH_rich with capital'!S60="","",'SAM_2017_4HH_rich with capital'!S60)</f>
        <v>188.02055595621948</v>
      </c>
      <c r="T60" s="223">
        <f>IF('SAM_2017_4HH_rich with capital'!T60="","",'SAM_2017_4HH_rich with capital'!T60)</f>
        <v>1.9308154285329204</v>
      </c>
      <c r="U60" s="223">
        <f>IF('SAM_2017_4HH_rich with capital'!U60="","",'SAM_2017_4HH_rich with capital'!U60)</f>
        <v>210.2942407711615</v>
      </c>
      <c r="V60" s="223">
        <f>IF('SAM_2017_4HH_rich with capital'!V60="","",'SAM_2017_4HH_rich with capital'!V60)</f>
        <v>40.730438266746333</v>
      </c>
      <c r="W60" s="223">
        <f>IF('SAM_2017_4HH_rich with capital'!W60="","",'SAM_2017_4HH_rich with capital'!W60)</f>
        <v>27.253789653037497</v>
      </c>
      <c r="X60" s="223">
        <f>IF('SAM_2017_4HH_rich with capital'!X60="","",'SAM_2017_4HH_rich with capital'!X60)</f>
        <v>68.507524481817356</v>
      </c>
      <c r="Y60" s="223">
        <f>IF('SAM_2017_4HH_rich with capital'!Y60="","",'SAM_2017_4HH_rich with capital'!Y60)</f>
        <v>1832.0894179246295</v>
      </c>
      <c r="Z60" s="223">
        <f>IF('SAM_2017_4HH_rich with capital'!Z60="","",'SAM_2017_4HH_rich with capital'!Z60)</f>
        <v>46.716075949077407</v>
      </c>
      <c r="AA60" s="223">
        <f>IF('SAM_2017_4HH_rich with capital'!AA60="","",'SAM_2017_4HH_rich with capital'!AA60)</f>
        <v>14.415076823475982</v>
      </c>
      <c r="AB60" s="223">
        <f>IF('SAM_2017_4HH_rich with capital'!AB60="","",'SAM_2017_4HH_rich with capital'!AB60)</f>
        <v>768.7555664832214</v>
      </c>
      <c r="AC60" s="223">
        <f>IF('SAM_2017_4HH_rich with capital'!AC60="","",'SAM_2017_4HH_rich with capital'!AC60)</f>
        <v>47462.815621455535</v>
      </c>
      <c r="AD60" s="223">
        <f>IF('SAM_2017_4HH_rich with capital'!AD60="","",'SAM_2017_4HH_rich with capital'!AD60)</f>
        <v>105.45016721655067</v>
      </c>
      <c r="AE60" s="223">
        <f>IF('SAM_2017_4HH_rich with capital'!AE60="","",'SAM_2017_4HH_rich with capital'!AE60)</f>
        <v>130.2961297251808</v>
      </c>
      <c r="AF60" s="223">
        <f>IF('SAM_2017_4HH_rich with capital'!AF60="","",'SAM_2017_4HH_rich with capital'!AF60)</f>
        <v>351.16966205139687</v>
      </c>
      <c r="AG60" s="223">
        <f>IF('SAM_2017_4HH_rich with capital'!AG60="","",'SAM_2017_4HH_rich with capital'!AG60)</f>
        <v>14475.242773251823</v>
      </c>
      <c r="AH60" s="223">
        <f>IF('SAM_2017_4HH_rich with capital'!AH60="","",'SAM_2017_4HH_rich with capital'!AH60)</f>
        <v>72.739112671380582</v>
      </c>
      <c r="AI60" s="223">
        <f>IF('SAM_2017_4HH_rich with capital'!AI60="","",'SAM_2017_4HH_rich with capital'!AI60)</f>
        <v>103.29185038994774</v>
      </c>
      <c r="AJ60" s="223">
        <f>IF('SAM_2017_4HH_rich with capital'!AJ60="","",'SAM_2017_4HH_rich with capital'!AJ60)</f>
        <v>378.2763906277396</v>
      </c>
      <c r="AK60" s="223" t="str">
        <f>IF('SAM_2017_4HH_rich with capital'!AK60="","",'SAM_2017_4HH_rich with capital'!AK60)</f>
        <v/>
      </c>
      <c r="AL60" s="223" t="str">
        <f>IF('SAM_2017_4HH_rich with capital'!AL60="","",'SAM_2017_4HH_rich with capital'!AL60)</f>
        <v/>
      </c>
      <c r="AM60" s="223" t="str">
        <f>IF('SAM_2017_4HH_rich with capital'!AM60="","",'SAM_2017_4HH_rich with capital'!AM60)</f>
        <v/>
      </c>
      <c r="AN60" s="223" t="str">
        <f>IF('SAM_2017_4HH_rich with capital'!AN60="","",'SAM_2017_4HH_rich with capital'!AN60)</f>
        <v/>
      </c>
      <c r="AO60" s="223" t="str">
        <f>IF('SAM_2017_4HH_rich with capital'!AO60="","",'SAM_2017_4HH_rich with capital'!AO60)</f>
        <v/>
      </c>
      <c r="AP60" s="223" t="str">
        <f>IF('SAM_2017_4HH_rich with capital'!AP60="","",'SAM_2017_4HH_rich with capital'!AP60)</f>
        <v/>
      </c>
      <c r="AQ60" s="223" t="str">
        <f>IF('SAM_2017_4HH_rich with capital'!AQ60="","",'SAM_2017_4HH_rich with capital'!AQ60)</f>
        <v/>
      </c>
      <c r="AR60" s="223" t="str">
        <f>IF('SAM_2017_4HH_rich with capital'!AR60="","",'SAM_2017_4HH_rich with capital'!AR60)</f>
        <v/>
      </c>
      <c r="AS60" s="223" t="str">
        <f>IF('SAM_2017_4HH_rich with capital'!AS60="","",'SAM_2017_4HH_rich with capital'!AS60)</f>
        <v/>
      </c>
      <c r="AT60" s="223" t="str">
        <f>IF('SAM_2017_4HH_rich with capital'!AT60="","",'SAM_2017_4HH_rich with capital'!AT60)</f>
        <v/>
      </c>
      <c r="AU60" s="223" t="str">
        <f>IF('SAM_2017_4HH_rich with capital'!AU60="","",'SAM_2017_4HH_rich with capital'!AU60)</f>
        <v/>
      </c>
      <c r="AV60" s="223" t="str">
        <f>IF('SAM_2017_4HH_rich with capital'!AV60="","",'SAM_2017_4HH_rich with capital'!AV60)</f>
        <v/>
      </c>
      <c r="AW60" s="223" t="str">
        <f>IF('SAM_2017_4HH_rich with capital'!AW60="","",'SAM_2017_4HH_rich with capital'!AW60)</f>
        <v/>
      </c>
      <c r="AX60" s="223" t="str">
        <f>IF('SAM_2017_4HH_rich with capital'!AX60="","",'SAM_2017_4HH_rich with capital'!AX60)</f>
        <v/>
      </c>
      <c r="AY60" s="223" t="str">
        <f>IF('SAM_2017_4HH_rich with capital'!AY60="","",'SAM_2017_4HH_rich with capital'!AY60)</f>
        <v/>
      </c>
      <c r="AZ60" s="223" t="str">
        <f>IF('SAM_2017_4HH_rich with capital'!AZ60="","",'SAM_2017_4HH_rich with capital'!AZ60)</f>
        <v/>
      </c>
      <c r="BA60" s="223" t="str">
        <f>IF('SAM_2017_4HH_rich with capital'!BA60="","",'SAM_2017_4HH_rich with capital'!BA60)</f>
        <v/>
      </c>
      <c r="BB60" s="223" t="str">
        <f>IF('SAM_2017_4HH_rich with capital'!BB60="","",'SAM_2017_4HH_rich with capital'!BB60)</f>
        <v/>
      </c>
      <c r="BC60" s="223" t="str">
        <f>IF('SAM_2017_4HH_rich with capital'!BC60="","",'SAM_2017_4HH_rich with capital'!BC60)</f>
        <v/>
      </c>
      <c r="BD60" s="223" t="str">
        <f>IF('SAM_2017_4HH_rich with capital'!BD60="","",'SAM_2017_4HH_rich with capital'!BD60)</f>
        <v/>
      </c>
      <c r="BE60" s="223" t="str">
        <f>IF('SAM_2017_4HH_rich with capital'!BE60="","",'SAM_2017_4HH_rich with capital'!BE60)</f>
        <v/>
      </c>
      <c r="BF60" s="223" t="str">
        <f>IF('SAM_2017_4HH_rich with capital'!BF60="","",'SAM_2017_4HH_rich with capital'!BF60)</f>
        <v/>
      </c>
      <c r="BG60" s="223" t="str">
        <f>IF('SAM_2017_4HH_rich with capital'!BG60="","",'SAM_2017_4HH_rich with capital'!BG60)</f>
        <v/>
      </c>
      <c r="BH60" s="223" t="str">
        <f>IF('SAM_2017_4HH_rich with capital'!BH60="","",'SAM_2017_4HH_rich with capital'!BH60)</f>
        <v/>
      </c>
      <c r="BI60" s="223" t="str">
        <f>IF('SAM_2017_4HH_rich with capital'!BI60="","",'SAM_2017_4HH_rich with capital'!BI60)</f>
        <v/>
      </c>
      <c r="BJ60" s="223" t="str">
        <f>IF('SAM_2017_4HH_rich with capital'!BJ60="","",'SAM_2017_4HH_rich with capital'!BJ60)</f>
        <v/>
      </c>
      <c r="BK60" s="223" t="str">
        <f>IF('SAM_2017_4HH_rich with capital'!BK60="","",'SAM_2017_4HH_rich with capital'!BK60)</f>
        <v/>
      </c>
      <c r="BL60" s="223" t="str">
        <f>IF('SAM_2017_4HH_rich with capital'!BL60="","",'SAM_2017_4HH_rich with capital'!BL60)</f>
        <v/>
      </c>
      <c r="BM60" s="223" t="str">
        <f>IF('SAM_2017_4HH_rich with capital'!BM60="","",'SAM_2017_4HH_rich with capital'!BM60)</f>
        <v/>
      </c>
      <c r="BN60" s="223" t="str">
        <f>IF('SAM_2017_4HH_rich with capital'!BN60="","",'SAM_2017_4HH_rich with capital'!BN60)</f>
        <v/>
      </c>
      <c r="BO60" s="223" t="str">
        <f>IF('SAM_2017_4HH_rich with capital'!BO60="","",'SAM_2017_4HH_rich with capital'!BO60)</f>
        <v/>
      </c>
      <c r="BP60" s="223" t="str">
        <f>IF('SAM_2017_4HH_rich with capital'!BP60="","",'SAM_2017_4HH_rich with capital'!BP60)</f>
        <v/>
      </c>
      <c r="BQ60" s="223" t="str">
        <f>IF('SAM_2017_4HH_rich with capital'!BQ60="","",'SAM_2017_4HH_rich with capital'!BQ60)</f>
        <v/>
      </c>
      <c r="BR60" s="223" t="str">
        <f>IF('SAM_2017_4HH_rich with capital'!BR60="","",'SAM_2017_4HH_rich with capital'!BR60)</f>
        <v/>
      </c>
      <c r="BS60" s="223" t="str">
        <f>IF('SAM_2017_4HH_rich with capital'!BS60="","",'SAM_2017_4HH_rich with capital'!BS60)</f>
        <v/>
      </c>
      <c r="BT60" s="223" t="str">
        <f>IF('SAM_2017_4HH_rich with capital'!BT60="","",'SAM_2017_4HH_rich with capital'!BT60)</f>
        <v/>
      </c>
      <c r="BU60" s="279">
        <f>IF('SAM_2017_4HH_rich with capital'!BU60="","",'SAM_2017_4HH_rich with capital'!BU60)</f>
        <v>0</v>
      </c>
      <c r="BV60" s="223">
        <f>IF('SAM_2017_4HH_rich with capital'!BV60="","",'SAM_2017_4HH_rich with capital'!BV60)</f>
        <v>0</v>
      </c>
      <c r="BW60" s="223">
        <f>IF('SAM_2017_4HH_rich with capital'!BW60="","",'SAM_2017_4HH_rich with capital'!BW60)</f>
        <v>0</v>
      </c>
      <c r="BX60" s="280">
        <f>IF('SAM_2017_4HH_rich with capital'!BX60="","",'SAM_2017_4HH_rich with capital'!BX60)</f>
        <v>2583.9060989913269</v>
      </c>
      <c r="BY60" s="223">
        <f>IF('SAM_2017_4HH_rich with capital'!BY60="","",'SAM_2017_4HH_rich with capital'!BY60)</f>
        <v>5492.9247244957241</v>
      </c>
      <c r="BZ60" s="223" t="str">
        <f>IF('SAM_2017_4HH_rich with capital'!BZ60="","",'SAM_2017_4HH_rich with capital'!BZ60)</f>
        <v/>
      </c>
      <c r="CA60" s="223" t="str">
        <f>IF('SAM_2017_4HH_rich with capital'!CA60="","",'SAM_2017_4HH_rich with capital'!CA60)</f>
        <v/>
      </c>
      <c r="CB60" s="223" t="str">
        <f>IF('SAM_2017_4HH_rich with capital'!CB60="","",'SAM_2017_4HH_rich with capital'!CB60)</f>
        <v/>
      </c>
      <c r="CC60" s="223" t="str">
        <f>IF('SAM_2017_4HH_rich with capital'!CC60="","",'SAM_2017_4HH_rich with capital'!CC60)</f>
        <v/>
      </c>
      <c r="CD60" s="223" t="str">
        <f>IF('SAM_2017_4HH_rich with capital'!CD60="","",'SAM_2017_4HH_rich with capital'!CD60)</f>
        <v/>
      </c>
      <c r="CE60" s="223">
        <f>IF('SAM_2017_4HH_rich with capital'!CE60="","",'SAM_2017_4HH_rich with capital'!CE60)</f>
        <v>815.21091632603475</v>
      </c>
      <c r="CF60" s="83" t="str">
        <f>IF('SAM_2017_4HH_rich with capital'!CF60="","",'SAM_2017_4HH_rich with capital'!CF60)</f>
        <v/>
      </c>
      <c r="CG60" s="107">
        <f t="shared" si="1"/>
        <v>79834.549977414426</v>
      </c>
      <c r="CH60" s="221"/>
      <c r="CI60" s="221"/>
      <c r="CJ60" s="221"/>
      <c r="CK60" s="221"/>
    </row>
    <row r="61" spans="1:89" x14ac:dyDescent="0.25">
      <c r="A61" s="227"/>
      <c r="B61" s="225">
        <v>59</v>
      </c>
      <c r="C61" s="244">
        <f>IF('SAM_2017_4HH_rich with capital'!C61="","",'SAM_2017_4HH_rich with capital'!C61)</f>
        <v>121.11895181654587</v>
      </c>
      <c r="D61" s="223">
        <f>IF('SAM_2017_4HH_rich with capital'!D61="","",'SAM_2017_4HH_rich with capital'!D61)</f>
        <v>0.50972085950660273</v>
      </c>
      <c r="E61" s="223">
        <f>IF('SAM_2017_4HH_rich with capital'!E61="","",'SAM_2017_4HH_rich with capital'!E61)</f>
        <v>1231.7590812367155</v>
      </c>
      <c r="F61" s="223">
        <f>IF('SAM_2017_4HH_rich with capital'!F61="","",'SAM_2017_4HH_rich with capital'!F61)</f>
        <v>665.66477356338066</v>
      </c>
      <c r="G61" s="223">
        <f>IF('SAM_2017_4HH_rich with capital'!G61="","",'SAM_2017_4HH_rich with capital'!G61)</f>
        <v>0.65911316424483235</v>
      </c>
      <c r="H61" s="223">
        <f>IF('SAM_2017_4HH_rich with capital'!H61="","",'SAM_2017_4HH_rich with capital'!H61)</f>
        <v>3.8320763962077673</v>
      </c>
      <c r="I61" s="223">
        <f>IF('SAM_2017_4HH_rich with capital'!I61="","",'SAM_2017_4HH_rich with capital'!I61)</f>
        <v>58.384704568345875</v>
      </c>
      <c r="J61" s="223">
        <f>IF('SAM_2017_4HH_rich with capital'!J61="","",'SAM_2017_4HH_rich with capital'!J61)</f>
        <v>15.70461241869306</v>
      </c>
      <c r="K61" s="223">
        <f>IF('SAM_2017_4HH_rich with capital'!K61="","",'SAM_2017_4HH_rich with capital'!K61)</f>
        <v>8.5008264500013558E-2</v>
      </c>
      <c r="L61" s="223">
        <f>IF('SAM_2017_4HH_rich with capital'!L61="","",'SAM_2017_4HH_rich with capital'!L61)</f>
        <v>0.55758249784825298</v>
      </c>
      <c r="M61" s="223">
        <f>IF('SAM_2017_4HH_rich with capital'!M61="","",'SAM_2017_4HH_rich with capital'!M61)</f>
        <v>4.5212053961232295</v>
      </c>
      <c r="N61" s="223">
        <f>IF('SAM_2017_4HH_rich with capital'!N61="","",'SAM_2017_4HH_rich with capital'!N61)</f>
        <v>6.1342108828621349</v>
      </c>
      <c r="O61" s="223">
        <f>IF('SAM_2017_4HH_rich with capital'!O61="","",'SAM_2017_4HH_rich with capital'!O61)</f>
        <v>0.38395770712424077</v>
      </c>
      <c r="P61" s="223">
        <f>IF('SAM_2017_4HH_rich with capital'!P61="","",'SAM_2017_4HH_rich with capital'!P61)</f>
        <v>2.2718610421808028</v>
      </c>
      <c r="Q61" s="223">
        <f>IF('SAM_2017_4HH_rich with capital'!Q61="","",'SAM_2017_4HH_rich with capital'!Q61)</f>
        <v>0.789159281832014</v>
      </c>
      <c r="R61" s="223">
        <f>IF('SAM_2017_4HH_rich with capital'!R61="","",'SAM_2017_4HH_rich with capital'!R61)</f>
        <v>0.85491583921146919</v>
      </c>
      <c r="S61" s="223">
        <f>IF('SAM_2017_4HH_rich with capital'!S61="","",'SAM_2017_4HH_rich with capital'!S61)</f>
        <v>1.8594170867677278</v>
      </c>
      <c r="T61" s="223">
        <f>IF('SAM_2017_4HH_rich with capital'!T61="","",'SAM_2017_4HH_rich with capital'!T61)</f>
        <v>1.4521448253043329E-2</v>
      </c>
      <c r="U61" s="223">
        <f>IF('SAM_2017_4HH_rich with capital'!U61="","",'SAM_2017_4HH_rich with capital'!U61)</f>
        <v>4.3506122443591693</v>
      </c>
      <c r="V61" s="223">
        <f>IF('SAM_2017_4HH_rich with capital'!V61="","",'SAM_2017_4HH_rich with capital'!V61)</f>
        <v>0.30705724006719171</v>
      </c>
      <c r="W61" s="223">
        <f>IF('SAM_2017_4HH_rich with capital'!W61="","",'SAM_2017_4HH_rich with capital'!W61)</f>
        <v>0.22770378680638523</v>
      </c>
      <c r="X61" s="223">
        <f>IF('SAM_2017_4HH_rich with capital'!X61="","",'SAM_2017_4HH_rich with capital'!X61)</f>
        <v>1.4502584163270338</v>
      </c>
      <c r="Y61" s="223">
        <f>IF('SAM_2017_4HH_rich with capital'!Y61="","",'SAM_2017_4HH_rich with capital'!Y61)</f>
        <v>4455.8417879203453</v>
      </c>
      <c r="Z61" s="223">
        <f>IF('SAM_2017_4HH_rich with capital'!Z61="","",'SAM_2017_4HH_rich with capital'!Z61)</f>
        <v>1.5113840415051618</v>
      </c>
      <c r="AA61" s="223">
        <f>IF('SAM_2017_4HH_rich with capital'!AA61="","",'SAM_2017_4HH_rich with capital'!AA61)</f>
        <v>568.40690249881789</v>
      </c>
      <c r="AB61" s="223">
        <f>IF('SAM_2017_4HH_rich with capital'!AB61="","",'SAM_2017_4HH_rich with capital'!AB61)</f>
        <v>19.744640727380478</v>
      </c>
      <c r="AC61" s="223">
        <f>IF('SAM_2017_4HH_rich with capital'!AC61="","",'SAM_2017_4HH_rich with capital'!AC61)</f>
        <v>142741.35919661075</v>
      </c>
      <c r="AD61" s="223">
        <f>IF('SAM_2017_4HH_rich with capital'!AD61="","",'SAM_2017_4HH_rich with capital'!AD61)</f>
        <v>2098.2958803195893</v>
      </c>
      <c r="AE61" s="223">
        <f>IF('SAM_2017_4HH_rich with capital'!AE61="","",'SAM_2017_4HH_rich with capital'!AE61)</f>
        <v>841.47845444415543</v>
      </c>
      <c r="AF61" s="223">
        <f>IF('SAM_2017_4HH_rich with capital'!AF61="","",'SAM_2017_4HH_rich with capital'!AF61)</f>
        <v>2357.3499918966777</v>
      </c>
      <c r="AG61" s="223">
        <f>IF('SAM_2017_4HH_rich with capital'!AG61="","",'SAM_2017_4HH_rich with capital'!AG61)</f>
        <v>44012.885205816376</v>
      </c>
      <c r="AH61" s="223">
        <f>IF('SAM_2017_4HH_rich with capital'!AH61="","",'SAM_2017_4HH_rich with capital'!AH61)</f>
        <v>7871.6608309979183</v>
      </c>
      <c r="AI61" s="223">
        <f>IF('SAM_2017_4HH_rich with capital'!AI61="","",'SAM_2017_4HH_rich with capital'!AI61)</f>
        <v>8060.0642474927381</v>
      </c>
      <c r="AJ61" s="223">
        <f>IF('SAM_2017_4HH_rich with capital'!AJ61="","",'SAM_2017_4HH_rich with capital'!AJ61)</f>
        <v>42684.365004389649</v>
      </c>
      <c r="AK61" s="223" t="str">
        <f>IF('SAM_2017_4HH_rich with capital'!AK61="","",'SAM_2017_4HH_rich with capital'!AK61)</f>
        <v/>
      </c>
      <c r="AL61" s="223" t="str">
        <f>IF('SAM_2017_4HH_rich with capital'!AL61="","",'SAM_2017_4HH_rich with capital'!AL61)</f>
        <v/>
      </c>
      <c r="AM61" s="223" t="str">
        <f>IF('SAM_2017_4HH_rich with capital'!AM61="","",'SAM_2017_4HH_rich with capital'!AM61)</f>
        <v/>
      </c>
      <c r="AN61" s="223" t="str">
        <f>IF('SAM_2017_4HH_rich with capital'!AN61="","",'SAM_2017_4HH_rich with capital'!AN61)</f>
        <v/>
      </c>
      <c r="AO61" s="223" t="str">
        <f>IF('SAM_2017_4HH_rich with capital'!AO61="","",'SAM_2017_4HH_rich with capital'!AO61)</f>
        <v/>
      </c>
      <c r="AP61" s="223" t="str">
        <f>IF('SAM_2017_4HH_rich with capital'!AP61="","",'SAM_2017_4HH_rich with capital'!AP61)</f>
        <v/>
      </c>
      <c r="AQ61" s="223" t="str">
        <f>IF('SAM_2017_4HH_rich with capital'!AQ61="","",'SAM_2017_4HH_rich with capital'!AQ61)</f>
        <v/>
      </c>
      <c r="AR61" s="223" t="str">
        <f>IF('SAM_2017_4HH_rich with capital'!AR61="","",'SAM_2017_4HH_rich with capital'!AR61)</f>
        <v/>
      </c>
      <c r="AS61" s="223" t="str">
        <f>IF('SAM_2017_4HH_rich with capital'!AS61="","",'SAM_2017_4HH_rich with capital'!AS61)</f>
        <v/>
      </c>
      <c r="AT61" s="223" t="str">
        <f>IF('SAM_2017_4HH_rich with capital'!AT61="","",'SAM_2017_4HH_rich with capital'!AT61)</f>
        <v/>
      </c>
      <c r="AU61" s="223" t="str">
        <f>IF('SAM_2017_4HH_rich with capital'!AU61="","",'SAM_2017_4HH_rich with capital'!AU61)</f>
        <v/>
      </c>
      <c r="AV61" s="223" t="str">
        <f>IF('SAM_2017_4HH_rich with capital'!AV61="","",'SAM_2017_4HH_rich with capital'!AV61)</f>
        <v/>
      </c>
      <c r="AW61" s="223" t="str">
        <f>IF('SAM_2017_4HH_rich with capital'!AW61="","",'SAM_2017_4HH_rich with capital'!AW61)</f>
        <v/>
      </c>
      <c r="AX61" s="223" t="str">
        <f>IF('SAM_2017_4HH_rich with capital'!AX61="","",'SAM_2017_4HH_rich with capital'!AX61)</f>
        <v/>
      </c>
      <c r="AY61" s="223" t="str">
        <f>IF('SAM_2017_4HH_rich with capital'!AY61="","",'SAM_2017_4HH_rich with capital'!AY61)</f>
        <v/>
      </c>
      <c r="AZ61" s="223" t="str">
        <f>IF('SAM_2017_4HH_rich with capital'!AZ61="","",'SAM_2017_4HH_rich with capital'!AZ61)</f>
        <v/>
      </c>
      <c r="BA61" s="223" t="str">
        <f>IF('SAM_2017_4HH_rich with capital'!BA61="","",'SAM_2017_4HH_rich with capital'!BA61)</f>
        <v/>
      </c>
      <c r="BB61" s="223" t="str">
        <f>IF('SAM_2017_4HH_rich with capital'!BB61="","",'SAM_2017_4HH_rich with capital'!BB61)</f>
        <v/>
      </c>
      <c r="BC61" s="223" t="str">
        <f>IF('SAM_2017_4HH_rich with capital'!BC61="","",'SAM_2017_4HH_rich with capital'!BC61)</f>
        <v/>
      </c>
      <c r="BD61" s="223" t="str">
        <f>IF('SAM_2017_4HH_rich with capital'!BD61="","",'SAM_2017_4HH_rich with capital'!BD61)</f>
        <v/>
      </c>
      <c r="BE61" s="223" t="str">
        <f>IF('SAM_2017_4HH_rich with capital'!BE61="","",'SAM_2017_4HH_rich with capital'!BE61)</f>
        <v/>
      </c>
      <c r="BF61" s="223" t="str">
        <f>IF('SAM_2017_4HH_rich with capital'!BF61="","",'SAM_2017_4HH_rich with capital'!BF61)</f>
        <v/>
      </c>
      <c r="BG61" s="223" t="str">
        <f>IF('SAM_2017_4HH_rich with capital'!BG61="","",'SAM_2017_4HH_rich with capital'!BG61)</f>
        <v/>
      </c>
      <c r="BH61" s="223" t="str">
        <f>IF('SAM_2017_4HH_rich with capital'!BH61="","",'SAM_2017_4HH_rich with capital'!BH61)</f>
        <v/>
      </c>
      <c r="BI61" s="223" t="str">
        <f>IF('SAM_2017_4HH_rich with capital'!BI61="","",'SAM_2017_4HH_rich with capital'!BI61)</f>
        <v/>
      </c>
      <c r="BJ61" s="223" t="str">
        <f>IF('SAM_2017_4HH_rich with capital'!BJ61="","",'SAM_2017_4HH_rich with capital'!BJ61)</f>
        <v/>
      </c>
      <c r="BK61" s="223" t="str">
        <f>IF('SAM_2017_4HH_rich with capital'!BK61="","",'SAM_2017_4HH_rich with capital'!BK61)</f>
        <v/>
      </c>
      <c r="BL61" s="223" t="str">
        <f>IF('SAM_2017_4HH_rich with capital'!BL61="","",'SAM_2017_4HH_rich with capital'!BL61)</f>
        <v/>
      </c>
      <c r="BM61" s="223" t="str">
        <f>IF('SAM_2017_4HH_rich with capital'!BM61="","",'SAM_2017_4HH_rich with capital'!BM61)</f>
        <v/>
      </c>
      <c r="BN61" s="223" t="str">
        <f>IF('SAM_2017_4HH_rich with capital'!BN61="","",'SAM_2017_4HH_rich with capital'!BN61)</f>
        <v/>
      </c>
      <c r="BO61" s="223" t="str">
        <f>IF('SAM_2017_4HH_rich with capital'!BO61="","",'SAM_2017_4HH_rich with capital'!BO61)</f>
        <v/>
      </c>
      <c r="BP61" s="223" t="str">
        <f>IF('SAM_2017_4HH_rich with capital'!BP61="","",'SAM_2017_4HH_rich with capital'!BP61)</f>
        <v/>
      </c>
      <c r="BQ61" s="223" t="str">
        <f>IF('SAM_2017_4HH_rich with capital'!BQ61="","",'SAM_2017_4HH_rich with capital'!BQ61)</f>
        <v/>
      </c>
      <c r="BR61" s="223" t="str">
        <f>IF('SAM_2017_4HH_rich with capital'!BR61="","",'SAM_2017_4HH_rich with capital'!BR61)</f>
        <v/>
      </c>
      <c r="BS61" s="223" t="str">
        <f>IF('SAM_2017_4HH_rich with capital'!BS61="","",'SAM_2017_4HH_rich with capital'!BS61)</f>
        <v/>
      </c>
      <c r="BT61" s="223" t="str">
        <f>IF('SAM_2017_4HH_rich with capital'!BT61="","",'SAM_2017_4HH_rich with capital'!BT61)</f>
        <v/>
      </c>
      <c r="BU61" s="279">
        <f>IF('SAM_2017_4HH_rich with capital'!BU61="","",'SAM_2017_4HH_rich with capital'!BU61)</f>
        <v>2000.5750243546265</v>
      </c>
      <c r="BV61" s="223">
        <f>IF('SAM_2017_4HH_rich with capital'!BV61="","",'SAM_2017_4HH_rich with capital'!BV61)</f>
        <v>24273.903106790007</v>
      </c>
      <c r="BW61" s="223">
        <f>IF('SAM_2017_4HH_rich with capital'!BW61="","",'SAM_2017_4HH_rich with capital'!BW61)</f>
        <v>2963.4977111743433</v>
      </c>
      <c r="BX61" s="280">
        <f>IF('SAM_2017_4HH_rich with capital'!BX61="","",'SAM_2017_4HH_rich with capital'!BX61)</f>
        <v>147161.77334866975</v>
      </c>
      <c r="BY61" s="223">
        <f>IF('SAM_2017_4HH_rich with capital'!BY61="","",'SAM_2017_4HH_rich with capital'!BY61)</f>
        <v>44.976911146708936</v>
      </c>
      <c r="BZ61" s="223" t="str">
        <f>IF('SAM_2017_4HH_rich with capital'!BZ61="","",'SAM_2017_4HH_rich with capital'!BZ61)</f>
        <v/>
      </c>
      <c r="CA61" s="223" t="str">
        <f>IF('SAM_2017_4HH_rich with capital'!CA61="","",'SAM_2017_4HH_rich with capital'!CA61)</f>
        <v/>
      </c>
      <c r="CB61" s="223" t="str">
        <f>IF('SAM_2017_4HH_rich with capital'!CB61="","",'SAM_2017_4HH_rich with capital'!CB61)</f>
        <v/>
      </c>
      <c r="CC61" s="223" t="str">
        <f>IF('SAM_2017_4HH_rich with capital'!CC61="","",'SAM_2017_4HH_rich with capital'!CC61)</f>
        <v/>
      </c>
      <c r="CD61" s="223" t="str">
        <f>IF('SAM_2017_4HH_rich with capital'!CD61="","",'SAM_2017_4HH_rich with capital'!CD61)</f>
        <v/>
      </c>
      <c r="CE61" s="223">
        <f>IF('SAM_2017_4HH_rich with capital'!CE61="","",'SAM_2017_4HH_rich with capital'!CE61)</f>
        <v>6.3215955924454494</v>
      </c>
      <c r="CF61" s="83" t="str">
        <f>IF('SAM_2017_4HH_rich with capital'!CF61="","",'SAM_2017_4HH_rich with capital'!CF61)</f>
        <v/>
      </c>
      <c r="CG61" s="107">
        <f t="shared" si="1"/>
        <v>434285.45173004165</v>
      </c>
      <c r="CH61" s="221"/>
      <c r="CI61" s="221"/>
      <c r="CJ61" s="221"/>
      <c r="CK61" s="221"/>
    </row>
    <row r="62" spans="1:89" x14ac:dyDescent="0.25">
      <c r="A62" s="227"/>
      <c r="B62" s="225">
        <v>60</v>
      </c>
      <c r="C62" s="244">
        <f>IF('SAM_2017_4HH_rich with capital'!C62="","",'SAM_2017_4HH_rich with capital'!C62)</f>
        <v>16629.662053240536</v>
      </c>
      <c r="D62" s="223">
        <f>IF('SAM_2017_4HH_rich with capital'!D62="","",'SAM_2017_4HH_rich with capital'!D62)</f>
        <v>103.46387113273697</v>
      </c>
      <c r="E62" s="223">
        <f>IF('SAM_2017_4HH_rich with capital'!E62="","",'SAM_2017_4HH_rich with capital'!E62)</f>
        <v>21865.560182663747</v>
      </c>
      <c r="F62" s="223">
        <f>IF('SAM_2017_4HH_rich with capital'!F62="","",'SAM_2017_4HH_rich with capital'!F62)</f>
        <v>5.8575760315753171E-2</v>
      </c>
      <c r="G62" s="223">
        <f>IF('SAM_2017_4HH_rich with capital'!G62="","",'SAM_2017_4HH_rich with capital'!G62)</f>
        <v>2893.056549017726</v>
      </c>
      <c r="H62" s="223">
        <f>IF('SAM_2017_4HH_rich with capital'!H62="","",'SAM_2017_4HH_rich with capital'!H62)</f>
        <v>273.55410877995013</v>
      </c>
      <c r="I62" s="223">
        <f>IF('SAM_2017_4HH_rich with capital'!I62="","",'SAM_2017_4HH_rich with capital'!I62)</f>
        <v>27701.890692422941</v>
      </c>
      <c r="J62" s="223">
        <f>IF('SAM_2017_4HH_rich with capital'!J62="","",'SAM_2017_4HH_rich with capital'!J62)</f>
        <v>5.9878045191289591</v>
      </c>
      <c r="K62" s="223">
        <f>IF('SAM_2017_4HH_rich with capital'!K62="","",'SAM_2017_4HH_rich with capital'!K62)</f>
        <v>4.2236630299778255E-2</v>
      </c>
      <c r="L62" s="223">
        <f>IF('SAM_2017_4HH_rich with capital'!L62="","",'SAM_2017_4HH_rich with capital'!L62)</f>
        <v>171.62587863154837</v>
      </c>
      <c r="M62" s="223">
        <f>IF('SAM_2017_4HH_rich with capital'!M62="","",'SAM_2017_4HH_rich with capital'!M62)</f>
        <v>0.64402938021529166</v>
      </c>
      <c r="N62" s="223" t="str">
        <f>IF('SAM_2017_4HH_rich with capital'!N62="","",'SAM_2017_4HH_rich with capital'!N62)</f>
        <v/>
      </c>
      <c r="O62" s="223">
        <f>IF('SAM_2017_4HH_rich with capital'!O62="","",'SAM_2017_4HH_rich with capital'!O62)</f>
        <v>159.94514735457241</v>
      </c>
      <c r="P62" s="223">
        <f>IF('SAM_2017_4HH_rich with capital'!P62="","",'SAM_2017_4HH_rich with capital'!P62)</f>
        <v>453.2314505026597</v>
      </c>
      <c r="Q62" s="223" t="str">
        <f>IF('SAM_2017_4HH_rich with capital'!Q62="","",'SAM_2017_4HH_rich with capital'!Q62)</f>
        <v/>
      </c>
      <c r="R62" s="223">
        <f>IF('SAM_2017_4HH_rich with capital'!R62="","",'SAM_2017_4HH_rich with capital'!R62)</f>
        <v>1431.0686968222601</v>
      </c>
      <c r="S62" s="223">
        <f>IF('SAM_2017_4HH_rich with capital'!S62="","",'SAM_2017_4HH_rich with capital'!S62)</f>
        <v>1117.2474674177417</v>
      </c>
      <c r="T62" s="223">
        <f>IF('SAM_2017_4HH_rich with capital'!T62="","",'SAM_2017_4HH_rich with capital'!T62)</f>
        <v>3.6479992177816056E-2</v>
      </c>
      <c r="U62" s="223">
        <f>IF('SAM_2017_4HH_rich with capital'!U62="","",'SAM_2017_4HH_rich with capital'!U62)</f>
        <v>5415.9546487845773</v>
      </c>
      <c r="V62" s="223">
        <f>IF('SAM_2017_4HH_rich with capital'!V62="","",'SAM_2017_4HH_rich with capital'!V62)</f>
        <v>67.614080329993655</v>
      </c>
      <c r="W62" s="223">
        <f>IF('SAM_2017_4HH_rich with capital'!W62="","",'SAM_2017_4HH_rich with capital'!W62)</f>
        <v>10620.294155957972</v>
      </c>
      <c r="X62" s="223">
        <f>IF('SAM_2017_4HH_rich with capital'!X62="","",'SAM_2017_4HH_rich with capital'!X62)</f>
        <v>2647.8262168950914</v>
      </c>
      <c r="Y62" s="223">
        <f>IF('SAM_2017_4HH_rich with capital'!Y62="","",'SAM_2017_4HH_rich with capital'!Y62)</f>
        <v>31262.915330782867</v>
      </c>
      <c r="Z62" s="223">
        <f>IF('SAM_2017_4HH_rich with capital'!Z62="","",'SAM_2017_4HH_rich with capital'!Z62)</f>
        <v>94.897885214551849</v>
      </c>
      <c r="AA62" s="223">
        <f>IF('SAM_2017_4HH_rich with capital'!AA62="","",'SAM_2017_4HH_rich with capital'!AA62)</f>
        <v>12.059924367448533</v>
      </c>
      <c r="AB62" s="223">
        <f>IF('SAM_2017_4HH_rich with capital'!AB62="","",'SAM_2017_4HH_rich with capital'!AB62)</f>
        <v>190865.60928608821</v>
      </c>
      <c r="AC62" s="223">
        <f>IF('SAM_2017_4HH_rich with capital'!AC62="","",'SAM_2017_4HH_rich with capital'!AC62)</f>
        <v>269327.53556257696</v>
      </c>
      <c r="AD62" s="223">
        <f>IF('SAM_2017_4HH_rich with capital'!AD62="","",'SAM_2017_4HH_rich with capital'!AD62)</f>
        <v>7913.2847059518781</v>
      </c>
      <c r="AE62" s="223">
        <f>IF('SAM_2017_4HH_rich with capital'!AE62="","",'SAM_2017_4HH_rich with capital'!AE62)</f>
        <v>13777.378479868295</v>
      </c>
      <c r="AF62" s="223">
        <f>IF('SAM_2017_4HH_rich with capital'!AF62="","",'SAM_2017_4HH_rich with capital'!AF62)</f>
        <v>483266.40023740748</v>
      </c>
      <c r="AG62" s="223">
        <f>IF('SAM_2017_4HH_rich with capital'!AG62="","",'SAM_2017_4HH_rich with capital'!AG62)</f>
        <v>140511.57570027665</v>
      </c>
      <c r="AH62" s="223">
        <f>IF('SAM_2017_4HH_rich with capital'!AH62="","",'SAM_2017_4HH_rich with capital'!AH62)</f>
        <v>312522.25490772276</v>
      </c>
      <c r="AI62" s="223">
        <f>IF('SAM_2017_4HH_rich with capital'!AI62="","",'SAM_2017_4HH_rich with capital'!AI62)</f>
        <v>43951.982470313436</v>
      </c>
      <c r="AJ62" s="223">
        <f>IF('SAM_2017_4HH_rich with capital'!AJ62="","",'SAM_2017_4HH_rich with capital'!AJ62)</f>
        <v>109386.71712051038</v>
      </c>
      <c r="AK62" s="223" t="str">
        <f>IF('SAM_2017_4HH_rich with capital'!AK62="","",'SAM_2017_4HH_rich with capital'!AK62)</f>
        <v/>
      </c>
      <c r="AL62" s="223" t="str">
        <f>IF('SAM_2017_4HH_rich with capital'!AL62="","",'SAM_2017_4HH_rich with capital'!AL62)</f>
        <v/>
      </c>
      <c r="AM62" s="223" t="str">
        <f>IF('SAM_2017_4HH_rich with capital'!AM62="","",'SAM_2017_4HH_rich with capital'!AM62)</f>
        <v/>
      </c>
      <c r="AN62" s="223" t="str">
        <f>IF('SAM_2017_4HH_rich with capital'!AN62="","",'SAM_2017_4HH_rich with capital'!AN62)</f>
        <v/>
      </c>
      <c r="AO62" s="223" t="str">
        <f>IF('SAM_2017_4HH_rich with capital'!AO62="","",'SAM_2017_4HH_rich with capital'!AO62)</f>
        <v/>
      </c>
      <c r="AP62" s="223" t="str">
        <f>IF('SAM_2017_4HH_rich with capital'!AP62="","",'SAM_2017_4HH_rich with capital'!AP62)</f>
        <v/>
      </c>
      <c r="AQ62" s="223" t="str">
        <f>IF('SAM_2017_4HH_rich with capital'!AQ62="","",'SAM_2017_4HH_rich with capital'!AQ62)</f>
        <v/>
      </c>
      <c r="AR62" s="223" t="str">
        <f>IF('SAM_2017_4HH_rich with capital'!AR62="","",'SAM_2017_4HH_rich with capital'!AR62)</f>
        <v/>
      </c>
      <c r="AS62" s="223" t="str">
        <f>IF('SAM_2017_4HH_rich with capital'!AS62="","",'SAM_2017_4HH_rich with capital'!AS62)</f>
        <v/>
      </c>
      <c r="AT62" s="223" t="str">
        <f>IF('SAM_2017_4HH_rich with capital'!AT62="","",'SAM_2017_4HH_rich with capital'!AT62)</f>
        <v/>
      </c>
      <c r="AU62" s="223" t="str">
        <f>IF('SAM_2017_4HH_rich with capital'!AU62="","",'SAM_2017_4HH_rich with capital'!AU62)</f>
        <v/>
      </c>
      <c r="AV62" s="223" t="str">
        <f>IF('SAM_2017_4HH_rich with capital'!AV62="","",'SAM_2017_4HH_rich with capital'!AV62)</f>
        <v/>
      </c>
      <c r="AW62" s="223" t="str">
        <f>IF('SAM_2017_4HH_rich with capital'!AW62="","",'SAM_2017_4HH_rich with capital'!AW62)</f>
        <v/>
      </c>
      <c r="AX62" s="223" t="str">
        <f>IF('SAM_2017_4HH_rich with capital'!AX62="","",'SAM_2017_4HH_rich with capital'!AX62)</f>
        <v/>
      </c>
      <c r="AY62" s="223" t="str">
        <f>IF('SAM_2017_4HH_rich with capital'!AY62="","",'SAM_2017_4HH_rich with capital'!AY62)</f>
        <v/>
      </c>
      <c r="AZ62" s="223" t="str">
        <f>IF('SAM_2017_4HH_rich with capital'!AZ62="","",'SAM_2017_4HH_rich with capital'!AZ62)</f>
        <v/>
      </c>
      <c r="BA62" s="223" t="str">
        <f>IF('SAM_2017_4HH_rich with capital'!BA62="","",'SAM_2017_4HH_rich with capital'!BA62)</f>
        <v/>
      </c>
      <c r="BB62" s="223" t="str">
        <f>IF('SAM_2017_4HH_rich with capital'!BB62="","",'SAM_2017_4HH_rich with capital'!BB62)</f>
        <v/>
      </c>
      <c r="BC62" s="223" t="str">
        <f>IF('SAM_2017_4HH_rich with capital'!BC62="","",'SAM_2017_4HH_rich with capital'!BC62)</f>
        <v/>
      </c>
      <c r="BD62" s="223" t="str">
        <f>IF('SAM_2017_4HH_rich with capital'!BD62="","",'SAM_2017_4HH_rich with capital'!BD62)</f>
        <v/>
      </c>
      <c r="BE62" s="223" t="str">
        <f>IF('SAM_2017_4HH_rich with capital'!BE62="","",'SAM_2017_4HH_rich with capital'!BE62)</f>
        <v/>
      </c>
      <c r="BF62" s="223" t="str">
        <f>IF('SAM_2017_4HH_rich with capital'!BF62="","",'SAM_2017_4HH_rich with capital'!BF62)</f>
        <v/>
      </c>
      <c r="BG62" s="223" t="str">
        <f>IF('SAM_2017_4HH_rich with capital'!BG62="","",'SAM_2017_4HH_rich with capital'!BG62)</f>
        <v/>
      </c>
      <c r="BH62" s="223" t="str">
        <f>IF('SAM_2017_4HH_rich with capital'!BH62="","",'SAM_2017_4HH_rich with capital'!BH62)</f>
        <v/>
      </c>
      <c r="BI62" s="223" t="str">
        <f>IF('SAM_2017_4HH_rich with capital'!BI62="","",'SAM_2017_4HH_rich with capital'!BI62)</f>
        <v/>
      </c>
      <c r="BJ62" s="223" t="str">
        <f>IF('SAM_2017_4HH_rich with capital'!BJ62="","",'SAM_2017_4HH_rich with capital'!BJ62)</f>
        <v/>
      </c>
      <c r="BK62" s="223" t="str">
        <f>IF('SAM_2017_4HH_rich with capital'!BK62="","",'SAM_2017_4HH_rich with capital'!BK62)</f>
        <v/>
      </c>
      <c r="BL62" s="223" t="str">
        <f>IF('SAM_2017_4HH_rich with capital'!BL62="","",'SAM_2017_4HH_rich with capital'!BL62)</f>
        <v/>
      </c>
      <c r="BM62" s="223" t="str">
        <f>IF('SAM_2017_4HH_rich with capital'!BM62="","",'SAM_2017_4HH_rich with capital'!BM62)</f>
        <v/>
      </c>
      <c r="BN62" s="223" t="str">
        <f>IF('SAM_2017_4HH_rich with capital'!BN62="","",'SAM_2017_4HH_rich with capital'!BN62)</f>
        <v/>
      </c>
      <c r="BO62" s="223" t="str">
        <f>IF('SAM_2017_4HH_rich with capital'!BO62="","",'SAM_2017_4HH_rich with capital'!BO62)</f>
        <v/>
      </c>
      <c r="BP62" s="223" t="str">
        <f>IF('SAM_2017_4HH_rich with capital'!BP62="","",'SAM_2017_4HH_rich with capital'!BP62)</f>
        <v/>
      </c>
      <c r="BQ62" s="223" t="str">
        <f>IF('SAM_2017_4HH_rich with capital'!BQ62="","",'SAM_2017_4HH_rich with capital'!BQ62)</f>
        <v/>
      </c>
      <c r="BR62" s="223" t="str">
        <f>IF('SAM_2017_4HH_rich with capital'!BR62="","",'SAM_2017_4HH_rich with capital'!BR62)</f>
        <v/>
      </c>
      <c r="BS62" s="223" t="str">
        <f>IF('SAM_2017_4HH_rich with capital'!BS62="","",'SAM_2017_4HH_rich with capital'!BS62)</f>
        <v/>
      </c>
      <c r="BT62" s="223" t="str">
        <f>IF('SAM_2017_4HH_rich with capital'!BT62="","",'SAM_2017_4HH_rich with capital'!BT62)</f>
        <v/>
      </c>
      <c r="BU62" s="279">
        <f>IF('SAM_2017_4HH_rich with capital'!BU62="","",'SAM_2017_4HH_rich with capital'!BU62)</f>
        <v>16925.711759599722</v>
      </c>
      <c r="BV62" s="223">
        <f>IF('SAM_2017_4HH_rich with capital'!BV62="","",'SAM_2017_4HH_rich with capital'!BV62)</f>
        <v>64439.974892842663</v>
      </c>
      <c r="BW62" s="223">
        <f>IF('SAM_2017_4HH_rich with capital'!BW62="","",'SAM_2017_4HH_rich with capital'!BW62)</f>
        <v>6643.6782880223782</v>
      </c>
      <c r="BX62" s="280">
        <f>IF('SAM_2017_4HH_rich with capital'!BX62="","",'SAM_2017_4HH_rich with capital'!BX62)</f>
        <v>60116.381722165679</v>
      </c>
      <c r="BY62" s="223">
        <f>IF('SAM_2017_4HH_rich with capital'!BY62="","",'SAM_2017_4HH_rich with capital'!BY62)</f>
        <v>126054.77283649307</v>
      </c>
      <c r="BZ62" s="223" t="str">
        <f>IF('SAM_2017_4HH_rich with capital'!BZ62="","",'SAM_2017_4HH_rich with capital'!BZ62)</f>
        <v/>
      </c>
      <c r="CA62" s="223" t="str">
        <f>IF('SAM_2017_4HH_rich with capital'!CA62="","",'SAM_2017_4HH_rich with capital'!CA62)</f>
        <v/>
      </c>
      <c r="CB62" s="223" t="str">
        <f>IF('SAM_2017_4HH_rich with capital'!CB62="","",'SAM_2017_4HH_rich with capital'!CB62)</f>
        <v/>
      </c>
      <c r="CC62" s="223" t="str">
        <f>IF('SAM_2017_4HH_rich with capital'!CC62="","",'SAM_2017_4HH_rich with capital'!CC62)</f>
        <v/>
      </c>
      <c r="CD62" s="223" t="str">
        <f>IF('SAM_2017_4HH_rich with capital'!CD62="","",'SAM_2017_4HH_rich with capital'!CD62)</f>
        <v/>
      </c>
      <c r="CE62" s="223">
        <f>IF('SAM_2017_4HH_rich with capital'!CE62="","",'SAM_2017_4HH_rich with capital'!CE62)</f>
        <v>4873515.2526590172</v>
      </c>
      <c r="CF62" s="83" t="str">
        <f>IF('SAM_2017_4HH_rich with capital'!CF62="","",'SAM_2017_4HH_rich with capital'!CF62)</f>
        <v/>
      </c>
      <c r="CG62" s="107">
        <f t="shared" si="1"/>
        <v>6842147.1480954569</v>
      </c>
      <c r="CH62" s="221"/>
      <c r="CI62" s="221"/>
      <c r="CJ62" s="221"/>
      <c r="CK62" s="221"/>
    </row>
    <row r="63" spans="1:89" x14ac:dyDescent="0.25">
      <c r="A63" s="227"/>
      <c r="B63" s="225">
        <v>61</v>
      </c>
      <c r="C63" s="244">
        <f>IF('SAM_2017_4HH_rich with capital'!C63="","",'SAM_2017_4HH_rich with capital'!C63)</f>
        <v>636610.68937398668</v>
      </c>
      <c r="D63" s="223">
        <f>IF('SAM_2017_4HH_rich with capital'!D63="","",'SAM_2017_4HH_rich with capital'!D63)</f>
        <v>88290.44402669424</v>
      </c>
      <c r="E63" s="223">
        <f>IF('SAM_2017_4HH_rich with capital'!E63="","",'SAM_2017_4HH_rich with capital'!E63)</f>
        <v>972407.40548707172</v>
      </c>
      <c r="F63" s="223">
        <f>IF('SAM_2017_4HH_rich with capital'!F63="","",'SAM_2017_4HH_rich with capital'!F63)</f>
        <v>15894.527172740545</v>
      </c>
      <c r="G63" s="223">
        <f>IF('SAM_2017_4HH_rich with capital'!G63="","",'SAM_2017_4HH_rich with capital'!G63)</f>
        <v>116285.75170678154</v>
      </c>
      <c r="H63" s="223">
        <f>IF('SAM_2017_4HH_rich with capital'!H63="","",'SAM_2017_4HH_rich with capital'!H63)</f>
        <v>438314.39017621632</v>
      </c>
      <c r="I63" s="223">
        <f>IF('SAM_2017_4HH_rich with capital'!I63="","",'SAM_2017_4HH_rich with capital'!I63)</f>
        <v>171886.29450422648</v>
      </c>
      <c r="J63" s="223">
        <f>IF('SAM_2017_4HH_rich with capital'!J63="","",'SAM_2017_4HH_rich with capital'!J63)</f>
        <v>321136.87050507095</v>
      </c>
      <c r="K63" s="223">
        <f>IF('SAM_2017_4HH_rich with capital'!K63="","",'SAM_2017_4HH_rich with capital'!K63)</f>
        <v>14649.091575078093</v>
      </c>
      <c r="L63" s="223">
        <f>IF('SAM_2017_4HH_rich with capital'!L63="","",'SAM_2017_4HH_rich with capital'!L63)</f>
        <v>91612.865541741092</v>
      </c>
      <c r="M63" s="223">
        <f>IF('SAM_2017_4HH_rich with capital'!M63="","",'SAM_2017_4HH_rich with capital'!M63)</f>
        <v>369456.28726142121</v>
      </c>
      <c r="N63" s="223">
        <f>IF('SAM_2017_4HH_rich with capital'!N63="","",'SAM_2017_4HH_rich with capital'!N63)</f>
        <v>424652.52099536086</v>
      </c>
      <c r="O63" s="223">
        <f>IF('SAM_2017_4HH_rich with capital'!O63="","",'SAM_2017_4HH_rich with capital'!O63)</f>
        <v>70814.757341998135</v>
      </c>
      <c r="P63" s="223">
        <f>IF('SAM_2017_4HH_rich with capital'!P63="","",'SAM_2017_4HH_rich with capital'!P63)</f>
        <v>246995.37024275531</v>
      </c>
      <c r="Q63" s="223">
        <f>IF('SAM_2017_4HH_rich with capital'!Q63="","",'SAM_2017_4HH_rich with capital'!Q63)</f>
        <v>110895.48338141011</v>
      </c>
      <c r="R63" s="223">
        <f>IF('SAM_2017_4HH_rich with capital'!R63="","",'SAM_2017_4HH_rich with capital'!R63)</f>
        <v>130981.57305605331</v>
      </c>
      <c r="S63" s="223">
        <f>IF('SAM_2017_4HH_rich with capital'!S63="","",'SAM_2017_4HH_rich with capital'!S63)</f>
        <v>244960.39577793324</v>
      </c>
      <c r="T63" s="223">
        <f>IF('SAM_2017_4HH_rich with capital'!T63="","",'SAM_2017_4HH_rich with capital'!T63)</f>
        <v>3075.1783245639349</v>
      </c>
      <c r="U63" s="223">
        <f>IF('SAM_2017_4HH_rich with capital'!U63="","",'SAM_2017_4HH_rich with capital'!U63)</f>
        <v>256736.58419022209</v>
      </c>
      <c r="V63" s="223">
        <f>IF('SAM_2017_4HH_rich with capital'!V63="","",'SAM_2017_4HH_rich with capital'!V63)</f>
        <v>58340.766674392667</v>
      </c>
      <c r="W63" s="223">
        <f>IF('SAM_2017_4HH_rich with capital'!W63="","",'SAM_2017_4HH_rich with capital'!W63)</f>
        <v>41687.372215563104</v>
      </c>
      <c r="X63" s="223">
        <f>IF('SAM_2017_4HH_rich with capital'!X63="","",'SAM_2017_4HH_rich with capital'!X63)</f>
        <v>105790.66024045942</v>
      </c>
      <c r="Y63" s="223">
        <f>IF('SAM_2017_4HH_rich with capital'!Y63="","",'SAM_2017_4HH_rich with capital'!Y63)</f>
        <v>1110466.8274250582</v>
      </c>
      <c r="Z63" s="223">
        <f>IF('SAM_2017_4HH_rich with capital'!Z63="","",'SAM_2017_4HH_rich with capital'!Z63)</f>
        <v>14444.983659468431</v>
      </c>
      <c r="AA63" s="223">
        <f>IF('SAM_2017_4HH_rich with capital'!AA63="","",'SAM_2017_4HH_rich with capital'!AA63)</f>
        <v>31892.159120876298</v>
      </c>
      <c r="AB63" s="223">
        <f>IF('SAM_2017_4HH_rich with capital'!AB63="","",'SAM_2017_4HH_rich with capital'!AB63)</f>
        <v>1163217.859629038</v>
      </c>
      <c r="AC63" s="223">
        <f>IF('SAM_2017_4HH_rich with capital'!AC63="","",'SAM_2017_4HH_rich with capital'!AC63)</f>
        <v>539728.87216126884</v>
      </c>
      <c r="AD63" s="223">
        <f>IF('SAM_2017_4HH_rich with capital'!AD63="","",'SAM_2017_4HH_rich with capital'!AD63)</f>
        <v>135203.92982971182</v>
      </c>
      <c r="AE63" s="223">
        <f>IF('SAM_2017_4HH_rich with capital'!AE63="","",'SAM_2017_4HH_rich with capital'!AE63)</f>
        <v>103515.012020614</v>
      </c>
      <c r="AF63" s="223">
        <f>IF('SAM_2017_4HH_rich with capital'!AF63="","",'SAM_2017_4HH_rich with capital'!AF63)</f>
        <v>329720.42413451831</v>
      </c>
      <c r="AG63" s="223">
        <f>IF('SAM_2017_4HH_rich with capital'!AG63="","",'SAM_2017_4HH_rich with capital'!AG63)</f>
        <v>282528.79933900113</v>
      </c>
      <c r="AH63" s="223">
        <f>IF('SAM_2017_4HH_rich with capital'!AH63="","",'SAM_2017_4HH_rich with capital'!AH63)</f>
        <v>95362.233010311189</v>
      </c>
      <c r="AI63" s="223">
        <f>IF('SAM_2017_4HH_rich with capital'!AI63="","",'SAM_2017_4HH_rich with capital'!AI63)</f>
        <v>211768.61610991549</v>
      </c>
      <c r="AJ63" s="223">
        <f>IF('SAM_2017_4HH_rich with capital'!AJ63="","",'SAM_2017_4HH_rich with capital'!AJ63)</f>
        <v>462945.0031983683</v>
      </c>
      <c r="AK63" s="223" t="str">
        <f>IF('SAM_2017_4HH_rich with capital'!AK63="","",'SAM_2017_4HH_rich with capital'!AK63)</f>
        <v/>
      </c>
      <c r="AL63" s="223" t="str">
        <f>IF('SAM_2017_4HH_rich with capital'!AL63="","",'SAM_2017_4HH_rich with capital'!AL63)</f>
        <v/>
      </c>
      <c r="AM63" s="223" t="str">
        <f>IF('SAM_2017_4HH_rich with capital'!AM63="","",'SAM_2017_4HH_rich with capital'!AM63)</f>
        <v/>
      </c>
      <c r="AN63" s="223" t="str">
        <f>IF('SAM_2017_4HH_rich with capital'!AN63="","",'SAM_2017_4HH_rich with capital'!AN63)</f>
        <v/>
      </c>
      <c r="AO63" s="223" t="str">
        <f>IF('SAM_2017_4HH_rich with capital'!AO63="","",'SAM_2017_4HH_rich with capital'!AO63)</f>
        <v/>
      </c>
      <c r="AP63" s="223" t="str">
        <f>IF('SAM_2017_4HH_rich with capital'!AP63="","",'SAM_2017_4HH_rich with capital'!AP63)</f>
        <v/>
      </c>
      <c r="AQ63" s="223" t="str">
        <f>IF('SAM_2017_4HH_rich with capital'!AQ63="","",'SAM_2017_4HH_rich with capital'!AQ63)</f>
        <v/>
      </c>
      <c r="AR63" s="223" t="str">
        <f>IF('SAM_2017_4HH_rich with capital'!AR63="","",'SAM_2017_4HH_rich with capital'!AR63)</f>
        <v/>
      </c>
      <c r="AS63" s="223" t="str">
        <f>IF('SAM_2017_4HH_rich with capital'!AS63="","",'SAM_2017_4HH_rich with capital'!AS63)</f>
        <v/>
      </c>
      <c r="AT63" s="223" t="str">
        <f>IF('SAM_2017_4HH_rich with capital'!AT63="","",'SAM_2017_4HH_rich with capital'!AT63)</f>
        <v/>
      </c>
      <c r="AU63" s="223" t="str">
        <f>IF('SAM_2017_4HH_rich with capital'!AU63="","",'SAM_2017_4HH_rich with capital'!AU63)</f>
        <v/>
      </c>
      <c r="AV63" s="223" t="str">
        <f>IF('SAM_2017_4HH_rich with capital'!AV63="","",'SAM_2017_4HH_rich with capital'!AV63)</f>
        <v/>
      </c>
      <c r="AW63" s="223" t="str">
        <f>IF('SAM_2017_4HH_rich with capital'!AW63="","",'SAM_2017_4HH_rich with capital'!AW63)</f>
        <v/>
      </c>
      <c r="AX63" s="223" t="str">
        <f>IF('SAM_2017_4HH_rich with capital'!AX63="","",'SAM_2017_4HH_rich with capital'!AX63)</f>
        <v/>
      </c>
      <c r="AY63" s="223" t="str">
        <f>IF('SAM_2017_4HH_rich with capital'!AY63="","",'SAM_2017_4HH_rich with capital'!AY63)</f>
        <v/>
      </c>
      <c r="AZ63" s="223" t="str">
        <f>IF('SAM_2017_4HH_rich with capital'!AZ63="","",'SAM_2017_4HH_rich with capital'!AZ63)</f>
        <v/>
      </c>
      <c r="BA63" s="223" t="str">
        <f>IF('SAM_2017_4HH_rich with capital'!BA63="","",'SAM_2017_4HH_rich with capital'!BA63)</f>
        <v/>
      </c>
      <c r="BB63" s="223" t="str">
        <f>IF('SAM_2017_4HH_rich with capital'!BB63="","",'SAM_2017_4HH_rich with capital'!BB63)</f>
        <v/>
      </c>
      <c r="BC63" s="223" t="str">
        <f>IF('SAM_2017_4HH_rich with capital'!BC63="","",'SAM_2017_4HH_rich with capital'!BC63)</f>
        <v/>
      </c>
      <c r="BD63" s="223" t="str">
        <f>IF('SAM_2017_4HH_rich with capital'!BD63="","",'SAM_2017_4HH_rich with capital'!BD63)</f>
        <v/>
      </c>
      <c r="BE63" s="223" t="str">
        <f>IF('SAM_2017_4HH_rich with capital'!BE63="","",'SAM_2017_4HH_rich with capital'!BE63)</f>
        <v/>
      </c>
      <c r="BF63" s="223" t="str">
        <f>IF('SAM_2017_4HH_rich with capital'!BF63="","",'SAM_2017_4HH_rich with capital'!BF63)</f>
        <v/>
      </c>
      <c r="BG63" s="223" t="str">
        <f>IF('SAM_2017_4HH_rich with capital'!BG63="","",'SAM_2017_4HH_rich with capital'!BG63)</f>
        <v/>
      </c>
      <c r="BH63" s="223" t="str">
        <f>IF('SAM_2017_4HH_rich with capital'!BH63="","",'SAM_2017_4HH_rich with capital'!BH63)</f>
        <v/>
      </c>
      <c r="BI63" s="223" t="str">
        <f>IF('SAM_2017_4HH_rich with capital'!BI63="","",'SAM_2017_4HH_rich with capital'!BI63)</f>
        <v/>
      </c>
      <c r="BJ63" s="223" t="str">
        <f>IF('SAM_2017_4HH_rich with capital'!BJ63="","",'SAM_2017_4HH_rich with capital'!BJ63)</f>
        <v/>
      </c>
      <c r="BK63" s="223" t="str">
        <f>IF('SAM_2017_4HH_rich with capital'!BK63="","",'SAM_2017_4HH_rich with capital'!BK63)</f>
        <v/>
      </c>
      <c r="BL63" s="223" t="str">
        <f>IF('SAM_2017_4HH_rich with capital'!BL63="","",'SAM_2017_4HH_rich with capital'!BL63)</f>
        <v/>
      </c>
      <c r="BM63" s="223" t="str">
        <f>IF('SAM_2017_4HH_rich with capital'!BM63="","",'SAM_2017_4HH_rich with capital'!BM63)</f>
        <v/>
      </c>
      <c r="BN63" s="223" t="str">
        <f>IF('SAM_2017_4HH_rich with capital'!BN63="","",'SAM_2017_4HH_rich with capital'!BN63)</f>
        <v/>
      </c>
      <c r="BO63" s="223" t="str">
        <f>IF('SAM_2017_4HH_rich with capital'!BO63="","",'SAM_2017_4HH_rich with capital'!BO63)</f>
        <v/>
      </c>
      <c r="BP63" s="223" t="str">
        <f>IF('SAM_2017_4HH_rich with capital'!BP63="","",'SAM_2017_4HH_rich with capital'!BP63)</f>
        <v/>
      </c>
      <c r="BQ63" s="223" t="str">
        <f>IF('SAM_2017_4HH_rich with capital'!BQ63="","",'SAM_2017_4HH_rich with capital'!BQ63)</f>
        <v/>
      </c>
      <c r="BR63" s="223" t="str">
        <f>IF('SAM_2017_4HH_rich with capital'!BR63="","",'SAM_2017_4HH_rich with capital'!BR63)</f>
        <v/>
      </c>
      <c r="BS63" s="223" t="str">
        <f>IF('SAM_2017_4HH_rich with capital'!BS63="","",'SAM_2017_4HH_rich with capital'!BS63)</f>
        <v/>
      </c>
      <c r="BT63" s="223" t="str">
        <f>IF('SAM_2017_4HH_rich with capital'!BT63="","",'SAM_2017_4HH_rich with capital'!BT63)</f>
        <v/>
      </c>
      <c r="BU63" s="279">
        <f>IF('SAM_2017_4HH_rich with capital'!BU63="","",'SAM_2017_4HH_rich with capital'!BU63)</f>
        <v>368294.49493729131</v>
      </c>
      <c r="BV63" s="223">
        <f>IF('SAM_2017_4HH_rich with capital'!BV63="","",'SAM_2017_4HH_rich with capital'!BV63)</f>
        <v>1178040.5216314432</v>
      </c>
      <c r="BW63" s="223">
        <f>IF('SAM_2017_4HH_rich with capital'!BW63="","",'SAM_2017_4HH_rich with capital'!BW63)</f>
        <v>162756.23597888314</v>
      </c>
      <c r="BX63" s="280">
        <f>IF('SAM_2017_4HH_rich with capital'!BX63="","",'SAM_2017_4HH_rich with capital'!BX63)</f>
        <v>2008718.9426312</v>
      </c>
      <c r="BY63" s="223" t="str">
        <f>IF('SAM_2017_4HH_rich with capital'!BY63="","",'SAM_2017_4HH_rich with capital'!BY63)</f>
        <v/>
      </c>
      <c r="BZ63" s="223" t="str">
        <f>IF('SAM_2017_4HH_rich with capital'!BZ63="","",'SAM_2017_4HH_rich with capital'!BZ63)</f>
        <v/>
      </c>
      <c r="CA63" s="223" t="str">
        <f>IF('SAM_2017_4HH_rich with capital'!CA63="","",'SAM_2017_4HH_rich with capital'!CA63)</f>
        <v/>
      </c>
      <c r="CB63" s="223" t="str">
        <f>IF('SAM_2017_4HH_rich with capital'!CB63="","",'SAM_2017_4HH_rich with capital'!CB63)</f>
        <v/>
      </c>
      <c r="CC63" s="223" t="str">
        <f>IF('SAM_2017_4HH_rich with capital'!CC63="","",'SAM_2017_4HH_rich with capital'!CC63)</f>
        <v/>
      </c>
      <c r="CD63" s="223" t="str">
        <f>IF('SAM_2017_4HH_rich with capital'!CD63="","",'SAM_2017_4HH_rich with capital'!CD63)</f>
        <v/>
      </c>
      <c r="CE63" s="223">
        <f>IF('SAM_2017_4HH_rich with capital'!CE63="","",'SAM_2017_4HH_rich with capital'!CE63)</f>
        <v>2472830.2779351282</v>
      </c>
      <c r="CF63" s="83" t="str">
        <f>IF('SAM_2017_4HH_rich with capital'!CF63="","",'SAM_2017_4HH_rich with capital'!CF63)</f>
        <v/>
      </c>
      <c r="CG63" s="107">
        <f t="shared" si="1"/>
        <v>15602910.472523838</v>
      </c>
      <c r="CH63" s="221"/>
      <c r="CI63" s="221"/>
      <c r="CJ63" s="221"/>
      <c r="CK63" s="221"/>
    </row>
    <row r="64" spans="1:89" x14ac:dyDescent="0.25">
      <c r="A64" s="227"/>
      <c r="B64" s="225">
        <v>62</v>
      </c>
      <c r="C64" s="244">
        <f>IF('SAM_2017_4HH_rich with capital'!C64="","",'SAM_2017_4HH_rich with capital'!C64)</f>
        <v>1240.1264562668048</v>
      </c>
      <c r="D64" s="223">
        <f>IF('SAM_2017_4HH_rich with capital'!D64="","",'SAM_2017_4HH_rich with capital'!D64)</f>
        <v>79.10317598617489</v>
      </c>
      <c r="E64" s="223">
        <f>IF('SAM_2017_4HH_rich with capital'!E64="","",'SAM_2017_4HH_rich with capital'!E64)</f>
        <v>20405.028782389731</v>
      </c>
      <c r="F64" s="223">
        <f>IF('SAM_2017_4HH_rich with capital'!F64="","",'SAM_2017_4HH_rich with capital'!F64)</f>
        <v>39.792179544835292</v>
      </c>
      <c r="G64" s="223">
        <f>IF('SAM_2017_4HH_rich with capital'!G64="","",'SAM_2017_4HH_rich with capital'!G64)</f>
        <v>684.71604822113386</v>
      </c>
      <c r="H64" s="223">
        <f>IF('SAM_2017_4HH_rich with capital'!H64="","",'SAM_2017_4HH_rich with capital'!H64)</f>
        <v>3071.5829906232939</v>
      </c>
      <c r="I64" s="223">
        <f>IF('SAM_2017_4HH_rich with capital'!I64="","",'SAM_2017_4HH_rich with capital'!I64)</f>
        <v>102.81429672657588</v>
      </c>
      <c r="J64" s="223">
        <f>IF('SAM_2017_4HH_rich with capital'!J64="","",'SAM_2017_4HH_rich with capital'!J64)</f>
        <v>119.9055486651345</v>
      </c>
      <c r="K64" s="223">
        <f>IF('SAM_2017_4HH_rich with capital'!K64="","",'SAM_2017_4HH_rich with capital'!K64)</f>
        <v>85.407131395940254</v>
      </c>
      <c r="L64" s="223">
        <f>IF('SAM_2017_4HH_rich with capital'!L64="","",'SAM_2017_4HH_rich with capital'!L64)</f>
        <v>11.779577281413181</v>
      </c>
      <c r="M64" s="223">
        <f>IF('SAM_2017_4HH_rich with capital'!M64="","",'SAM_2017_4HH_rich with capital'!M64)</f>
        <v>0.12562201450158789</v>
      </c>
      <c r="N64" s="223">
        <f>IF('SAM_2017_4HH_rich with capital'!N64="","",'SAM_2017_4HH_rich with capital'!N64)</f>
        <v>0.12498523389835182</v>
      </c>
      <c r="O64" s="223">
        <f>IF('SAM_2017_4HH_rich with capital'!O64="","",'SAM_2017_4HH_rich with capital'!O64)</f>
        <v>0.27448242672400747</v>
      </c>
      <c r="P64" s="223">
        <f>IF('SAM_2017_4HH_rich with capital'!P64="","",'SAM_2017_4HH_rich with capital'!P64)</f>
        <v>105.38295500508525</v>
      </c>
      <c r="Q64" s="223">
        <f>IF('SAM_2017_4HH_rich with capital'!Q64="","",'SAM_2017_4HH_rich with capital'!Q64)</f>
        <v>7.6032870010442748</v>
      </c>
      <c r="R64" s="223">
        <f>IF('SAM_2017_4HH_rich with capital'!R64="","",'SAM_2017_4HH_rich with capital'!R64)</f>
        <v>37.805320877333656</v>
      </c>
      <c r="S64" s="223">
        <f>IF('SAM_2017_4HH_rich with capital'!S64="","",'SAM_2017_4HH_rich with capital'!S64)</f>
        <v>61.331442967400299</v>
      </c>
      <c r="T64" s="223" t="str">
        <f>IF('SAM_2017_4HH_rich with capital'!T64="","",'SAM_2017_4HH_rich with capital'!T64)</f>
        <v/>
      </c>
      <c r="U64" s="223">
        <f>IF('SAM_2017_4HH_rich with capital'!U64="","",'SAM_2017_4HH_rich with capital'!U64)</f>
        <v>11926.781134109002</v>
      </c>
      <c r="V64" s="223">
        <f>IF('SAM_2017_4HH_rich with capital'!V64="","",'SAM_2017_4HH_rich with capital'!V64)</f>
        <v>20.253703110869072</v>
      </c>
      <c r="W64" s="223">
        <f>IF('SAM_2017_4HH_rich with capital'!W64="","",'SAM_2017_4HH_rich with capital'!W64)</f>
        <v>3.0904003506831081</v>
      </c>
      <c r="X64" s="223">
        <f>IF('SAM_2017_4HH_rich with capital'!X64="","",'SAM_2017_4HH_rich with capital'!X64)</f>
        <v>455.43499224479041</v>
      </c>
      <c r="Y64" s="223">
        <f>IF('SAM_2017_4HH_rich with capital'!Y64="","",'SAM_2017_4HH_rich with capital'!Y64)</f>
        <v>72130.367677303133</v>
      </c>
      <c r="Z64" s="223">
        <f>IF('SAM_2017_4HH_rich with capital'!Z64="","",'SAM_2017_4HH_rich with capital'!Z64)</f>
        <v>0.95950041776919326</v>
      </c>
      <c r="AA64" s="223">
        <f>IF('SAM_2017_4HH_rich with capital'!AA64="","",'SAM_2017_4HH_rich with capital'!AA64)</f>
        <v>2023.9053677858099</v>
      </c>
      <c r="AB64" s="223">
        <f>IF('SAM_2017_4HH_rich with capital'!AB64="","",'SAM_2017_4HH_rich with capital'!AB64)</f>
        <v>204.96030533808332</v>
      </c>
      <c r="AC64" s="223">
        <f>IF('SAM_2017_4HH_rich with capital'!AC64="","",'SAM_2017_4HH_rich with capital'!AC64)</f>
        <v>299421.0592526063</v>
      </c>
      <c r="AD64" s="223">
        <f>IF('SAM_2017_4HH_rich with capital'!AD64="","",'SAM_2017_4HH_rich with capital'!AD64)</f>
        <v>110768.5690648297</v>
      </c>
      <c r="AE64" s="223">
        <f>IF('SAM_2017_4HH_rich with capital'!AE64="","",'SAM_2017_4HH_rich with capital'!AE64)</f>
        <v>27679.295310377576</v>
      </c>
      <c r="AF64" s="223">
        <f>IF('SAM_2017_4HH_rich with capital'!AF64="","",'SAM_2017_4HH_rich with capital'!AF64)</f>
        <v>3952.2815761061297</v>
      </c>
      <c r="AG64" s="223">
        <f>IF('SAM_2017_4HH_rich with capital'!AG64="","",'SAM_2017_4HH_rich with capital'!AG64)</f>
        <v>19834.813240966516</v>
      </c>
      <c r="AH64" s="223">
        <f>IF('SAM_2017_4HH_rich with capital'!AH64="","",'SAM_2017_4HH_rich with capital'!AH64)</f>
        <v>45702.136444132469</v>
      </c>
      <c r="AI64" s="223">
        <f>IF('SAM_2017_4HH_rich with capital'!AI64="","",'SAM_2017_4HH_rich with capital'!AI64)</f>
        <v>4317.4628962968045</v>
      </c>
      <c r="AJ64" s="223">
        <f>IF('SAM_2017_4HH_rich with capital'!AJ64="","",'SAM_2017_4HH_rich with capital'!AJ64)</f>
        <v>110340.66190611424</v>
      </c>
      <c r="AK64" s="223" t="str">
        <f>IF('SAM_2017_4HH_rich with capital'!AK64="","",'SAM_2017_4HH_rich with capital'!AK64)</f>
        <v/>
      </c>
      <c r="AL64" s="223" t="str">
        <f>IF('SAM_2017_4HH_rich with capital'!AL64="","",'SAM_2017_4HH_rich with capital'!AL64)</f>
        <v/>
      </c>
      <c r="AM64" s="223" t="str">
        <f>IF('SAM_2017_4HH_rich with capital'!AM64="","",'SAM_2017_4HH_rich with capital'!AM64)</f>
        <v/>
      </c>
      <c r="AN64" s="223" t="str">
        <f>IF('SAM_2017_4HH_rich with capital'!AN64="","",'SAM_2017_4HH_rich with capital'!AN64)</f>
        <v/>
      </c>
      <c r="AO64" s="223" t="str">
        <f>IF('SAM_2017_4HH_rich with capital'!AO64="","",'SAM_2017_4HH_rich with capital'!AO64)</f>
        <v/>
      </c>
      <c r="AP64" s="223" t="str">
        <f>IF('SAM_2017_4HH_rich with capital'!AP64="","",'SAM_2017_4HH_rich with capital'!AP64)</f>
        <v/>
      </c>
      <c r="AQ64" s="223" t="str">
        <f>IF('SAM_2017_4HH_rich with capital'!AQ64="","",'SAM_2017_4HH_rich with capital'!AQ64)</f>
        <v/>
      </c>
      <c r="AR64" s="223" t="str">
        <f>IF('SAM_2017_4HH_rich with capital'!AR64="","",'SAM_2017_4HH_rich with capital'!AR64)</f>
        <v/>
      </c>
      <c r="AS64" s="223" t="str">
        <f>IF('SAM_2017_4HH_rich with capital'!AS64="","",'SAM_2017_4HH_rich with capital'!AS64)</f>
        <v/>
      </c>
      <c r="AT64" s="223" t="str">
        <f>IF('SAM_2017_4HH_rich with capital'!AT64="","",'SAM_2017_4HH_rich with capital'!AT64)</f>
        <v/>
      </c>
      <c r="AU64" s="223" t="str">
        <f>IF('SAM_2017_4HH_rich with capital'!AU64="","",'SAM_2017_4HH_rich with capital'!AU64)</f>
        <v/>
      </c>
      <c r="AV64" s="223" t="str">
        <f>IF('SAM_2017_4HH_rich with capital'!AV64="","",'SAM_2017_4HH_rich with capital'!AV64)</f>
        <v/>
      </c>
      <c r="AW64" s="223" t="str">
        <f>IF('SAM_2017_4HH_rich with capital'!AW64="","",'SAM_2017_4HH_rich with capital'!AW64)</f>
        <v/>
      </c>
      <c r="AX64" s="223" t="str">
        <f>IF('SAM_2017_4HH_rich with capital'!AX64="","",'SAM_2017_4HH_rich with capital'!AX64)</f>
        <v/>
      </c>
      <c r="AY64" s="223" t="str">
        <f>IF('SAM_2017_4HH_rich with capital'!AY64="","",'SAM_2017_4HH_rich with capital'!AY64)</f>
        <v/>
      </c>
      <c r="AZ64" s="223" t="str">
        <f>IF('SAM_2017_4HH_rich with capital'!AZ64="","",'SAM_2017_4HH_rich with capital'!AZ64)</f>
        <v/>
      </c>
      <c r="BA64" s="223" t="str">
        <f>IF('SAM_2017_4HH_rich with capital'!BA64="","",'SAM_2017_4HH_rich with capital'!BA64)</f>
        <v/>
      </c>
      <c r="BB64" s="223" t="str">
        <f>IF('SAM_2017_4HH_rich with capital'!BB64="","",'SAM_2017_4HH_rich with capital'!BB64)</f>
        <v/>
      </c>
      <c r="BC64" s="223" t="str">
        <f>IF('SAM_2017_4HH_rich with capital'!BC64="","",'SAM_2017_4HH_rich with capital'!BC64)</f>
        <v/>
      </c>
      <c r="BD64" s="223" t="str">
        <f>IF('SAM_2017_4HH_rich with capital'!BD64="","",'SAM_2017_4HH_rich with capital'!BD64)</f>
        <v/>
      </c>
      <c r="BE64" s="223" t="str">
        <f>IF('SAM_2017_4HH_rich with capital'!BE64="","",'SAM_2017_4HH_rich with capital'!BE64)</f>
        <v/>
      </c>
      <c r="BF64" s="223" t="str">
        <f>IF('SAM_2017_4HH_rich with capital'!BF64="","",'SAM_2017_4HH_rich with capital'!BF64)</f>
        <v/>
      </c>
      <c r="BG64" s="223" t="str">
        <f>IF('SAM_2017_4HH_rich with capital'!BG64="","",'SAM_2017_4HH_rich with capital'!BG64)</f>
        <v/>
      </c>
      <c r="BH64" s="223" t="str">
        <f>IF('SAM_2017_4HH_rich with capital'!BH64="","",'SAM_2017_4HH_rich with capital'!BH64)</f>
        <v/>
      </c>
      <c r="BI64" s="223" t="str">
        <f>IF('SAM_2017_4HH_rich with capital'!BI64="","",'SAM_2017_4HH_rich with capital'!BI64)</f>
        <v/>
      </c>
      <c r="BJ64" s="223" t="str">
        <f>IF('SAM_2017_4HH_rich with capital'!BJ64="","",'SAM_2017_4HH_rich with capital'!BJ64)</f>
        <v/>
      </c>
      <c r="BK64" s="223" t="str">
        <f>IF('SAM_2017_4HH_rich with capital'!BK64="","",'SAM_2017_4HH_rich with capital'!BK64)</f>
        <v/>
      </c>
      <c r="BL64" s="223" t="str">
        <f>IF('SAM_2017_4HH_rich with capital'!BL64="","",'SAM_2017_4HH_rich with capital'!BL64)</f>
        <v/>
      </c>
      <c r="BM64" s="223" t="str">
        <f>IF('SAM_2017_4HH_rich with capital'!BM64="","",'SAM_2017_4HH_rich with capital'!BM64)</f>
        <v/>
      </c>
      <c r="BN64" s="223" t="str">
        <f>IF('SAM_2017_4HH_rich with capital'!BN64="","",'SAM_2017_4HH_rich with capital'!BN64)</f>
        <v/>
      </c>
      <c r="BO64" s="223" t="str">
        <f>IF('SAM_2017_4HH_rich with capital'!BO64="","",'SAM_2017_4HH_rich with capital'!BO64)</f>
        <v/>
      </c>
      <c r="BP64" s="223" t="str">
        <f>IF('SAM_2017_4HH_rich with capital'!BP64="","",'SAM_2017_4HH_rich with capital'!BP64)</f>
        <v/>
      </c>
      <c r="BQ64" s="223" t="str">
        <f>IF('SAM_2017_4HH_rich with capital'!BQ64="","",'SAM_2017_4HH_rich with capital'!BQ64)</f>
        <v/>
      </c>
      <c r="BR64" s="223" t="str">
        <f>IF('SAM_2017_4HH_rich with capital'!BR64="","",'SAM_2017_4HH_rich with capital'!BR64)</f>
        <v/>
      </c>
      <c r="BS64" s="223" t="str">
        <f>IF('SAM_2017_4HH_rich with capital'!BS64="","",'SAM_2017_4HH_rich with capital'!BS64)</f>
        <v/>
      </c>
      <c r="BT64" s="223" t="str">
        <f>IF('SAM_2017_4HH_rich with capital'!BT64="","",'SAM_2017_4HH_rich with capital'!BT64)</f>
        <v/>
      </c>
      <c r="BU64" s="279">
        <f>IF('SAM_2017_4HH_rich with capital'!BU64="","",'SAM_2017_4HH_rich with capital'!BU64)</f>
        <v>122947.42150522509</v>
      </c>
      <c r="BV64" s="223">
        <f>IF('SAM_2017_4HH_rich with capital'!BV64="","",'SAM_2017_4HH_rich with capital'!BV64)</f>
        <v>188293.15119638172</v>
      </c>
      <c r="BW64" s="223">
        <f>IF('SAM_2017_4HH_rich with capital'!BW64="","",'SAM_2017_4HH_rich with capital'!BW64)</f>
        <v>115259.84446444843</v>
      </c>
      <c r="BX64" s="280">
        <f>IF('SAM_2017_4HH_rich with capital'!BX64="","",'SAM_2017_4HH_rich with capital'!BX64)</f>
        <v>377660.39035629173</v>
      </c>
      <c r="BY64" s="223" t="str">
        <f>IF('SAM_2017_4HH_rich with capital'!BY64="","",'SAM_2017_4HH_rich with capital'!BY64)</f>
        <v/>
      </c>
      <c r="BZ64" s="223" t="str">
        <f>IF('SAM_2017_4HH_rich with capital'!BZ64="","",'SAM_2017_4HH_rich with capital'!BZ64)</f>
        <v/>
      </c>
      <c r="CA64" s="223" t="str">
        <f>IF('SAM_2017_4HH_rich with capital'!CA64="","",'SAM_2017_4HH_rich with capital'!CA64)</f>
        <v/>
      </c>
      <c r="CB64" s="223" t="str">
        <f>IF('SAM_2017_4HH_rich with capital'!CB64="","",'SAM_2017_4HH_rich with capital'!CB64)</f>
        <v/>
      </c>
      <c r="CC64" s="223" t="str">
        <f>IF('SAM_2017_4HH_rich with capital'!CC64="","",'SAM_2017_4HH_rich with capital'!CC64)</f>
        <v/>
      </c>
      <c r="CD64" s="223" t="str">
        <f>IF('SAM_2017_4HH_rich with capital'!CD64="","",'SAM_2017_4HH_rich with capital'!CD64)</f>
        <v/>
      </c>
      <c r="CE64" s="223">
        <f>IF('SAM_2017_4HH_rich with capital'!CE64="","",'SAM_2017_4HH_rich with capital'!CE64)</f>
        <v>322089.92222807824</v>
      </c>
      <c r="CF64" s="83" t="str">
        <f>IF('SAM_2017_4HH_rich with capital'!CF64="","",'SAM_2017_4HH_rich with capital'!CF64)</f>
        <v/>
      </c>
      <c r="CG64" s="107">
        <f t="shared" si="1"/>
        <v>1861085.6668051421</v>
      </c>
      <c r="CH64" s="221"/>
      <c r="CI64" s="221"/>
      <c r="CJ64" s="221"/>
      <c r="CK64" s="221"/>
    </row>
    <row r="65" spans="1:89" x14ac:dyDescent="0.25">
      <c r="A65" s="227"/>
      <c r="B65" s="225">
        <v>63</v>
      </c>
      <c r="C65" s="244">
        <f>IF('SAM_2017_4HH_rich with capital'!C65="","",'SAM_2017_4HH_rich with capital'!C65)</f>
        <v>230911.60487094877</v>
      </c>
      <c r="D65" s="223">
        <f>IF('SAM_2017_4HH_rich with capital'!D65="","",'SAM_2017_4HH_rich with capital'!D65)</f>
        <v>1667.2390465183423</v>
      </c>
      <c r="E65" s="223">
        <f>IF('SAM_2017_4HH_rich with capital'!E65="","",'SAM_2017_4HH_rich with capital'!E65)</f>
        <v>54938.813685822184</v>
      </c>
      <c r="F65" s="223">
        <f>IF('SAM_2017_4HH_rich with capital'!F65="","",'SAM_2017_4HH_rich with capital'!F65)</f>
        <v>585.9809029096192</v>
      </c>
      <c r="G65" s="223">
        <f>IF('SAM_2017_4HH_rich with capital'!G65="","",'SAM_2017_4HH_rich with capital'!G65)</f>
        <v>1773.1474322431511</v>
      </c>
      <c r="H65" s="223">
        <f>IF('SAM_2017_4HH_rich with capital'!H65="","",'SAM_2017_4HH_rich with capital'!H65)</f>
        <v>5884.1982058212498</v>
      </c>
      <c r="I65" s="223">
        <f>IF('SAM_2017_4HH_rich with capital'!I65="","",'SAM_2017_4HH_rich with capital'!I65)</f>
        <v>1560.4408441381345</v>
      </c>
      <c r="J65" s="223">
        <f>IF('SAM_2017_4HH_rich with capital'!J65="","",'SAM_2017_4HH_rich with capital'!J65)</f>
        <v>26550.772718490472</v>
      </c>
      <c r="K65" s="223">
        <f>IF('SAM_2017_4HH_rich with capital'!K65="","",'SAM_2017_4HH_rich with capital'!K65)</f>
        <v>1894.7127564258194</v>
      </c>
      <c r="L65" s="223">
        <f>IF('SAM_2017_4HH_rich with capital'!L65="","",'SAM_2017_4HH_rich with capital'!L65)</f>
        <v>3825.6399629477946</v>
      </c>
      <c r="M65" s="223">
        <f>IF('SAM_2017_4HH_rich with capital'!M65="","",'SAM_2017_4HH_rich with capital'!M65)</f>
        <v>6134.4683798398682</v>
      </c>
      <c r="N65" s="223">
        <f>IF('SAM_2017_4HH_rich with capital'!N65="","",'SAM_2017_4HH_rich with capital'!N65)</f>
        <v>6128.2989680115834</v>
      </c>
      <c r="O65" s="223">
        <f>IF('SAM_2017_4HH_rich with capital'!O65="","",'SAM_2017_4HH_rich with capital'!O65)</f>
        <v>240.36825449793017</v>
      </c>
      <c r="P65" s="223">
        <f>IF('SAM_2017_4HH_rich with capital'!P65="","",'SAM_2017_4HH_rich with capital'!P65)</f>
        <v>1561.0324255880819</v>
      </c>
      <c r="Q65" s="223">
        <f>IF('SAM_2017_4HH_rich with capital'!Q65="","",'SAM_2017_4HH_rich with capital'!Q65)</f>
        <v>3004.7400602775219</v>
      </c>
      <c r="R65" s="223">
        <f>IF('SAM_2017_4HH_rich with capital'!R65="","",'SAM_2017_4HH_rich with capital'!R65)</f>
        <v>9930.0999671312256</v>
      </c>
      <c r="S65" s="223">
        <f>IF('SAM_2017_4HH_rich with capital'!S65="","",'SAM_2017_4HH_rich with capital'!S65)</f>
        <v>12389.401621789422</v>
      </c>
      <c r="T65" s="223">
        <f>IF('SAM_2017_4HH_rich with capital'!T65="","",'SAM_2017_4HH_rich with capital'!T65)</f>
        <v>197.27139494810891</v>
      </c>
      <c r="U65" s="223">
        <f>IF('SAM_2017_4HH_rich with capital'!U65="","",'SAM_2017_4HH_rich with capital'!U65)</f>
        <v>11272.37139335567</v>
      </c>
      <c r="V65" s="223">
        <f>IF('SAM_2017_4HH_rich with capital'!V65="","",'SAM_2017_4HH_rich with capital'!V65)</f>
        <v>1550.4960912529205</v>
      </c>
      <c r="W65" s="223">
        <f>IF('SAM_2017_4HH_rich with capital'!W65="","",'SAM_2017_4HH_rich with capital'!W65)</f>
        <v>1761.1629357284046</v>
      </c>
      <c r="X65" s="223">
        <f>IF('SAM_2017_4HH_rich with capital'!X65="","",'SAM_2017_4HH_rich with capital'!X65)</f>
        <v>4120.3838842591686</v>
      </c>
      <c r="Y65" s="223">
        <f>IF('SAM_2017_4HH_rich with capital'!Y65="","",'SAM_2017_4HH_rich with capital'!Y65)</f>
        <v>161543.62827931403</v>
      </c>
      <c r="Z65" s="223">
        <f>IF('SAM_2017_4HH_rich with capital'!Z65="","",'SAM_2017_4HH_rich with capital'!Z65)</f>
        <v>3209.1089707667697</v>
      </c>
      <c r="AA65" s="223">
        <f>IF('SAM_2017_4HH_rich with capital'!AA65="","",'SAM_2017_4HH_rich with capital'!AA65)</f>
        <v>3792.650142503443</v>
      </c>
      <c r="AB65" s="223">
        <f>IF('SAM_2017_4HH_rich with capital'!AB65="","",'SAM_2017_4HH_rich with capital'!AB65)</f>
        <v>55701.849745593005</v>
      </c>
      <c r="AC65" s="223">
        <f>IF('SAM_2017_4HH_rich with capital'!AC65="","",'SAM_2017_4HH_rich with capital'!AC65)</f>
        <v>838246.83095679071</v>
      </c>
      <c r="AD65" s="223">
        <f>IF('SAM_2017_4HH_rich with capital'!AD65="","",'SAM_2017_4HH_rich with capital'!AD65)</f>
        <v>11223.001520606591</v>
      </c>
      <c r="AE65" s="223">
        <f>IF('SAM_2017_4HH_rich with capital'!AE65="","",'SAM_2017_4HH_rich with capital'!AE65)</f>
        <v>383780.52996816626</v>
      </c>
      <c r="AF65" s="223">
        <f>IF('SAM_2017_4HH_rich with capital'!AF65="","",'SAM_2017_4HH_rich with capital'!AF65)</f>
        <v>172058.36528836022</v>
      </c>
      <c r="AG65" s="223">
        <f>IF('SAM_2017_4HH_rich with capital'!AG65="","",'SAM_2017_4HH_rich with capital'!AG65)</f>
        <v>27014.925635395615</v>
      </c>
      <c r="AH65" s="223">
        <f>IF('SAM_2017_4HH_rich with capital'!AH65="","",'SAM_2017_4HH_rich with capital'!AH65)</f>
        <v>137903.75549299279</v>
      </c>
      <c r="AI65" s="223">
        <f>IF('SAM_2017_4HH_rich with capital'!AI65="","",'SAM_2017_4HH_rich with capital'!AI65)</f>
        <v>154197.56362650206</v>
      </c>
      <c r="AJ65" s="223">
        <f>IF('SAM_2017_4HH_rich with capital'!AJ65="","",'SAM_2017_4HH_rich with capital'!AJ65)</f>
        <v>275656.7884680258</v>
      </c>
      <c r="AK65" s="223" t="str">
        <f>IF('SAM_2017_4HH_rich with capital'!AK65="","",'SAM_2017_4HH_rich with capital'!AK65)</f>
        <v/>
      </c>
      <c r="AL65" s="223" t="str">
        <f>IF('SAM_2017_4HH_rich with capital'!AL65="","",'SAM_2017_4HH_rich with capital'!AL65)</f>
        <v/>
      </c>
      <c r="AM65" s="223" t="str">
        <f>IF('SAM_2017_4HH_rich with capital'!AM65="","",'SAM_2017_4HH_rich with capital'!AM65)</f>
        <v/>
      </c>
      <c r="AN65" s="223" t="str">
        <f>IF('SAM_2017_4HH_rich with capital'!AN65="","",'SAM_2017_4HH_rich with capital'!AN65)</f>
        <v/>
      </c>
      <c r="AO65" s="223" t="str">
        <f>IF('SAM_2017_4HH_rich with capital'!AO65="","",'SAM_2017_4HH_rich with capital'!AO65)</f>
        <v/>
      </c>
      <c r="AP65" s="223" t="str">
        <f>IF('SAM_2017_4HH_rich with capital'!AP65="","",'SAM_2017_4HH_rich with capital'!AP65)</f>
        <v/>
      </c>
      <c r="AQ65" s="223" t="str">
        <f>IF('SAM_2017_4HH_rich with capital'!AQ65="","",'SAM_2017_4HH_rich with capital'!AQ65)</f>
        <v/>
      </c>
      <c r="AR65" s="223" t="str">
        <f>IF('SAM_2017_4HH_rich with capital'!AR65="","",'SAM_2017_4HH_rich with capital'!AR65)</f>
        <v/>
      </c>
      <c r="AS65" s="223" t="str">
        <f>IF('SAM_2017_4HH_rich with capital'!AS65="","",'SAM_2017_4HH_rich with capital'!AS65)</f>
        <v/>
      </c>
      <c r="AT65" s="223" t="str">
        <f>IF('SAM_2017_4HH_rich with capital'!AT65="","",'SAM_2017_4HH_rich with capital'!AT65)</f>
        <v/>
      </c>
      <c r="AU65" s="223" t="str">
        <f>IF('SAM_2017_4HH_rich with capital'!AU65="","",'SAM_2017_4HH_rich with capital'!AU65)</f>
        <v/>
      </c>
      <c r="AV65" s="223" t="str">
        <f>IF('SAM_2017_4HH_rich with capital'!AV65="","",'SAM_2017_4HH_rich with capital'!AV65)</f>
        <v/>
      </c>
      <c r="AW65" s="223" t="str">
        <f>IF('SAM_2017_4HH_rich with capital'!AW65="","",'SAM_2017_4HH_rich with capital'!AW65)</f>
        <v/>
      </c>
      <c r="AX65" s="223" t="str">
        <f>IF('SAM_2017_4HH_rich with capital'!AX65="","",'SAM_2017_4HH_rich with capital'!AX65)</f>
        <v/>
      </c>
      <c r="AY65" s="223" t="str">
        <f>IF('SAM_2017_4HH_rich with capital'!AY65="","",'SAM_2017_4HH_rich with capital'!AY65)</f>
        <v/>
      </c>
      <c r="AZ65" s="223" t="str">
        <f>IF('SAM_2017_4HH_rich with capital'!AZ65="","",'SAM_2017_4HH_rich with capital'!AZ65)</f>
        <v/>
      </c>
      <c r="BA65" s="223" t="str">
        <f>IF('SAM_2017_4HH_rich with capital'!BA65="","",'SAM_2017_4HH_rich with capital'!BA65)</f>
        <v/>
      </c>
      <c r="BB65" s="223" t="str">
        <f>IF('SAM_2017_4HH_rich with capital'!BB65="","",'SAM_2017_4HH_rich with capital'!BB65)</f>
        <v/>
      </c>
      <c r="BC65" s="223" t="str">
        <f>IF('SAM_2017_4HH_rich with capital'!BC65="","",'SAM_2017_4HH_rich with capital'!BC65)</f>
        <v/>
      </c>
      <c r="BD65" s="223" t="str">
        <f>IF('SAM_2017_4HH_rich with capital'!BD65="","",'SAM_2017_4HH_rich with capital'!BD65)</f>
        <v/>
      </c>
      <c r="BE65" s="223" t="str">
        <f>IF('SAM_2017_4HH_rich with capital'!BE65="","",'SAM_2017_4HH_rich with capital'!BE65)</f>
        <v/>
      </c>
      <c r="BF65" s="223" t="str">
        <f>IF('SAM_2017_4HH_rich with capital'!BF65="","",'SAM_2017_4HH_rich with capital'!BF65)</f>
        <v/>
      </c>
      <c r="BG65" s="223" t="str">
        <f>IF('SAM_2017_4HH_rich with capital'!BG65="","",'SAM_2017_4HH_rich with capital'!BG65)</f>
        <v/>
      </c>
      <c r="BH65" s="223" t="str">
        <f>IF('SAM_2017_4HH_rich with capital'!BH65="","",'SAM_2017_4HH_rich with capital'!BH65)</f>
        <v/>
      </c>
      <c r="BI65" s="223" t="str">
        <f>IF('SAM_2017_4HH_rich with capital'!BI65="","",'SAM_2017_4HH_rich with capital'!BI65)</f>
        <v/>
      </c>
      <c r="BJ65" s="223" t="str">
        <f>IF('SAM_2017_4HH_rich with capital'!BJ65="","",'SAM_2017_4HH_rich with capital'!BJ65)</f>
        <v/>
      </c>
      <c r="BK65" s="223" t="str">
        <f>IF('SAM_2017_4HH_rich with capital'!BK65="","",'SAM_2017_4HH_rich with capital'!BK65)</f>
        <v/>
      </c>
      <c r="BL65" s="223" t="str">
        <f>IF('SAM_2017_4HH_rich with capital'!BL65="","",'SAM_2017_4HH_rich with capital'!BL65)</f>
        <v/>
      </c>
      <c r="BM65" s="223" t="str">
        <f>IF('SAM_2017_4HH_rich with capital'!BM65="","",'SAM_2017_4HH_rich with capital'!BM65)</f>
        <v/>
      </c>
      <c r="BN65" s="223" t="str">
        <f>IF('SAM_2017_4HH_rich with capital'!BN65="","",'SAM_2017_4HH_rich with capital'!BN65)</f>
        <v/>
      </c>
      <c r="BO65" s="223" t="str">
        <f>IF('SAM_2017_4HH_rich with capital'!BO65="","",'SAM_2017_4HH_rich with capital'!BO65)</f>
        <v/>
      </c>
      <c r="BP65" s="223" t="str">
        <f>IF('SAM_2017_4HH_rich with capital'!BP65="","",'SAM_2017_4HH_rich with capital'!BP65)</f>
        <v/>
      </c>
      <c r="BQ65" s="223" t="str">
        <f>IF('SAM_2017_4HH_rich with capital'!BQ65="","",'SAM_2017_4HH_rich with capital'!BQ65)</f>
        <v/>
      </c>
      <c r="BR65" s="223" t="str">
        <f>IF('SAM_2017_4HH_rich with capital'!BR65="","",'SAM_2017_4HH_rich with capital'!BR65)</f>
        <v/>
      </c>
      <c r="BS65" s="223" t="str">
        <f>IF('SAM_2017_4HH_rich with capital'!BS65="","",'SAM_2017_4HH_rich with capital'!BS65)</f>
        <v/>
      </c>
      <c r="BT65" s="223" t="str">
        <f>IF('SAM_2017_4HH_rich with capital'!BT65="","",'SAM_2017_4HH_rich with capital'!BT65)</f>
        <v/>
      </c>
      <c r="BU65" s="279">
        <f>IF('SAM_2017_4HH_rich with capital'!BU65="","",'SAM_2017_4HH_rich with capital'!BU65)</f>
        <v>44298.105816004791</v>
      </c>
      <c r="BV65" s="223">
        <f>IF('SAM_2017_4HH_rich with capital'!BV65="","",'SAM_2017_4HH_rich with capital'!BV65)</f>
        <v>172380.52416704534</v>
      </c>
      <c r="BW65" s="223">
        <f>IF('SAM_2017_4HH_rich with capital'!BW65="","",'SAM_2017_4HH_rich with capital'!BW65)</f>
        <v>47820.345864627016</v>
      </c>
      <c r="BX65" s="280">
        <f>IF('SAM_2017_4HH_rich with capital'!BX65="","",'SAM_2017_4HH_rich with capital'!BX65)</f>
        <v>395751.76902975276</v>
      </c>
      <c r="BY65" s="223">
        <f>IF('SAM_2017_4HH_rich with capital'!BY65="","",'SAM_2017_4HH_rich with capital'!BY65)</f>
        <v>17767.509461842328</v>
      </c>
      <c r="BZ65" s="223" t="str">
        <f>IF('SAM_2017_4HH_rich with capital'!BZ65="","",'SAM_2017_4HH_rich with capital'!BZ65)</f>
        <v/>
      </c>
      <c r="CA65" s="223" t="str">
        <f>IF('SAM_2017_4HH_rich with capital'!CA65="","",'SAM_2017_4HH_rich with capital'!CA65)</f>
        <v/>
      </c>
      <c r="CB65" s="223" t="str">
        <f>IF('SAM_2017_4HH_rich with capital'!CB65="","",'SAM_2017_4HH_rich with capital'!CB65)</f>
        <v/>
      </c>
      <c r="CC65" s="223" t="str">
        <f>IF('SAM_2017_4HH_rich with capital'!CC65="","",'SAM_2017_4HH_rich with capital'!CC65)</f>
        <v/>
      </c>
      <c r="CD65" s="223" t="str">
        <f>IF('SAM_2017_4HH_rich with capital'!CD65="","",'SAM_2017_4HH_rich with capital'!CD65)</f>
        <v/>
      </c>
      <c r="CE65" s="223" t="str">
        <f>IF('SAM_2017_4HH_rich with capital'!CE65="","",'SAM_2017_4HH_rich with capital'!CE65)</f>
        <v/>
      </c>
      <c r="CF65" s="83" t="str">
        <f>IF('SAM_2017_4HH_rich with capital'!CF65="","",'SAM_2017_4HH_rich with capital'!CF65)</f>
        <v/>
      </c>
      <c r="CG65" s="107">
        <f t="shared" si="1"/>
        <v>3290229.8982372354</v>
      </c>
      <c r="CH65" s="221"/>
      <c r="CI65" s="221"/>
      <c r="CJ65" s="221"/>
      <c r="CK65" s="221"/>
    </row>
    <row r="66" spans="1:89" x14ac:dyDescent="0.25">
      <c r="A66" s="227"/>
      <c r="B66" s="225">
        <v>64</v>
      </c>
      <c r="C66" s="244">
        <f>IF('SAM_2017_4HH_rich with capital'!C66="","",'SAM_2017_4HH_rich with capital'!C66)</f>
        <v>1187.6700208828966</v>
      </c>
      <c r="D66" s="223">
        <f>IF('SAM_2017_4HH_rich with capital'!D66="","",'SAM_2017_4HH_rich with capital'!D66)</f>
        <v>4.7780897104236664E-2</v>
      </c>
      <c r="E66" s="223">
        <f>IF('SAM_2017_4HH_rich with capital'!E66="","",'SAM_2017_4HH_rich with capital'!E66)</f>
        <v>10121.010466609097</v>
      </c>
      <c r="F66" s="223">
        <f>IF('SAM_2017_4HH_rich with capital'!F66="","",'SAM_2017_4HH_rich with capital'!F66)</f>
        <v>5.8440729790495292</v>
      </c>
      <c r="G66" s="223">
        <f>IF('SAM_2017_4HH_rich with capital'!G66="","",'SAM_2017_4HH_rich with capital'!G66)</f>
        <v>13.062620229197522</v>
      </c>
      <c r="H66" s="223">
        <f>IF('SAM_2017_4HH_rich with capital'!H66="","",'SAM_2017_4HH_rich with capital'!H66)</f>
        <v>83.060274918080523</v>
      </c>
      <c r="I66" s="223">
        <f>IF('SAM_2017_4HH_rich with capital'!I66="","",'SAM_2017_4HH_rich with capital'!I66)</f>
        <v>94.804669054486197</v>
      </c>
      <c r="J66" s="223">
        <f>IF('SAM_2017_4HH_rich with capital'!J66="","",'SAM_2017_4HH_rich with capital'!J66)</f>
        <v>721.74553180147029</v>
      </c>
      <c r="K66" s="223">
        <f>IF('SAM_2017_4HH_rich with capital'!K66="","",'SAM_2017_4HH_rich with capital'!K66)</f>
        <v>1.0909960156314329</v>
      </c>
      <c r="L66" s="223">
        <f>IF('SAM_2017_4HH_rich with capital'!L66="","",'SAM_2017_4HH_rich with capital'!L66)</f>
        <v>7.5264451339750931</v>
      </c>
      <c r="M66" s="223">
        <f>IF('SAM_2017_4HH_rich with capital'!M66="","",'SAM_2017_4HH_rich with capital'!M66)</f>
        <v>27.204095306542818</v>
      </c>
      <c r="N66" s="223">
        <f>IF('SAM_2017_4HH_rich with capital'!N66="","",'SAM_2017_4HH_rich with capital'!N66)</f>
        <v>0.2085916196858823</v>
      </c>
      <c r="O66" s="223">
        <f>IF('SAM_2017_4HH_rich with capital'!O66="","",'SAM_2017_4HH_rich with capital'!O66)</f>
        <v>6.6789988191569083E-3</v>
      </c>
      <c r="P66" s="223">
        <f>IF('SAM_2017_4HH_rich with capital'!P66="","",'SAM_2017_4HH_rich with capital'!P66)</f>
        <v>3.1016072507597517E-3</v>
      </c>
      <c r="Q66" s="223">
        <f>IF('SAM_2017_4HH_rich with capital'!Q66="","",'SAM_2017_4HH_rich with capital'!Q66)</f>
        <v>11.005842737501522</v>
      </c>
      <c r="R66" s="223">
        <f>IF('SAM_2017_4HH_rich with capital'!R66="","",'SAM_2017_4HH_rich with capital'!R66)</f>
        <v>13.752016296893361</v>
      </c>
      <c r="S66" s="223">
        <f>IF('SAM_2017_4HH_rich with capital'!S66="","",'SAM_2017_4HH_rich with capital'!S66)</f>
        <v>10.524403035006999</v>
      </c>
      <c r="T66" s="223" t="str">
        <f>IF('SAM_2017_4HH_rich with capital'!T66="","",'SAM_2017_4HH_rich with capital'!T66)</f>
        <v/>
      </c>
      <c r="U66" s="223">
        <f>IF('SAM_2017_4HH_rich with capital'!U66="","",'SAM_2017_4HH_rich with capital'!U66)</f>
        <v>85.447514037485732</v>
      </c>
      <c r="V66" s="223">
        <f>IF('SAM_2017_4HH_rich with capital'!V66="","",'SAM_2017_4HH_rich with capital'!V66)</f>
        <v>7.5991339351603431</v>
      </c>
      <c r="W66" s="223">
        <f>IF('SAM_2017_4HH_rich with capital'!W66="","",'SAM_2017_4HH_rich with capital'!W66)</f>
        <v>5.2038808258029192</v>
      </c>
      <c r="X66" s="223">
        <f>IF('SAM_2017_4HH_rich with capital'!X66="","",'SAM_2017_4HH_rich with capital'!X66)</f>
        <v>2.0898447713185742</v>
      </c>
      <c r="Y66" s="223">
        <f>IF('SAM_2017_4HH_rich with capital'!Y66="","",'SAM_2017_4HH_rich with capital'!Y66)</f>
        <v>15658.669931691415</v>
      </c>
      <c r="Z66" s="223">
        <f>IF('SAM_2017_4HH_rich with capital'!Z66="","",'SAM_2017_4HH_rich with capital'!Z66)</f>
        <v>60.09256852076485</v>
      </c>
      <c r="AA66" s="223">
        <f>IF('SAM_2017_4HH_rich with capital'!AA66="","",'SAM_2017_4HH_rich with capital'!AA66)</f>
        <v>19810.793971876112</v>
      </c>
      <c r="AB66" s="223">
        <f>IF('SAM_2017_4HH_rich with capital'!AB66="","",'SAM_2017_4HH_rich with capital'!AB66)</f>
        <v>876.23655639998549</v>
      </c>
      <c r="AC66" s="223">
        <f>IF('SAM_2017_4HH_rich with capital'!AC66="","",'SAM_2017_4HH_rich with capital'!AC66)</f>
        <v>260048.12063179267</v>
      </c>
      <c r="AD66" s="223">
        <f>IF('SAM_2017_4HH_rich with capital'!AD66="","",'SAM_2017_4HH_rich with capital'!AD66)</f>
        <v>26967.31312779471</v>
      </c>
      <c r="AE66" s="223">
        <f>IF('SAM_2017_4HH_rich with capital'!AE66="","",'SAM_2017_4HH_rich with capital'!AE66)</f>
        <v>152272.58592467511</v>
      </c>
      <c r="AF66" s="223">
        <f>IF('SAM_2017_4HH_rich with capital'!AF66="","",'SAM_2017_4HH_rich with capital'!AF66)</f>
        <v>16218.180660308919</v>
      </c>
      <c r="AG66" s="223">
        <f>IF('SAM_2017_4HH_rich with capital'!AG66="","",'SAM_2017_4HH_rich with capital'!AG66)</f>
        <v>46250.354281455599</v>
      </c>
      <c r="AH66" s="223">
        <f>IF('SAM_2017_4HH_rich with capital'!AH66="","",'SAM_2017_4HH_rich with capital'!AH66)</f>
        <v>14047.103642120863</v>
      </c>
      <c r="AI66" s="223">
        <f>IF('SAM_2017_4HH_rich with capital'!AI66="","",'SAM_2017_4HH_rich with capital'!AI66)</f>
        <v>4259.4887466304972</v>
      </c>
      <c r="AJ66" s="223">
        <f>IF('SAM_2017_4HH_rich with capital'!AJ66="","",'SAM_2017_4HH_rich with capital'!AJ66)</f>
        <v>191621.20412799186</v>
      </c>
      <c r="AK66" s="223" t="str">
        <f>IF('SAM_2017_4HH_rich with capital'!AK66="","",'SAM_2017_4HH_rich with capital'!AK66)</f>
        <v/>
      </c>
      <c r="AL66" s="223" t="str">
        <f>IF('SAM_2017_4HH_rich with capital'!AL66="","",'SAM_2017_4HH_rich with capital'!AL66)</f>
        <v/>
      </c>
      <c r="AM66" s="223" t="str">
        <f>IF('SAM_2017_4HH_rich with capital'!AM66="","",'SAM_2017_4HH_rich with capital'!AM66)</f>
        <v/>
      </c>
      <c r="AN66" s="223" t="str">
        <f>IF('SAM_2017_4HH_rich with capital'!AN66="","",'SAM_2017_4HH_rich with capital'!AN66)</f>
        <v/>
      </c>
      <c r="AO66" s="223" t="str">
        <f>IF('SAM_2017_4HH_rich with capital'!AO66="","",'SAM_2017_4HH_rich with capital'!AO66)</f>
        <v/>
      </c>
      <c r="AP66" s="223" t="str">
        <f>IF('SAM_2017_4HH_rich with capital'!AP66="","",'SAM_2017_4HH_rich with capital'!AP66)</f>
        <v/>
      </c>
      <c r="AQ66" s="223" t="str">
        <f>IF('SAM_2017_4HH_rich with capital'!AQ66="","",'SAM_2017_4HH_rich with capital'!AQ66)</f>
        <v/>
      </c>
      <c r="AR66" s="223" t="str">
        <f>IF('SAM_2017_4HH_rich with capital'!AR66="","",'SAM_2017_4HH_rich with capital'!AR66)</f>
        <v/>
      </c>
      <c r="AS66" s="223" t="str">
        <f>IF('SAM_2017_4HH_rich with capital'!AS66="","",'SAM_2017_4HH_rich with capital'!AS66)</f>
        <v/>
      </c>
      <c r="AT66" s="223" t="str">
        <f>IF('SAM_2017_4HH_rich with capital'!AT66="","",'SAM_2017_4HH_rich with capital'!AT66)</f>
        <v/>
      </c>
      <c r="AU66" s="223" t="str">
        <f>IF('SAM_2017_4HH_rich with capital'!AU66="","",'SAM_2017_4HH_rich with capital'!AU66)</f>
        <v/>
      </c>
      <c r="AV66" s="223" t="str">
        <f>IF('SAM_2017_4HH_rich with capital'!AV66="","",'SAM_2017_4HH_rich with capital'!AV66)</f>
        <v/>
      </c>
      <c r="AW66" s="223" t="str">
        <f>IF('SAM_2017_4HH_rich with capital'!AW66="","",'SAM_2017_4HH_rich with capital'!AW66)</f>
        <v/>
      </c>
      <c r="AX66" s="223" t="str">
        <f>IF('SAM_2017_4HH_rich with capital'!AX66="","",'SAM_2017_4HH_rich with capital'!AX66)</f>
        <v/>
      </c>
      <c r="AY66" s="223" t="str">
        <f>IF('SAM_2017_4HH_rich with capital'!AY66="","",'SAM_2017_4HH_rich with capital'!AY66)</f>
        <v/>
      </c>
      <c r="AZ66" s="223" t="str">
        <f>IF('SAM_2017_4HH_rich with capital'!AZ66="","",'SAM_2017_4HH_rich with capital'!AZ66)</f>
        <v/>
      </c>
      <c r="BA66" s="223" t="str">
        <f>IF('SAM_2017_4HH_rich with capital'!BA66="","",'SAM_2017_4HH_rich with capital'!BA66)</f>
        <v/>
      </c>
      <c r="BB66" s="223" t="str">
        <f>IF('SAM_2017_4HH_rich with capital'!BB66="","",'SAM_2017_4HH_rich with capital'!BB66)</f>
        <v/>
      </c>
      <c r="BC66" s="223" t="str">
        <f>IF('SAM_2017_4HH_rich with capital'!BC66="","",'SAM_2017_4HH_rich with capital'!BC66)</f>
        <v/>
      </c>
      <c r="BD66" s="223" t="str">
        <f>IF('SAM_2017_4HH_rich with capital'!BD66="","",'SAM_2017_4HH_rich with capital'!BD66)</f>
        <v/>
      </c>
      <c r="BE66" s="223" t="str">
        <f>IF('SAM_2017_4HH_rich with capital'!BE66="","",'SAM_2017_4HH_rich with capital'!BE66)</f>
        <v/>
      </c>
      <c r="BF66" s="223" t="str">
        <f>IF('SAM_2017_4HH_rich with capital'!BF66="","",'SAM_2017_4HH_rich with capital'!BF66)</f>
        <v/>
      </c>
      <c r="BG66" s="223" t="str">
        <f>IF('SAM_2017_4HH_rich with capital'!BG66="","",'SAM_2017_4HH_rich with capital'!BG66)</f>
        <v/>
      </c>
      <c r="BH66" s="223" t="str">
        <f>IF('SAM_2017_4HH_rich with capital'!BH66="","",'SAM_2017_4HH_rich with capital'!BH66)</f>
        <v/>
      </c>
      <c r="BI66" s="223" t="str">
        <f>IF('SAM_2017_4HH_rich with capital'!BI66="","",'SAM_2017_4HH_rich with capital'!BI66)</f>
        <v/>
      </c>
      <c r="BJ66" s="223" t="str">
        <f>IF('SAM_2017_4HH_rich with capital'!BJ66="","",'SAM_2017_4HH_rich with capital'!BJ66)</f>
        <v/>
      </c>
      <c r="BK66" s="223" t="str">
        <f>IF('SAM_2017_4HH_rich with capital'!BK66="","",'SAM_2017_4HH_rich with capital'!BK66)</f>
        <v/>
      </c>
      <c r="BL66" s="223" t="str">
        <f>IF('SAM_2017_4HH_rich with capital'!BL66="","",'SAM_2017_4HH_rich with capital'!BL66)</f>
        <v/>
      </c>
      <c r="BM66" s="223" t="str">
        <f>IF('SAM_2017_4HH_rich with capital'!BM66="","",'SAM_2017_4HH_rich with capital'!BM66)</f>
        <v/>
      </c>
      <c r="BN66" s="223" t="str">
        <f>IF('SAM_2017_4HH_rich with capital'!BN66="","",'SAM_2017_4HH_rich with capital'!BN66)</f>
        <v/>
      </c>
      <c r="BO66" s="223" t="str">
        <f>IF('SAM_2017_4HH_rich with capital'!BO66="","",'SAM_2017_4HH_rich with capital'!BO66)</f>
        <v/>
      </c>
      <c r="BP66" s="223" t="str">
        <f>IF('SAM_2017_4HH_rich with capital'!BP66="","",'SAM_2017_4HH_rich with capital'!BP66)</f>
        <v/>
      </c>
      <c r="BQ66" s="223" t="str">
        <f>IF('SAM_2017_4HH_rich with capital'!BQ66="","",'SAM_2017_4HH_rich with capital'!BQ66)</f>
        <v/>
      </c>
      <c r="BR66" s="223" t="str">
        <f>IF('SAM_2017_4HH_rich with capital'!BR66="","",'SAM_2017_4HH_rich with capital'!BR66)</f>
        <v/>
      </c>
      <c r="BS66" s="223" t="str">
        <f>IF('SAM_2017_4HH_rich with capital'!BS66="","",'SAM_2017_4HH_rich with capital'!BS66)</f>
        <v/>
      </c>
      <c r="BT66" s="223" t="str">
        <f>IF('SAM_2017_4HH_rich with capital'!BT66="","",'SAM_2017_4HH_rich with capital'!BT66)</f>
        <v/>
      </c>
      <c r="BU66" s="279">
        <f>IF('SAM_2017_4HH_rich with capital'!BU66="","",'SAM_2017_4HH_rich with capital'!BU66)</f>
        <v>431827.79780383001</v>
      </c>
      <c r="BV66" s="223">
        <f>IF('SAM_2017_4HH_rich with capital'!BV66="","",'SAM_2017_4HH_rich with capital'!BV66)</f>
        <v>966258.41173787392</v>
      </c>
      <c r="BW66" s="223">
        <f>IF('SAM_2017_4HH_rich with capital'!BW66="","",'SAM_2017_4HH_rich with capital'!BW66)</f>
        <v>483725.10074179166</v>
      </c>
      <c r="BX66" s="280">
        <f>IF('SAM_2017_4HH_rich with capital'!BX66="","",'SAM_2017_4HH_rich with capital'!BX66)</f>
        <v>3909535.8970279465</v>
      </c>
      <c r="BY66" s="223" t="str">
        <f>IF('SAM_2017_4HH_rich with capital'!BY66="","",'SAM_2017_4HH_rich with capital'!BY66)</f>
        <v/>
      </c>
      <c r="BZ66" s="223" t="str">
        <f>IF('SAM_2017_4HH_rich with capital'!BZ66="","",'SAM_2017_4HH_rich with capital'!BZ66)</f>
        <v/>
      </c>
      <c r="CA66" s="223" t="str">
        <f>IF('SAM_2017_4HH_rich with capital'!CA66="","",'SAM_2017_4HH_rich with capital'!CA66)</f>
        <v/>
      </c>
      <c r="CB66" s="223" t="str">
        <f>IF('SAM_2017_4HH_rich with capital'!CB66="","",'SAM_2017_4HH_rich with capital'!CB66)</f>
        <v/>
      </c>
      <c r="CC66" s="223" t="str">
        <f>IF('SAM_2017_4HH_rich with capital'!CC66="","",'SAM_2017_4HH_rich with capital'!CC66)</f>
        <v/>
      </c>
      <c r="CD66" s="223" t="str">
        <f>IF('SAM_2017_4HH_rich with capital'!CD66="","",'SAM_2017_4HH_rich with capital'!CD66)</f>
        <v/>
      </c>
      <c r="CE66" s="223" t="str">
        <f>IF('SAM_2017_4HH_rich with capital'!CE66="","",'SAM_2017_4HH_rich with capital'!CE66)</f>
        <v/>
      </c>
      <c r="CF66" s="83" t="str">
        <f>IF('SAM_2017_4HH_rich with capital'!CF66="","",'SAM_2017_4HH_rich with capital'!CF66)</f>
        <v/>
      </c>
      <c r="CG66" s="107">
        <f t="shared" si="1"/>
        <v>6551836.2594643924</v>
      </c>
      <c r="CH66" s="221"/>
      <c r="CI66" s="221"/>
      <c r="CJ66" s="221"/>
      <c r="CK66" s="221"/>
    </row>
    <row r="67" spans="1:89" x14ac:dyDescent="0.25">
      <c r="A67" s="227"/>
      <c r="B67" s="225">
        <v>65</v>
      </c>
      <c r="C67" s="244">
        <f>IF('SAM_2017_4HH_rich with capital'!C67="","",'SAM_2017_4HH_rich with capital'!C67)</f>
        <v>81588.287227829191</v>
      </c>
      <c r="D67" s="223">
        <f>IF('SAM_2017_4HH_rich with capital'!D67="","",'SAM_2017_4HH_rich with capital'!D67)</f>
        <v>741.90380795794624</v>
      </c>
      <c r="E67" s="223">
        <f>IF('SAM_2017_4HH_rich with capital'!E67="","",'SAM_2017_4HH_rich with capital'!E67)</f>
        <v>447302.26101502363</v>
      </c>
      <c r="F67" s="223">
        <f>IF('SAM_2017_4HH_rich with capital'!F67="","",'SAM_2017_4HH_rich with capital'!F67)</f>
        <v>97629.151115108965</v>
      </c>
      <c r="G67" s="223">
        <f>IF('SAM_2017_4HH_rich with capital'!G67="","",'SAM_2017_4HH_rich with capital'!G67)</f>
        <v>383.17939028592531</v>
      </c>
      <c r="H67" s="223">
        <f>IF('SAM_2017_4HH_rich with capital'!H67="","",'SAM_2017_4HH_rich with capital'!H67)</f>
        <v>5232.1767503191886</v>
      </c>
      <c r="I67" s="223">
        <f>IF('SAM_2017_4HH_rich with capital'!I67="","",'SAM_2017_4HH_rich with capital'!I67)</f>
        <v>24641.881132758997</v>
      </c>
      <c r="J67" s="223">
        <f>IF('SAM_2017_4HH_rich with capital'!J67="","",'SAM_2017_4HH_rich with capital'!J67)</f>
        <v>4184.3800264977535</v>
      </c>
      <c r="K67" s="223">
        <f>IF('SAM_2017_4HH_rich with capital'!K67="","",'SAM_2017_4HH_rich with capital'!K67)</f>
        <v>308.94783971714776</v>
      </c>
      <c r="L67" s="223">
        <f>IF('SAM_2017_4HH_rich with capital'!L67="","",'SAM_2017_4HH_rich with capital'!L67)</f>
        <v>80.225064703655477</v>
      </c>
      <c r="M67" s="223">
        <f>IF('SAM_2017_4HH_rich with capital'!M67="","",'SAM_2017_4HH_rich with capital'!M67)</f>
        <v>1.5465461972230194</v>
      </c>
      <c r="N67" s="223">
        <f>IF('SAM_2017_4HH_rich with capital'!N67="","",'SAM_2017_4HH_rich with capital'!N67)</f>
        <v>36.037264990383008</v>
      </c>
      <c r="O67" s="223">
        <f>IF('SAM_2017_4HH_rich with capital'!O67="","",'SAM_2017_4HH_rich with capital'!O67)</f>
        <v>3.5123786443497056</v>
      </c>
      <c r="P67" s="223">
        <f>IF('SAM_2017_4HH_rich with capital'!P67="","",'SAM_2017_4HH_rich with capital'!P67)</f>
        <v>5472.4862927988261</v>
      </c>
      <c r="Q67" s="223">
        <f>IF('SAM_2017_4HH_rich with capital'!Q67="","",'SAM_2017_4HH_rich with capital'!Q67)</f>
        <v>242.88160331018054</v>
      </c>
      <c r="R67" s="223">
        <f>IF('SAM_2017_4HH_rich with capital'!R67="","",'SAM_2017_4HH_rich with capital'!R67)</f>
        <v>327.42433046529931</v>
      </c>
      <c r="S67" s="223">
        <f>IF('SAM_2017_4HH_rich with capital'!S67="","",'SAM_2017_4HH_rich with capital'!S67)</f>
        <v>268.94348496522099</v>
      </c>
      <c r="T67" s="223">
        <f>IF('SAM_2017_4HH_rich with capital'!T67="","",'SAM_2017_4HH_rich with capital'!T67)</f>
        <v>3.213851094454389E-3</v>
      </c>
      <c r="U67" s="223">
        <f>IF('SAM_2017_4HH_rich with capital'!U67="","",'SAM_2017_4HH_rich with capital'!U67)</f>
        <v>4255.7224896330135</v>
      </c>
      <c r="V67" s="223">
        <f>IF('SAM_2017_4HH_rich with capital'!V67="","",'SAM_2017_4HH_rich with capital'!V67)</f>
        <v>357.49484623639529</v>
      </c>
      <c r="W67" s="223">
        <f>IF('SAM_2017_4HH_rich with capital'!W67="","",'SAM_2017_4HH_rich with capital'!W67)</f>
        <v>11728.611845731653</v>
      </c>
      <c r="X67" s="223">
        <f>IF('SAM_2017_4HH_rich with capital'!X67="","",'SAM_2017_4HH_rich with capital'!X67)</f>
        <v>285.79030902494725</v>
      </c>
      <c r="Y67" s="223">
        <f>IF('SAM_2017_4HH_rich with capital'!Y67="","",'SAM_2017_4HH_rich with capital'!Y67)</f>
        <v>26401.281458549398</v>
      </c>
      <c r="Z67" s="223">
        <f>IF('SAM_2017_4HH_rich with capital'!Z67="","",'SAM_2017_4HH_rich with capital'!Z67)</f>
        <v>20.622056918079288</v>
      </c>
      <c r="AA67" s="223">
        <f>IF('SAM_2017_4HH_rich with capital'!AA67="","",'SAM_2017_4HH_rich with capital'!AA67)</f>
        <v>7020.5901067219065</v>
      </c>
      <c r="AB67" s="223">
        <f>IF('SAM_2017_4HH_rich with capital'!AB67="","",'SAM_2017_4HH_rich with capital'!AB67)</f>
        <v>197770.98429732208</v>
      </c>
      <c r="AC67" s="223">
        <f>IF('SAM_2017_4HH_rich with capital'!AC67="","",'SAM_2017_4HH_rich with capital'!AC67)</f>
        <v>1483668.1047391507</v>
      </c>
      <c r="AD67" s="223">
        <f>IF('SAM_2017_4HH_rich with capital'!AD67="","",'SAM_2017_4HH_rich with capital'!AD67)</f>
        <v>26626.364470755136</v>
      </c>
      <c r="AE67" s="223">
        <f>IF('SAM_2017_4HH_rich with capital'!AE67="","",'SAM_2017_4HH_rich with capital'!AE67)</f>
        <v>23105.780269257717</v>
      </c>
      <c r="AF67" s="223">
        <f>IF('SAM_2017_4HH_rich with capital'!AF67="","",'SAM_2017_4HH_rich with capital'!AF67)</f>
        <v>125452.96687274608</v>
      </c>
      <c r="AG67" s="223">
        <f>IF('SAM_2017_4HH_rich with capital'!AG67="","",'SAM_2017_4HH_rich with capital'!AG67)</f>
        <v>334492.75343962654</v>
      </c>
      <c r="AH67" s="223">
        <f>IF('SAM_2017_4HH_rich with capital'!AH67="","",'SAM_2017_4HH_rich with capital'!AH67)</f>
        <v>24177.123790401823</v>
      </c>
      <c r="AI67" s="223">
        <f>IF('SAM_2017_4HH_rich with capital'!AI67="","",'SAM_2017_4HH_rich with capital'!AI67)</f>
        <v>14081.480841465991</v>
      </c>
      <c r="AJ67" s="223">
        <f>IF('SAM_2017_4HH_rich with capital'!AJ67="","",'SAM_2017_4HH_rich with capital'!AJ67)</f>
        <v>627242.02422221994</v>
      </c>
      <c r="AK67" s="223" t="str">
        <f>IF('SAM_2017_4HH_rich with capital'!AK67="","",'SAM_2017_4HH_rich with capital'!AK67)</f>
        <v/>
      </c>
      <c r="AL67" s="223" t="str">
        <f>IF('SAM_2017_4HH_rich with capital'!AL67="","",'SAM_2017_4HH_rich with capital'!AL67)</f>
        <v/>
      </c>
      <c r="AM67" s="223" t="str">
        <f>IF('SAM_2017_4HH_rich with capital'!AM67="","",'SAM_2017_4HH_rich with capital'!AM67)</f>
        <v/>
      </c>
      <c r="AN67" s="223" t="str">
        <f>IF('SAM_2017_4HH_rich with capital'!AN67="","",'SAM_2017_4HH_rich with capital'!AN67)</f>
        <v/>
      </c>
      <c r="AO67" s="223" t="str">
        <f>IF('SAM_2017_4HH_rich with capital'!AO67="","",'SAM_2017_4HH_rich with capital'!AO67)</f>
        <v/>
      </c>
      <c r="AP67" s="223" t="str">
        <f>IF('SAM_2017_4HH_rich with capital'!AP67="","",'SAM_2017_4HH_rich with capital'!AP67)</f>
        <v/>
      </c>
      <c r="AQ67" s="223" t="str">
        <f>IF('SAM_2017_4HH_rich with capital'!AQ67="","",'SAM_2017_4HH_rich with capital'!AQ67)</f>
        <v/>
      </c>
      <c r="AR67" s="223" t="str">
        <f>IF('SAM_2017_4HH_rich with capital'!AR67="","",'SAM_2017_4HH_rich with capital'!AR67)</f>
        <v/>
      </c>
      <c r="AS67" s="223" t="str">
        <f>IF('SAM_2017_4HH_rich with capital'!AS67="","",'SAM_2017_4HH_rich with capital'!AS67)</f>
        <v/>
      </c>
      <c r="AT67" s="223" t="str">
        <f>IF('SAM_2017_4HH_rich with capital'!AT67="","",'SAM_2017_4HH_rich with capital'!AT67)</f>
        <v/>
      </c>
      <c r="AU67" s="223" t="str">
        <f>IF('SAM_2017_4HH_rich with capital'!AU67="","",'SAM_2017_4HH_rich with capital'!AU67)</f>
        <v/>
      </c>
      <c r="AV67" s="223" t="str">
        <f>IF('SAM_2017_4HH_rich with capital'!AV67="","",'SAM_2017_4HH_rich with capital'!AV67)</f>
        <v/>
      </c>
      <c r="AW67" s="223" t="str">
        <f>IF('SAM_2017_4HH_rich with capital'!AW67="","",'SAM_2017_4HH_rich with capital'!AW67)</f>
        <v/>
      </c>
      <c r="AX67" s="223" t="str">
        <f>IF('SAM_2017_4HH_rich with capital'!AX67="","",'SAM_2017_4HH_rich with capital'!AX67)</f>
        <v/>
      </c>
      <c r="AY67" s="223" t="str">
        <f>IF('SAM_2017_4HH_rich with capital'!AY67="","",'SAM_2017_4HH_rich with capital'!AY67)</f>
        <v/>
      </c>
      <c r="AZ67" s="223" t="str">
        <f>IF('SAM_2017_4HH_rich with capital'!AZ67="","",'SAM_2017_4HH_rich with capital'!AZ67)</f>
        <v/>
      </c>
      <c r="BA67" s="223" t="str">
        <f>IF('SAM_2017_4HH_rich with capital'!BA67="","",'SAM_2017_4HH_rich with capital'!BA67)</f>
        <v/>
      </c>
      <c r="BB67" s="223" t="str">
        <f>IF('SAM_2017_4HH_rich with capital'!BB67="","",'SAM_2017_4HH_rich with capital'!BB67)</f>
        <v/>
      </c>
      <c r="BC67" s="223" t="str">
        <f>IF('SAM_2017_4HH_rich with capital'!BC67="","",'SAM_2017_4HH_rich with capital'!BC67)</f>
        <v/>
      </c>
      <c r="BD67" s="223" t="str">
        <f>IF('SAM_2017_4HH_rich with capital'!BD67="","",'SAM_2017_4HH_rich with capital'!BD67)</f>
        <v/>
      </c>
      <c r="BE67" s="223" t="str">
        <f>IF('SAM_2017_4HH_rich with capital'!BE67="","",'SAM_2017_4HH_rich with capital'!BE67)</f>
        <v/>
      </c>
      <c r="BF67" s="223" t="str">
        <f>IF('SAM_2017_4HH_rich with capital'!BF67="","",'SAM_2017_4HH_rich with capital'!BF67)</f>
        <v/>
      </c>
      <c r="BG67" s="223" t="str">
        <f>IF('SAM_2017_4HH_rich with capital'!BG67="","",'SAM_2017_4HH_rich with capital'!BG67)</f>
        <v/>
      </c>
      <c r="BH67" s="223" t="str">
        <f>IF('SAM_2017_4HH_rich with capital'!BH67="","",'SAM_2017_4HH_rich with capital'!BH67)</f>
        <v/>
      </c>
      <c r="BI67" s="223" t="str">
        <f>IF('SAM_2017_4HH_rich with capital'!BI67="","",'SAM_2017_4HH_rich with capital'!BI67)</f>
        <v/>
      </c>
      <c r="BJ67" s="223" t="str">
        <f>IF('SAM_2017_4HH_rich with capital'!BJ67="","",'SAM_2017_4HH_rich with capital'!BJ67)</f>
        <v/>
      </c>
      <c r="BK67" s="223" t="str">
        <f>IF('SAM_2017_4HH_rich with capital'!BK67="","",'SAM_2017_4HH_rich with capital'!BK67)</f>
        <v/>
      </c>
      <c r="BL67" s="223" t="str">
        <f>IF('SAM_2017_4HH_rich with capital'!BL67="","",'SAM_2017_4HH_rich with capital'!BL67)</f>
        <v/>
      </c>
      <c r="BM67" s="223" t="str">
        <f>IF('SAM_2017_4HH_rich with capital'!BM67="","",'SAM_2017_4HH_rich with capital'!BM67)</f>
        <v/>
      </c>
      <c r="BN67" s="223" t="str">
        <f>IF('SAM_2017_4HH_rich with capital'!BN67="","",'SAM_2017_4HH_rich with capital'!BN67)</f>
        <v/>
      </c>
      <c r="BO67" s="223" t="str">
        <f>IF('SAM_2017_4HH_rich with capital'!BO67="","",'SAM_2017_4HH_rich with capital'!BO67)</f>
        <v/>
      </c>
      <c r="BP67" s="223" t="str">
        <f>IF('SAM_2017_4HH_rich with capital'!BP67="","",'SAM_2017_4HH_rich with capital'!BP67)</f>
        <v/>
      </c>
      <c r="BQ67" s="223" t="str">
        <f>IF('SAM_2017_4HH_rich with capital'!BQ67="","",'SAM_2017_4HH_rich with capital'!BQ67)</f>
        <v/>
      </c>
      <c r="BR67" s="223" t="str">
        <f>IF('SAM_2017_4HH_rich with capital'!BR67="","",'SAM_2017_4HH_rich with capital'!BR67)</f>
        <v/>
      </c>
      <c r="BS67" s="223" t="str">
        <f>IF('SAM_2017_4HH_rich with capital'!BS67="","",'SAM_2017_4HH_rich with capital'!BS67)</f>
        <v/>
      </c>
      <c r="BT67" s="223" t="str">
        <f>IF('SAM_2017_4HH_rich with capital'!BT67="","",'SAM_2017_4HH_rich with capital'!BT67)</f>
        <v/>
      </c>
      <c r="BU67" s="279">
        <f>IF('SAM_2017_4HH_rich with capital'!BU67="","",'SAM_2017_4HH_rich with capital'!BU67)</f>
        <v>74808.615509495416</v>
      </c>
      <c r="BV67" s="223">
        <f>IF('SAM_2017_4HH_rich with capital'!BV67="","",'SAM_2017_4HH_rich with capital'!BV67)</f>
        <v>98536.725663614794</v>
      </c>
      <c r="BW67" s="223">
        <f>IF('SAM_2017_4HH_rich with capital'!BW67="","",'SAM_2017_4HH_rich with capital'!BW67)</f>
        <v>50.78518947855823</v>
      </c>
      <c r="BX67" s="280">
        <f>IF('SAM_2017_4HH_rich with capital'!BX67="","",'SAM_2017_4HH_rich with capital'!BX67)</f>
        <v>10563.319411540113</v>
      </c>
      <c r="BY67" s="223">
        <f>IF('SAM_2017_4HH_rich with capital'!BY67="","",'SAM_2017_4HH_rich with capital'!BY67)</f>
        <v>35603.030919081153</v>
      </c>
      <c r="BZ67" s="223" t="str">
        <f>IF('SAM_2017_4HH_rich with capital'!BZ67="","",'SAM_2017_4HH_rich with capital'!BZ67)</f>
        <v/>
      </c>
      <c r="CA67" s="223" t="str">
        <f>IF('SAM_2017_4HH_rich with capital'!CA67="","",'SAM_2017_4HH_rich with capital'!CA67)</f>
        <v/>
      </c>
      <c r="CB67" s="223" t="str">
        <f>IF('SAM_2017_4HH_rich with capital'!CB67="","",'SAM_2017_4HH_rich with capital'!CB67)</f>
        <v/>
      </c>
      <c r="CC67" s="223" t="str">
        <f>IF('SAM_2017_4HH_rich with capital'!CC67="","",'SAM_2017_4HH_rich with capital'!CC67)</f>
        <v/>
      </c>
      <c r="CD67" s="223" t="str">
        <f>IF('SAM_2017_4HH_rich with capital'!CD67="","",'SAM_2017_4HH_rich with capital'!CD67)</f>
        <v/>
      </c>
      <c r="CE67" s="223">
        <f>IF('SAM_2017_4HH_rich with capital'!CE67="","",'SAM_2017_4HH_rich with capital'!CE67)</f>
        <v>1426492.2899236782</v>
      </c>
      <c r="CF67" s="83" t="str">
        <f>IF('SAM_2017_4HH_rich with capital'!CF67="","",'SAM_2017_4HH_rich with capital'!CF67)</f>
        <v/>
      </c>
      <c r="CG67" s="107">
        <f t="shared" si="1"/>
        <v>5221187.6911580749</v>
      </c>
      <c r="CH67" s="221"/>
      <c r="CI67" s="221"/>
      <c r="CJ67" s="221"/>
      <c r="CK67" s="221"/>
    </row>
    <row r="68" spans="1:89" x14ac:dyDescent="0.25">
      <c r="A68" s="227"/>
      <c r="B68" s="225">
        <v>66</v>
      </c>
      <c r="C68" s="244">
        <f>IF('SAM_2017_4HH_rich with capital'!C68="","",'SAM_2017_4HH_rich with capital'!C68)</f>
        <v>1.2460283041034266</v>
      </c>
      <c r="D68" s="223">
        <f>IF('SAM_2017_4HH_rich with capital'!D68="","",'SAM_2017_4HH_rich with capital'!D68)</f>
        <v>5.7906238878103249</v>
      </c>
      <c r="E68" s="223">
        <f>IF('SAM_2017_4HH_rich with capital'!E68="","",'SAM_2017_4HH_rich with capital'!E68)</f>
        <v>1887.7182301375708</v>
      </c>
      <c r="F68" s="223">
        <f>IF('SAM_2017_4HH_rich with capital'!F68="","",'SAM_2017_4HH_rich with capital'!F68)</f>
        <v>4.4581022759248849</v>
      </c>
      <c r="G68" s="223">
        <f>IF('SAM_2017_4HH_rich with capital'!G68="","",'SAM_2017_4HH_rich with capital'!G68)</f>
        <v>83.990743503673329</v>
      </c>
      <c r="H68" s="223">
        <f>IF('SAM_2017_4HH_rich with capital'!H68="","",'SAM_2017_4HH_rich with capital'!H68)</f>
        <v>4.3884213184102858</v>
      </c>
      <c r="I68" s="223">
        <f>IF('SAM_2017_4HH_rich with capital'!I68="","",'SAM_2017_4HH_rich with capital'!I68)</f>
        <v>7.7763722487557656</v>
      </c>
      <c r="J68" s="223">
        <f>IF('SAM_2017_4HH_rich with capital'!J68="","",'SAM_2017_4HH_rich with capital'!J68)</f>
        <v>0.6474256390137233</v>
      </c>
      <c r="K68" s="223">
        <f>IF('SAM_2017_4HH_rich with capital'!K68="","",'SAM_2017_4HH_rich with capital'!K68)</f>
        <v>5.59471874573702E-2</v>
      </c>
      <c r="L68" s="223">
        <f>IF('SAM_2017_4HH_rich with capital'!L68="","",'SAM_2017_4HH_rich with capital'!L68)</f>
        <v>4.751374670838469E-3</v>
      </c>
      <c r="M68" s="223" t="str">
        <f>IF('SAM_2017_4HH_rich with capital'!M68="","",'SAM_2017_4HH_rich with capital'!M68)</f>
        <v/>
      </c>
      <c r="N68" s="223" t="str">
        <f>IF('SAM_2017_4HH_rich with capital'!N68="","",'SAM_2017_4HH_rich with capital'!N68)</f>
        <v/>
      </c>
      <c r="O68" s="223">
        <f>IF('SAM_2017_4HH_rich with capital'!O68="","",'SAM_2017_4HH_rich with capital'!O68)</f>
        <v>0.12311777286075477</v>
      </c>
      <c r="P68" s="223">
        <f>IF('SAM_2017_4HH_rich with capital'!P68="","",'SAM_2017_4HH_rich with capital'!P68)</f>
        <v>2.2320415936824458E-3</v>
      </c>
      <c r="Q68" s="223">
        <f>IF('SAM_2017_4HH_rich with capital'!Q68="","",'SAM_2017_4HH_rich with capital'!Q68)</f>
        <v>8.1362455399911979E-3</v>
      </c>
      <c r="R68" s="223">
        <f>IF('SAM_2017_4HH_rich with capital'!R68="","",'SAM_2017_4HH_rich with capital'!R68)</f>
        <v>2.0647590081124607E-2</v>
      </c>
      <c r="S68" s="223">
        <f>IF('SAM_2017_4HH_rich with capital'!S68="","",'SAM_2017_4HH_rich with capital'!S68)</f>
        <v>0.41273528063072007</v>
      </c>
      <c r="T68" s="223" t="str">
        <f>IF('SAM_2017_4HH_rich with capital'!T68="","",'SAM_2017_4HH_rich with capital'!T68)</f>
        <v/>
      </c>
      <c r="U68" s="223">
        <f>IF('SAM_2017_4HH_rich with capital'!U68="","",'SAM_2017_4HH_rich with capital'!U68)</f>
        <v>16.387406982556527</v>
      </c>
      <c r="V68" s="223">
        <f>IF('SAM_2017_4HH_rich with capital'!V68="","",'SAM_2017_4HH_rich with capital'!V68)</f>
        <v>1.6772593315924369</v>
      </c>
      <c r="W68" s="223">
        <f>IF('SAM_2017_4HH_rich with capital'!W68="","",'SAM_2017_4HH_rich with capital'!W68)</f>
        <v>7.5649993300826598E-2</v>
      </c>
      <c r="X68" s="223">
        <f>IF('SAM_2017_4HH_rich with capital'!X68="","",'SAM_2017_4HH_rich with capital'!X68)</f>
        <v>0.25182407308315485</v>
      </c>
      <c r="Y68" s="223">
        <f>IF('SAM_2017_4HH_rich with capital'!Y68="","",'SAM_2017_4HH_rich with capital'!Y68)</f>
        <v>315.50707378242214</v>
      </c>
      <c r="Z68" s="223">
        <f>IF('SAM_2017_4HH_rich with capital'!Z68="","",'SAM_2017_4HH_rich with capital'!Z68)</f>
        <v>0.32065534548106017</v>
      </c>
      <c r="AA68" s="223">
        <f>IF('SAM_2017_4HH_rich with capital'!AA68="","",'SAM_2017_4HH_rich with capital'!AA68)</f>
        <v>0.11978056620496046</v>
      </c>
      <c r="AB68" s="223">
        <f>IF('SAM_2017_4HH_rich with capital'!AB68="","",'SAM_2017_4HH_rich with capital'!AB68)</f>
        <v>2.5638886662623257</v>
      </c>
      <c r="AC68" s="223">
        <f>IF('SAM_2017_4HH_rich with capital'!AC68="","",'SAM_2017_4HH_rich with capital'!AC68)</f>
        <v>22.483331959143545</v>
      </c>
      <c r="AD68" s="223">
        <f>IF('SAM_2017_4HH_rich with capital'!AD68="","",'SAM_2017_4HH_rich with capital'!AD68)</f>
        <v>179.78624420733468</v>
      </c>
      <c r="AE68" s="223">
        <f>IF('SAM_2017_4HH_rich with capital'!AE68="","",'SAM_2017_4HH_rich with capital'!AE68)</f>
        <v>1668.0783862886537</v>
      </c>
      <c r="AF68" s="223">
        <f>IF('SAM_2017_4HH_rich with capital'!AF68="","",'SAM_2017_4HH_rich with capital'!AF68)</f>
        <v>20.676565061720918</v>
      </c>
      <c r="AG68" s="223">
        <f>IF('SAM_2017_4HH_rich with capital'!AG68="","",'SAM_2017_4HH_rich with capital'!AG68)</f>
        <v>125.53727306769908</v>
      </c>
      <c r="AH68" s="223">
        <f>IF('SAM_2017_4HH_rich with capital'!AH68="","",'SAM_2017_4HH_rich with capital'!AH68)</f>
        <v>0.29337947895244237</v>
      </c>
      <c r="AI68" s="223">
        <f>IF('SAM_2017_4HH_rich with capital'!AI68="","",'SAM_2017_4HH_rich with capital'!AI68)</f>
        <v>5.6299233931563784</v>
      </c>
      <c r="AJ68" s="223">
        <f>IF('SAM_2017_4HH_rich with capital'!AJ68="","",'SAM_2017_4HH_rich with capital'!AJ68)</f>
        <v>2406.3108030399576</v>
      </c>
      <c r="AK68" s="223" t="str">
        <f>IF('SAM_2017_4HH_rich with capital'!AK68="","",'SAM_2017_4HH_rich with capital'!AK68)</f>
        <v/>
      </c>
      <c r="AL68" s="223" t="str">
        <f>IF('SAM_2017_4HH_rich with capital'!AL68="","",'SAM_2017_4HH_rich with capital'!AL68)</f>
        <v/>
      </c>
      <c r="AM68" s="223" t="str">
        <f>IF('SAM_2017_4HH_rich with capital'!AM68="","",'SAM_2017_4HH_rich with capital'!AM68)</f>
        <v/>
      </c>
      <c r="AN68" s="223" t="str">
        <f>IF('SAM_2017_4HH_rich with capital'!AN68="","",'SAM_2017_4HH_rich with capital'!AN68)</f>
        <v/>
      </c>
      <c r="AO68" s="223" t="str">
        <f>IF('SAM_2017_4HH_rich with capital'!AO68="","",'SAM_2017_4HH_rich with capital'!AO68)</f>
        <v/>
      </c>
      <c r="AP68" s="223" t="str">
        <f>IF('SAM_2017_4HH_rich with capital'!AP68="","",'SAM_2017_4HH_rich with capital'!AP68)</f>
        <v/>
      </c>
      <c r="AQ68" s="223" t="str">
        <f>IF('SAM_2017_4HH_rich with capital'!AQ68="","",'SAM_2017_4HH_rich with capital'!AQ68)</f>
        <v/>
      </c>
      <c r="AR68" s="223" t="str">
        <f>IF('SAM_2017_4HH_rich with capital'!AR68="","",'SAM_2017_4HH_rich with capital'!AR68)</f>
        <v/>
      </c>
      <c r="AS68" s="223" t="str">
        <f>IF('SAM_2017_4HH_rich with capital'!AS68="","",'SAM_2017_4HH_rich with capital'!AS68)</f>
        <v/>
      </c>
      <c r="AT68" s="223" t="str">
        <f>IF('SAM_2017_4HH_rich with capital'!AT68="","",'SAM_2017_4HH_rich with capital'!AT68)</f>
        <v/>
      </c>
      <c r="AU68" s="223" t="str">
        <f>IF('SAM_2017_4HH_rich with capital'!AU68="","",'SAM_2017_4HH_rich with capital'!AU68)</f>
        <v/>
      </c>
      <c r="AV68" s="223" t="str">
        <f>IF('SAM_2017_4HH_rich with capital'!AV68="","",'SAM_2017_4HH_rich with capital'!AV68)</f>
        <v/>
      </c>
      <c r="AW68" s="223" t="str">
        <f>IF('SAM_2017_4HH_rich with capital'!AW68="","",'SAM_2017_4HH_rich with capital'!AW68)</f>
        <v/>
      </c>
      <c r="AX68" s="223" t="str">
        <f>IF('SAM_2017_4HH_rich with capital'!AX68="","",'SAM_2017_4HH_rich with capital'!AX68)</f>
        <v/>
      </c>
      <c r="AY68" s="223" t="str">
        <f>IF('SAM_2017_4HH_rich with capital'!AY68="","",'SAM_2017_4HH_rich with capital'!AY68)</f>
        <v/>
      </c>
      <c r="AZ68" s="223" t="str">
        <f>IF('SAM_2017_4HH_rich with capital'!AZ68="","",'SAM_2017_4HH_rich with capital'!AZ68)</f>
        <v/>
      </c>
      <c r="BA68" s="223" t="str">
        <f>IF('SAM_2017_4HH_rich with capital'!BA68="","",'SAM_2017_4HH_rich with capital'!BA68)</f>
        <v/>
      </c>
      <c r="BB68" s="223" t="str">
        <f>IF('SAM_2017_4HH_rich with capital'!BB68="","",'SAM_2017_4HH_rich with capital'!BB68)</f>
        <v/>
      </c>
      <c r="BC68" s="223" t="str">
        <f>IF('SAM_2017_4HH_rich with capital'!BC68="","",'SAM_2017_4HH_rich with capital'!BC68)</f>
        <v/>
      </c>
      <c r="BD68" s="223" t="str">
        <f>IF('SAM_2017_4HH_rich with capital'!BD68="","",'SAM_2017_4HH_rich with capital'!BD68)</f>
        <v/>
      </c>
      <c r="BE68" s="223" t="str">
        <f>IF('SAM_2017_4HH_rich with capital'!BE68="","",'SAM_2017_4HH_rich with capital'!BE68)</f>
        <v/>
      </c>
      <c r="BF68" s="223" t="str">
        <f>IF('SAM_2017_4HH_rich with capital'!BF68="","",'SAM_2017_4HH_rich with capital'!BF68)</f>
        <v/>
      </c>
      <c r="BG68" s="223" t="str">
        <f>IF('SAM_2017_4HH_rich with capital'!BG68="","",'SAM_2017_4HH_rich with capital'!BG68)</f>
        <v/>
      </c>
      <c r="BH68" s="223" t="str">
        <f>IF('SAM_2017_4HH_rich with capital'!BH68="","",'SAM_2017_4HH_rich with capital'!BH68)</f>
        <v/>
      </c>
      <c r="BI68" s="223" t="str">
        <f>IF('SAM_2017_4HH_rich with capital'!BI68="","",'SAM_2017_4HH_rich with capital'!BI68)</f>
        <v/>
      </c>
      <c r="BJ68" s="223" t="str">
        <f>IF('SAM_2017_4HH_rich with capital'!BJ68="","",'SAM_2017_4HH_rich with capital'!BJ68)</f>
        <v/>
      </c>
      <c r="BK68" s="223" t="str">
        <f>IF('SAM_2017_4HH_rich with capital'!BK68="","",'SAM_2017_4HH_rich with capital'!BK68)</f>
        <v/>
      </c>
      <c r="BL68" s="223" t="str">
        <f>IF('SAM_2017_4HH_rich with capital'!BL68="","",'SAM_2017_4HH_rich with capital'!BL68)</f>
        <v/>
      </c>
      <c r="BM68" s="223" t="str">
        <f>IF('SAM_2017_4HH_rich with capital'!BM68="","",'SAM_2017_4HH_rich with capital'!BM68)</f>
        <v/>
      </c>
      <c r="BN68" s="223" t="str">
        <f>IF('SAM_2017_4HH_rich with capital'!BN68="","",'SAM_2017_4HH_rich with capital'!BN68)</f>
        <v/>
      </c>
      <c r="BO68" s="223" t="str">
        <f>IF('SAM_2017_4HH_rich with capital'!BO68="","",'SAM_2017_4HH_rich with capital'!BO68)</f>
        <v/>
      </c>
      <c r="BP68" s="223" t="str">
        <f>IF('SAM_2017_4HH_rich with capital'!BP68="","",'SAM_2017_4HH_rich with capital'!BP68)</f>
        <v/>
      </c>
      <c r="BQ68" s="223" t="str">
        <f>IF('SAM_2017_4HH_rich with capital'!BQ68="","",'SAM_2017_4HH_rich with capital'!BQ68)</f>
        <v/>
      </c>
      <c r="BR68" s="223" t="str">
        <f>IF('SAM_2017_4HH_rich with capital'!BR68="","",'SAM_2017_4HH_rich with capital'!BR68)</f>
        <v/>
      </c>
      <c r="BS68" s="223" t="str">
        <f>IF('SAM_2017_4HH_rich with capital'!BS68="","",'SAM_2017_4HH_rich with capital'!BS68)</f>
        <v/>
      </c>
      <c r="BT68" s="223" t="str">
        <f>IF('SAM_2017_4HH_rich with capital'!BT68="","",'SAM_2017_4HH_rich with capital'!BT68)</f>
        <v/>
      </c>
      <c r="BU68" s="279">
        <f>IF('SAM_2017_4HH_rich with capital'!BU68="","",'SAM_2017_4HH_rich with capital'!BU68)</f>
        <v>109368.46733820175</v>
      </c>
      <c r="BV68" s="223">
        <f>IF('SAM_2017_4HH_rich with capital'!BV68="","",'SAM_2017_4HH_rich with capital'!BV68)</f>
        <v>247146.77044185894</v>
      </c>
      <c r="BW68" s="223">
        <f>IF('SAM_2017_4HH_rich with capital'!BW68="","",'SAM_2017_4HH_rich with capital'!BW68)</f>
        <v>90762.434735454415</v>
      </c>
      <c r="BX68" s="280">
        <f>IF('SAM_2017_4HH_rich with capital'!BX68="","",'SAM_2017_4HH_rich with capital'!BX68)</f>
        <v>545890.4587385921</v>
      </c>
      <c r="BY68" s="223">
        <f>IF('SAM_2017_4HH_rich with capital'!BY68="","",'SAM_2017_4HH_rich with capital'!BY68)</f>
        <v>1534170.5412941247</v>
      </c>
      <c r="BZ68" s="223" t="str">
        <f>IF('SAM_2017_4HH_rich with capital'!BZ68="","",'SAM_2017_4HH_rich with capital'!BZ68)</f>
        <v/>
      </c>
      <c r="CA68" s="223" t="str">
        <f>IF('SAM_2017_4HH_rich with capital'!CA68="","",'SAM_2017_4HH_rich with capital'!CA68)</f>
        <v/>
      </c>
      <c r="CB68" s="223" t="str">
        <f>IF('SAM_2017_4HH_rich with capital'!CB68="","",'SAM_2017_4HH_rich with capital'!CB68)</f>
        <v/>
      </c>
      <c r="CC68" s="223" t="str">
        <f>IF('SAM_2017_4HH_rich with capital'!CC68="","",'SAM_2017_4HH_rich with capital'!CC68)</f>
        <v/>
      </c>
      <c r="CD68" s="223" t="str">
        <f>IF('SAM_2017_4HH_rich with capital'!CD68="","",'SAM_2017_4HH_rich with capital'!CD68)</f>
        <v/>
      </c>
      <c r="CE68" s="223" t="str">
        <f>IF('SAM_2017_4HH_rich with capital'!CE68="","",'SAM_2017_4HH_rich with capital'!CE68)</f>
        <v/>
      </c>
      <c r="CF68" s="83" t="str">
        <f>IF('SAM_2017_4HH_rich with capital'!CF68="","",'SAM_2017_4HH_rich with capital'!CF68)</f>
        <v/>
      </c>
      <c r="CG68" s="107">
        <f t="shared" ref="CG68:CG84" si="2">SUM(C68:CF68)</f>
        <v>2534101.0155082773</v>
      </c>
      <c r="CH68" s="221"/>
      <c r="CI68" s="221"/>
      <c r="CJ68" s="221"/>
      <c r="CK68" s="221"/>
    </row>
    <row r="69" spans="1:89" x14ac:dyDescent="0.25">
      <c r="A69" s="227"/>
      <c r="B69" s="225">
        <v>67</v>
      </c>
      <c r="C69" s="244">
        <f>IF('SAM_2017_4HH_rich with capital'!C69="","",'SAM_2017_4HH_rich with capital'!C69)</f>
        <v>5.7250406143817756</v>
      </c>
      <c r="D69" s="223">
        <f>IF('SAM_2017_4HH_rich with capital'!D69="","",'SAM_2017_4HH_rich with capital'!D69)</f>
        <v>9.1040420005265279</v>
      </c>
      <c r="E69" s="223">
        <f>IF('SAM_2017_4HH_rich with capital'!E69="","",'SAM_2017_4HH_rich with capital'!E69)</f>
        <v>3773.0081322051565</v>
      </c>
      <c r="F69" s="223">
        <f>IF('SAM_2017_4HH_rich with capital'!F69="","",'SAM_2017_4HH_rich with capital'!F69)</f>
        <v>19.12814723100124</v>
      </c>
      <c r="G69" s="223" t="str">
        <f>IF('SAM_2017_4HH_rich with capital'!G69="","",'SAM_2017_4HH_rich with capital'!G69)</f>
        <v/>
      </c>
      <c r="H69" s="223">
        <f>IF('SAM_2017_4HH_rich with capital'!H69="","",'SAM_2017_4HH_rich with capital'!H69)</f>
        <v>1.9105290911289063</v>
      </c>
      <c r="I69" s="223">
        <f>IF('SAM_2017_4HH_rich with capital'!I69="","",'SAM_2017_4HH_rich with capital'!I69)</f>
        <v>20.277019018914537</v>
      </c>
      <c r="J69" s="223">
        <f>IF('SAM_2017_4HH_rich with capital'!J69="","",'SAM_2017_4HH_rich with capital'!J69)</f>
        <v>16.445221060646176</v>
      </c>
      <c r="K69" s="223">
        <f>IF('SAM_2017_4HH_rich with capital'!K69="","",'SAM_2017_4HH_rich with capital'!K69)</f>
        <v>0.96299985312871816</v>
      </c>
      <c r="L69" s="223">
        <f>IF('SAM_2017_4HH_rich with capital'!L69="","",'SAM_2017_4HH_rich with capital'!L69)</f>
        <v>7.8586376547526468E-2</v>
      </c>
      <c r="M69" s="223">
        <f>IF('SAM_2017_4HH_rich with capital'!M69="","",'SAM_2017_4HH_rich with capital'!M69)</f>
        <v>5.8408271480445375</v>
      </c>
      <c r="N69" s="223">
        <f>IF('SAM_2017_4HH_rich with capital'!N69="","",'SAM_2017_4HH_rich with capital'!N69)</f>
        <v>1.2542498098636171E-2</v>
      </c>
      <c r="O69" s="223">
        <f>IF('SAM_2017_4HH_rich with capital'!O69="","",'SAM_2017_4HH_rich with capital'!O69)</f>
        <v>1.6112781184152503E-3</v>
      </c>
      <c r="P69" s="223">
        <f>IF('SAM_2017_4HH_rich with capital'!P69="","",'SAM_2017_4HH_rich with capital'!P69)</f>
        <v>0.73228678996404317</v>
      </c>
      <c r="Q69" s="223">
        <f>IF('SAM_2017_4HH_rich with capital'!Q69="","",'SAM_2017_4HH_rich with capital'!Q69)</f>
        <v>156.1629865061596</v>
      </c>
      <c r="R69" s="223">
        <f>IF('SAM_2017_4HH_rich with capital'!R69="","",'SAM_2017_4HH_rich with capital'!R69)</f>
        <v>5.7068342020207739E-2</v>
      </c>
      <c r="S69" s="223">
        <f>IF('SAM_2017_4HH_rich with capital'!S69="","",'SAM_2017_4HH_rich with capital'!S69)</f>
        <v>0.12442588035119116</v>
      </c>
      <c r="T69" s="223" t="str">
        <f>IF('SAM_2017_4HH_rich with capital'!T69="","",'SAM_2017_4HH_rich with capital'!T69)</f>
        <v/>
      </c>
      <c r="U69" s="223">
        <f>IF('SAM_2017_4HH_rich with capital'!U69="","",'SAM_2017_4HH_rich with capital'!U69)</f>
        <v>46.612162214744487</v>
      </c>
      <c r="V69" s="223">
        <f>IF('SAM_2017_4HH_rich with capital'!V69="","",'SAM_2017_4HH_rich with capital'!V69)</f>
        <v>3.0365890921586702</v>
      </c>
      <c r="W69" s="223">
        <f>IF('SAM_2017_4HH_rich with capital'!W69="","",'SAM_2017_4HH_rich with capital'!W69)</f>
        <v>3.2779314384172658</v>
      </c>
      <c r="X69" s="223">
        <f>IF('SAM_2017_4HH_rich with capital'!X69="","",'SAM_2017_4HH_rich with capital'!X69)</f>
        <v>3.2476729018413288</v>
      </c>
      <c r="Y69" s="223">
        <f>IF('SAM_2017_4HH_rich with capital'!Y69="","",'SAM_2017_4HH_rich with capital'!Y69)</f>
        <v>8326.6939551606083</v>
      </c>
      <c r="Z69" s="223">
        <f>IF('SAM_2017_4HH_rich with capital'!Z69="","",'SAM_2017_4HH_rich with capital'!Z69)</f>
        <v>0.26149206611384179</v>
      </c>
      <c r="AA69" s="223">
        <f>IF('SAM_2017_4HH_rich with capital'!AA69="","",'SAM_2017_4HH_rich with capital'!AA69)</f>
        <v>27.879352648151478</v>
      </c>
      <c r="AB69" s="223">
        <f>IF('SAM_2017_4HH_rich with capital'!AB69="","",'SAM_2017_4HH_rich with capital'!AB69)</f>
        <v>7.8620122168108653</v>
      </c>
      <c r="AC69" s="223">
        <f>IF('SAM_2017_4HH_rich with capital'!AC69="","",'SAM_2017_4HH_rich with capital'!AC69)</f>
        <v>179.68177510769027</v>
      </c>
      <c r="AD69" s="223">
        <f>IF('SAM_2017_4HH_rich with capital'!AD69="","",'SAM_2017_4HH_rich with capital'!AD69)</f>
        <v>20.345924430534541</v>
      </c>
      <c r="AE69" s="223">
        <f>IF('SAM_2017_4HH_rich with capital'!AE69="","",'SAM_2017_4HH_rich with capital'!AE69)</f>
        <v>2.5607975068509016E-2</v>
      </c>
      <c r="AF69" s="223" t="str">
        <f>IF('SAM_2017_4HH_rich with capital'!AF69="","",'SAM_2017_4HH_rich with capital'!AF69)</f>
        <v/>
      </c>
      <c r="AG69" s="223">
        <f>IF('SAM_2017_4HH_rich with capital'!AG69="","",'SAM_2017_4HH_rich with capital'!AG69)</f>
        <v>344.11932002560843</v>
      </c>
      <c r="AH69" s="223">
        <f>IF('SAM_2017_4HH_rich with capital'!AH69="","",'SAM_2017_4HH_rich with capital'!AH69)</f>
        <v>467.62744565563207</v>
      </c>
      <c r="AI69" s="223">
        <f>IF('SAM_2017_4HH_rich with capital'!AI69="","",'SAM_2017_4HH_rich with capital'!AI69)</f>
        <v>8724.7929888355902</v>
      </c>
      <c r="AJ69" s="223">
        <f>IF('SAM_2017_4HH_rich with capital'!AJ69="","",'SAM_2017_4HH_rich with capital'!AJ69)</f>
        <v>6971.0342229265852</v>
      </c>
      <c r="AK69" s="223" t="str">
        <f>IF('SAM_2017_4HH_rich with capital'!AK69="","",'SAM_2017_4HH_rich with capital'!AK69)</f>
        <v/>
      </c>
      <c r="AL69" s="223" t="str">
        <f>IF('SAM_2017_4HH_rich with capital'!AL69="","",'SAM_2017_4HH_rich with capital'!AL69)</f>
        <v/>
      </c>
      <c r="AM69" s="223" t="str">
        <f>IF('SAM_2017_4HH_rich with capital'!AM69="","",'SAM_2017_4HH_rich with capital'!AM69)</f>
        <v/>
      </c>
      <c r="AN69" s="223" t="str">
        <f>IF('SAM_2017_4HH_rich with capital'!AN69="","",'SAM_2017_4HH_rich with capital'!AN69)</f>
        <v/>
      </c>
      <c r="AO69" s="223" t="str">
        <f>IF('SAM_2017_4HH_rich with capital'!AO69="","",'SAM_2017_4HH_rich with capital'!AO69)</f>
        <v/>
      </c>
      <c r="AP69" s="223" t="str">
        <f>IF('SAM_2017_4HH_rich with capital'!AP69="","",'SAM_2017_4HH_rich with capital'!AP69)</f>
        <v/>
      </c>
      <c r="AQ69" s="223" t="str">
        <f>IF('SAM_2017_4HH_rich with capital'!AQ69="","",'SAM_2017_4HH_rich with capital'!AQ69)</f>
        <v/>
      </c>
      <c r="AR69" s="223" t="str">
        <f>IF('SAM_2017_4HH_rich with capital'!AR69="","",'SAM_2017_4HH_rich with capital'!AR69)</f>
        <v/>
      </c>
      <c r="AS69" s="223" t="str">
        <f>IF('SAM_2017_4HH_rich with capital'!AS69="","",'SAM_2017_4HH_rich with capital'!AS69)</f>
        <v/>
      </c>
      <c r="AT69" s="223" t="str">
        <f>IF('SAM_2017_4HH_rich with capital'!AT69="","",'SAM_2017_4HH_rich with capital'!AT69)</f>
        <v/>
      </c>
      <c r="AU69" s="223" t="str">
        <f>IF('SAM_2017_4HH_rich with capital'!AU69="","",'SAM_2017_4HH_rich with capital'!AU69)</f>
        <v/>
      </c>
      <c r="AV69" s="223" t="str">
        <f>IF('SAM_2017_4HH_rich with capital'!AV69="","",'SAM_2017_4HH_rich with capital'!AV69)</f>
        <v/>
      </c>
      <c r="AW69" s="223" t="str">
        <f>IF('SAM_2017_4HH_rich with capital'!AW69="","",'SAM_2017_4HH_rich with capital'!AW69)</f>
        <v/>
      </c>
      <c r="AX69" s="223" t="str">
        <f>IF('SAM_2017_4HH_rich with capital'!AX69="","",'SAM_2017_4HH_rich with capital'!AX69)</f>
        <v/>
      </c>
      <c r="AY69" s="223" t="str">
        <f>IF('SAM_2017_4HH_rich with capital'!AY69="","",'SAM_2017_4HH_rich with capital'!AY69)</f>
        <v/>
      </c>
      <c r="AZ69" s="223" t="str">
        <f>IF('SAM_2017_4HH_rich with capital'!AZ69="","",'SAM_2017_4HH_rich with capital'!AZ69)</f>
        <v/>
      </c>
      <c r="BA69" s="223" t="str">
        <f>IF('SAM_2017_4HH_rich with capital'!BA69="","",'SAM_2017_4HH_rich with capital'!BA69)</f>
        <v/>
      </c>
      <c r="BB69" s="223" t="str">
        <f>IF('SAM_2017_4HH_rich with capital'!BB69="","",'SAM_2017_4HH_rich with capital'!BB69)</f>
        <v/>
      </c>
      <c r="BC69" s="223" t="str">
        <f>IF('SAM_2017_4HH_rich with capital'!BC69="","",'SAM_2017_4HH_rich with capital'!BC69)</f>
        <v/>
      </c>
      <c r="BD69" s="223" t="str">
        <f>IF('SAM_2017_4HH_rich with capital'!BD69="","",'SAM_2017_4HH_rich with capital'!BD69)</f>
        <v/>
      </c>
      <c r="BE69" s="223" t="str">
        <f>IF('SAM_2017_4HH_rich with capital'!BE69="","",'SAM_2017_4HH_rich with capital'!BE69)</f>
        <v/>
      </c>
      <c r="BF69" s="223" t="str">
        <f>IF('SAM_2017_4HH_rich with capital'!BF69="","",'SAM_2017_4HH_rich with capital'!BF69)</f>
        <v/>
      </c>
      <c r="BG69" s="223" t="str">
        <f>IF('SAM_2017_4HH_rich with capital'!BG69="","",'SAM_2017_4HH_rich with capital'!BG69)</f>
        <v/>
      </c>
      <c r="BH69" s="223" t="str">
        <f>IF('SAM_2017_4HH_rich with capital'!BH69="","",'SAM_2017_4HH_rich with capital'!BH69)</f>
        <v/>
      </c>
      <c r="BI69" s="223" t="str">
        <f>IF('SAM_2017_4HH_rich with capital'!BI69="","",'SAM_2017_4HH_rich with capital'!BI69)</f>
        <v/>
      </c>
      <c r="BJ69" s="223" t="str">
        <f>IF('SAM_2017_4HH_rich with capital'!BJ69="","",'SAM_2017_4HH_rich with capital'!BJ69)</f>
        <v/>
      </c>
      <c r="BK69" s="223" t="str">
        <f>IF('SAM_2017_4HH_rich with capital'!BK69="","",'SAM_2017_4HH_rich with capital'!BK69)</f>
        <v/>
      </c>
      <c r="BL69" s="223" t="str">
        <f>IF('SAM_2017_4HH_rich with capital'!BL69="","",'SAM_2017_4HH_rich with capital'!BL69)</f>
        <v/>
      </c>
      <c r="BM69" s="223" t="str">
        <f>IF('SAM_2017_4HH_rich with capital'!BM69="","",'SAM_2017_4HH_rich with capital'!BM69)</f>
        <v/>
      </c>
      <c r="BN69" s="223" t="str">
        <f>IF('SAM_2017_4HH_rich with capital'!BN69="","",'SAM_2017_4HH_rich with capital'!BN69)</f>
        <v/>
      </c>
      <c r="BO69" s="223" t="str">
        <f>IF('SAM_2017_4HH_rich with capital'!BO69="","",'SAM_2017_4HH_rich with capital'!BO69)</f>
        <v/>
      </c>
      <c r="BP69" s="223" t="str">
        <f>IF('SAM_2017_4HH_rich with capital'!BP69="","",'SAM_2017_4HH_rich with capital'!BP69)</f>
        <v/>
      </c>
      <c r="BQ69" s="223" t="str">
        <f>IF('SAM_2017_4HH_rich with capital'!BQ69="","",'SAM_2017_4HH_rich with capital'!BQ69)</f>
        <v/>
      </c>
      <c r="BR69" s="223" t="str">
        <f>IF('SAM_2017_4HH_rich with capital'!BR69="","",'SAM_2017_4HH_rich with capital'!BR69)</f>
        <v/>
      </c>
      <c r="BS69" s="223" t="str">
        <f>IF('SAM_2017_4HH_rich with capital'!BS69="","",'SAM_2017_4HH_rich with capital'!BS69)</f>
        <v/>
      </c>
      <c r="BT69" s="223" t="str">
        <f>IF('SAM_2017_4HH_rich with capital'!BT69="","",'SAM_2017_4HH_rich with capital'!BT69)</f>
        <v/>
      </c>
      <c r="BU69" s="279">
        <f>IF('SAM_2017_4HH_rich with capital'!BU69="","",'SAM_2017_4HH_rich with capital'!BU69)</f>
        <v>37430.515559240623</v>
      </c>
      <c r="BV69" s="223">
        <f>IF('SAM_2017_4HH_rich with capital'!BV69="","",'SAM_2017_4HH_rich with capital'!BV69)</f>
        <v>77950.31718729873</v>
      </c>
      <c r="BW69" s="223">
        <f>IF('SAM_2017_4HH_rich with capital'!BW69="","",'SAM_2017_4HH_rich with capital'!BW69)</f>
        <v>29988.014002416141</v>
      </c>
      <c r="BX69" s="280">
        <f>IF('SAM_2017_4HH_rich with capital'!BX69="","",'SAM_2017_4HH_rich with capital'!BX69)</f>
        <v>220156.94180711411</v>
      </c>
      <c r="BY69" s="223">
        <f>IF('SAM_2017_4HH_rich with capital'!BY69="","",'SAM_2017_4HH_rich with capital'!BY69)</f>
        <v>1575029.5712109932</v>
      </c>
      <c r="BZ69" s="223" t="str">
        <f>IF('SAM_2017_4HH_rich with capital'!BZ69="","",'SAM_2017_4HH_rich with capital'!BZ69)</f>
        <v/>
      </c>
      <c r="CA69" s="223" t="str">
        <f>IF('SAM_2017_4HH_rich with capital'!CA69="","",'SAM_2017_4HH_rich with capital'!CA69)</f>
        <v/>
      </c>
      <c r="CB69" s="223" t="str">
        <f>IF('SAM_2017_4HH_rich with capital'!CB69="","",'SAM_2017_4HH_rich with capital'!CB69)</f>
        <v/>
      </c>
      <c r="CC69" s="223" t="str">
        <f>IF('SAM_2017_4HH_rich with capital'!CC69="","",'SAM_2017_4HH_rich with capital'!CC69)</f>
        <v/>
      </c>
      <c r="CD69" s="223" t="str">
        <f>IF('SAM_2017_4HH_rich with capital'!CD69="","",'SAM_2017_4HH_rich with capital'!CD69)</f>
        <v/>
      </c>
      <c r="CE69" s="223" t="str">
        <f>IF('SAM_2017_4HH_rich with capital'!CE69="","",'SAM_2017_4HH_rich with capital'!CE69)</f>
        <v/>
      </c>
      <c r="CF69" s="83" t="str">
        <f>IF('SAM_2017_4HH_rich with capital'!CF69="","",'SAM_2017_4HH_rich with capital'!CF69)</f>
        <v/>
      </c>
      <c r="CG69" s="107">
        <f t="shared" si="2"/>
        <v>1969691.4296856527</v>
      </c>
      <c r="CH69" s="221"/>
      <c r="CI69" s="221"/>
      <c r="CJ69" s="221"/>
      <c r="CK69" s="221"/>
    </row>
    <row r="70" spans="1:89" x14ac:dyDescent="0.25">
      <c r="A70" s="86"/>
      <c r="B70" s="103">
        <v>68</v>
      </c>
      <c r="C70" s="244">
        <f>IF('SAM_2017_4HH_rich with capital'!C70="","",'SAM_2017_4HH_rich with capital'!C70)</f>
        <v>99493.504253433217</v>
      </c>
      <c r="D70" s="223">
        <f>IF('SAM_2017_4HH_rich with capital'!D70="","",'SAM_2017_4HH_rich with capital'!D70)</f>
        <v>20282.454425218399</v>
      </c>
      <c r="E70" s="223">
        <f>IF('SAM_2017_4HH_rich with capital'!E70="","",'SAM_2017_4HH_rich with capital'!E70)</f>
        <v>228928.48566125528</v>
      </c>
      <c r="F70" s="223">
        <f>IF('SAM_2017_4HH_rich with capital'!F70="","",'SAM_2017_4HH_rich with capital'!F70)</f>
        <v>8507.1647699079876</v>
      </c>
      <c r="G70" s="223">
        <f>IF('SAM_2017_4HH_rich with capital'!G70="","",'SAM_2017_4HH_rich with capital'!G70)</f>
        <v>638.0325637358003</v>
      </c>
      <c r="H70" s="223">
        <f>IF('SAM_2017_4HH_rich with capital'!H70="","",'SAM_2017_4HH_rich with capital'!H70)</f>
        <v>9713.6606597584305</v>
      </c>
      <c r="I70" s="223">
        <f>IF('SAM_2017_4HH_rich with capital'!I70="","",'SAM_2017_4HH_rich with capital'!I70)</f>
        <v>46387.665868553289</v>
      </c>
      <c r="J70" s="223">
        <f>IF('SAM_2017_4HH_rich with capital'!J70="","",'SAM_2017_4HH_rich with capital'!J70)</f>
        <v>5654.9729904518408</v>
      </c>
      <c r="K70" s="223">
        <f>IF('SAM_2017_4HH_rich with capital'!K70="","",'SAM_2017_4HH_rich with capital'!K70)</f>
        <v>350.41112199689439</v>
      </c>
      <c r="L70" s="223">
        <f>IF('SAM_2017_4HH_rich with capital'!L70="","",'SAM_2017_4HH_rich with capital'!L70)</f>
        <v>359.52493468912553</v>
      </c>
      <c r="M70" s="223">
        <f>IF('SAM_2017_4HH_rich with capital'!M70="","",'SAM_2017_4HH_rich with capital'!M70)</f>
        <v>4622.0161377864033</v>
      </c>
      <c r="N70" s="223">
        <f>IF('SAM_2017_4HH_rich with capital'!N70="","",'SAM_2017_4HH_rich with capital'!N70)</f>
        <v>39.315182621568638</v>
      </c>
      <c r="O70" s="223">
        <f>IF('SAM_2017_4HH_rich with capital'!O70="","",'SAM_2017_4HH_rich with capital'!O70)</f>
        <v>232.41089037367101</v>
      </c>
      <c r="P70" s="223">
        <f>IF('SAM_2017_4HH_rich with capital'!P70="","",'SAM_2017_4HH_rich with capital'!P70)</f>
        <v>327.14044752078166</v>
      </c>
      <c r="Q70" s="223">
        <f>IF('SAM_2017_4HH_rich with capital'!Q70="","",'SAM_2017_4HH_rich with capital'!Q70)</f>
        <v>1064.2426668463347</v>
      </c>
      <c r="R70" s="223">
        <f>IF('SAM_2017_4HH_rich with capital'!R70="","",'SAM_2017_4HH_rich with capital'!R70)</f>
        <v>1373.6556991461439</v>
      </c>
      <c r="S70" s="223">
        <f>IF('SAM_2017_4HH_rich with capital'!S70="","",'SAM_2017_4HH_rich with capital'!S70)</f>
        <v>918.74094114520187</v>
      </c>
      <c r="T70" s="223">
        <f>IF('SAM_2017_4HH_rich with capital'!T70="","",'SAM_2017_4HH_rich with capital'!T70)</f>
        <v>1.1567740681318422E-2</v>
      </c>
      <c r="U70" s="223">
        <f>IF('SAM_2017_4HH_rich with capital'!U70="","",'SAM_2017_4HH_rich with capital'!U70)</f>
        <v>9531.8489353798577</v>
      </c>
      <c r="V70" s="223">
        <f>IF('SAM_2017_4HH_rich with capital'!V70="","",'SAM_2017_4HH_rich with capital'!V70)</f>
        <v>337.51849064190111</v>
      </c>
      <c r="W70" s="223">
        <f>IF('SAM_2017_4HH_rich with capital'!W70="","",'SAM_2017_4HH_rich with capital'!W70)</f>
        <v>274.28884330287019</v>
      </c>
      <c r="X70" s="223">
        <f>IF('SAM_2017_4HH_rich with capital'!X70="","",'SAM_2017_4HH_rich with capital'!X70)</f>
        <v>3449.0164224842765</v>
      </c>
      <c r="Y70" s="223">
        <f>IF('SAM_2017_4HH_rich with capital'!Y70="","",'SAM_2017_4HH_rich with capital'!Y70)</f>
        <v>172702.39850181839</v>
      </c>
      <c r="Z70" s="223">
        <f>IF('SAM_2017_4HH_rich with capital'!Z70="","",'SAM_2017_4HH_rich with capital'!Z70)</f>
        <v>8899.485165635786</v>
      </c>
      <c r="AA70" s="223">
        <f>IF('SAM_2017_4HH_rich with capital'!AA70="","",'SAM_2017_4HH_rich with capital'!AA70)</f>
        <v>129116.64071612424</v>
      </c>
      <c r="AB70" s="223">
        <f>IF('SAM_2017_4HH_rich with capital'!AB70="","",'SAM_2017_4HH_rich with capital'!AB70)</f>
        <v>48779.489103007087</v>
      </c>
      <c r="AC70" s="223">
        <f>IF('SAM_2017_4HH_rich with capital'!AC70="","",'SAM_2017_4HH_rich with capital'!AC70)</f>
        <v>1633618.7422641879</v>
      </c>
      <c r="AD70" s="223">
        <f>IF('SAM_2017_4HH_rich with capital'!AD70="","",'SAM_2017_4HH_rich with capital'!AD70)</f>
        <v>42544.208719517694</v>
      </c>
      <c r="AE70" s="223">
        <f>IF('SAM_2017_4HH_rich with capital'!AE70="","",'SAM_2017_4HH_rich with capital'!AE70)</f>
        <v>94750.660522575126</v>
      </c>
      <c r="AF70" s="223">
        <f>IF('SAM_2017_4HH_rich with capital'!AF70="","",'SAM_2017_4HH_rich with capital'!AF70)</f>
        <v>206123.48291879296</v>
      </c>
      <c r="AG70" s="223">
        <f>IF('SAM_2017_4HH_rich with capital'!AG70="","",'SAM_2017_4HH_rich with capital'!AG70)</f>
        <v>294352.70552307804</v>
      </c>
      <c r="AH70" s="223">
        <f>IF('SAM_2017_4HH_rich with capital'!AH70="","",'SAM_2017_4HH_rich with capital'!AH70)</f>
        <v>104900.72340714662</v>
      </c>
      <c r="AI70" s="223">
        <f>IF('SAM_2017_4HH_rich with capital'!AI70="","",'SAM_2017_4HH_rich with capital'!AI70)</f>
        <v>113927.10046864758</v>
      </c>
      <c r="AJ70" s="223">
        <f>IF('SAM_2017_4HH_rich with capital'!AJ70="","",'SAM_2017_4HH_rich with capital'!AJ70)</f>
        <v>559271.37596205482</v>
      </c>
      <c r="AK70" s="223" t="str">
        <f>IF('SAM_2017_4HH_rich with capital'!AK70="","",'SAM_2017_4HH_rich with capital'!AK70)</f>
        <v/>
      </c>
      <c r="AL70" s="223" t="str">
        <f>IF('SAM_2017_4HH_rich with capital'!AL70="","",'SAM_2017_4HH_rich with capital'!AL70)</f>
        <v/>
      </c>
      <c r="AM70" s="223" t="str">
        <f>IF('SAM_2017_4HH_rich with capital'!AM70="","",'SAM_2017_4HH_rich with capital'!AM70)</f>
        <v/>
      </c>
      <c r="AN70" s="223" t="str">
        <f>IF('SAM_2017_4HH_rich with capital'!AN70="","",'SAM_2017_4HH_rich with capital'!AN70)</f>
        <v/>
      </c>
      <c r="AO70" s="223" t="str">
        <f>IF('SAM_2017_4HH_rich with capital'!AO70="","",'SAM_2017_4HH_rich with capital'!AO70)</f>
        <v/>
      </c>
      <c r="AP70" s="223" t="str">
        <f>IF('SAM_2017_4HH_rich with capital'!AP70="","",'SAM_2017_4HH_rich with capital'!AP70)</f>
        <v/>
      </c>
      <c r="AQ70" s="223" t="str">
        <f>IF('SAM_2017_4HH_rich with capital'!AQ70="","",'SAM_2017_4HH_rich with capital'!AQ70)</f>
        <v/>
      </c>
      <c r="AR70" s="223" t="str">
        <f>IF('SAM_2017_4HH_rich with capital'!AR70="","",'SAM_2017_4HH_rich with capital'!AR70)</f>
        <v/>
      </c>
      <c r="AS70" s="223" t="str">
        <f>IF('SAM_2017_4HH_rich with capital'!AS70="","",'SAM_2017_4HH_rich with capital'!AS70)</f>
        <v/>
      </c>
      <c r="AT70" s="223" t="str">
        <f>IF('SAM_2017_4HH_rich with capital'!AT70="","",'SAM_2017_4HH_rich with capital'!AT70)</f>
        <v/>
      </c>
      <c r="AU70" s="223" t="str">
        <f>IF('SAM_2017_4HH_rich with capital'!AU70="","",'SAM_2017_4HH_rich with capital'!AU70)</f>
        <v/>
      </c>
      <c r="AV70" s="223" t="str">
        <f>IF('SAM_2017_4HH_rich with capital'!AV70="","",'SAM_2017_4HH_rich with capital'!AV70)</f>
        <v/>
      </c>
      <c r="AW70" s="223" t="str">
        <f>IF('SAM_2017_4HH_rich with capital'!AW70="","",'SAM_2017_4HH_rich with capital'!AW70)</f>
        <v/>
      </c>
      <c r="AX70" s="223" t="str">
        <f>IF('SAM_2017_4HH_rich with capital'!AX70="","",'SAM_2017_4HH_rich with capital'!AX70)</f>
        <v/>
      </c>
      <c r="AY70" s="223" t="str">
        <f>IF('SAM_2017_4HH_rich with capital'!AY70="","",'SAM_2017_4HH_rich with capital'!AY70)</f>
        <v/>
      </c>
      <c r="AZ70" s="223" t="str">
        <f>IF('SAM_2017_4HH_rich with capital'!AZ70="","",'SAM_2017_4HH_rich with capital'!AZ70)</f>
        <v/>
      </c>
      <c r="BA70" s="223" t="str">
        <f>IF('SAM_2017_4HH_rich with capital'!BA70="","",'SAM_2017_4HH_rich with capital'!BA70)</f>
        <v/>
      </c>
      <c r="BB70" s="223" t="str">
        <f>IF('SAM_2017_4HH_rich with capital'!BB70="","",'SAM_2017_4HH_rich with capital'!BB70)</f>
        <v/>
      </c>
      <c r="BC70" s="223" t="str">
        <f>IF('SAM_2017_4HH_rich with capital'!BC70="","",'SAM_2017_4HH_rich with capital'!BC70)</f>
        <v/>
      </c>
      <c r="BD70" s="223" t="str">
        <f>IF('SAM_2017_4HH_rich with capital'!BD70="","",'SAM_2017_4HH_rich with capital'!BD70)</f>
        <v/>
      </c>
      <c r="BE70" s="223" t="str">
        <f>IF('SAM_2017_4HH_rich with capital'!BE70="","",'SAM_2017_4HH_rich with capital'!BE70)</f>
        <v/>
      </c>
      <c r="BF70" s="223" t="str">
        <f>IF('SAM_2017_4HH_rich with capital'!BF70="","",'SAM_2017_4HH_rich with capital'!BF70)</f>
        <v/>
      </c>
      <c r="BG70" s="223" t="str">
        <f>IF('SAM_2017_4HH_rich with capital'!BG70="","",'SAM_2017_4HH_rich with capital'!BG70)</f>
        <v/>
      </c>
      <c r="BH70" s="223" t="str">
        <f>IF('SAM_2017_4HH_rich with capital'!BH70="","",'SAM_2017_4HH_rich with capital'!BH70)</f>
        <v/>
      </c>
      <c r="BI70" s="223" t="str">
        <f>IF('SAM_2017_4HH_rich with capital'!BI70="","",'SAM_2017_4HH_rich with capital'!BI70)</f>
        <v/>
      </c>
      <c r="BJ70" s="223" t="str">
        <f>IF('SAM_2017_4HH_rich with capital'!BJ70="","",'SAM_2017_4HH_rich with capital'!BJ70)</f>
        <v/>
      </c>
      <c r="BK70" s="223" t="str">
        <f>IF('SAM_2017_4HH_rich with capital'!BK70="","",'SAM_2017_4HH_rich with capital'!BK70)</f>
        <v/>
      </c>
      <c r="BL70" s="223" t="str">
        <f>IF('SAM_2017_4HH_rich with capital'!BL70="","",'SAM_2017_4HH_rich with capital'!BL70)</f>
        <v/>
      </c>
      <c r="BM70" s="223" t="str">
        <f>IF('SAM_2017_4HH_rich with capital'!BM70="","",'SAM_2017_4HH_rich with capital'!BM70)</f>
        <v/>
      </c>
      <c r="BN70" s="223" t="str">
        <f>IF('SAM_2017_4HH_rich with capital'!BN70="","",'SAM_2017_4HH_rich with capital'!BN70)</f>
        <v/>
      </c>
      <c r="BO70" s="223" t="str">
        <f>IF('SAM_2017_4HH_rich with capital'!BO70="","",'SAM_2017_4HH_rich with capital'!BO70)</f>
        <v/>
      </c>
      <c r="BP70" s="223" t="str">
        <f>IF('SAM_2017_4HH_rich with capital'!BP70="","",'SAM_2017_4HH_rich with capital'!BP70)</f>
        <v/>
      </c>
      <c r="BQ70" s="223" t="str">
        <f>IF('SAM_2017_4HH_rich with capital'!BQ70="","",'SAM_2017_4HH_rich with capital'!BQ70)</f>
        <v/>
      </c>
      <c r="BR70" s="223" t="str">
        <f>IF('SAM_2017_4HH_rich with capital'!BR70="","",'SAM_2017_4HH_rich with capital'!BR70)</f>
        <v/>
      </c>
      <c r="BS70" s="223" t="str">
        <f>IF('SAM_2017_4HH_rich with capital'!BS70="","",'SAM_2017_4HH_rich with capital'!BS70)</f>
        <v/>
      </c>
      <c r="BT70" s="223" t="str">
        <f>IF('SAM_2017_4HH_rich with capital'!BT70="","",'SAM_2017_4HH_rich with capital'!BT70)</f>
        <v/>
      </c>
      <c r="BU70" s="279">
        <f>IF('SAM_2017_4HH_rich with capital'!BU70="","",'SAM_2017_4HH_rich with capital'!BU70)</f>
        <v>440683.46148668422</v>
      </c>
      <c r="BV70" s="223">
        <f>IF('SAM_2017_4HH_rich with capital'!BV70="","",'SAM_2017_4HH_rich with capital'!BV70)</f>
        <v>657030.61196389212</v>
      </c>
      <c r="BW70" s="223">
        <f>IF('SAM_2017_4HH_rich with capital'!BW70="","",'SAM_2017_4HH_rich with capital'!BW70)</f>
        <v>368804.73294205294</v>
      </c>
      <c r="BX70" s="280">
        <f>IF('SAM_2017_4HH_rich with capital'!BX70="","",'SAM_2017_4HH_rich with capital'!BX70)</f>
        <v>1665932.1986015623</v>
      </c>
      <c r="BY70" s="223">
        <f>IF('SAM_2017_4HH_rich with capital'!BY70="","",'SAM_2017_4HH_rich with capital'!BY70)</f>
        <v>2572441.6394333281</v>
      </c>
      <c r="BZ70" s="223" t="str">
        <f>IF('SAM_2017_4HH_rich with capital'!BZ70="","",'SAM_2017_4HH_rich with capital'!BZ70)</f>
        <v/>
      </c>
      <c r="CA70" s="223" t="str">
        <f>IF('SAM_2017_4HH_rich with capital'!CA70="","",'SAM_2017_4HH_rich with capital'!CA70)</f>
        <v/>
      </c>
      <c r="CB70" s="223" t="str">
        <f>IF('SAM_2017_4HH_rich with capital'!CB70="","",'SAM_2017_4HH_rich with capital'!CB70)</f>
        <v/>
      </c>
      <c r="CC70" s="223" t="str">
        <f>IF('SAM_2017_4HH_rich with capital'!CC70="","",'SAM_2017_4HH_rich with capital'!CC70)</f>
        <v/>
      </c>
      <c r="CD70" s="223" t="str">
        <f>IF('SAM_2017_4HH_rich with capital'!CD70="","",'SAM_2017_4HH_rich with capital'!CD70)</f>
        <v/>
      </c>
      <c r="CE70" s="223">
        <f>IF('SAM_2017_4HH_rich with capital'!CE70="","",'SAM_2017_4HH_rich with capital'!CE70)</f>
        <v>38457.6323054815</v>
      </c>
      <c r="CF70" s="83" t="str">
        <f>IF('SAM_2017_4HH_rich with capital'!CF70="","",'SAM_2017_4HH_rich with capital'!CF70)</f>
        <v/>
      </c>
      <c r="CG70" s="107">
        <f t="shared" si="2"/>
        <v>9594823.3734795786</v>
      </c>
      <c r="CH70" s="221"/>
      <c r="CI70" s="221"/>
      <c r="CJ70" s="221"/>
      <c r="CK70" s="221"/>
    </row>
    <row r="71" spans="1:89" x14ac:dyDescent="0.25">
      <c r="A71" s="227" t="str">
        <f>BS1</f>
        <v>K</v>
      </c>
      <c r="B71" s="225">
        <v>69</v>
      </c>
      <c r="C71" s="244">
        <f>IF('SAM_2017_4HH_rich with capital'!C71="","",'SAM_2017_4HH_rich with capital'!C71)</f>
        <v>1849202.5999999999</v>
      </c>
      <c r="D71" s="223">
        <f>IF('SAM_2017_4HH_rich with capital'!D71="","",'SAM_2017_4HH_rich with capital'!D71)</f>
        <v>123462.76215141091</v>
      </c>
      <c r="E71" s="223">
        <f>IF('SAM_2017_4HH_rich with capital'!E71="","",'SAM_2017_4HH_rich with capital'!E71)</f>
        <v>4320025.9580597421</v>
      </c>
      <c r="F71" s="223">
        <f>IF('SAM_2017_4HH_rich with capital'!F71="","",'SAM_2017_4HH_rich with capital'!F71)</f>
        <v>126544.48321226559</v>
      </c>
      <c r="G71" s="223">
        <f>IF('SAM_2017_4HH_rich with capital'!G71="","",'SAM_2017_4HH_rich with capital'!G71)</f>
        <v>111719.90046035385</v>
      </c>
      <c r="H71" s="223">
        <f>IF('SAM_2017_4HH_rich with capital'!H71="","",'SAM_2017_4HH_rich with capital'!H71)</f>
        <v>568898.66070519283</v>
      </c>
      <c r="I71" s="223">
        <f>IF('SAM_2017_4HH_rich with capital'!I71="","",'SAM_2017_4HH_rich with capital'!I71)</f>
        <v>221630.83541103435</v>
      </c>
      <c r="J71" s="223">
        <f>IF('SAM_2017_4HH_rich with capital'!J71="","",'SAM_2017_4HH_rich with capital'!J71)</f>
        <v>1170975.6142917487</v>
      </c>
      <c r="K71" s="223">
        <f>IF('SAM_2017_4HH_rich with capital'!K71="","",'SAM_2017_4HH_rich with capital'!K71)</f>
        <v>38923.095048074741</v>
      </c>
      <c r="L71" s="223">
        <f>IF('SAM_2017_4HH_rich with capital'!L71="","",'SAM_2017_4HH_rich with capital'!L71)</f>
        <v>110076.31922744958</v>
      </c>
      <c r="M71" s="223">
        <f>IF('SAM_2017_4HH_rich with capital'!M71="","",'SAM_2017_4HH_rich with capital'!M71)</f>
        <v>839846.43594899192</v>
      </c>
      <c r="N71" s="223">
        <f>IF('SAM_2017_4HH_rich with capital'!N71="","",'SAM_2017_4HH_rich with capital'!N71)</f>
        <v>1024460.0258934889</v>
      </c>
      <c r="O71" s="223">
        <f>IF('SAM_2017_4HH_rich with capital'!O71="","",'SAM_2017_4HH_rich with capital'!O71)</f>
        <v>91740.965765774323</v>
      </c>
      <c r="P71" s="223">
        <f>IF('SAM_2017_4HH_rich with capital'!P71="","",'SAM_2017_4HH_rich with capital'!P71)</f>
        <v>393025.55105114414</v>
      </c>
      <c r="Q71" s="223">
        <f>IF('SAM_2017_4HH_rich with capital'!Q71="","",'SAM_2017_4HH_rich with capital'!Q71)</f>
        <v>268865.87145775952</v>
      </c>
      <c r="R71" s="223">
        <f>IF('SAM_2017_4HH_rich with capital'!R71="","",'SAM_2017_4HH_rich with capital'!R71)</f>
        <v>194484.03636553505</v>
      </c>
      <c r="S71" s="223">
        <f>IF('SAM_2017_4HH_rich with capital'!S71="","",'SAM_2017_4HH_rich with capital'!S71)</f>
        <v>204313.46740592801</v>
      </c>
      <c r="T71" s="223">
        <f>IF('SAM_2017_4HH_rich with capital'!T71="","",'SAM_2017_4HH_rich with capital'!T71)</f>
        <v>3981.3175441047297</v>
      </c>
      <c r="U71" s="223">
        <f>IF('SAM_2017_4HH_rich with capital'!U71="","",'SAM_2017_4HH_rich with capital'!U71)</f>
        <v>297699.87083777023</v>
      </c>
      <c r="V71" s="223">
        <f>IF('SAM_2017_4HH_rich with capital'!V71="","",'SAM_2017_4HH_rich with capital'!V71)</f>
        <v>55952.270884580976</v>
      </c>
      <c r="W71" s="223">
        <f>IF('SAM_2017_4HH_rich with capital'!W71="","",'SAM_2017_4HH_rich with capital'!W71)</f>
        <v>89834.958277648693</v>
      </c>
      <c r="X71" s="223">
        <f>IF('SAM_2017_4HH_rich with capital'!X71="","",'SAM_2017_4HH_rich with capital'!X71)</f>
        <v>60723.3</v>
      </c>
      <c r="Y71" s="223">
        <f>IF('SAM_2017_4HH_rich with capital'!Y71="","",'SAM_2017_4HH_rich with capital'!Y71)</f>
        <v>2835818.768586067</v>
      </c>
      <c r="Z71" s="223">
        <f>IF('SAM_2017_4HH_rich with capital'!Z71="","",'SAM_2017_4HH_rich with capital'!Z71)</f>
        <v>12122.898894784914</v>
      </c>
      <c r="AA71" s="223">
        <f>IF('SAM_2017_4HH_rich with capital'!AA71="","",'SAM_2017_4HH_rich with capital'!AA71)</f>
        <v>130138.0096433376</v>
      </c>
      <c r="AB71" s="223">
        <f>IF('SAM_2017_4HH_rich with capital'!AB71="","",'SAM_2017_4HH_rich with capital'!AB71)</f>
        <v>1644492.8</v>
      </c>
      <c r="AC71" s="223">
        <f>IF('SAM_2017_4HH_rich with capital'!AC71="","",'SAM_2017_4HH_rich with capital'!AC71)</f>
        <v>5863164.2999999998</v>
      </c>
      <c r="AD71" s="223">
        <f>IF('SAM_2017_4HH_rich with capital'!AD71="","",'SAM_2017_4HH_rich with capital'!AD71)</f>
        <v>601958.40000000002</v>
      </c>
      <c r="AE71" s="223">
        <f>IF('SAM_2017_4HH_rich with capital'!AE71="","",'SAM_2017_4HH_rich with capital'!AE71)</f>
        <v>1308089.1000000001</v>
      </c>
      <c r="AF71" s="223">
        <f>IF('SAM_2017_4HH_rich with capital'!AF71="","",'SAM_2017_4HH_rich with capital'!AF71)</f>
        <v>4191245.8</v>
      </c>
      <c r="AG71" s="223">
        <f>IF('SAM_2017_4HH_rich with capital'!AG71="","",'SAM_2017_4HH_rich with capital'!AG71)</f>
        <v>1446851.2</v>
      </c>
      <c r="AH71" s="223">
        <f>IF('SAM_2017_4HH_rich with capital'!AH71="","",'SAM_2017_4HH_rich with capital'!AH71)</f>
        <v>391338.10000000003</v>
      </c>
      <c r="AI71" s="223">
        <f>IF('SAM_2017_4HH_rich with capital'!AI71="","",'SAM_2017_4HH_rich with capital'!AI71)</f>
        <v>488001.5</v>
      </c>
      <c r="AJ71" s="223">
        <f>IF('SAM_2017_4HH_rich with capital'!AJ71="","",'SAM_2017_4HH_rich with capital'!AJ71)</f>
        <v>2904348.3228758103</v>
      </c>
      <c r="AK71" s="223" t="str">
        <f>IF('SAM_2017_4HH_rich with capital'!AK71="","",'SAM_2017_4HH_rich with capital'!AK71)</f>
        <v/>
      </c>
      <c r="AL71" s="223" t="str">
        <f>IF('SAM_2017_4HH_rich with capital'!AL71="","",'SAM_2017_4HH_rich with capital'!AL71)</f>
        <v/>
      </c>
      <c r="AM71" s="223" t="str">
        <f>IF('SAM_2017_4HH_rich with capital'!AM71="","",'SAM_2017_4HH_rich with capital'!AM71)</f>
        <v/>
      </c>
      <c r="AN71" s="223" t="str">
        <f>IF('SAM_2017_4HH_rich with capital'!AN71="","",'SAM_2017_4HH_rich with capital'!AN71)</f>
        <v/>
      </c>
      <c r="AO71" s="223" t="str">
        <f>IF('SAM_2017_4HH_rich with capital'!AO71="","",'SAM_2017_4HH_rich with capital'!AO71)</f>
        <v/>
      </c>
      <c r="AP71" s="223" t="str">
        <f>IF('SAM_2017_4HH_rich with capital'!AP71="","",'SAM_2017_4HH_rich with capital'!AP71)</f>
        <v/>
      </c>
      <c r="AQ71" s="223" t="str">
        <f>IF('SAM_2017_4HH_rich with capital'!AQ71="","",'SAM_2017_4HH_rich with capital'!AQ71)</f>
        <v/>
      </c>
      <c r="AR71" s="223" t="str">
        <f>IF('SAM_2017_4HH_rich with capital'!AR71="","",'SAM_2017_4HH_rich with capital'!AR71)</f>
        <v/>
      </c>
      <c r="AS71" s="223" t="str">
        <f>IF('SAM_2017_4HH_rich with capital'!AS71="","",'SAM_2017_4HH_rich with capital'!AS71)</f>
        <v/>
      </c>
      <c r="AT71" s="223" t="str">
        <f>IF('SAM_2017_4HH_rich with capital'!AT71="","",'SAM_2017_4HH_rich with capital'!AT71)</f>
        <v/>
      </c>
      <c r="AU71" s="223" t="str">
        <f>IF('SAM_2017_4HH_rich with capital'!AU71="","",'SAM_2017_4HH_rich with capital'!AU71)</f>
        <v/>
      </c>
      <c r="AV71" s="223" t="str">
        <f>IF('SAM_2017_4HH_rich with capital'!AV71="","",'SAM_2017_4HH_rich with capital'!AV71)</f>
        <v/>
      </c>
      <c r="AW71" s="223" t="str">
        <f>IF('SAM_2017_4HH_rich with capital'!AW71="","",'SAM_2017_4HH_rich with capital'!AW71)</f>
        <v/>
      </c>
      <c r="AX71" s="223" t="str">
        <f>IF('SAM_2017_4HH_rich with capital'!AX71="","",'SAM_2017_4HH_rich with capital'!AX71)</f>
        <v/>
      </c>
      <c r="AY71" s="223" t="str">
        <f>IF('SAM_2017_4HH_rich with capital'!AY71="","",'SAM_2017_4HH_rich with capital'!AY71)</f>
        <v/>
      </c>
      <c r="AZ71" s="223" t="str">
        <f>IF('SAM_2017_4HH_rich with capital'!AZ71="","",'SAM_2017_4HH_rich with capital'!AZ71)</f>
        <v/>
      </c>
      <c r="BA71" s="223" t="str">
        <f>IF('SAM_2017_4HH_rich with capital'!BA71="","",'SAM_2017_4HH_rich with capital'!BA71)</f>
        <v/>
      </c>
      <c r="BB71" s="223" t="str">
        <f>IF('SAM_2017_4HH_rich with capital'!BB71="","",'SAM_2017_4HH_rich with capital'!BB71)</f>
        <v/>
      </c>
      <c r="BC71" s="223" t="str">
        <f>IF('SAM_2017_4HH_rich with capital'!BC71="","",'SAM_2017_4HH_rich with capital'!BC71)</f>
        <v/>
      </c>
      <c r="BD71" s="223" t="str">
        <f>IF('SAM_2017_4HH_rich with capital'!BD71="","",'SAM_2017_4HH_rich with capital'!BD71)</f>
        <v/>
      </c>
      <c r="BE71" s="223" t="str">
        <f>IF('SAM_2017_4HH_rich with capital'!BE71="","",'SAM_2017_4HH_rich with capital'!BE71)</f>
        <v/>
      </c>
      <c r="BF71" s="223" t="str">
        <f>IF('SAM_2017_4HH_rich with capital'!BF71="","",'SAM_2017_4HH_rich with capital'!BF71)</f>
        <v/>
      </c>
      <c r="BG71" s="223" t="str">
        <f>IF('SAM_2017_4HH_rich with capital'!BG71="","",'SAM_2017_4HH_rich with capital'!BG71)</f>
        <v/>
      </c>
      <c r="BH71" s="223" t="str">
        <f>IF('SAM_2017_4HH_rich with capital'!BH71="","",'SAM_2017_4HH_rich with capital'!BH71)</f>
        <v/>
      </c>
      <c r="BI71" s="223" t="str">
        <f>IF('SAM_2017_4HH_rich with capital'!BI71="","",'SAM_2017_4HH_rich with capital'!BI71)</f>
        <v/>
      </c>
      <c r="BJ71" s="223" t="str">
        <f>IF('SAM_2017_4HH_rich with capital'!BJ71="","",'SAM_2017_4HH_rich with capital'!BJ71)</f>
        <v/>
      </c>
      <c r="BK71" s="223" t="str">
        <f>IF('SAM_2017_4HH_rich with capital'!BK71="","",'SAM_2017_4HH_rich with capital'!BK71)</f>
        <v/>
      </c>
      <c r="BL71" s="223" t="str">
        <f>IF('SAM_2017_4HH_rich with capital'!BL71="","",'SAM_2017_4HH_rich with capital'!BL71)</f>
        <v/>
      </c>
      <c r="BM71" s="223" t="str">
        <f>IF('SAM_2017_4HH_rich with capital'!BM71="","",'SAM_2017_4HH_rich with capital'!BM71)</f>
        <v/>
      </c>
      <c r="BN71" s="223" t="str">
        <f>IF('SAM_2017_4HH_rich with capital'!BN71="","",'SAM_2017_4HH_rich with capital'!BN71)</f>
        <v/>
      </c>
      <c r="BO71" s="223" t="str">
        <f>IF('SAM_2017_4HH_rich with capital'!BO71="","",'SAM_2017_4HH_rich with capital'!BO71)</f>
        <v/>
      </c>
      <c r="BP71" s="223" t="str">
        <f>IF('SAM_2017_4HH_rich with capital'!BP71="","",'SAM_2017_4HH_rich with capital'!BP71)</f>
        <v/>
      </c>
      <c r="BQ71" s="223" t="str">
        <f>IF('SAM_2017_4HH_rich with capital'!BQ71="","",'SAM_2017_4HH_rich with capital'!BQ71)</f>
        <v/>
      </c>
      <c r="BR71" s="223" t="str">
        <f>IF('SAM_2017_4HH_rich with capital'!BR71="","",'SAM_2017_4HH_rich with capital'!BR71)</f>
        <v/>
      </c>
      <c r="BS71" s="223" t="str">
        <f>IF('SAM_2017_4HH_rich with capital'!BS71="","",'SAM_2017_4HH_rich with capital'!BS71)</f>
        <v/>
      </c>
      <c r="BT71" s="223" t="str">
        <f>IF('SAM_2017_4HH_rich with capital'!BT71="","",'SAM_2017_4HH_rich with capital'!BT71)</f>
        <v/>
      </c>
      <c r="BU71" s="279" t="str">
        <f>IF('SAM_2017_4HH_rich with capital'!BU71="","",'SAM_2017_4HH_rich with capital'!BU71)</f>
        <v/>
      </c>
      <c r="BV71" s="223" t="str">
        <f>IF('SAM_2017_4HH_rich with capital'!BV71="","",'SAM_2017_4HH_rich with capital'!BV71)</f>
        <v/>
      </c>
      <c r="BW71" s="223" t="str">
        <f>IF('SAM_2017_4HH_rich with capital'!BW71="","",'SAM_2017_4HH_rich with capital'!BW71)</f>
        <v/>
      </c>
      <c r="BX71" s="280" t="str">
        <f>IF('SAM_2017_4HH_rich with capital'!BX71="","",'SAM_2017_4HH_rich with capital'!BX71)</f>
        <v/>
      </c>
      <c r="BY71" s="223" t="str">
        <f>IF('SAM_2017_4HH_rich with capital'!BY71="","",'SAM_2017_4HH_rich with capital'!BY71)</f>
        <v/>
      </c>
      <c r="BZ71" s="223" t="str">
        <f>IF('SAM_2017_4HH_rich with capital'!BZ71="","",'SAM_2017_4HH_rich with capital'!BZ71)</f>
        <v/>
      </c>
      <c r="CA71" s="223" t="str">
        <f>IF('SAM_2017_4HH_rich with capital'!CA71="","",'SAM_2017_4HH_rich with capital'!CA71)</f>
        <v/>
      </c>
      <c r="CB71" s="223" t="str">
        <f>IF('SAM_2017_4HH_rich with capital'!CB71="","",'SAM_2017_4HH_rich with capital'!CB71)</f>
        <v/>
      </c>
      <c r="CC71" s="223" t="str">
        <f>IF('SAM_2017_4HH_rich with capital'!CC71="","",'SAM_2017_4HH_rich with capital'!CC71)</f>
        <v/>
      </c>
      <c r="CD71" s="223" t="str">
        <f>IF('SAM_2017_4HH_rich with capital'!CD71="","",'SAM_2017_4HH_rich with capital'!CD71)</f>
        <v/>
      </c>
      <c r="CE71" s="223" t="str">
        <f>IF('SAM_2017_4HH_rich with capital'!CE71="","",'SAM_2017_4HH_rich with capital'!CE71)</f>
        <v/>
      </c>
      <c r="CF71" s="83" t="str">
        <f>IF('SAM_2017_4HH_rich with capital'!CF71="","",'SAM_2017_4HH_rich with capital'!CF71)</f>
        <v/>
      </c>
      <c r="CG71" s="107">
        <f t="shared" si="2"/>
        <v>33983957.5</v>
      </c>
      <c r="CH71" s="221"/>
      <c r="CI71" s="221"/>
      <c r="CJ71" s="221"/>
      <c r="CK71" s="221"/>
    </row>
    <row r="72" spans="1:89" ht="15.75" thickBot="1" x14ac:dyDescent="0.3">
      <c r="A72" s="227" t="str">
        <f>BT1</f>
        <v>L</v>
      </c>
      <c r="B72" s="225">
        <v>70</v>
      </c>
      <c r="C72" s="244">
        <f>IF('SAM_2017_4HH_rich with capital'!C72="","",'SAM_2017_4HH_rich with capital'!C72)</f>
        <v>604736.30000000005</v>
      </c>
      <c r="D72" s="223">
        <f>IF('SAM_2017_4HH_rich with capital'!D72="","",'SAM_2017_4HH_rich with capital'!D72)</f>
        <v>105860.56745946007</v>
      </c>
      <c r="E72" s="223">
        <f>IF('SAM_2017_4HH_rich with capital'!E72="","",'SAM_2017_4HH_rich with capital'!E72)</f>
        <v>633019.71334440075</v>
      </c>
      <c r="F72" s="223">
        <f>IF('SAM_2017_4HH_rich with capital'!F72="","",'SAM_2017_4HH_rich with capital'!F72)</f>
        <v>17752.191519996053</v>
      </c>
      <c r="G72" s="223">
        <f>IF('SAM_2017_4HH_rich with capital'!G72="","",'SAM_2017_4HH_rich with capital'!G72)</f>
        <v>86122.951192854816</v>
      </c>
      <c r="H72" s="223">
        <f>IF('SAM_2017_4HH_rich with capital'!H72="","",'SAM_2017_4HH_rich with capital'!H72)</f>
        <v>550308.99124965188</v>
      </c>
      <c r="I72" s="223">
        <f>IF('SAM_2017_4HH_rich with capital'!I72="","",'SAM_2017_4HH_rich with capital'!I72)</f>
        <v>220547.08523363638</v>
      </c>
      <c r="J72" s="223">
        <f>IF('SAM_2017_4HH_rich with capital'!J72="","",'SAM_2017_4HH_rich with capital'!J72)</f>
        <v>279467.79329062358</v>
      </c>
      <c r="K72" s="223">
        <f>IF('SAM_2017_4HH_rich with capital'!K72="","",'SAM_2017_4HH_rich with capital'!K72)</f>
        <v>26179.577379694845</v>
      </c>
      <c r="L72" s="223">
        <f>IF('SAM_2017_4HH_rich with capital'!L72="","",'SAM_2017_4HH_rich with capital'!L72)</f>
        <v>93362.839057653677</v>
      </c>
      <c r="M72" s="223">
        <f>IF('SAM_2017_4HH_rich with capital'!M72="","",'SAM_2017_4HH_rich with capital'!M72)</f>
        <v>307007.89370935922</v>
      </c>
      <c r="N72" s="223">
        <f>IF('SAM_2017_4HH_rich with capital'!N72="","",'SAM_2017_4HH_rich with capital'!N72)</f>
        <v>446672.77083422855</v>
      </c>
      <c r="O72" s="223">
        <f>IF('SAM_2017_4HH_rich with capital'!O72="","",'SAM_2017_4HH_rich with capital'!O72)</f>
        <v>46986.131221762087</v>
      </c>
      <c r="P72" s="223">
        <f>IF('SAM_2017_4HH_rich with capital'!P72="","",'SAM_2017_4HH_rich with capital'!P72)</f>
        <v>52208.380962589814</v>
      </c>
      <c r="Q72" s="223">
        <f>IF('SAM_2017_4HH_rich with capital'!Q72="","",'SAM_2017_4HH_rich with capital'!Q72)</f>
        <v>68082.519538603694</v>
      </c>
      <c r="R72" s="223">
        <f>IF('SAM_2017_4HH_rich with capital'!R72="","",'SAM_2017_4HH_rich with capital'!R72)</f>
        <v>103347.35189509609</v>
      </c>
      <c r="S72" s="223">
        <f>IF('SAM_2017_4HH_rich with capital'!S72="","",'SAM_2017_4HH_rich with capital'!S72)</f>
        <v>291633.449736398</v>
      </c>
      <c r="T72" s="223">
        <f>IF('SAM_2017_4HH_rich with capital'!T72="","",'SAM_2017_4HH_rich with capital'!T72)</f>
        <v>3900.4923739905507</v>
      </c>
      <c r="U72" s="223">
        <f>IF('SAM_2017_4HH_rich with capital'!U72="","",'SAM_2017_4HH_rich with capital'!U72)</f>
        <v>297063.01074169017</v>
      </c>
      <c r="V72" s="223">
        <f>IF('SAM_2017_4HH_rich with capital'!V72="","",'SAM_2017_4HH_rich with capital'!V72)</f>
        <v>57729.726933280675</v>
      </c>
      <c r="W72" s="223">
        <f>IF('SAM_2017_4HH_rich with capital'!W72="","",'SAM_2017_4HH_rich with capital'!W72)</f>
        <v>89737.262325029151</v>
      </c>
      <c r="X72" s="223">
        <f>IF('SAM_2017_4HH_rich with capital'!X72="","",'SAM_2017_4HH_rich with capital'!X72)</f>
        <v>77925.7</v>
      </c>
      <c r="Y72" s="223">
        <f>IF('SAM_2017_4HH_rich with capital'!Y72="","",'SAM_2017_4HH_rich with capital'!Y72)</f>
        <v>668400.71970362193</v>
      </c>
      <c r="Z72" s="223">
        <f>IF('SAM_2017_4HH_rich with capital'!Z72="","",'SAM_2017_4HH_rich with capital'!Z72)</f>
        <v>16250.96134842237</v>
      </c>
      <c r="AA72" s="223">
        <f>IF('SAM_2017_4HH_rich with capital'!AA72="","",'SAM_2017_4HH_rich with capital'!AA72)</f>
        <v>62221.363376500893</v>
      </c>
      <c r="AB72" s="223">
        <f>IF('SAM_2017_4HH_rich with capital'!AB72="","",'SAM_2017_4HH_rich with capital'!AB72)</f>
        <v>1321412.2</v>
      </c>
      <c r="AC72" s="223">
        <f>IF('SAM_2017_4HH_rich with capital'!AC72="","",'SAM_2017_4HH_rich with capital'!AC72)</f>
        <v>3257217.2</v>
      </c>
      <c r="AD72" s="223">
        <f>IF('SAM_2017_4HH_rich with capital'!AD72="","",'SAM_2017_4HH_rich with capital'!AD72)</f>
        <v>472862.4</v>
      </c>
      <c r="AE72" s="223">
        <f>IF('SAM_2017_4HH_rich with capital'!AE72="","",'SAM_2017_4HH_rich with capital'!AE72)</f>
        <v>695206.7</v>
      </c>
      <c r="AF72" s="223">
        <f>IF('SAM_2017_4HH_rich with capital'!AF72="","",'SAM_2017_4HH_rich with capital'!AF72)</f>
        <v>301672.7</v>
      </c>
      <c r="AG72" s="223">
        <f>IF('SAM_2017_4HH_rich with capital'!AG72="","",'SAM_2017_4HH_rich with capital'!AG72)</f>
        <v>995204.5</v>
      </c>
      <c r="AH72" s="223">
        <f>IF('SAM_2017_4HH_rich with capital'!AH72="","",'SAM_2017_4HH_rich with capital'!AH72)</f>
        <v>1135434.3999999999</v>
      </c>
      <c r="AI72" s="223">
        <f>IF('SAM_2017_4HH_rich with capital'!AI72="","",'SAM_2017_4HH_rich with capital'!AI72)</f>
        <v>585942.5</v>
      </c>
      <c r="AJ72" s="223">
        <f>IF('SAM_2017_4HH_rich with capital'!AJ72="","",'SAM_2017_4HH_rich with capital'!AJ72)</f>
        <v>2638964.9555714549</v>
      </c>
      <c r="AK72" s="223" t="str">
        <f>IF('SAM_2017_4HH_rich with capital'!AK72="","",'SAM_2017_4HH_rich with capital'!AK72)</f>
        <v/>
      </c>
      <c r="AL72" s="223" t="str">
        <f>IF('SAM_2017_4HH_rich with capital'!AL72="","",'SAM_2017_4HH_rich with capital'!AL72)</f>
        <v/>
      </c>
      <c r="AM72" s="223" t="str">
        <f>IF('SAM_2017_4HH_rich with capital'!AM72="","",'SAM_2017_4HH_rich with capital'!AM72)</f>
        <v/>
      </c>
      <c r="AN72" s="223" t="str">
        <f>IF('SAM_2017_4HH_rich with capital'!AN72="","",'SAM_2017_4HH_rich with capital'!AN72)</f>
        <v/>
      </c>
      <c r="AO72" s="223" t="str">
        <f>IF('SAM_2017_4HH_rich with capital'!AO72="","",'SAM_2017_4HH_rich with capital'!AO72)</f>
        <v/>
      </c>
      <c r="AP72" s="223" t="str">
        <f>IF('SAM_2017_4HH_rich with capital'!AP72="","",'SAM_2017_4HH_rich with capital'!AP72)</f>
        <v/>
      </c>
      <c r="AQ72" s="223" t="str">
        <f>IF('SAM_2017_4HH_rich with capital'!AQ72="","",'SAM_2017_4HH_rich with capital'!AQ72)</f>
        <v/>
      </c>
      <c r="AR72" s="223" t="str">
        <f>IF('SAM_2017_4HH_rich with capital'!AR72="","",'SAM_2017_4HH_rich with capital'!AR72)</f>
        <v/>
      </c>
      <c r="AS72" s="223" t="str">
        <f>IF('SAM_2017_4HH_rich with capital'!AS72="","",'SAM_2017_4HH_rich with capital'!AS72)</f>
        <v/>
      </c>
      <c r="AT72" s="223" t="str">
        <f>IF('SAM_2017_4HH_rich with capital'!AT72="","",'SAM_2017_4HH_rich with capital'!AT72)</f>
        <v/>
      </c>
      <c r="AU72" s="223" t="str">
        <f>IF('SAM_2017_4HH_rich with capital'!AU72="","",'SAM_2017_4HH_rich with capital'!AU72)</f>
        <v/>
      </c>
      <c r="AV72" s="223" t="str">
        <f>IF('SAM_2017_4HH_rich with capital'!AV72="","",'SAM_2017_4HH_rich with capital'!AV72)</f>
        <v/>
      </c>
      <c r="AW72" s="223" t="str">
        <f>IF('SAM_2017_4HH_rich with capital'!AW72="","",'SAM_2017_4HH_rich with capital'!AW72)</f>
        <v/>
      </c>
      <c r="AX72" s="223" t="str">
        <f>IF('SAM_2017_4HH_rich with capital'!AX72="","",'SAM_2017_4HH_rich with capital'!AX72)</f>
        <v/>
      </c>
      <c r="AY72" s="223" t="str">
        <f>IF('SAM_2017_4HH_rich with capital'!AY72="","",'SAM_2017_4HH_rich with capital'!AY72)</f>
        <v/>
      </c>
      <c r="AZ72" s="223" t="str">
        <f>IF('SAM_2017_4HH_rich with capital'!AZ72="","",'SAM_2017_4HH_rich with capital'!AZ72)</f>
        <v/>
      </c>
      <c r="BA72" s="223" t="str">
        <f>IF('SAM_2017_4HH_rich with capital'!BA72="","",'SAM_2017_4HH_rich with capital'!BA72)</f>
        <v/>
      </c>
      <c r="BB72" s="223" t="str">
        <f>IF('SAM_2017_4HH_rich with capital'!BB72="","",'SAM_2017_4HH_rich with capital'!BB72)</f>
        <v/>
      </c>
      <c r="BC72" s="223" t="str">
        <f>IF('SAM_2017_4HH_rich with capital'!BC72="","",'SAM_2017_4HH_rich with capital'!BC72)</f>
        <v/>
      </c>
      <c r="BD72" s="223" t="str">
        <f>IF('SAM_2017_4HH_rich with capital'!BD72="","",'SAM_2017_4HH_rich with capital'!BD72)</f>
        <v/>
      </c>
      <c r="BE72" s="223" t="str">
        <f>IF('SAM_2017_4HH_rich with capital'!BE72="","",'SAM_2017_4HH_rich with capital'!BE72)</f>
        <v/>
      </c>
      <c r="BF72" s="223" t="str">
        <f>IF('SAM_2017_4HH_rich with capital'!BF72="","",'SAM_2017_4HH_rich with capital'!BF72)</f>
        <v/>
      </c>
      <c r="BG72" s="223" t="str">
        <f>IF('SAM_2017_4HH_rich with capital'!BG72="","",'SAM_2017_4HH_rich with capital'!BG72)</f>
        <v/>
      </c>
      <c r="BH72" s="223" t="str">
        <f>IF('SAM_2017_4HH_rich with capital'!BH72="","",'SAM_2017_4HH_rich with capital'!BH72)</f>
        <v/>
      </c>
      <c r="BI72" s="223" t="str">
        <f>IF('SAM_2017_4HH_rich with capital'!BI72="","",'SAM_2017_4HH_rich with capital'!BI72)</f>
        <v/>
      </c>
      <c r="BJ72" s="223" t="str">
        <f>IF('SAM_2017_4HH_rich with capital'!BJ72="","",'SAM_2017_4HH_rich with capital'!BJ72)</f>
        <v/>
      </c>
      <c r="BK72" s="223" t="str">
        <f>IF('SAM_2017_4HH_rich with capital'!BK72="","",'SAM_2017_4HH_rich with capital'!BK72)</f>
        <v/>
      </c>
      <c r="BL72" s="223" t="str">
        <f>IF('SAM_2017_4HH_rich with capital'!BL72="","",'SAM_2017_4HH_rich with capital'!BL72)</f>
        <v/>
      </c>
      <c r="BM72" s="223" t="str">
        <f>IF('SAM_2017_4HH_rich with capital'!BM72="","",'SAM_2017_4HH_rich with capital'!BM72)</f>
        <v/>
      </c>
      <c r="BN72" s="223" t="str">
        <f>IF('SAM_2017_4HH_rich with capital'!BN72="","",'SAM_2017_4HH_rich with capital'!BN72)</f>
        <v/>
      </c>
      <c r="BO72" s="223" t="str">
        <f>IF('SAM_2017_4HH_rich with capital'!BO72="","",'SAM_2017_4HH_rich with capital'!BO72)</f>
        <v/>
      </c>
      <c r="BP72" s="223" t="str">
        <f>IF('SAM_2017_4HH_rich with capital'!BP72="","",'SAM_2017_4HH_rich with capital'!BP72)</f>
        <v/>
      </c>
      <c r="BQ72" s="223" t="str">
        <f>IF('SAM_2017_4HH_rich with capital'!BQ72="","",'SAM_2017_4HH_rich with capital'!BQ72)</f>
        <v/>
      </c>
      <c r="BR72" s="223" t="str">
        <f>IF('SAM_2017_4HH_rich with capital'!BR72="","",'SAM_2017_4HH_rich with capital'!BR72)</f>
        <v/>
      </c>
      <c r="BS72" s="223" t="str">
        <f>IF('SAM_2017_4HH_rich with capital'!BS72="","",'SAM_2017_4HH_rich with capital'!BS72)</f>
        <v/>
      </c>
      <c r="BT72" s="223" t="str">
        <f>IF('SAM_2017_4HH_rich with capital'!BT72="","",'SAM_2017_4HH_rich with capital'!BT72)</f>
        <v/>
      </c>
      <c r="BU72" s="279" t="str">
        <f>IF('SAM_2017_4HH_rich with capital'!BU72="","",'SAM_2017_4HH_rich with capital'!BU72)</f>
        <v/>
      </c>
      <c r="BV72" s="223" t="str">
        <f>IF('SAM_2017_4HH_rich with capital'!BV72="","",'SAM_2017_4HH_rich with capital'!BV72)</f>
        <v/>
      </c>
      <c r="BW72" s="223" t="str">
        <f>IF('SAM_2017_4HH_rich with capital'!BW72="","",'SAM_2017_4HH_rich with capital'!BW72)</f>
        <v/>
      </c>
      <c r="BX72" s="280" t="str">
        <f>IF('SAM_2017_4HH_rich with capital'!BX72="","",'SAM_2017_4HH_rich with capital'!BX72)</f>
        <v/>
      </c>
      <c r="BY72" s="223" t="str">
        <f>IF('SAM_2017_4HH_rich with capital'!BY72="","",'SAM_2017_4HH_rich with capital'!BY72)</f>
        <v/>
      </c>
      <c r="BZ72" s="223" t="str">
        <f>IF('SAM_2017_4HH_rich with capital'!BZ72="","",'SAM_2017_4HH_rich with capital'!BZ72)</f>
        <v/>
      </c>
      <c r="CA72" s="223" t="str">
        <f>IF('SAM_2017_4HH_rich with capital'!CA72="","",'SAM_2017_4HH_rich with capital'!CA72)</f>
        <v/>
      </c>
      <c r="CB72" s="223" t="str">
        <f>IF('SAM_2017_4HH_rich with capital'!CB72="","",'SAM_2017_4HH_rich with capital'!CB72)</f>
        <v/>
      </c>
      <c r="CC72" s="223" t="str">
        <f>IF('SAM_2017_4HH_rich with capital'!CC72="","",'SAM_2017_4HH_rich with capital'!CC72)</f>
        <v/>
      </c>
      <c r="CD72" s="223" t="str">
        <f>IF('SAM_2017_4HH_rich with capital'!CD72="","",'SAM_2017_4HH_rich with capital'!CD72)</f>
        <v/>
      </c>
      <c r="CE72" s="223" t="str">
        <f>IF('SAM_2017_4HH_rich with capital'!CE72="","",'SAM_2017_4HH_rich with capital'!CE72)</f>
        <v/>
      </c>
      <c r="CF72" s="83" t="str">
        <f>IF('SAM_2017_4HH_rich with capital'!CF72="","",'SAM_2017_4HH_rich with capital'!CF72)</f>
        <v/>
      </c>
      <c r="CG72" s="107">
        <f t="shared" si="2"/>
        <v>16610443.300000001</v>
      </c>
      <c r="CH72" s="221"/>
      <c r="CI72" s="221"/>
      <c r="CJ72" s="221"/>
      <c r="CK72" s="221"/>
    </row>
    <row r="73" spans="1:89" x14ac:dyDescent="0.25">
      <c r="A73" s="181" t="s">
        <v>5</v>
      </c>
      <c r="B73" s="99">
        <v>71</v>
      </c>
      <c r="C73" s="244" t="str">
        <f>IF('SAM_2017_4HH_rich with capital'!C73="","",'SAM_2017_4HH_rich with capital'!C73)</f>
        <v/>
      </c>
      <c r="D73" s="223" t="str">
        <f>IF('SAM_2017_4HH_rich with capital'!D73="","",'SAM_2017_4HH_rich with capital'!D73)</f>
        <v/>
      </c>
      <c r="E73" s="223" t="str">
        <f>IF('SAM_2017_4HH_rich with capital'!E73="","",'SAM_2017_4HH_rich with capital'!E73)</f>
        <v/>
      </c>
      <c r="F73" s="223" t="str">
        <f>IF('SAM_2017_4HH_rich with capital'!F73="","",'SAM_2017_4HH_rich with capital'!F73)</f>
        <v/>
      </c>
      <c r="G73" s="223" t="str">
        <f>IF('SAM_2017_4HH_rich with capital'!G73="","",'SAM_2017_4HH_rich with capital'!G73)</f>
        <v/>
      </c>
      <c r="H73" s="223" t="str">
        <f>IF('SAM_2017_4HH_rich with capital'!H73="","",'SAM_2017_4HH_rich with capital'!H73)</f>
        <v/>
      </c>
      <c r="I73" s="223" t="str">
        <f>IF('SAM_2017_4HH_rich with capital'!I73="","",'SAM_2017_4HH_rich with capital'!I73)</f>
        <v/>
      </c>
      <c r="J73" s="223" t="str">
        <f>IF('SAM_2017_4HH_rich with capital'!J73="","",'SAM_2017_4HH_rich with capital'!J73)</f>
        <v/>
      </c>
      <c r="K73" s="223" t="str">
        <f>IF('SAM_2017_4HH_rich with capital'!K73="","",'SAM_2017_4HH_rich with capital'!K73)</f>
        <v/>
      </c>
      <c r="L73" s="223" t="str">
        <f>IF('SAM_2017_4HH_rich with capital'!L73="","",'SAM_2017_4HH_rich with capital'!L73)</f>
        <v/>
      </c>
      <c r="M73" s="223" t="str">
        <f>IF('SAM_2017_4HH_rich with capital'!M73="","",'SAM_2017_4HH_rich with capital'!M73)</f>
        <v/>
      </c>
      <c r="N73" s="223" t="str">
        <f>IF('SAM_2017_4HH_rich with capital'!N73="","",'SAM_2017_4HH_rich with capital'!N73)</f>
        <v/>
      </c>
      <c r="O73" s="223" t="str">
        <f>IF('SAM_2017_4HH_rich with capital'!O73="","",'SAM_2017_4HH_rich with capital'!O73)</f>
        <v/>
      </c>
      <c r="P73" s="223" t="str">
        <f>IF('SAM_2017_4HH_rich with capital'!P73="","",'SAM_2017_4HH_rich with capital'!P73)</f>
        <v/>
      </c>
      <c r="Q73" s="223" t="str">
        <f>IF('SAM_2017_4HH_rich with capital'!Q73="","",'SAM_2017_4HH_rich with capital'!Q73)</f>
        <v/>
      </c>
      <c r="R73" s="223" t="str">
        <f>IF('SAM_2017_4HH_rich with capital'!R73="","",'SAM_2017_4HH_rich with capital'!R73)</f>
        <v/>
      </c>
      <c r="S73" s="223" t="str">
        <f>IF('SAM_2017_4HH_rich with capital'!S73="","",'SAM_2017_4HH_rich with capital'!S73)</f>
        <v/>
      </c>
      <c r="T73" s="223" t="str">
        <f>IF('SAM_2017_4HH_rich with capital'!T73="","",'SAM_2017_4HH_rich with capital'!T73)</f>
        <v/>
      </c>
      <c r="U73" s="223" t="str">
        <f>IF('SAM_2017_4HH_rich with capital'!U73="","",'SAM_2017_4HH_rich with capital'!U73)</f>
        <v/>
      </c>
      <c r="V73" s="223" t="str">
        <f>IF('SAM_2017_4HH_rich with capital'!V73="","",'SAM_2017_4HH_rich with capital'!V73)</f>
        <v/>
      </c>
      <c r="W73" s="223" t="str">
        <f>IF('SAM_2017_4HH_rich with capital'!W73="","",'SAM_2017_4HH_rich with capital'!W73)</f>
        <v/>
      </c>
      <c r="X73" s="223" t="str">
        <f>IF('SAM_2017_4HH_rich with capital'!X73="","",'SAM_2017_4HH_rich with capital'!X73)</f>
        <v/>
      </c>
      <c r="Y73" s="223" t="str">
        <f>IF('SAM_2017_4HH_rich with capital'!Y73="","",'SAM_2017_4HH_rich with capital'!Y73)</f>
        <v/>
      </c>
      <c r="Z73" s="223" t="str">
        <f>IF('SAM_2017_4HH_rich with capital'!Z73="","",'SAM_2017_4HH_rich with capital'!Z73)</f>
        <v/>
      </c>
      <c r="AA73" s="223" t="str">
        <f>IF('SAM_2017_4HH_rich with capital'!AA73="","",'SAM_2017_4HH_rich with capital'!AA73)</f>
        <v/>
      </c>
      <c r="AB73" s="223" t="str">
        <f>IF('SAM_2017_4HH_rich with capital'!AB73="","",'SAM_2017_4HH_rich with capital'!AB73)</f>
        <v/>
      </c>
      <c r="AC73" s="223" t="str">
        <f>IF('SAM_2017_4HH_rich with capital'!AC73="","",'SAM_2017_4HH_rich with capital'!AC73)</f>
        <v/>
      </c>
      <c r="AD73" s="223" t="str">
        <f>IF('SAM_2017_4HH_rich with capital'!AD73="","",'SAM_2017_4HH_rich with capital'!AD73)</f>
        <v/>
      </c>
      <c r="AE73" s="223" t="str">
        <f>IF('SAM_2017_4HH_rich with capital'!AE73="","",'SAM_2017_4HH_rich with capital'!AE73)</f>
        <v/>
      </c>
      <c r="AF73" s="223" t="str">
        <f>IF('SAM_2017_4HH_rich with capital'!AF73="","",'SAM_2017_4HH_rich with capital'!AF73)</f>
        <v/>
      </c>
      <c r="AG73" s="223" t="str">
        <f>IF('SAM_2017_4HH_rich with capital'!AG73="","",'SAM_2017_4HH_rich with capital'!AG73)</f>
        <v/>
      </c>
      <c r="AH73" s="223" t="str">
        <f>IF('SAM_2017_4HH_rich with capital'!AH73="","",'SAM_2017_4HH_rich with capital'!AH73)</f>
        <v/>
      </c>
      <c r="AI73" s="223" t="str">
        <f>IF('SAM_2017_4HH_rich with capital'!AI73="","",'SAM_2017_4HH_rich with capital'!AI73)</f>
        <v/>
      </c>
      <c r="AJ73" s="223" t="str">
        <f>IF('SAM_2017_4HH_rich with capital'!AJ73="","",'SAM_2017_4HH_rich with capital'!AJ73)</f>
        <v/>
      </c>
      <c r="AK73" s="223" t="str">
        <f>IF('SAM_2017_4HH_rich with capital'!AK73="","",'SAM_2017_4HH_rich with capital'!AK73)</f>
        <v/>
      </c>
      <c r="AL73" s="223" t="str">
        <f>IF('SAM_2017_4HH_rich with capital'!AL73="","",'SAM_2017_4HH_rich with capital'!AL73)</f>
        <v/>
      </c>
      <c r="AM73" s="223" t="str">
        <f>IF('SAM_2017_4HH_rich with capital'!AM73="","",'SAM_2017_4HH_rich with capital'!AM73)</f>
        <v/>
      </c>
      <c r="AN73" s="223" t="str">
        <f>IF('SAM_2017_4HH_rich with capital'!AN73="","",'SAM_2017_4HH_rich with capital'!AN73)</f>
        <v/>
      </c>
      <c r="AO73" s="223" t="str">
        <f>IF('SAM_2017_4HH_rich with capital'!AO73="","",'SAM_2017_4HH_rich with capital'!AO73)</f>
        <v/>
      </c>
      <c r="AP73" s="223" t="str">
        <f>IF('SAM_2017_4HH_rich with capital'!AP73="","",'SAM_2017_4HH_rich with capital'!AP73)</f>
        <v/>
      </c>
      <c r="AQ73" s="223" t="str">
        <f>IF('SAM_2017_4HH_rich with capital'!AQ73="","",'SAM_2017_4HH_rich with capital'!AQ73)</f>
        <v/>
      </c>
      <c r="AR73" s="223" t="str">
        <f>IF('SAM_2017_4HH_rich with capital'!AR73="","",'SAM_2017_4HH_rich with capital'!AR73)</f>
        <v/>
      </c>
      <c r="AS73" s="223" t="str">
        <f>IF('SAM_2017_4HH_rich with capital'!AS73="","",'SAM_2017_4HH_rich with capital'!AS73)</f>
        <v/>
      </c>
      <c r="AT73" s="223" t="str">
        <f>IF('SAM_2017_4HH_rich with capital'!AT73="","",'SAM_2017_4HH_rich with capital'!AT73)</f>
        <v/>
      </c>
      <c r="AU73" s="223" t="str">
        <f>IF('SAM_2017_4HH_rich with capital'!AU73="","",'SAM_2017_4HH_rich with capital'!AU73)</f>
        <v/>
      </c>
      <c r="AV73" s="223" t="str">
        <f>IF('SAM_2017_4HH_rich with capital'!AV73="","",'SAM_2017_4HH_rich with capital'!AV73)</f>
        <v/>
      </c>
      <c r="AW73" s="223" t="str">
        <f>IF('SAM_2017_4HH_rich with capital'!AW73="","",'SAM_2017_4HH_rich with capital'!AW73)</f>
        <v/>
      </c>
      <c r="AX73" s="223" t="str">
        <f>IF('SAM_2017_4HH_rich with capital'!AX73="","",'SAM_2017_4HH_rich with capital'!AX73)</f>
        <v/>
      </c>
      <c r="AY73" s="223" t="str">
        <f>IF('SAM_2017_4HH_rich with capital'!AY73="","",'SAM_2017_4HH_rich with capital'!AY73)</f>
        <v/>
      </c>
      <c r="AZ73" s="223" t="str">
        <f>IF('SAM_2017_4HH_rich with capital'!AZ73="","",'SAM_2017_4HH_rich with capital'!AZ73)</f>
        <v/>
      </c>
      <c r="BA73" s="223" t="str">
        <f>IF('SAM_2017_4HH_rich with capital'!BA73="","",'SAM_2017_4HH_rich with capital'!BA73)</f>
        <v/>
      </c>
      <c r="BB73" s="223" t="str">
        <f>IF('SAM_2017_4HH_rich with capital'!BB73="","",'SAM_2017_4HH_rich with capital'!BB73)</f>
        <v/>
      </c>
      <c r="BC73" s="223" t="str">
        <f>IF('SAM_2017_4HH_rich with capital'!BC73="","",'SAM_2017_4HH_rich with capital'!BC73)</f>
        <v/>
      </c>
      <c r="BD73" s="223" t="str">
        <f>IF('SAM_2017_4HH_rich with capital'!BD73="","",'SAM_2017_4HH_rich with capital'!BD73)</f>
        <v/>
      </c>
      <c r="BE73" s="223" t="str">
        <f>IF('SAM_2017_4HH_rich with capital'!BE73="","",'SAM_2017_4HH_rich with capital'!BE73)</f>
        <v/>
      </c>
      <c r="BF73" s="223" t="str">
        <f>IF('SAM_2017_4HH_rich with capital'!BF73="","",'SAM_2017_4HH_rich with capital'!BF73)</f>
        <v/>
      </c>
      <c r="BG73" s="223" t="str">
        <f>IF('SAM_2017_4HH_rich with capital'!BG73="","",'SAM_2017_4HH_rich with capital'!BG73)</f>
        <v/>
      </c>
      <c r="BH73" s="223" t="str">
        <f>IF('SAM_2017_4HH_rich with capital'!BH73="","",'SAM_2017_4HH_rich with capital'!BH73)</f>
        <v/>
      </c>
      <c r="BI73" s="223" t="str">
        <f>IF('SAM_2017_4HH_rich with capital'!BI73="","",'SAM_2017_4HH_rich with capital'!BI73)</f>
        <v/>
      </c>
      <c r="BJ73" s="223" t="str">
        <f>IF('SAM_2017_4HH_rich with capital'!BJ73="","",'SAM_2017_4HH_rich with capital'!BJ73)</f>
        <v/>
      </c>
      <c r="BK73" s="223" t="str">
        <f>IF('SAM_2017_4HH_rich with capital'!BK73="","",'SAM_2017_4HH_rich with capital'!BK73)</f>
        <v/>
      </c>
      <c r="BL73" s="223" t="str">
        <f>IF('SAM_2017_4HH_rich with capital'!BL73="","",'SAM_2017_4HH_rich with capital'!BL73)</f>
        <v/>
      </c>
      <c r="BM73" s="223" t="str">
        <f>IF('SAM_2017_4HH_rich with capital'!BM73="","",'SAM_2017_4HH_rich with capital'!BM73)</f>
        <v/>
      </c>
      <c r="BN73" s="223" t="str">
        <f>IF('SAM_2017_4HH_rich with capital'!BN73="","",'SAM_2017_4HH_rich with capital'!BN73)</f>
        <v/>
      </c>
      <c r="BO73" s="223" t="str">
        <f>IF('SAM_2017_4HH_rich with capital'!BO73="","",'SAM_2017_4HH_rich with capital'!BO73)</f>
        <v/>
      </c>
      <c r="BP73" s="223" t="str">
        <f>IF('SAM_2017_4HH_rich with capital'!BP73="","",'SAM_2017_4HH_rich with capital'!BP73)</f>
        <v/>
      </c>
      <c r="BQ73" s="223" t="str">
        <f>IF('SAM_2017_4HH_rich with capital'!BQ73="","",'SAM_2017_4HH_rich with capital'!BQ73)</f>
        <v/>
      </c>
      <c r="BR73" s="223" t="str">
        <f>IF('SAM_2017_4HH_rich with capital'!BR73="","",'SAM_2017_4HH_rich with capital'!BR73)</f>
        <v/>
      </c>
      <c r="BS73" s="276" t="str">
        <f>IF('SAM_2017_4HH_rich with capital'!BS73="","",'SAM_2017_4HH_rich with capital'!BS73)</f>
        <v/>
      </c>
      <c r="BT73" s="277">
        <f>IF('SAM_2017_4HH_rich with capital'!BT73="","",'SAM_2017_4HH_rich with capital'!BT73)</f>
        <v>1861823.6367873212</v>
      </c>
      <c r="BU73" s="223" t="str">
        <f>IF('SAM_2017_4HH_rich with capital'!BU73="","",'SAM_2017_4HH_rich with capital'!BU73)</f>
        <v/>
      </c>
      <c r="BV73" s="223" t="str">
        <f>IF('SAM_2017_4HH_rich with capital'!BV73="","",'SAM_2017_4HH_rich with capital'!BV73)</f>
        <v/>
      </c>
      <c r="BW73" s="223" t="str">
        <f>IF('SAM_2017_4HH_rich with capital'!BW73="","",'SAM_2017_4HH_rich with capital'!BW73)</f>
        <v/>
      </c>
      <c r="BX73" s="223" t="str">
        <f>IF('SAM_2017_4HH_rich with capital'!BX73="","",'SAM_2017_4HH_rich with capital'!BX73)</f>
        <v/>
      </c>
      <c r="BY73" s="277">
        <f>IF('SAM_2017_4HH_rich with capital'!BY73="","",'SAM_2017_4HH_rich with capital'!BY73)</f>
        <v>2106766.9758313615</v>
      </c>
      <c r="BZ73" s="277" t="str">
        <f>IF('SAM_2017_4HH_rich with capital'!BZ73="","",'SAM_2017_4HH_rich with capital'!BZ73)</f>
        <v/>
      </c>
      <c r="CA73" s="277" t="str">
        <f>IF('SAM_2017_4HH_rich with capital'!CA73="","",'SAM_2017_4HH_rich with capital'!CA73)</f>
        <v/>
      </c>
      <c r="CB73" s="277" t="str">
        <f>IF('SAM_2017_4HH_rich with capital'!CB73="","",'SAM_2017_4HH_rich with capital'!CB73)</f>
        <v/>
      </c>
      <c r="CC73" s="277" t="str">
        <f>IF('SAM_2017_4HH_rich with capital'!CC73="","",'SAM_2017_4HH_rich with capital'!CC73)</f>
        <v/>
      </c>
      <c r="CD73" s="277" t="str">
        <f>IF('SAM_2017_4HH_rich with capital'!CD73="","",'SAM_2017_4HH_rich with capital'!CD73)</f>
        <v/>
      </c>
      <c r="CE73" s="277" t="str">
        <f>IF('SAM_2017_4HH_rich with capital'!CE73="","",'SAM_2017_4HH_rich with capital'!CE73)</f>
        <v/>
      </c>
      <c r="CF73" s="278">
        <f>IF('SAM_2017_4HH_rich with capital'!CF73="","",'SAM_2017_4HH_rich with capital'!CF73)</f>
        <v>26070.157830538265</v>
      </c>
      <c r="CG73" s="107">
        <f t="shared" si="2"/>
        <v>3994660.7704492211</v>
      </c>
      <c r="CH73" s="221"/>
      <c r="CI73" s="221"/>
      <c r="CJ73" s="221"/>
      <c r="CK73" s="221"/>
    </row>
    <row r="74" spans="1:89" x14ac:dyDescent="0.25">
      <c r="A74" s="181" t="s">
        <v>6</v>
      </c>
      <c r="B74" s="99">
        <v>72</v>
      </c>
      <c r="C74" s="244" t="str">
        <f>IF('SAM_2017_4HH_rich with capital'!C74="","",'SAM_2017_4HH_rich with capital'!C74)</f>
        <v/>
      </c>
      <c r="D74" s="223" t="str">
        <f>IF('SAM_2017_4HH_rich with capital'!D74="","",'SAM_2017_4HH_rich with capital'!D74)</f>
        <v/>
      </c>
      <c r="E74" s="223" t="str">
        <f>IF('SAM_2017_4HH_rich with capital'!E74="","",'SAM_2017_4HH_rich with capital'!E74)</f>
        <v/>
      </c>
      <c r="F74" s="223" t="str">
        <f>IF('SAM_2017_4HH_rich with capital'!F74="","",'SAM_2017_4HH_rich with capital'!F74)</f>
        <v/>
      </c>
      <c r="G74" s="223" t="str">
        <f>IF('SAM_2017_4HH_rich with capital'!G74="","",'SAM_2017_4HH_rich with capital'!G74)</f>
        <v/>
      </c>
      <c r="H74" s="223" t="str">
        <f>IF('SAM_2017_4HH_rich with capital'!H74="","",'SAM_2017_4HH_rich with capital'!H74)</f>
        <v/>
      </c>
      <c r="I74" s="223" t="str">
        <f>IF('SAM_2017_4HH_rich with capital'!I74="","",'SAM_2017_4HH_rich with capital'!I74)</f>
        <v/>
      </c>
      <c r="J74" s="223" t="str">
        <f>IF('SAM_2017_4HH_rich with capital'!J74="","",'SAM_2017_4HH_rich with capital'!J74)</f>
        <v/>
      </c>
      <c r="K74" s="223" t="str">
        <f>IF('SAM_2017_4HH_rich with capital'!K74="","",'SAM_2017_4HH_rich with capital'!K74)</f>
        <v/>
      </c>
      <c r="L74" s="223" t="str">
        <f>IF('SAM_2017_4HH_rich with capital'!L74="","",'SAM_2017_4HH_rich with capital'!L74)</f>
        <v/>
      </c>
      <c r="M74" s="223" t="str">
        <f>IF('SAM_2017_4HH_rich with capital'!M74="","",'SAM_2017_4HH_rich with capital'!M74)</f>
        <v/>
      </c>
      <c r="N74" s="223" t="str">
        <f>IF('SAM_2017_4HH_rich with capital'!N74="","",'SAM_2017_4HH_rich with capital'!N74)</f>
        <v/>
      </c>
      <c r="O74" s="223" t="str">
        <f>IF('SAM_2017_4HH_rich with capital'!O74="","",'SAM_2017_4HH_rich with capital'!O74)</f>
        <v/>
      </c>
      <c r="P74" s="223" t="str">
        <f>IF('SAM_2017_4HH_rich with capital'!P74="","",'SAM_2017_4HH_rich with capital'!P74)</f>
        <v/>
      </c>
      <c r="Q74" s="223" t="str">
        <f>IF('SAM_2017_4HH_rich with capital'!Q74="","",'SAM_2017_4HH_rich with capital'!Q74)</f>
        <v/>
      </c>
      <c r="R74" s="223" t="str">
        <f>IF('SAM_2017_4HH_rich with capital'!R74="","",'SAM_2017_4HH_rich with capital'!R74)</f>
        <v/>
      </c>
      <c r="S74" s="223" t="str">
        <f>IF('SAM_2017_4HH_rich with capital'!S74="","",'SAM_2017_4HH_rich with capital'!S74)</f>
        <v/>
      </c>
      <c r="T74" s="223" t="str">
        <f>IF('SAM_2017_4HH_rich with capital'!T74="","",'SAM_2017_4HH_rich with capital'!T74)</f>
        <v/>
      </c>
      <c r="U74" s="223" t="str">
        <f>IF('SAM_2017_4HH_rich with capital'!U74="","",'SAM_2017_4HH_rich with capital'!U74)</f>
        <v/>
      </c>
      <c r="V74" s="223" t="str">
        <f>IF('SAM_2017_4HH_rich with capital'!V74="","",'SAM_2017_4HH_rich with capital'!V74)</f>
        <v/>
      </c>
      <c r="W74" s="223" t="str">
        <f>IF('SAM_2017_4HH_rich with capital'!W74="","",'SAM_2017_4HH_rich with capital'!W74)</f>
        <v/>
      </c>
      <c r="X74" s="223" t="str">
        <f>IF('SAM_2017_4HH_rich with capital'!X74="","",'SAM_2017_4HH_rich with capital'!X74)</f>
        <v/>
      </c>
      <c r="Y74" s="223" t="str">
        <f>IF('SAM_2017_4HH_rich with capital'!Y74="","",'SAM_2017_4HH_rich with capital'!Y74)</f>
        <v/>
      </c>
      <c r="Z74" s="223" t="str">
        <f>IF('SAM_2017_4HH_rich with capital'!Z74="","",'SAM_2017_4HH_rich with capital'!Z74)</f>
        <v/>
      </c>
      <c r="AA74" s="223" t="str">
        <f>IF('SAM_2017_4HH_rich with capital'!AA74="","",'SAM_2017_4HH_rich with capital'!AA74)</f>
        <v/>
      </c>
      <c r="AB74" s="223" t="str">
        <f>IF('SAM_2017_4HH_rich with capital'!AB74="","",'SAM_2017_4HH_rich with capital'!AB74)</f>
        <v/>
      </c>
      <c r="AC74" s="223" t="str">
        <f>IF('SAM_2017_4HH_rich with capital'!AC74="","",'SAM_2017_4HH_rich with capital'!AC74)</f>
        <v/>
      </c>
      <c r="AD74" s="223" t="str">
        <f>IF('SAM_2017_4HH_rich with capital'!AD74="","",'SAM_2017_4HH_rich with capital'!AD74)</f>
        <v/>
      </c>
      <c r="AE74" s="223" t="str">
        <f>IF('SAM_2017_4HH_rich with capital'!AE74="","",'SAM_2017_4HH_rich with capital'!AE74)</f>
        <v/>
      </c>
      <c r="AF74" s="223" t="str">
        <f>IF('SAM_2017_4HH_rich with capital'!AF74="","",'SAM_2017_4HH_rich with capital'!AF74)</f>
        <v/>
      </c>
      <c r="AG74" s="223" t="str">
        <f>IF('SAM_2017_4HH_rich with capital'!AG74="","",'SAM_2017_4HH_rich with capital'!AG74)</f>
        <v/>
      </c>
      <c r="AH74" s="223" t="str">
        <f>IF('SAM_2017_4HH_rich with capital'!AH74="","",'SAM_2017_4HH_rich with capital'!AH74)</f>
        <v/>
      </c>
      <c r="AI74" s="223" t="str">
        <f>IF('SAM_2017_4HH_rich with capital'!AI74="","",'SAM_2017_4HH_rich with capital'!AI74)</f>
        <v/>
      </c>
      <c r="AJ74" s="223" t="str">
        <f>IF('SAM_2017_4HH_rich with capital'!AJ74="","",'SAM_2017_4HH_rich with capital'!AJ74)</f>
        <v/>
      </c>
      <c r="AK74" s="223" t="str">
        <f>IF('SAM_2017_4HH_rich with capital'!AK74="","",'SAM_2017_4HH_rich with capital'!AK74)</f>
        <v/>
      </c>
      <c r="AL74" s="223" t="str">
        <f>IF('SAM_2017_4HH_rich with capital'!AL74="","",'SAM_2017_4HH_rich with capital'!AL74)</f>
        <v/>
      </c>
      <c r="AM74" s="223" t="str">
        <f>IF('SAM_2017_4HH_rich with capital'!AM74="","",'SAM_2017_4HH_rich with capital'!AM74)</f>
        <v/>
      </c>
      <c r="AN74" s="223" t="str">
        <f>IF('SAM_2017_4HH_rich with capital'!AN74="","",'SAM_2017_4HH_rich with capital'!AN74)</f>
        <v/>
      </c>
      <c r="AO74" s="223" t="str">
        <f>IF('SAM_2017_4HH_rich with capital'!AO74="","",'SAM_2017_4HH_rich with capital'!AO74)</f>
        <v/>
      </c>
      <c r="AP74" s="223" t="str">
        <f>IF('SAM_2017_4HH_rich with capital'!AP74="","",'SAM_2017_4HH_rich with capital'!AP74)</f>
        <v/>
      </c>
      <c r="AQ74" s="223" t="str">
        <f>IF('SAM_2017_4HH_rich with capital'!AQ74="","",'SAM_2017_4HH_rich with capital'!AQ74)</f>
        <v/>
      </c>
      <c r="AR74" s="223" t="str">
        <f>IF('SAM_2017_4HH_rich with capital'!AR74="","",'SAM_2017_4HH_rich with capital'!AR74)</f>
        <v/>
      </c>
      <c r="AS74" s="223" t="str">
        <f>IF('SAM_2017_4HH_rich with capital'!AS74="","",'SAM_2017_4HH_rich with capital'!AS74)</f>
        <v/>
      </c>
      <c r="AT74" s="223" t="str">
        <f>IF('SAM_2017_4HH_rich with capital'!AT74="","",'SAM_2017_4HH_rich with capital'!AT74)</f>
        <v/>
      </c>
      <c r="AU74" s="223" t="str">
        <f>IF('SAM_2017_4HH_rich with capital'!AU74="","",'SAM_2017_4HH_rich with capital'!AU74)</f>
        <v/>
      </c>
      <c r="AV74" s="223" t="str">
        <f>IF('SAM_2017_4HH_rich with capital'!AV74="","",'SAM_2017_4HH_rich with capital'!AV74)</f>
        <v/>
      </c>
      <c r="AW74" s="223" t="str">
        <f>IF('SAM_2017_4HH_rich with capital'!AW74="","",'SAM_2017_4HH_rich with capital'!AW74)</f>
        <v/>
      </c>
      <c r="AX74" s="223" t="str">
        <f>IF('SAM_2017_4HH_rich with capital'!AX74="","",'SAM_2017_4HH_rich with capital'!AX74)</f>
        <v/>
      </c>
      <c r="AY74" s="223" t="str">
        <f>IF('SAM_2017_4HH_rich with capital'!AY74="","",'SAM_2017_4HH_rich with capital'!AY74)</f>
        <v/>
      </c>
      <c r="AZ74" s="223" t="str">
        <f>IF('SAM_2017_4HH_rich with capital'!AZ74="","",'SAM_2017_4HH_rich with capital'!AZ74)</f>
        <v/>
      </c>
      <c r="BA74" s="223" t="str">
        <f>IF('SAM_2017_4HH_rich with capital'!BA74="","",'SAM_2017_4HH_rich with capital'!BA74)</f>
        <v/>
      </c>
      <c r="BB74" s="223" t="str">
        <f>IF('SAM_2017_4HH_rich with capital'!BB74="","",'SAM_2017_4HH_rich with capital'!BB74)</f>
        <v/>
      </c>
      <c r="BC74" s="223" t="str">
        <f>IF('SAM_2017_4HH_rich with capital'!BC74="","",'SAM_2017_4HH_rich with capital'!BC74)</f>
        <v/>
      </c>
      <c r="BD74" s="223" t="str">
        <f>IF('SAM_2017_4HH_rich with capital'!BD74="","",'SAM_2017_4HH_rich with capital'!BD74)</f>
        <v/>
      </c>
      <c r="BE74" s="223" t="str">
        <f>IF('SAM_2017_4HH_rich with capital'!BE74="","",'SAM_2017_4HH_rich with capital'!BE74)</f>
        <v/>
      </c>
      <c r="BF74" s="223" t="str">
        <f>IF('SAM_2017_4HH_rich with capital'!BF74="","",'SAM_2017_4HH_rich with capital'!BF74)</f>
        <v/>
      </c>
      <c r="BG74" s="223" t="str">
        <f>IF('SAM_2017_4HH_rich with capital'!BG74="","",'SAM_2017_4HH_rich with capital'!BG74)</f>
        <v/>
      </c>
      <c r="BH74" s="223" t="str">
        <f>IF('SAM_2017_4HH_rich with capital'!BH74="","",'SAM_2017_4HH_rich with capital'!BH74)</f>
        <v/>
      </c>
      <c r="BI74" s="223" t="str">
        <f>IF('SAM_2017_4HH_rich with capital'!BI74="","",'SAM_2017_4HH_rich with capital'!BI74)</f>
        <v/>
      </c>
      <c r="BJ74" s="223" t="str">
        <f>IF('SAM_2017_4HH_rich with capital'!BJ74="","",'SAM_2017_4HH_rich with capital'!BJ74)</f>
        <v/>
      </c>
      <c r="BK74" s="223" t="str">
        <f>IF('SAM_2017_4HH_rich with capital'!BK74="","",'SAM_2017_4HH_rich with capital'!BK74)</f>
        <v/>
      </c>
      <c r="BL74" s="223" t="str">
        <f>IF('SAM_2017_4HH_rich with capital'!BL74="","",'SAM_2017_4HH_rich with capital'!BL74)</f>
        <v/>
      </c>
      <c r="BM74" s="223" t="str">
        <f>IF('SAM_2017_4HH_rich with capital'!BM74="","",'SAM_2017_4HH_rich with capital'!BM74)</f>
        <v/>
      </c>
      <c r="BN74" s="223" t="str">
        <f>IF('SAM_2017_4HH_rich with capital'!BN74="","",'SAM_2017_4HH_rich with capital'!BN74)</f>
        <v/>
      </c>
      <c r="BO74" s="223" t="str">
        <f>IF('SAM_2017_4HH_rich with capital'!BO74="","",'SAM_2017_4HH_rich with capital'!BO74)</f>
        <v/>
      </c>
      <c r="BP74" s="223" t="str">
        <f>IF('SAM_2017_4HH_rich with capital'!BP74="","",'SAM_2017_4HH_rich with capital'!BP74)</f>
        <v/>
      </c>
      <c r="BQ74" s="223" t="str">
        <f>IF('SAM_2017_4HH_rich with capital'!BQ74="","",'SAM_2017_4HH_rich with capital'!BQ74)</f>
        <v/>
      </c>
      <c r="BR74" s="223" t="str">
        <f>IF('SAM_2017_4HH_rich with capital'!BR74="","",'SAM_2017_4HH_rich with capital'!BR74)</f>
        <v/>
      </c>
      <c r="BS74" s="279">
        <f>IF('SAM_2017_4HH_rich with capital'!BS74="","",'SAM_2017_4HH_rich with capital'!BS74)</f>
        <v>12347349.025572659</v>
      </c>
      <c r="BT74" s="223">
        <f>IF('SAM_2017_4HH_rich with capital'!BT74="","",'SAM_2017_4HH_rich with capital'!BT74)</f>
        <v>4970962.5773226591</v>
      </c>
      <c r="BU74" s="223" t="str">
        <f>IF('SAM_2017_4HH_rich with capital'!BU74="","",'SAM_2017_4HH_rich with capital'!BU74)</f>
        <v/>
      </c>
      <c r="BV74" s="223" t="str">
        <f>IF('SAM_2017_4HH_rich with capital'!BV74="","",'SAM_2017_4HH_rich with capital'!BV74)</f>
        <v/>
      </c>
      <c r="BW74" s="223" t="str">
        <f>IF('SAM_2017_4HH_rich with capital'!BW74="","",'SAM_2017_4HH_rich with capital'!BW74)</f>
        <v/>
      </c>
      <c r="BX74" s="223" t="str">
        <f>IF('SAM_2017_4HH_rich with capital'!BX74="","",'SAM_2017_4HH_rich with capital'!BX74)</f>
        <v/>
      </c>
      <c r="BY74" s="223">
        <f>IF('SAM_2017_4HH_rich with capital'!BY74="","",'SAM_2017_4HH_rich with capital'!BY74)</f>
        <v>1113932.5011497871</v>
      </c>
      <c r="BZ74" s="223" t="str">
        <f>IF('SAM_2017_4HH_rich with capital'!BZ74="","",'SAM_2017_4HH_rich with capital'!BZ74)</f>
        <v/>
      </c>
      <c r="CA74" s="223" t="str">
        <f>IF('SAM_2017_4HH_rich with capital'!CA74="","",'SAM_2017_4HH_rich with capital'!CA74)</f>
        <v/>
      </c>
      <c r="CB74" s="223" t="str">
        <f>IF('SAM_2017_4HH_rich with capital'!CB74="","",'SAM_2017_4HH_rich with capital'!CB74)</f>
        <v/>
      </c>
      <c r="CC74" s="223" t="str">
        <f>IF('SAM_2017_4HH_rich with capital'!CC74="","",'SAM_2017_4HH_rich with capital'!CC74)</f>
        <v/>
      </c>
      <c r="CD74" s="223" t="str">
        <f>IF('SAM_2017_4HH_rich with capital'!CD74="","",'SAM_2017_4HH_rich with capital'!CD74)</f>
        <v/>
      </c>
      <c r="CE74" s="223" t="str">
        <f>IF('SAM_2017_4HH_rich with capital'!CE74="","",'SAM_2017_4HH_rich with capital'!CE74)</f>
        <v/>
      </c>
      <c r="CF74" s="280">
        <f>IF('SAM_2017_4HH_rich with capital'!CF74="","",'SAM_2017_4HH_rich with capital'!CF74)</f>
        <v>351267.06129071204</v>
      </c>
      <c r="CG74" s="107">
        <f t="shared" si="2"/>
        <v>18783511.165335819</v>
      </c>
      <c r="CH74" s="221"/>
      <c r="CI74" s="221"/>
      <c r="CJ74" s="221"/>
      <c r="CK74" s="221"/>
    </row>
    <row r="75" spans="1:89" x14ac:dyDescent="0.25">
      <c r="A75" s="181" t="s">
        <v>7</v>
      </c>
      <c r="B75" s="99">
        <v>73</v>
      </c>
      <c r="C75" s="244" t="str">
        <f>IF('SAM_2017_4HH_rich with capital'!C75="","",'SAM_2017_4HH_rich with capital'!C75)</f>
        <v/>
      </c>
      <c r="D75" s="223" t="str">
        <f>IF('SAM_2017_4HH_rich with capital'!D75="","",'SAM_2017_4HH_rich with capital'!D75)</f>
        <v/>
      </c>
      <c r="E75" s="223" t="str">
        <f>IF('SAM_2017_4HH_rich with capital'!E75="","",'SAM_2017_4HH_rich with capital'!E75)</f>
        <v/>
      </c>
      <c r="F75" s="223" t="str">
        <f>IF('SAM_2017_4HH_rich with capital'!F75="","",'SAM_2017_4HH_rich with capital'!F75)</f>
        <v/>
      </c>
      <c r="G75" s="223" t="str">
        <f>IF('SAM_2017_4HH_rich with capital'!G75="","",'SAM_2017_4HH_rich with capital'!G75)</f>
        <v/>
      </c>
      <c r="H75" s="223" t="str">
        <f>IF('SAM_2017_4HH_rich with capital'!H75="","",'SAM_2017_4HH_rich with capital'!H75)</f>
        <v/>
      </c>
      <c r="I75" s="223" t="str">
        <f>IF('SAM_2017_4HH_rich with capital'!I75="","",'SAM_2017_4HH_rich with capital'!I75)</f>
        <v/>
      </c>
      <c r="J75" s="223" t="str">
        <f>IF('SAM_2017_4HH_rich with capital'!J75="","",'SAM_2017_4HH_rich with capital'!J75)</f>
        <v/>
      </c>
      <c r="K75" s="223" t="str">
        <f>IF('SAM_2017_4HH_rich with capital'!K75="","",'SAM_2017_4HH_rich with capital'!K75)</f>
        <v/>
      </c>
      <c r="L75" s="223" t="str">
        <f>IF('SAM_2017_4HH_rich with capital'!L75="","",'SAM_2017_4HH_rich with capital'!L75)</f>
        <v/>
      </c>
      <c r="M75" s="223" t="str">
        <f>IF('SAM_2017_4HH_rich with capital'!M75="","",'SAM_2017_4HH_rich with capital'!M75)</f>
        <v/>
      </c>
      <c r="N75" s="223" t="str">
        <f>IF('SAM_2017_4HH_rich with capital'!N75="","",'SAM_2017_4HH_rich with capital'!N75)</f>
        <v/>
      </c>
      <c r="O75" s="223" t="str">
        <f>IF('SAM_2017_4HH_rich with capital'!O75="","",'SAM_2017_4HH_rich with capital'!O75)</f>
        <v/>
      </c>
      <c r="P75" s="223" t="str">
        <f>IF('SAM_2017_4HH_rich with capital'!P75="","",'SAM_2017_4HH_rich with capital'!P75)</f>
        <v/>
      </c>
      <c r="Q75" s="223" t="str">
        <f>IF('SAM_2017_4HH_rich with capital'!Q75="","",'SAM_2017_4HH_rich with capital'!Q75)</f>
        <v/>
      </c>
      <c r="R75" s="223" t="str">
        <f>IF('SAM_2017_4HH_rich with capital'!R75="","",'SAM_2017_4HH_rich with capital'!R75)</f>
        <v/>
      </c>
      <c r="S75" s="223" t="str">
        <f>IF('SAM_2017_4HH_rich with capital'!S75="","",'SAM_2017_4HH_rich with capital'!S75)</f>
        <v/>
      </c>
      <c r="T75" s="223" t="str">
        <f>IF('SAM_2017_4HH_rich with capital'!T75="","",'SAM_2017_4HH_rich with capital'!T75)</f>
        <v/>
      </c>
      <c r="U75" s="223" t="str">
        <f>IF('SAM_2017_4HH_rich with capital'!U75="","",'SAM_2017_4HH_rich with capital'!U75)</f>
        <v/>
      </c>
      <c r="V75" s="223" t="str">
        <f>IF('SAM_2017_4HH_rich with capital'!V75="","",'SAM_2017_4HH_rich with capital'!V75)</f>
        <v/>
      </c>
      <c r="W75" s="223" t="str">
        <f>IF('SAM_2017_4HH_rich with capital'!W75="","",'SAM_2017_4HH_rich with capital'!W75)</f>
        <v/>
      </c>
      <c r="X75" s="223" t="str">
        <f>IF('SAM_2017_4HH_rich with capital'!X75="","",'SAM_2017_4HH_rich with capital'!X75)</f>
        <v/>
      </c>
      <c r="Y75" s="223" t="str">
        <f>IF('SAM_2017_4HH_rich with capital'!Y75="","",'SAM_2017_4HH_rich with capital'!Y75)</f>
        <v/>
      </c>
      <c r="Z75" s="223" t="str">
        <f>IF('SAM_2017_4HH_rich with capital'!Z75="","",'SAM_2017_4HH_rich with capital'!Z75)</f>
        <v/>
      </c>
      <c r="AA75" s="223" t="str">
        <f>IF('SAM_2017_4HH_rich with capital'!AA75="","",'SAM_2017_4HH_rich with capital'!AA75)</f>
        <v/>
      </c>
      <c r="AB75" s="223" t="str">
        <f>IF('SAM_2017_4HH_rich with capital'!AB75="","",'SAM_2017_4HH_rich with capital'!AB75)</f>
        <v/>
      </c>
      <c r="AC75" s="223" t="str">
        <f>IF('SAM_2017_4HH_rich with capital'!AC75="","",'SAM_2017_4HH_rich with capital'!AC75)</f>
        <v/>
      </c>
      <c r="AD75" s="223" t="str">
        <f>IF('SAM_2017_4HH_rich with capital'!AD75="","",'SAM_2017_4HH_rich with capital'!AD75)</f>
        <v/>
      </c>
      <c r="AE75" s="223" t="str">
        <f>IF('SAM_2017_4HH_rich with capital'!AE75="","",'SAM_2017_4HH_rich with capital'!AE75)</f>
        <v/>
      </c>
      <c r="AF75" s="223" t="str">
        <f>IF('SAM_2017_4HH_rich with capital'!AF75="","",'SAM_2017_4HH_rich with capital'!AF75)</f>
        <v/>
      </c>
      <c r="AG75" s="223" t="str">
        <f>IF('SAM_2017_4HH_rich with capital'!AG75="","",'SAM_2017_4HH_rich with capital'!AG75)</f>
        <v/>
      </c>
      <c r="AH75" s="223" t="str">
        <f>IF('SAM_2017_4HH_rich with capital'!AH75="","",'SAM_2017_4HH_rich with capital'!AH75)</f>
        <v/>
      </c>
      <c r="AI75" s="223" t="str">
        <f>IF('SAM_2017_4HH_rich with capital'!AI75="","",'SAM_2017_4HH_rich with capital'!AI75)</f>
        <v/>
      </c>
      <c r="AJ75" s="223" t="str">
        <f>IF('SAM_2017_4HH_rich with capital'!AJ75="","",'SAM_2017_4HH_rich with capital'!AJ75)</f>
        <v/>
      </c>
      <c r="AK75" s="223" t="str">
        <f>IF('SAM_2017_4HH_rich with capital'!AK75="","",'SAM_2017_4HH_rich with capital'!AK75)</f>
        <v/>
      </c>
      <c r="AL75" s="223" t="str">
        <f>IF('SAM_2017_4HH_rich with capital'!AL75="","",'SAM_2017_4HH_rich with capital'!AL75)</f>
        <v/>
      </c>
      <c r="AM75" s="223" t="str">
        <f>IF('SAM_2017_4HH_rich with capital'!AM75="","",'SAM_2017_4HH_rich with capital'!AM75)</f>
        <v/>
      </c>
      <c r="AN75" s="223" t="str">
        <f>IF('SAM_2017_4HH_rich with capital'!AN75="","",'SAM_2017_4HH_rich with capital'!AN75)</f>
        <v/>
      </c>
      <c r="AO75" s="223" t="str">
        <f>IF('SAM_2017_4HH_rich with capital'!AO75="","",'SAM_2017_4HH_rich with capital'!AO75)</f>
        <v/>
      </c>
      <c r="AP75" s="223" t="str">
        <f>IF('SAM_2017_4HH_rich with capital'!AP75="","",'SAM_2017_4HH_rich with capital'!AP75)</f>
        <v/>
      </c>
      <c r="AQ75" s="223" t="str">
        <f>IF('SAM_2017_4HH_rich with capital'!AQ75="","",'SAM_2017_4HH_rich with capital'!AQ75)</f>
        <v/>
      </c>
      <c r="AR75" s="223" t="str">
        <f>IF('SAM_2017_4HH_rich with capital'!AR75="","",'SAM_2017_4HH_rich with capital'!AR75)</f>
        <v/>
      </c>
      <c r="AS75" s="223" t="str">
        <f>IF('SAM_2017_4HH_rich with capital'!AS75="","",'SAM_2017_4HH_rich with capital'!AS75)</f>
        <v/>
      </c>
      <c r="AT75" s="223" t="str">
        <f>IF('SAM_2017_4HH_rich with capital'!AT75="","",'SAM_2017_4HH_rich with capital'!AT75)</f>
        <v/>
      </c>
      <c r="AU75" s="223" t="str">
        <f>IF('SAM_2017_4HH_rich with capital'!AU75="","",'SAM_2017_4HH_rich with capital'!AU75)</f>
        <v/>
      </c>
      <c r="AV75" s="223" t="str">
        <f>IF('SAM_2017_4HH_rich with capital'!AV75="","",'SAM_2017_4HH_rich with capital'!AV75)</f>
        <v/>
      </c>
      <c r="AW75" s="223" t="str">
        <f>IF('SAM_2017_4HH_rich with capital'!AW75="","",'SAM_2017_4HH_rich with capital'!AW75)</f>
        <v/>
      </c>
      <c r="AX75" s="223" t="str">
        <f>IF('SAM_2017_4HH_rich with capital'!AX75="","",'SAM_2017_4HH_rich with capital'!AX75)</f>
        <v/>
      </c>
      <c r="AY75" s="223" t="str">
        <f>IF('SAM_2017_4HH_rich with capital'!AY75="","",'SAM_2017_4HH_rich with capital'!AY75)</f>
        <v/>
      </c>
      <c r="AZ75" s="223" t="str">
        <f>IF('SAM_2017_4HH_rich with capital'!AZ75="","",'SAM_2017_4HH_rich with capital'!AZ75)</f>
        <v/>
      </c>
      <c r="BA75" s="223" t="str">
        <f>IF('SAM_2017_4HH_rich with capital'!BA75="","",'SAM_2017_4HH_rich with capital'!BA75)</f>
        <v/>
      </c>
      <c r="BB75" s="223" t="str">
        <f>IF('SAM_2017_4HH_rich with capital'!BB75="","",'SAM_2017_4HH_rich with capital'!BB75)</f>
        <v/>
      </c>
      <c r="BC75" s="223" t="str">
        <f>IF('SAM_2017_4HH_rich with capital'!BC75="","",'SAM_2017_4HH_rich with capital'!BC75)</f>
        <v/>
      </c>
      <c r="BD75" s="223" t="str">
        <f>IF('SAM_2017_4HH_rich with capital'!BD75="","",'SAM_2017_4HH_rich with capital'!BD75)</f>
        <v/>
      </c>
      <c r="BE75" s="223" t="str">
        <f>IF('SAM_2017_4HH_rich with capital'!BE75="","",'SAM_2017_4HH_rich with capital'!BE75)</f>
        <v/>
      </c>
      <c r="BF75" s="223" t="str">
        <f>IF('SAM_2017_4HH_rich with capital'!BF75="","",'SAM_2017_4HH_rich with capital'!BF75)</f>
        <v/>
      </c>
      <c r="BG75" s="223" t="str">
        <f>IF('SAM_2017_4HH_rich with capital'!BG75="","",'SAM_2017_4HH_rich with capital'!BG75)</f>
        <v/>
      </c>
      <c r="BH75" s="223" t="str">
        <f>IF('SAM_2017_4HH_rich with capital'!BH75="","",'SAM_2017_4HH_rich with capital'!BH75)</f>
        <v/>
      </c>
      <c r="BI75" s="223" t="str">
        <f>IF('SAM_2017_4HH_rich with capital'!BI75="","",'SAM_2017_4HH_rich with capital'!BI75)</f>
        <v/>
      </c>
      <c r="BJ75" s="223" t="str">
        <f>IF('SAM_2017_4HH_rich with capital'!BJ75="","",'SAM_2017_4HH_rich with capital'!BJ75)</f>
        <v/>
      </c>
      <c r="BK75" s="223" t="str">
        <f>IF('SAM_2017_4HH_rich with capital'!BK75="","",'SAM_2017_4HH_rich with capital'!BK75)</f>
        <v/>
      </c>
      <c r="BL75" s="223" t="str">
        <f>IF('SAM_2017_4HH_rich with capital'!BL75="","",'SAM_2017_4HH_rich with capital'!BL75)</f>
        <v/>
      </c>
      <c r="BM75" s="223" t="str">
        <f>IF('SAM_2017_4HH_rich with capital'!BM75="","",'SAM_2017_4HH_rich with capital'!BM75)</f>
        <v/>
      </c>
      <c r="BN75" s="223" t="str">
        <f>IF('SAM_2017_4HH_rich with capital'!BN75="","",'SAM_2017_4HH_rich with capital'!BN75)</f>
        <v/>
      </c>
      <c r="BO75" s="223" t="str">
        <f>IF('SAM_2017_4HH_rich with capital'!BO75="","",'SAM_2017_4HH_rich with capital'!BO75)</f>
        <v/>
      </c>
      <c r="BP75" s="223" t="str">
        <f>IF('SAM_2017_4HH_rich with capital'!BP75="","",'SAM_2017_4HH_rich with capital'!BP75)</f>
        <v/>
      </c>
      <c r="BQ75" s="223" t="str">
        <f>IF('SAM_2017_4HH_rich with capital'!BQ75="","",'SAM_2017_4HH_rich with capital'!BQ75)</f>
        <v/>
      </c>
      <c r="BR75" s="223" t="str">
        <f>IF('SAM_2017_4HH_rich with capital'!BR75="","",'SAM_2017_4HH_rich with capital'!BR75)</f>
        <v/>
      </c>
      <c r="BS75" s="279" t="str">
        <f>IF('SAM_2017_4HH_rich with capital'!BS75="","",'SAM_2017_4HH_rich with capital'!BS75)</f>
        <v/>
      </c>
      <c r="BT75" s="223">
        <f>IF('SAM_2017_4HH_rich with capital'!BT75="","",'SAM_2017_4HH_rich with capital'!BT75)</f>
        <v>1242405.1401508879</v>
      </c>
      <c r="BU75" s="223" t="str">
        <f>IF('SAM_2017_4HH_rich with capital'!BU75="","",'SAM_2017_4HH_rich with capital'!BU75)</f>
        <v/>
      </c>
      <c r="BV75" s="223" t="str">
        <f>IF('SAM_2017_4HH_rich with capital'!BV75="","",'SAM_2017_4HH_rich with capital'!BV75)</f>
        <v/>
      </c>
      <c r="BW75" s="223" t="str">
        <f>IF('SAM_2017_4HH_rich with capital'!BW75="","",'SAM_2017_4HH_rich with capital'!BW75)</f>
        <v/>
      </c>
      <c r="BX75" s="223" t="str">
        <f>IF('SAM_2017_4HH_rich with capital'!BX75="","",'SAM_2017_4HH_rich with capital'!BX75)</f>
        <v/>
      </c>
      <c r="BY75" s="223">
        <f>IF('SAM_2017_4HH_rich with capital'!BY75="","",'SAM_2017_4HH_rich with capital'!BY75)</f>
        <v>1405857.1758115562</v>
      </c>
      <c r="BZ75" s="223" t="str">
        <f>IF('SAM_2017_4HH_rich with capital'!BZ75="","",'SAM_2017_4HH_rich with capital'!BZ75)</f>
        <v/>
      </c>
      <c r="CA75" s="223" t="str">
        <f>IF('SAM_2017_4HH_rich with capital'!CA75="","",'SAM_2017_4HH_rich with capital'!CA75)</f>
        <v/>
      </c>
      <c r="CB75" s="223" t="str">
        <f>IF('SAM_2017_4HH_rich with capital'!CB75="","",'SAM_2017_4HH_rich with capital'!CB75)</f>
        <v/>
      </c>
      <c r="CC75" s="223" t="str">
        <f>IF('SAM_2017_4HH_rich with capital'!CC75="","",'SAM_2017_4HH_rich with capital'!CC75)</f>
        <v/>
      </c>
      <c r="CD75" s="223" t="str">
        <f>IF('SAM_2017_4HH_rich with capital'!CD75="","",'SAM_2017_4HH_rich with capital'!CD75)</f>
        <v/>
      </c>
      <c r="CE75" s="223" t="str">
        <f>IF('SAM_2017_4HH_rich with capital'!CE75="","",'SAM_2017_4HH_rich with capital'!CE75)</f>
        <v/>
      </c>
      <c r="CF75" s="280">
        <f>IF('SAM_2017_4HH_rich with capital'!CF75="","",'SAM_2017_4HH_rich with capital'!CF75)</f>
        <v>17396.759528252558</v>
      </c>
      <c r="CG75" s="107">
        <f t="shared" si="2"/>
        <v>2665659.0754906968</v>
      </c>
      <c r="CH75" s="221"/>
      <c r="CI75" s="221"/>
      <c r="CJ75" s="221"/>
      <c r="CK75" s="221"/>
    </row>
    <row r="76" spans="1:89" ht="15.75" thickBot="1" x14ac:dyDescent="0.3">
      <c r="A76" s="181" t="s">
        <v>8</v>
      </c>
      <c r="B76" s="99">
        <v>74</v>
      </c>
      <c r="C76" s="244" t="str">
        <f>IF('SAM_2017_4HH_rich with capital'!C76="","",'SAM_2017_4HH_rich with capital'!C76)</f>
        <v/>
      </c>
      <c r="D76" s="223" t="str">
        <f>IF('SAM_2017_4HH_rich with capital'!D76="","",'SAM_2017_4HH_rich with capital'!D76)</f>
        <v/>
      </c>
      <c r="E76" s="223" t="str">
        <f>IF('SAM_2017_4HH_rich with capital'!E76="","",'SAM_2017_4HH_rich with capital'!E76)</f>
        <v/>
      </c>
      <c r="F76" s="223" t="str">
        <f>IF('SAM_2017_4HH_rich with capital'!F76="","",'SAM_2017_4HH_rich with capital'!F76)</f>
        <v/>
      </c>
      <c r="G76" s="223" t="str">
        <f>IF('SAM_2017_4HH_rich with capital'!G76="","",'SAM_2017_4HH_rich with capital'!G76)</f>
        <v/>
      </c>
      <c r="H76" s="223" t="str">
        <f>IF('SAM_2017_4HH_rich with capital'!H76="","",'SAM_2017_4HH_rich with capital'!H76)</f>
        <v/>
      </c>
      <c r="I76" s="223" t="str">
        <f>IF('SAM_2017_4HH_rich with capital'!I76="","",'SAM_2017_4HH_rich with capital'!I76)</f>
        <v/>
      </c>
      <c r="J76" s="223" t="str">
        <f>IF('SAM_2017_4HH_rich with capital'!J76="","",'SAM_2017_4HH_rich with capital'!J76)</f>
        <v/>
      </c>
      <c r="K76" s="223" t="str">
        <f>IF('SAM_2017_4HH_rich with capital'!K76="","",'SAM_2017_4HH_rich with capital'!K76)</f>
        <v/>
      </c>
      <c r="L76" s="223" t="str">
        <f>IF('SAM_2017_4HH_rich with capital'!L76="","",'SAM_2017_4HH_rich with capital'!L76)</f>
        <v/>
      </c>
      <c r="M76" s="223" t="str">
        <f>IF('SAM_2017_4HH_rich with capital'!M76="","",'SAM_2017_4HH_rich with capital'!M76)</f>
        <v/>
      </c>
      <c r="N76" s="223" t="str">
        <f>IF('SAM_2017_4HH_rich with capital'!N76="","",'SAM_2017_4HH_rich with capital'!N76)</f>
        <v/>
      </c>
      <c r="O76" s="223" t="str">
        <f>IF('SAM_2017_4HH_rich with capital'!O76="","",'SAM_2017_4HH_rich with capital'!O76)</f>
        <v/>
      </c>
      <c r="P76" s="223" t="str">
        <f>IF('SAM_2017_4HH_rich with capital'!P76="","",'SAM_2017_4HH_rich with capital'!P76)</f>
        <v/>
      </c>
      <c r="Q76" s="223" t="str">
        <f>IF('SAM_2017_4HH_rich with capital'!Q76="","",'SAM_2017_4HH_rich with capital'!Q76)</f>
        <v/>
      </c>
      <c r="R76" s="223" t="str">
        <f>IF('SAM_2017_4HH_rich with capital'!R76="","",'SAM_2017_4HH_rich with capital'!R76)</f>
        <v/>
      </c>
      <c r="S76" s="223" t="str">
        <f>IF('SAM_2017_4HH_rich with capital'!S76="","",'SAM_2017_4HH_rich with capital'!S76)</f>
        <v/>
      </c>
      <c r="T76" s="223" t="str">
        <f>IF('SAM_2017_4HH_rich with capital'!T76="","",'SAM_2017_4HH_rich with capital'!T76)</f>
        <v/>
      </c>
      <c r="U76" s="223" t="str">
        <f>IF('SAM_2017_4HH_rich with capital'!U76="","",'SAM_2017_4HH_rich with capital'!U76)</f>
        <v/>
      </c>
      <c r="V76" s="223" t="str">
        <f>IF('SAM_2017_4HH_rich with capital'!V76="","",'SAM_2017_4HH_rich with capital'!V76)</f>
        <v/>
      </c>
      <c r="W76" s="223" t="str">
        <f>IF('SAM_2017_4HH_rich with capital'!W76="","",'SAM_2017_4HH_rich with capital'!W76)</f>
        <v/>
      </c>
      <c r="X76" s="223" t="str">
        <f>IF('SAM_2017_4HH_rich with capital'!X76="","",'SAM_2017_4HH_rich with capital'!X76)</f>
        <v/>
      </c>
      <c r="Y76" s="223" t="str">
        <f>IF('SAM_2017_4HH_rich with capital'!Y76="","",'SAM_2017_4HH_rich with capital'!Y76)</f>
        <v/>
      </c>
      <c r="Z76" s="223" t="str">
        <f>IF('SAM_2017_4HH_rich with capital'!Z76="","",'SAM_2017_4HH_rich with capital'!Z76)</f>
        <v/>
      </c>
      <c r="AA76" s="223" t="str">
        <f>IF('SAM_2017_4HH_rich with capital'!AA76="","",'SAM_2017_4HH_rich with capital'!AA76)</f>
        <v/>
      </c>
      <c r="AB76" s="223" t="str">
        <f>IF('SAM_2017_4HH_rich with capital'!AB76="","",'SAM_2017_4HH_rich with capital'!AB76)</f>
        <v/>
      </c>
      <c r="AC76" s="223" t="str">
        <f>IF('SAM_2017_4HH_rich with capital'!AC76="","",'SAM_2017_4HH_rich with capital'!AC76)</f>
        <v/>
      </c>
      <c r="AD76" s="223" t="str">
        <f>IF('SAM_2017_4HH_rich with capital'!AD76="","",'SAM_2017_4HH_rich with capital'!AD76)</f>
        <v/>
      </c>
      <c r="AE76" s="223" t="str">
        <f>IF('SAM_2017_4HH_rich with capital'!AE76="","",'SAM_2017_4HH_rich with capital'!AE76)</f>
        <v/>
      </c>
      <c r="AF76" s="223" t="str">
        <f>IF('SAM_2017_4HH_rich with capital'!AF76="","",'SAM_2017_4HH_rich with capital'!AF76)</f>
        <v/>
      </c>
      <c r="AG76" s="223" t="str">
        <f>IF('SAM_2017_4HH_rich with capital'!AG76="","",'SAM_2017_4HH_rich with capital'!AG76)</f>
        <v/>
      </c>
      <c r="AH76" s="223" t="str">
        <f>IF('SAM_2017_4HH_rich with capital'!AH76="","",'SAM_2017_4HH_rich with capital'!AH76)</f>
        <v/>
      </c>
      <c r="AI76" s="223" t="str">
        <f>IF('SAM_2017_4HH_rich with capital'!AI76="","",'SAM_2017_4HH_rich with capital'!AI76)</f>
        <v/>
      </c>
      <c r="AJ76" s="223" t="str">
        <f>IF('SAM_2017_4HH_rich with capital'!AJ76="","",'SAM_2017_4HH_rich with capital'!AJ76)</f>
        <v/>
      </c>
      <c r="AK76" s="223" t="str">
        <f>IF('SAM_2017_4HH_rich with capital'!AK76="","",'SAM_2017_4HH_rich with capital'!AK76)</f>
        <v/>
      </c>
      <c r="AL76" s="223" t="str">
        <f>IF('SAM_2017_4HH_rich with capital'!AL76="","",'SAM_2017_4HH_rich with capital'!AL76)</f>
        <v/>
      </c>
      <c r="AM76" s="223" t="str">
        <f>IF('SAM_2017_4HH_rich with capital'!AM76="","",'SAM_2017_4HH_rich with capital'!AM76)</f>
        <v/>
      </c>
      <c r="AN76" s="223" t="str">
        <f>IF('SAM_2017_4HH_rich with capital'!AN76="","",'SAM_2017_4HH_rich with capital'!AN76)</f>
        <v/>
      </c>
      <c r="AO76" s="223" t="str">
        <f>IF('SAM_2017_4HH_rich with capital'!AO76="","",'SAM_2017_4HH_rich with capital'!AO76)</f>
        <v/>
      </c>
      <c r="AP76" s="223" t="str">
        <f>IF('SAM_2017_4HH_rich with capital'!AP76="","",'SAM_2017_4HH_rich with capital'!AP76)</f>
        <v/>
      </c>
      <c r="AQ76" s="223" t="str">
        <f>IF('SAM_2017_4HH_rich with capital'!AQ76="","",'SAM_2017_4HH_rich with capital'!AQ76)</f>
        <v/>
      </c>
      <c r="AR76" s="223" t="str">
        <f>IF('SAM_2017_4HH_rich with capital'!AR76="","",'SAM_2017_4HH_rich with capital'!AR76)</f>
        <v/>
      </c>
      <c r="AS76" s="223" t="str">
        <f>IF('SAM_2017_4HH_rich with capital'!AS76="","",'SAM_2017_4HH_rich with capital'!AS76)</f>
        <v/>
      </c>
      <c r="AT76" s="223" t="str">
        <f>IF('SAM_2017_4HH_rich with capital'!AT76="","",'SAM_2017_4HH_rich with capital'!AT76)</f>
        <v/>
      </c>
      <c r="AU76" s="223" t="str">
        <f>IF('SAM_2017_4HH_rich with capital'!AU76="","",'SAM_2017_4HH_rich with capital'!AU76)</f>
        <v/>
      </c>
      <c r="AV76" s="223" t="str">
        <f>IF('SAM_2017_4HH_rich with capital'!AV76="","",'SAM_2017_4HH_rich with capital'!AV76)</f>
        <v/>
      </c>
      <c r="AW76" s="223" t="str">
        <f>IF('SAM_2017_4HH_rich with capital'!AW76="","",'SAM_2017_4HH_rich with capital'!AW76)</f>
        <v/>
      </c>
      <c r="AX76" s="223" t="str">
        <f>IF('SAM_2017_4HH_rich with capital'!AX76="","",'SAM_2017_4HH_rich with capital'!AX76)</f>
        <v/>
      </c>
      <c r="AY76" s="223" t="str">
        <f>IF('SAM_2017_4HH_rich with capital'!AY76="","",'SAM_2017_4HH_rich with capital'!AY76)</f>
        <v/>
      </c>
      <c r="AZ76" s="223" t="str">
        <f>IF('SAM_2017_4HH_rich with capital'!AZ76="","",'SAM_2017_4HH_rich with capital'!AZ76)</f>
        <v/>
      </c>
      <c r="BA76" s="223" t="str">
        <f>IF('SAM_2017_4HH_rich with capital'!BA76="","",'SAM_2017_4HH_rich with capital'!BA76)</f>
        <v/>
      </c>
      <c r="BB76" s="223" t="str">
        <f>IF('SAM_2017_4HH_rich with capital'!BB76="","",'SAM_2017_4HH_rich with capital'!BB76)</f>
        <v/>
      </c>
      <c r="BC76" s="223" t="str">
        <f>IF('SAM_2017_4HH_rich with capital'!BC76="","",'SAM_2017_4HH_rich with capital'!BC76)</f>
        <v/>
      </c>
      <c r="BD76" s="223" t="str">
        <f>IF('SAM_2017_4HH_rich with capital'!BD76="","",'SAM_2017_4HH_rich with capital'!BD76)</f>
        <v/>
      </c>
      <c r="BE76" s="223" t="str">
        <f>IF('SAM_2017_4HH_rich with capital'!BE76="","",'SAM_2017_4HH_rich with capital'!BE76)</f>
        <v/>
      </c>
      <c r="BF76" s="223" t="str">
        <f>IF('SAM_2017_4HH_rich with capital'!BF76="","",'SAM_2017_4HH_rich with capital'!BF76)</f>
        <v/>
      </c>
      <c r="BG76" s="223" t="str">
        <f>IF('SAM_2017_4HH_rich with capital'!BG76="","",'SAM_2017_4HH_rich with capital'!BG76)</f>
        <v/>
      </c>
      <c r="BH76" s="223" t="str">
        <f>IF('SAM_2017_4HH_rich with capital'!BH76="","",'SAM_2017_4HH_rich with capital'!BH76)</f>
        <v/>
      </c>
      <c r="BI76" s="223" t="str">
        <f>IF('SAM_2017_4HH_rich with capital'!BI76="","",'SAM_2017_4HH_rich with capital'!BI76)</f>
        <v/>
      </c>
      <c r="BJ76" s="223" t="str">
        <f>IF('SAM_2017_4HH_rich with capital'!BJ76="","",'SAM_2017_4HH_rich with capital'!BJ76)</f>
        <v/>
      </c>
      <c r="BK76" s="223" t="str">
        <f>IF('SAM_2017_4HH_rich with capital'!BK76="","",'SAM_2017_4HH_rich with capital'!BK76)</f>
        <v/>
      </c>
      <c r="BL76" s="223" t="str">
        <f>IF('SAM_2017_4HH_rich with capital'!BL76="","",'SAM_2017_4HH_rich with capital'!BL76)</f>
        <v/>
      </c>
      <c r="BM76" s="223" t="str">
        <f>IF('SAM_2017_4HH_rich with capital'!BM76="","",'SAM_2017_4HH_rich with capital'!BM76)</f>
        <v/>
      </c>
      <c r="BN76" s="223" t="str">
        <f>IF('SAM_2017_4HH_rich with capital'!BN76="","",'SAM_2017_4HH_rich with capital'!BN76)</f>
        <v/>
      </c>
      <c r="BO76" s="223" t="str">
        <f>IF('SAM_2017_4HH_rich with capital'!BO76="","",'SAM_2017_4HH_rich with capital'!BO76)</f>
        <v/>
      </c>
      <c r="BP76" s="223" t="str">
        <f>IF('SAM_2017_4HH_rich with capital'!BP76="","",'SAM_2017_4HH_rich with capital'!BP76)</f>
        <v/>
      </c>
      <c r="BQ76" s="223" t="str">
        <f>IF('SAM_2017_4HH_rich with capital'!BQ76="","",'SAM_2017_4HH_rich with capital'!BQ76)</f>
        <v/>
      </c>
      <c r="BR76" s="223" t="str">
        <f>IF('SAM_2017_4HH_rich with capital'!BR76="","",'SAM_2017_4HH_rich with capital'!BR76)</f>
        <v/>
      </c>
      <c r="BS76" s="281">
        <f>IF('SAM_2017_4HH_rich with capital'!BS76="","",'SAM_2017_4HH_rich with capital'!BS76)</f>
        <v>21200669.519423459</v>
      </c>
      <c r="BT76" s="282">
        <f>IF('SAM_2017_4HH_rich with capital'!BT76="","",'SAM_2017_4HH_rich with capital'!BT76)</f>
        <v>8535251.9457391296</v>
      </c>
      <c r="BU76" s="223" t="str">
        <f>IF('SAM_2017_4HH_rich with capital'!BU76="","",'SAM_2017_4HH_rich with capital'!BU76)</f>
        <v/>
      </c>
      <c r="BV76" s="223" t="str">
        <f>IF('SAM_2017_4HH_rich with capital'!BV76="","",'SAM_2017_4HH_rich with capital'!BV76)</f>
        <v/>
      </c>
      <c r="BW76" s="223" t="str">
        <f>IF('SAM_2017_4HH_rich with capital'!BW76="","",'SAM_2017_4HH_rich with capital'!BW76)</f>
        <v/>
      </c>
      <c r="BX76" s="223" t="str">
        <f>IF('SAM_2017_4HH_rich with capital'!BX76="","",'SAM_2017_4HH_rich with capital'!BX76)</f>
        <v/>
      </c>
      <c r="BY76" s="282">
        <f>IF('SAM_2017_4HH_rich with capital'!BY76="","",'SAM_2017_4HH_rich with capital'!BY76)</f>
        <v>2722055.706759505</v>
      </c>
      <c r="BZ76" s="282" t="str">
        <f>IF('SAM_2017_4HH_rich with capital'!BZ76="","",'SAM_2017_4HH_rich with capital'!BZ76)</f>
        <v/>
      </c>
      <c r="CA76" s="282" t="str">
        <f>IF('SAM_2017_4HH_rich with capital'!CA76="","",'SAM_2017_4HH_rich with capital'!CA76)</f>
        <v/>
      </c>
      <c r="CB76" s="282" t="str">
        <f>IF('SAM_2017_4HH_rich with capital'!CB76="","",'SAM_2017_4HH_rich with capital'!CB76)</f>
        <v/>
      </c>
      <c r="CC76" s="282" t="str">
        <f>IF('SAM_2017_4HH_rich with capital'!CC76="","",'SAM_2017_4HH_rich with capital'!CC76)</f>
        <v/>
      </c>
      <c r="CD76" s="282" t="str">
        <f>IF('SAM_2017_4HH_rich with capital'!CD76="","",'SAM_2017_4HH_rich with capital'!CD76)</f>
        <v/>
      </c>
      <c r="CE76" s="282" t="str">
        <f>IF('SAM_2017_4HH_rich with capital'!CE76="","",'SAM_2017_4HH_rich with capital'!CE76)</f>
        <v/>
      </c>
      <c r="CF76" s="283">
        <f>IF('SAM_2017_4HH_rich with capital'!CF76="","",'SAM_2017_4HH_rich with capital'!CF76)</f>
        <v>603133.26075578888</v>
      </c>
      <c r="CG76" s="107">
        <f t="shared" si="2"/>
        <v>33061110.432677884</v>
      </c>
      <c r="CH76" s="221"/>
      <c r="CI76" s="221"/>
      <c r="CJ76" s="221"/>
      <c r="CK76" s="221"/>
    </row>
    <row r="77" spans="1:89" x14ac:dyDescent="0.25">
      <c r="A77" s="227" t="str">
        <f>BY1</f>
        <v>Govt</v>
      </c>
      <c r="B77" s="225">
        <v>75</v>
      </c>
      <c r="C77" s="244" t="str">
        <f>IF('SAM_2017_4HH_rich with capital'!C77="","",'SAM_2017_4HH_rich with capital'!C77)</f>
        <v/>
      </c>
      <c r="D77" s="223" t="str">
        <f>IF('SAM_2017_4HH_rich with capital'!D77="","",'SAM_2017_4HH_rich with capital'!D77)</f>
        <v/>
      </c>
      <c r="E77" s="223" t="str">
        <f>IF('SAM_2017_4HH_rich with capital'!E77="","",'SAM_2017_4HH_rich with capital'!E77)</f>
        <v/>
      </c>
      <c r="F77" s="223" t="str">
        <f>IF('SAM_2017_4HH_rich with capital'!F77="","",'SAM_2017_4HH_rich with capital'!F77)</f>
        <v/>
      </c>
      <c r="G77" s="223" t="str">
        <f>IF('SAM_2017_4HH_rich with capital'!G77="","",'SAM_2017_4HH_rich with capital'!G77)</f>
        <v/>
      </c>
      <c r="H77" s="223" t="str">
        <f>IF('SAM_2017_4HH_rich with capital'!H77="","",'SAM_2017_4HH_rich with capital'!H77)</f>
        <v/>
      </c>
      <c r="I77" s="223" t="str">
        <f>IF('SAM_2017_4HH_rich with capital'!I77="","",'SAM_2017_4HH_rich with capital'!I77)</f>
        <v/>
      </c>
      <c r="J77" s="223" t="str">
        <f>IF('SAM_2017_4HH_rich with capital'!J77="","",'SAM_2017_4HH_rich with capital'!J77)</f>
        <v/>
      </c>
      <c r="K77" s="223" t="str">
        <f>IF('SAM_2017_4HH_rich with capital'!K77="","",'SAM_2017_4HH_rich with capital'!K77)</f>
        <v/>
      </c>
      <c r="L77" s="223" t="str">
        <f>IF('SAM_2017_4HH_rich with capital'!L77="","",'SAM_2017_4HH_rich with capital'!L77)</f>
        <v/>
      </c>
      <c r="M77" s="223" t="str">
        <f>IF('SAM_2017_4HH_rich with capital'!M77="","",'SAM_2017_4HH_rich with capital'!M77)</f>
        <v/>
      </c>
      <c r="N77" s="223" t="str">
        <f>IF('SAM_2017_4HH_rich with capital'!N77="","",'SAM_2017_4HH_rich with capital'!N77)</f>
        <v/>
      </c>
      <c r="O77" s="223" t="str">
        <f>IF('SAM_2017_4HH_rich with capital'!O77="","",'SAM_2017_4HH_rich with capital'!O77)</f>
        <v/>
      </c>
      <c r="P77" s="223" t="str">
        <f>IF('SAM_2017_4HH_rich with capital'!P77="","",'SAM_2017_4HH_rich with capital'!P77)</f>
        <v/>
      </c>
      <c r="Q77" s="223" t="str">
        <f>IF('SAM_2017_4HH_rich with capital'!Q77="","",'SAM_2017_4HH_rich with capital'!Q77)</f>
        <v/>
      </c>
      <c r="R77" s="223" t="str">
        <f>IF('SAM_2017_4HH_rich with capital'!R77="","",'SAM_2017_4HH_rich with capital'!R77)</f>
        <v/>
      </c>
      <c r="S77" s="223" t="str">
        <f>IF('SAM_2017_4HH_rich with capital'!S77="","",'SAM_2017_4HH_rich with capital'!S77)</f>
        <v/>
      </c>
      <c r="T77" s="223" t="str">
        <f>IF('SAM_2017_4HH_rich with capital'!T77="","",'SAM_2017_4HH_rich with capital'!T77)</f>
        <v/>
      </c>
      <c r="U77" s="223" t="str">
        <f>IF('SAM_2017_4HH_rich with capital'!U77="","",'SAM_2017_4HH_rich with capital'!U77)</f>
        <v/>
      </c>
      <c r="V77" s="223" t="str">
        <f>IF('SAM_2017_4HH_rich with capital'!V77="","",'SAM_2017_4HH_rich with capital'!V77)</f>
        <v/>
      </c>
      <c r="W77" s="223" t="str">
        <f>IF('SAM_2017_4HH_rich with capital'!W77="","",'SAM_2017_4HH_rich with capital'!W77)</f>
        <v/>
      </c>
      <c r="X77" s="223" t="str">
        <f>IF('SAM_2017_4HH_rich with capital'!X77="","",'SAM_2017_4HH_rich with capital'!X77)</f>
        <v/>
      </c>
      <c r="Y77" s="223" t="str">
        <f>IF('SAM_2017_4HH_rich with capital'!Y77="","",'SAM_2017_4HH_rich with capital'!Y77)</f>
        <v/>
      </c>
      <c r="Z77" s="223" t="str">
        <f>IF('SAM_2017_4HH_rich with capital'!Z77="","",'SAM_2017_4HH_rich with capital'!Z77)</f>
        <v/>
      </c>
      <c r="AA77" s="223" t="str">
        <f>IF('SAM_2017_4HH_rich with capital'!AA77="","",'SAM_2017_4HH_rich with capital'!AA77)</f>
        <v/>
      </c>
      <c r="AB77" s="223" t="str">
        <f>IF('SAM_2017_4HH_rich with capital'!AB77="","",'SAM_2017_4HH_rich with capital'!AB77)</f>
        <v/>
      </c>
      <c r="AC77" s="223" t="str">
        <f>IF('SAM_2017_4HH_rich with capital'!AC77="","",'SAM_2017_4HH_rich with capital'!AC77)</f>
        <v/>
      </c>
      <c r="AD77" s="223" t="str">
        <f>IF('SAM_2017_4HH_rich with capital'!AD77="","",'SAM_2017_4HH_rich with capital'!AD77)</f>
        <v/>
      </c>
      <c r="AE77" s="223" t="str">
        <f>IF('SAM_2017_4HH_rich with capital'!AE77="","",'SAM_2017_4HH_rich with capital'!AE77)</f>
        <v/>
      </c>
      <c r="AF77" s="223" t="str">
        <f>IF('SAM_2017_4HH_rich with capital'!AF77="","",'SAM_2017_4HH_rich with capital'!AF77)</f>
        <v/>
      </c>
      <c r="AG77" s="223" t="str">
        <f>IF('SAM_2017_4HH_rich with capital'!AG77="","",'SAM_2017_4HH_rich with capital'!AG77)</f>
        <v/>
      </c>
      <c r="AH77" s="223" t="str">
        <f>IF('SAM_2017_4HH_rich with capital'!AH77="","",'SAM_2017_4HH_rich with capital'!AH77)</f>
        <v/>
      </c>
      <c r="AI77" s="223" t="str">
        <f>IF('SAM_2017_4HH_rich with capital'!AI77="","",'SAM_2017_4HH_rich with capital'!AI77)</f>
        <v/>
      </c>
      <c r="AJ77" s="223" t="str">
        <f>IF('SAM_2017_4HH_rich with capital'!AJ77="","",'SAM_2017_4HH_rich with capital'!AJ77)</f>
        <v/>
      </c>
      <c r="AK77" s="223" t="str">
        <f>IF('SAM_2017_4HH_rich with capital'!AK77="","",'SAM_2017_4HH_rich with capital'!AK77)</f>
        <v/>
      </c>
      <c r="AL77" s="223" t="str">
        <f>IF('SAM_2017_4HH_rich with capital'!AL77="","",'SAM_2017_4HH_rich with capital'!AL77)</f>
        <v/>
      </c>
      <c r="AM77" s="223" t="str">
        <f>IF('SAM_2017_4HH_rich with capital'!AM77="","",'SAM_2017_4HH_rich with capital'!AM77)</f>
        <v/>
      </c>
      <c r="AN77" s="223" t="str">
        <f>IF('SAM_2017_4HH_rich with capital'!AN77="","",'SAM_2017_4HH_rich with capital'!AN77)</f>
        <v/>
      </c>
      <c r="AO77" s="223" t="str">
        <f>IF('SAM_2017_4HH_rich with capital'!AO77="","",'SAM_2017_4HH_rich with capital'!AO77)</f>
        <v/>
      </c>
      <c r="AP77" s="223" t="str">
        <f>IF('SAM_2017_4HH_rich with capital'!AP77="","",'SAM_2017_4HH_rich with capital'!AP77)</f>
        <v/>
      </c>
      <c r="AQ77" s="223" t="str">
        <f>IF('SAM_2017_4HH_rich with capital'!AQ77="","",'SAM_2017_4HH_rich with capital'!AQ77)</f>
        <v/>
      </c>
      <c r="AR77" s="223" t="str">
        <f>IF('SAM_2017_4HH_rich with capital'!AR77="","",'SAM_2017_4HH_rich with capital'!AR77)</f>
        <v/>
      </c>
      <c r="AS77" s="223" t="str">
        <f>IF('SAM_2017_4HH_rich with capital'!AS77="","",'SAM_2017_4HH_rich with capital'!AS77)</f>
        <v/>
      </c>
      <c r="AT77" s="223" t="str">
        <f>IF('SAM_2017_4HH_rich with capital'!AT77="","",'SAM_2017_4HH_rich with capital'!AT77)</f>
        <v/>
      </c>
      <c r="AU77" s="223" t="str">
        <f>IF('SAM_2017_4HH_rich with capital'!AU77="","",'SAM_2017_4HH_rich with capital'!AU77)</f>
        <v/>
      </c>
      <c r="AV77" s="223" t="str">
        <f>IF('SAM_2017_4HH_rich with capital'!AV77="","",'SAM_2017_4HH_rich with capital'!AV77)</f>
        <v/>
      </c>
      <c r="AW77" s="223" t="str">
        <f>IF('SAM_2017_4HH_rich with capital'!AW77="","",'SAM_2017_4HH_rich with capital'!AW77)</f>
        <v/>
      </c>
      <c r="AX77" s="223" t="str">
        <f>IF('SAM_2017_4HH_rich with capital'!AX77="","",'SAM_2017_4HH_rich with capital'!AX77)</f>
        <v/>
      </c>
      <c r="AY77" s="223" t="str">
        <f>IF('SAM_2017_4HH_rich with capital'!AY77="","",'SAM_2017_4HH_rich with capital'!AY77)</f>
        <v/>
      </c>
      <c r="AZ77" s="223" t="str">
        <f>IF('SAM_2017_4HH_rich with capital'!AZ77="","",'SAM_2017_4HH_rich with capital'!AZ77)</f>
        <v/>
      </c>
      <c r="BA77" s="223" t="str">
        <f>IF('SAM_2017_4HH_rich with capital'!BA77="","",'SAM_2017_4HH_rich with capital'!BA77)</f>
        <v/>
      </c>
      <c r="BB77" s="223" t="str">
        <f>IF('SAM_2017_4HH_rich with capital'!BB77="","",'SAM_2017_4HH_rich with capital'!BB77)</f>
        <v/>
      </c>
      <c r="BC77" s="223" t="str">
        <f>IF('SAM_2017_4HH_rich with capital'!BC77="","",'SAM_2017_4HH_rich with capital'!BC77)</f>
        <v/>
      </c>
      <c r="BD77" s="223" t="str">
        <f>IF('SAM_2017_4HH_rich with capital'!BD77="","",'SAM_2017_4HH_rich with capital'!BD77)</f>
        <v/>
      </c>
      <c r="BE77" s="223" t="str">
        <f>IF('SAM_2017_4HH_rich with capital'!BE77="","",'SAM_2017_4HH_rich with capital'!BE77)</f>
        <v/>
      </c>
      <c r="BF77" s="223" t="str">
        <f>IF('SAM_2017_4HH_rich with capital'!BF77="","",'SAM_2017_4HH_rich with capital'!BF77)</f>
        <v/>
      </c>
      <c r="BG77" s="223" t="str">
        <f>IF('SAM_2017_4HH_rich with capital'!BG77="","",'SAM_2017_4HH_rich with capital'!BG77)</f>
        <v/>
      </c>
      <c r="BH77" s="223" t="str">
        <f>IF('SAM_2017_4HH_rich with capital'!BH77="","",'SAM_2017_4HH_rich with capital'!BH77)</f>
        <v/>
      </c>
      <c r="BI77" s="223" t="str">
        <f>IF('SAM_2017_4HH_rich with capital'!BI77="","",'SAM_2017_4HH_rich with capital'!BI77)</f>
        <v/>
      </c>
      <c r="BJ77" s="223" t="str">
        <f>IF('SAM_2017_4HH_rich with capital'!BJ77="","",'SAM_2017_4HH_rich with capital'!BJ77)</f>
        <v/>
      </c>
      <c r="BK77" s="223" t="str">
        <f>IF('SAM_2017_4HH_rich with capital'!BK77="","",'SAM_2017_4HH_rich with capital'!BK77)</f>
        <v/>
      </c>
      <c r="BL77" s="223" t="str">
        <f>IF('SAM_2017_4HH_rich with capital'!BL77="","",'SAM_2017_4HH_rich with capital'!BL77)</f>
        <v/>
      </c>
      <c r="BM77" s="223" t="str">
        <f>IF('SAM_2017_4HH_rich with capital'!BM77="","",'SAM_2017_4HH_rich with capital'!BM77)</f>
        <v/>
      </c>
      <c r="BN77" s="223" t="str">
        <f>IF('SAM_2017_4HH_rich with capital'!BN77="","",'SAM_2017_4HH_rich with capital'!BN77)</f>
        <v/>
      </c>
      <c r="BO77" s="223" t="str">
        <f>IF('SAM_2017_4HH_rich with capital'!BO77="","",'SAM_2017_4HH_rich with capital'!BO77)</f>
        <v/>
      </c>
      <c r="BP77" s="223" t="str">
        <f>IF('SAM_2017_4HH_rich with capital'!BP77="","",'SAM_2017_4HH_rich with capital'!BP77)</f>
        <v/>
      </c>
      <c r="BQ77" s="223" t="str">
        <f>IF('SAM_2017_4HH_rich with capital'!BQ77="","",'SAM_2017_4HH_rich with capital'!BQ77)</f>
        <v/>
      </c>
      <c r="BR77" s="223" t="str">
        <f>IF('SAM_2017_4HH_rich with capital'!BR77="","",'SAM_2017_4HH_rich with capital'!BR77)</f>
        <v/>
      </c>
      <c r="BS77" s="223">
        <f>IF('SAM_2017_4HH_rich with capital'!BS77="","",'SAM_2017_4HH_rich with capital'!BS77)</f>
        <v>435938.95500388398</v>
      </c>
      <c r="BT77" s="223" t="str">
        <f>IF('SAM_2017_4HH_rich with capital'!BT77="","",'SAM_2017_4HH_rich with capital'!BT77)</f>
        <v/>
      </c>
      <c r="BU77" s="279" t="str">
        <f>IF('SAM_2017_4HH_rich with capital'!BU77="","",'SAM_2017_4HH_rich with capital'!BU77)</f>
        <v/>
      </c>
      <c r="BV77" s="223">
        <f>IF('SAM_2017_4HH_rich with capital'!BV77="","",'SAM_2017_4HH_rich with capital'!BV77)</f>
        <v>2662353.4840304665</v>
      </c>
      <c r="BW77" s="223" t="str">
        <f>IF('SAM_2017_4HH_rich with capital'!BW77="","",'SAM_2017_4HH_rich with capital'!BW77)</f>
        <v/>
      </c>
      <c r="BX77" s="280">
        <f>IF('SAM_2017_4HH_rich with capital'!BX77="","",'SAM_2017_4HH_rich with capital'!BX77)</f>
        <v>4571319.4177887719</v>
      </c>
      <c r="BY77" s="223" t="str">
        <f>IF('SAM_2017_4HH_rich with capital'!BY77="","",'SAM_2017_4HH_rich with capital'!BY77)</f>
        <v/>
      </c>
      <c r="BZ77" s="223">
        <f>IF('SAM_2017_4HH_rich with capital'!BZ77="","",'SAM_2017_4HH_rich with capital'!BZ77)</f>
        <v>2116982.0149958641</v>
      </c>
      <c r="CA77" s="223">
        <f>IF('SAM_2017_4HH_rich with capital'!CA77="","",'SAM_2017_4HH_rich with capital'!CA77)</f>
        <v>1201952.4153063877</v>
      </c>
      <c r="CB77" s="223">
        <f>IF('SAM_2017_4HH_rich with capital'!CB77="","",'SAM_2017_4HH_rich with capital'!CB77)</f>
        <v>601458.49999999988</v>
      </c>
      <c r="CC77" s="223" t="str">
        <f>IF('SAM_2017_4HH_rich with capital'!CC77="","",'SAM_2017_4HH_rich with capital'!CC77)</f>
        <v/>
      </c>
      <c r="CD77" s="223">
        <f>IF('SAM_2017_4HH_rich with capital'!CD77="","",'SAM_2017_4HH_rich with capital'!CD77)</f>
        <v>3190491.612332928</v>
      </c>
      <c r="CE77" s="223" t="str">
        <f>IF('SAM_2017_4HH_rich with capital'!CE77="","",'SAM_2017_4HH_rich with capital'!CE77)</f>
        <v/>
      </c>
      <c r="CF77" s="83">
        <f>IF('SAM_2017_4HH_rich with capital'!CF77="","",'SAM_2017_4HH_rich with capital'!CF77)</f>
        <v>375520.16821394372</v>
      </c>
      <c r="CG77" s="107">
        <f t="shared" si="2"/>
        <v>15156016.567672243</v>
      </c>
      <c r="CH77" s="221"/>
      <c r="CI77" s="221"/>
      <c r="CJ77" s="221"/>
      <c r="CK77" s="221"/>
    </row>
    <row r="78" spans="1:89" x14ac:dyDescent="0.25">
      <c r="A78" s="227" t="str">
        <f>BZ1</f>
        <v>TC</v>
      </c>
      <c r="B78" s="225">
        <v>76</v>
      </c>
      <c r="C78" s="244" t="str">
        <f>IF('SAM_2017_4HH_rich with capital'!C78="","",'SAM_2017_4HH_rich with capital'!C78)</f>
        <v/>
      </c>
      <c r="D78" s="223" t="str">
        <f>IF('SAM_2017_4HH_rich with capital'!D78="","",'SAM_2017_4HH_rich with capital'!D78)</f>
        <v/>
      </c>
      <c r="E78" s="223" t="str">
        <f>IF('SAM_2017_4HH_rich with capital'!E78="","",'SAM_2017_4HH_rich with capital'!E78)</f>
        <v/>
      </c>
      <c r="F78" s="223" t="str">
        <f>IF('SAM_2017_4HH_rich with capital'!F78="","",'SAM_2017_4HH_rich with capital'!F78)</f>
        <v/>
      </c>
      <c r="G78" s="223" t="str">
        <f>IF('SAM_2017_4HH_rich with capital'!G78="","",'SAM_2017_4HH_rich with capital'!G78)</f>
        <v/>
      </c>
      <c r="H78" s="223" t="str">
        <f>IF('SAM_2017_4HH_rich with capital'!H78="","",'SAM_2017_4HH_rich with capital'!H78)</f>
        <v/>
      </c>
      <c r="I78" s="223" t="str">
        <f>IF('SAM_2017_4HH_rich with capital'!I78="","",'SAM_2017_4HH_rich with capital'!I78)</f>
        <v/>
      </c>
      <c r="J78" s="223" t="str">
        <f>IF('SAM_2017_4HH_rich with capital'!J78="","",'SAM_2017_4HH_rich with capital'!J78)</f>
        <v/>
      </c>
      <c r="K78" s="223" t="str">
        <f>IF('SAM_2017_4HH_rich with capital'!K78="","",'SAM_2017_4HH_rich with capital'!K78)</f>
        <v/>
      </c>
      <c r="L78" s="223" t="str">
        <f>IF('SAM_2017_4HH_rich with capital'!L78="","",'SAM_2017_4HH_rich with capital'!L78)</f>
        <v/>
      </c>
      <c r="M78" s="223" t="str">
        <f>IF('SAM_2017_4HH_rich with capital'!M78="","",'SAM_2017_4HH_rich with capital'!M78)</f>
        <v/>
      </c>
      <c r="N78" s="223" t="str">
        <f>IF('SAM_2017_4HH_rich with capital'!N78="","",'SAM_2017_4HH_rich with capital'!N78)</f>
        <v/>
      </c>
      <c r="O78" s="223" t="str">
        <f>IF('SAM_2017_4HH_rich with capital'!O78="","",'SAM_2017_4HH_rich with capital'!O78)</f>
        <v/>
      </c>
      <c r="P78" s="223" t="str">
        <f>IF('SAM_2017_4HH_rich with capital'!P78="","",'SAM_2017_4HH_rich with capital'!P78)</f>
        <v/>
      </c>
      <c r="Q78" s="223" t="str">
        <f>IF('SAM_2017_4HH_rich with capital'!Q78="","",'SAM_2017_4HH_rich with capital'!Q78)</f>
        <v/>
      </c>
      <c r="R78" s="223" t="str">
        <f>IF('SAM_2017_4HH_rich with capital'!R78="","",'SAM_2017_4HH_rich with capital'!R78)</f>
        <v/>
      </c>
      <c r="S78" s="223" t="str">
        <f>IF('SAM_2017_4HH_rich with capital'!S78="","",'SAM_2017_4HH_rich with capital'!S78)</f>
        <v/>
      </c>
      <c r="T78" s="223" t="str">
        <f>IF('SAM_2017_4HH_rich with capital'!T78="","",'SAM_2017_4HH_rich with capital'!T78)</f>
        <v/>
      </c>
      <c r="U78" s="223" t="str">
        <f>IF('SAM_2017_4HH_rich with capital'!U78="","",'SAM_2017_4HH_rich with capital'!U78)</f>
        <v/>
      </c>
      <c r="V78" s="223" t="str">
        <f>IF('SAM_2017_4HH_rich with capital'!V78="","",'SAM_2017_4HH_rich with capital'!V78)</f>
        <v/>
      </c>
      <c r="W78" s="223" t="str">
        <f>IF('SAM_2017_4HH_rich with capital'!W78="","",'SAM_2017_4HH_rich with capital'!W78)</f>
        <v/>
      </c>
      <c r="X78" s="223" t="str">
        <f>IF('SAM_2017_4HH_rich with capital'!X78="","",'SAM_2017_4HH_rich with capital'!X78)</f>
        <v/>
      </c>
      <c r="Y78" s="223" t="str">
        <f>IF('SAM_2017_4HH_rich with capital'!Y78="","",'SAM_2017_4HH_rich with capital'!Y78)</f>
        <v/>
      </c>
      <c r="Z78" s="223" t="str">
        <f>IF('SAM_2017_4HH_rich with capital'!Z78="","",'SAM_2017_4HH_rich with capital'!Z78)</f>
        <v/>
      </c>
      <c r="AA78" s="223" t="str">
        <f>IF('SAM_2017_4HH_rich with capital'!AA78="","",'SAM_2017_4HH_rich with capital'!AA78)</f>
        <v/>
      </c>
      <c r="AB78" s="223" t="str">
        <f>IF('SAM_2017_4HH_rich with capital'!AB78="","",'SAM_2017_4HH_rich with capital'!AB78)</f>
        <v/>
      </c>
      <c r="AC78" s="223" t="str">
        <f>IF('SAM_2017_4HH_rich with capital'!AC78="","",'SAM_2017_4HH_rich with capital'!AC78)</f>
        <v/>
      </c>
      <c r="AD78" s="223" t="str">
        <f>IF('SAM_2017_4HH_rich with capital'!AD78="","",'SAM_2017_4HH_rich with capital'!AD78)</f>
        <v/>
      </c>
      <c r="AE78" s="223" t="str">
        <f>IF('SAM_2017_4HH_rich with capital'!AE78="","",'SAM_2017_4HH_rich with capital'!AE78)</f>
        <v/>
      </c>
      <c r="AF78" s="223" t="str">
        <f>IF('SAM_2017_4HH_rich with capital'!AF78="","",'SAM_2017_4HH_rich with capital'!AF78)</f>
        <v/>
      </c>
      <c r="AG78" s="223" t="str">
        <f>IF('SAM_2017_4HH_rich with capital'!AG78="","",'SAM_2017_4HH_rich with capital'!AG78)</f>
        <v/>
      </c>
      <c r="AH78" s="223" t="str">
        <f>IF('SAM_2017_4HH_rich with capital'!AH78="","",'SAM_2017_4HH_rich with capital'!AH78)</f>
        <v/>
      </c>
      <c r="AI78" s="223" t="str">
        <f>IF('SAM_2017_4HH_rich with capital'!AI78="","",'SAM_2017_4HH_rich with capital'!AI78)</f>
        <v/>
      </c>
      <c r="AJ78" s="223" t="str">
        <f>IF('SAM_2017_4HH_rich with capital'!AJ78="","",'SAM_2017_4HH_rich with capital'!AJ78)</f>
        <v/>
      </c>
      <c r="AK78" s="223">
        <f>IF('SAM_2017_4HH_rich with capital'!AK78="","",'SAM_2017_4HH_rich with capital'!AK78)</f>
        <v>61694.209859215058</v>
      </c>
      <c r="AL78" s="223">
        <f>IF('SAM_2017_4HH_rich with capital'!AL78="","",'SAM_2017_4HH_rich with capital'!AL78)</f>
        <v>24668.667948639159</v>
      </c>
      <c r="AM78" s="223">
        <f>IF('SAM_2017_4HH_rich with capital'!AM78="","",'SAM_2017_4HH_rich with capital'!AM78)</f>
        <v>56060.408508274108</v>
      </c>
      <c r="AN78" s="223">
        <f>IF('SAM_2017_4HH_rich with capital'!AN78="","",'SAM_2017_4HH_rich with capital'!AN78)</f>
        <v>3377.8510110728821</v>
      </c>
      <c r="AO78" s="223">
        <f>IF('SAM_2017_4HH_rich with capital'!AO78="","",'SAM_2017_4HH_rich with capital'!AO78)</f>
        <v>1557.401241019335</v>
      </c>
      <c r="AP78" s="223">
        <f>IF('SAM_2017_4HH_rich with capital'!AP78="","",'SAM_2017_4HH_rich with capital'!AP78)</f>
        <v>13794.047760418576</v>
      </c>
      <c r="AQ78" s="223">
        <f>IF('SAM_2017_4HH_rich with capital'!AQ78="","",'SAM_2017_4HH_rich with capital'!AQ78)</f>
        <v>4508.8241182564134</v>
      </c>
      <c r="AR78" s="223">
        <f>IF('SAM_2017_4HH_rich with capital'!AR78="","",'SAM_2017_4HH_rich with capital'!AR78)</f>
        <v>417790.95987979323</v>
      </c>
      <c r="AS78" s="223">
        <f>IF('SAM_2017_4HH_rich with capital'!AS78="","",'SAM_2017_4HH_rich with capital'!AS78)</f>
        <v>10769.699272240916</v>
      </c>
      <c r="AT78" s="223">
        <f>IF('SAM_2017_4HH_rich with capital'!AT78="","",'SAM_2017_4HH_rich with capital'!AT78)</f>
        <v>92230.361828091758</v>
      </c>
      <c r="AU78" s="223">
        <f>IF('SAM_2017_4HH_rich with capital'!AU78="","",'SAM_2017_4HH_rich with capital'!AU78)</f>
        <v>7331.1709322309443</v>
      </c>
      <c r="AV78" s="223">
        <f>IF('SAM_2017_4HH_rich with capital'!AV78="","",'SAM_2017_4HH_rich with capital'!AV78)</f>
        <v>7449.0246086430689</v>
      </c>
      <c r="AW78" s="223">
        <f>IF('SAM_2017_4HH_rich with capital'!AW78="","",'SAM_2017_4HH_rich with capital'!AW78)</f>
        <v>38060.622438790291</v>
      </c>
      <c r="AX78" s="223">
        <f>IF('SAM_2017_4HH_rich with capital'!AX78="","",'SAM_2017_4HH_rich with capital'!AX78)</f>
        <v>80457.502038485138</v>
      </c>
      <c r="AY78" s="223">
        <f>IF('SAM_2017_4HH_rich with capital'!AY78="","",'SAM_2017_4HH_rich with capital'!AY78)</f>
        <v>64565.630834258962</v>
      </c>
      <c r="AZ78" s="223">
        <f>IF('SAM_2017_4HH_rich with capital'!AZ78="","",'SAM_2017_4HH_rich with capital'!AZ78)</f>
        <v>14010.099314161973</v>
      </c>
      <c r="BA78" s="223">
        <f>IF('SAM_2017_4HH_rich with capital'!BA78="","",'SAM_2017_4HH_rich with capital'!BA78)</f>
        <v>367258.82629018155</v>
      </c>
      <c r="BB78" s="223">
        <f>IF('SAM_2017_4HH_rich with capital'!BB78="","",'SAM_2017_4HH_rich with capital'!BB78)</f>
        <v>19100.087480511993</v>
      </c>
      <c r="BC78" s="223">
        <f>IF('SAM_2017_4HH_rich with capital'!BC78="","",'SAM_2017_4HH_rich with capital'!BC78)</f>
        <v>51189.869041708494</v>
      </c>
      <c r="BD78" s="223">
        <f>IF('SAM_2017_4HH_rich with capital'!BD78="","",'SAM_2017_4HH_rich with capital'!BD78)</f>
        <v>10841.405050506477</v>
      </c>
      <c r="BE78" s="223">
        <f>IF('SAM_2017_4HH_rich with capital'!BE78="","",'SAM_2017_4HH_rich with capital'!BE78)</f>
        <v>7262.11180515661</v>
      </c>
      <c r="BF78" s="223">
        <f>IF('SAM_2017_4HH_rich with capital'!BF78="","",'SAM_2017_4HH_rich with capital'!BF78)</f>
        <v>7407.2141733306871</v>
      </c>
      <c r="BG78" s="223">
        <f>IF('SAM_2017_4HH_rich with capital'!BG78="","",'SAM_2017_4HH_rich with capital'!BG78)</f>
        <v>148797.010440952</v>
      </c>
      <c r="BH78" s="223">
        <f>IF('SAM_2017_4HH_rich with capital'!BH78="","",'SAM_2017_4HH_rich with capital'!BH78)</f>
        <v>531.97696392039984</v>
      </c>
      <c r="BI78" s="223">
        <f>IF('SAM_2017_4HH_rich with capital'!BI78="","",'SAM_2017_4HH_rich with capital'!BI78)</f>
        <v>11869.028955227741</v>
      </c>
      <c r="BJ78" s="223">
        <f>IF('SAM_2017_4HH_rich with capital'!BJ78="","",'SAM_2017_4HH_rich with capital'!BJ78)</f>
        <v>204095.38218011637</v>
      </c>
      <c r="BK78" s="223">
        <f>IF('SAM_2017_4HH_rich with capital'!BK78="","",'SAM_2017_4HH_rich with capital'!BK78)</f>
        <v>22676.271727331492</v>
      </c>
      <c r="BL78" s="223">
        <f>IF('SAM_2017_4HH_rich with capital'!BL78="","",'SAM_2017_4HH_rich with capital'!BL78)</f>
        <v>56744.371531369536</v>
      </c>
      <c r="BM78" s="223">
        <f>IF('SAM_2017_4HH_rich with capital'!BM78="","",'SAM_2017_4HH_rich with capital'!BM78)</f>
        <v>70343.895067671678</v>
      </c>
      <c r="BN78" s="223">
        <f>IF('SAM_2017_4HH_rich with capital'!BN78="","",'SAM_2017_4HH_rich with capital'!BN78)</f>
        <v>17975.143042737302</v>
      </c>
      <c r="BO78" s="223">
        <f>IF('SAM_2017_4HH_rich with capital'!BO78="","",'SAM_2017_4HH_rich with capital'!BO78)</f>
        <v>64322.937104168159</v>
      </c>
      <c r="BP78" s="223">
        <f>IF('SAM_2017_4HH_rich with capital'!BP78="","",'SAM_2017_4HH_rich with capital'!BP78)</f>
        <v>8548.519467109707</v>
      </c>
      <c r="BQ78" s="223">
        <f>IF('SAM_2017_4HH_rich with capital'!BQ78="","",'SAM_2017_4HH_rich with capital'!BQ78)</f>
        <v>6751.9916158110482</v>
      </c>
      <c r="BR78" s="223">
        <f>IF('SAM_2017_4HH_rich with capital'!BR78="","",'SAM_2017_4HH_rich with capital'!BR78)</f>
        <v>142939.49146445945</v>
      </c>
      <c r="BS78" s="223" t="str">
        <f>IF('SAM_2017_4HH_rich with capital'!BS78="","",'SAM_2017_4HH_rich with capital'!BS78)</f>
        <v/>
      </c>
      <c r="BT78" s="223" t="str">
        <f>IF('SAM_2017_4HH_rich with capital'!BT78="","",'SAM_2017_4HH_rich with capital'!BT78)</f>
        <v/>
      </c>
      <c r="BU78" s="279" t="str">
        <f>IF('SAM_2017_4HH_rich with capital'!BU78="","",'SAM_2017_4HH_rich with capital'!BU78)</f>
        <v/>
      </c>
      <c r="BV78" s="223" t="str">
        <f>IF('SAM_2017_4HH_rich with capital'!BV78="","",'SAM_2017_4HH_rich with capital'!BV78)</f>
        <v/>
      </c>
      <c r="BW78" s="223" t="str">
        <f>IF('SAM_2017_4HH_rich with capital'!BW78="","",'SAM_2017_4HH_rich with capital'!BW78)</f>
        <v/>
      </c>
      <c r="BX78" s="280" t="str">
        <f>IF('SAM_2017_4HH_rich with capital'!BX78="","",'SAM_2017_4HH_rich with capital'!BX78)</f>
        <v/>
      </c>
      <c r="BY78" s="223" t="str">
        <f>IF('SAM_2017_4HH_rich with capital'!BY78="","",'SAM_2017_4HH_rich with capital'!BY78)</f>
        <v/>
      </c>
      <c r="BZ78" s="223" t="str">
        <f>IF('SAM_2017_4HH_rich with capital'!BZ78="","",'SAM_2017_4HH_rich with capital'!BZ78)</f>
        <v/>
      </c>
      <c r="CA78" s="223" t="str">
        <f>IF('SAM_2017_4HH_rich with capital'!CA78="","",'SAM_2017_4HH_rich with capital'!CA78)</f>
        <v/>
      </c>
      <c r="CB78" s="223" t="str">
        <f>IF('SAM_2017_4HH_rich with capital'!CB78="","",'SAM_2017_4HH_rich with capital'!CB78)</f>
        <v/>
      </c>
      <c r="CC78" s="223" t="str">
        <f>IF('SAM_2017_4HH_rich with capital'!CC78="","",'SAM_2017_4HH_rich with capital'!CC78)</f>
        <v/>
      </c>
      <c r="CD78" s="223" t="str">
        <f>IF('SAM_2017_4HH_rich with capital'!CD78="","",'SAM_2017_4HH_rich with capital'!CD78)</f>
        <v/>
      </c>
      <c r="CE78" s="223" t="str">
        <f>IF('SAM_2017_4HH_rich with capital'!CE78="","",'SAM_2017_4HH_rich with capital'!CE78)</f>
        <v/>
      </c>
      <c r="CF78" s="83" t="str">
        <f>IF('SAM_2017_4HH_rich with capital'!CF78="","",'SAM_2017_4HH_rich with capital'!CF78)</f>
        <v/>
      </c>
      <c r="CG78" s="107">
        <f t="shared" si="2"/>
        <v>2116982.0149958627</v>
      </c>
      <c r="CH78" s="221"/>
      <c r="CI78" s="221"/>
      <c r="CJ78" s="221"/>
      <c r="CK78" s="221"/>
    </row>
    <row r="79" spans="1:89" x14ac:dyDescent="0.25">
      <c r="A79" s="227" t="str">
        <f>CA1</f>
        <v>TE</v>
      </c>
      <c r="B79" s="225">
        <v>77</v>
      </c>
      <c r="C79" s="244" t="str">
        <f>IF('SAM_2017_4HH_rich with capital'!C79="","",'SAM_2017_4HH_rich with capital'!C79)</f>
        <v/>
      </c>
      <c r="D79" s="223" t="str">
        <f>IF('SAM_2017_4HH_rich with capital'!D79="","",'SAM_2017_4HH_rich with capital'!D79)</f>
        <v/>
      </c>
      <c r="E79" s="223" t="str">
        <f>IF('SAM_2017_4HH_rich with capital'!E79="","",'SAM_2017_4HH_rich with capital'!E79)</f>
        <v/>
      </c>
      <c r="F79" s="223" t="str">
        <f>IF('SAM_2017_4HH_rich with capital'!F79="","",'SAM_2017_4HH_rich with capital'!F79)</f>
        <v/>
      </c>
      <c r="G79" s="223" t="str">
        <f>IF('SAM_2017_4HH_rich with capital'!G79="","",'SAM_2017_4HH_rich with capital'!G79)</f>
        <v/>
      </c>
      <c r="H79" s="223" t="str">
        <f>IF('SAM_2017_4HH_rich with capital'!H79="","",'SAM_2017_4HH_rich with capital'!H79)</f>
        <v/>
      </c>
      <c r="I79" s="223" t="str">
        <f>IF('SAM_2017_4HH_rich with capital'!I79="","",'SAM_2017_4HH_rich with capital'!I79)</f>
        <v/>
      </c>
      <c r="J79" s="223" t="str">
        <f>IF('SAM_2017_4HH_rich with capital'!J79="","",'SAM_2017_4HH_rich with capital'!J79)</f>
        <v/>
      </c>
      <c r="K79" s="223" t="str">
        <f>IF('SAM_2017_4HH_rich with capital'!K79="","",'SAM_2017_4HH_rich with capital'!K79)</f>
        <v/>
      </c>
      <c r="L79" s="223" t="str">
        <f>IF('SAM_2017_4HH_rich with capital'!L79="","",'SAM_2017_4HH_rich with capital'!L79)</f>
        <v/>
      </c>
      <c r="M79" s="223" t="str">
        <f>IF('SAM_2017_4HH_rich with capital'!M79="","",'SAM_2017_4HH_rich with capital'!M79)</f>
        <v/>
      </c>
      <c r="N79" s="223" t="str">
        <f>IF('SAM_2017_4HH_rich with capital'!N79="","",'SAM_2017_4HH_rich with capital'!N79)</f>
        <v/>
      </c>
      <c r="O79" s="223" t="str">
        <f>IF('SAM_2017_4HH_rich with capital'!O79="","",'SAM_2017_4HH_rich with capital'!O79)</f>
        <v/>
      </c>
      <c r="P79" s="223" t="str">
        <f>IF('SAM_2017_4HH_rich with capital'!P79="","",'SAM_2017_4HH_rich with capital'!P79)</f>
        <v/>
      </c>
      <c r="Q79" s="223" t="str">
        <f>IF('SAM_2017_4HH_rich with capital'!Q79="","",'SAM_2017_4HH_rich with capital'!Q79)</f>
        <v/>
      </c>
      <c r="R79" s="223" t="str">
        <f>IF('SAM_2017_4HH_rich with capital'!R79="","",'SAM_2017_4HH_rich with capital'!R79)</f>
        <v/>
      </c>
      <c r="S79" s="223" t="str">
        <f>IF('SAM_2017_4HH_rich with capital'!S79="","",'SAM_2017_4HH_rich with capital'!S79)</f>
        <v/>
      </c>
      <c r="T79" s="223" t="str">
        <f>IF('SAM_2017_4HH_rich with capital'!T79="","",'SAM_2017_4HH_rich with capital'!T79)</f>
        <v/>
      </c>
      <c r="U79" s="223" t="str">
        <f>IF('SAM_2017_4HH_rich with capital'!U79="","",'SAM_2017_4HH_rich with capital'!U79)</f>
        <v/>
      </c>
      <c r="V79" s="223" t="str">
        <f>IF('SAM_2017_4HH_rich with capital'!V79="","",'SAM_2017_4HH_rich with capital'!V79)</f>
        <v/>
      </c>
      <c r="W79" s="223" t="str">
        <f>IF('SAM_2017_4HH_rich with capital'!W79="","",'SAM_2017_4HH_rich with capital'!W79)</f>
        <v/>
      </c>
      <c r="X79" s="223" t="str">
        <f>IF('SAM_2017_4HH_rich with capital'!X79="","",'SAM_2017_4HH_rich with capital'!X79)</f>
        <v/>
      </c>
      <c r="Y79" s="223" t="str">
        <f>IF('SAM_2017_4HH_rich with capital'!Y79="","",'SAM_2017_4HH_rich with capital'!Y79)</f>
        <v/>
      </c>
      <c r="Z79" s="223" t="str">
        <f>IF('SAM_2017_4HH_rich with capital'!Z79="","",'SAM_2017_4HH_rich with capital'!Z79)</f>
        <v/>
      </c>
      <c r="AA79" s="223" t="str">
        <f>IF('SAM_2017_4HH_rich with capital'!AA79="","",'SAM_2017_4HH_rich with capital'!AA79)</f>
        <v/>
      </c>
      <c r="AB79" s="223" t="str">
        <f>IF('SAM_2017_4HH_rich with capital'!AB79="","",'SAM_2017_4HH_rich with capital'!AB79)</f>
        <v/>
      </c>
      <c r="AC79" s="223" t="str">
        <f>IF('SAM_2017_4HH_rich with capital'!AC79="","",'SAM_2017_4HH_rich with capital'!AC79)</f>
        <v/>
      </c>
      <c r="AD79" s="223" t="str">
        <f>IF('SAM_2017_4HH_rich with capital'!AD79="","",'SAM_2017_4HH_rich with capital'!AD79)</f>
        <v/>
      </c>
      <c r="AE79" s="223" t="str">
        <f>IF('SAM_2017_4HH_rich with capital'!AE79="","",'SAM_2017_4HH_rich with capital'!AE79)</f>
        <v/>
      </c>
      <c r="AF79" s="223" t="str">
        <f>IF('SAM_2017_4HH_rich with capital'!AF79="","",'SAM_2017_4HH_rich with capital'!AF79)</f>
        <v/>
      </c>
      <c r="AG79" s="223" t="str">
        <f>IF('SAM_2017_4HH_rich with capital'!AG79="","",'SAM_2017_4HH_rich with capital'!AG79)</f>
        <v/>
      </c>
      <c r="AH79" s="223" t="str">
        <f>IF('SAM_2017_4HH_rich with capital'!AH79="","",'SAM_2017_4HH_rich with capital'!AH79)</f>
        <v/>
      </c>
      <c r="AI79" s="223" t="str">
        <f>IF('SAM_2017_4HH_rich with capital'!AI79="","",'SAM_2017_4HH_rich with capital'!AI79)</f>
        <v/>
      </c>
      <c r="AJ79" s="223" t="str">
        <f>IF('SAM_2017_4HH_rich with capital'!AJ79="","",'SAM_2017_4HH_rich with capital'!AJ79)</f>
        <v/>
      </c>
      <c r="AK79" s="223" t="str">
        <f>IF('SAM_2017_4HH_rich with capital'!AK79="","",'SAM_2017_4HH_rich with capital'!AK79)</f>
        <v/>
      </c>
      <c r="AL79" s="223" t="str">
        <f>IF('SAM_2017_4HH_rich with capital'!AL79="","",'SAM_2017_4HH_rich with capital'!AL79)</f>
        <v/>
      </c>
      <c r="AM79" s="223" t="str">
        <f>IF('SAM_2017_4HH_rich with capital'!AM79="","",'SAM_2017_4HH_rich with capital'!AM79)</f>
        <v/>
      </c>
      <c r="AN79" s="223" t="str">
        <f>IF('SAM_2017_4HH_rich with capital'!AN79="","",'SAM_2017_4HH_rich with capital'!AN79)</f>
        <v/>
      </c>
      <c r="AO79" s="223" t="str">
        <f>IF('SAM_2017_4HH_rich with capital'!AO79="","",'SAM_2017_4HH_rich with capital'!AO79)</f>
        <v/>
      </c>
      <c r="AP79" s="223" t="str">
        <f>IF('SAM_2017_4HH_rich with capital'!AP79="","",'SAM_2017_4HH_rich with capital'!AP79)</f>
        <v/>
      </c>
      <c r="AQ79" s="223" t="str">
        <f>IF('SAM_2017_4HH_rich with capital'!AQ79="","",'SAM_2017_4HH_rich with capital'!AQ79)</f>
        <v/>
      </c>
      <c r="AR79" s="223" t="str">
        <f>IF('SAM_2017_4HH_rich with capital'!AR79="","",'SAM_2017_4HH_rich with capital'!AR79)</f>
        <v/>
      </c>
      <c r="AS79" s="223" t="str">
        <f>IF('SAM_2017_4HH_rich with capital'!AS79="","",'SAM_2017_4HH_rich with capital'!AS79)</f>
        <v/>
      </c>
      <c r="AT79" s="223" t="str">
        <f>IF('SAM_2017_4HH_rich with capital'!AT79="","",'SAM_2017_4HH_rich with capital'!AT79)</f>
        <v/>
      </c>
      <c r="AU79" s="223" t="str">
        <f>IF('SAM_2017_4HH_rich with capital'!AU79="","",'SAM_2017_4HH_rich with capital'!AU79)</f>
        <v/>
      </c>
      <c r="AV79" s="223" t="str">
        <f>IF('SAM_2017_4HH_rich with capital'!AV79="","",'SAM_2017_4HH_rich with capital'!AV79)</f>
        <v/>
      </c>
      <c r="AW79" s="223" t="str">
        <f>IF('SAM_2017_4HH_rich with capital'!AW79="","",'SAM_2017_4HH_rich with capital'!AW79)</f>
        <v/>
      </c>
      <c r="AX79" s="223" t="str">
        <f>IF('SAM_2017_4HH_rich with capital'!AX79="","",'SAM_2017_4HH_rich with capital'!AX79)</f>
        <v/>
      </c>
      <c r="AY79" s="223" t="str">
        <f>IF('SAM_2017_4HH_rich with capital'!AY79="","",'SAM_2017_4HH_rich with capital'!AY79)</f>
        <v/>
      </c>
      <c r="AZ79" s="223" t="str">
        <f>IF('SAM_2017_4HH_rich with capital'!AZ79="","",'SAM_2017_4HH_rich with capital'!AZ79)</f>
        <v/>
      </c>
      <c r="BA79" s="223" t="str">
        <f>IF('SAM_2017_4HH_rich with capital'!BA79="","",'SAM_2017_4HH_rich with capital'!BA79)</f>
        <v/>
      </c>
      <c r="BB79" s="223" t="str">
        <f>IF('SAM_2017_4HH_rich with capital'!BB79="","",'SAM_2017_4HH_rich with capital'!BB79)</f>
        <v/>
      </c>
      <c r="BC79" s="223" t="str">
        <f>IF('SAM_2017_4HH_rich with capital'!BC79="","",'SAM_2017_4HH_rich with capital'!BC79)</f>
        <v/>
      </c>
      <c r="BD79" s="223" t="str">
        <f>IF('SAM_2017_4HH_rich with capital'!BD79="","",'SAM_2017_4HH_rich with capital'!BD79)</f>
        <v/>
      </c>
      <c r="BE79" s="223" t="str">
        <f>IF('SAM_2017_4HH_rich with capital'!BE79="","",'SAM_2017_4HH_rich with capital'!BE79)</f>
        <v/>
      </c>
      <c r="BF79" s="223" t="str">
        <f>IF('SAM_2017_4HH_rich with capital'!BF79="","",'SAM_2017_4HH_rich with capital'!BF79)</f>
        <v/>
      </c>
      <c r="BG79" s="223" t="str">
        <f>IF('SAM_2017_4HH_rich with capital'!BG79="","",'SAM_2017_4HH_rich with capital'!BG79)</f>
        <v/>
      </c>
      <c r="BH79" s="223" t="str">
        <f>IF('SAM_2017_4HH_rich with capital'!BH79="","",'SAM_2017_4HH_rich with capital'!BH79)</f>
        <v/>
      </c>
      <c r="BI79" s="223" t="str">
        <f>IF('SAM_2017_4HH_rich with capital'!BI79="","",'SAM_2017_4HH_rich with capital'!BI79)</f>
        <v/>
      </c>
      <c r="BJ79" s="223" t="str">
        <f>IF('SAM_2017_4HH_rich with capital'!BJ79="","",'SAM_2017_4HH_rich with capital'!BJ79)</f>
        <v/>
      </c>
      <c r="BK79" s="223" t="str">
        <f>IF('SAM_2017_4HH_rich with capital'!BK79="","",'SAM_2017_4HH_rich with capital'!BK79)</f>
        <v/>
      </c>
      <c r="BL79" s="223" t="str">
        <f>IF('SAM_2017_4HH_rich with capital'!BL79="","",'SAM_2017_4HH_rich with capital'!BL79)</f>
        <v/>
      </c>
      <c r="BM79" s="223" t="str">
        <f>IF('SAM_2017_4HH_rich with capital'!BM79="","",'SAM_2017_4HH_rich with capital'!BM79)</f>
        <v/>
      </c>
      <c r="BN79" s="223" t="str">
        <f>IF('SAM_2017_4HH_rich with capital'!BN79="","",'SAM_2017_4HH_rich with capital'!BN79)</f>
        <v/>
      </c>
      <c r="BO79" s="223" t="str">
        <f>IF('SAM_2017_4HH_rich with capital'!BO79="","",'SAM_2017_4HH_rich with capital'!BO79)</f>
        <v/>
      </c>
      <c r="BP79" s="223" t="str">
        <f>IF('SAM_2017_4HH_rich with capital'!BP79="","",'SAM_2017_4HH_rich with capital'!BP79)</f>
        <v/>
      </c>
      <c r="BQ79" s="223" t="str">
        <f>IF('SAM_2017_4HH_rich with capital'!BQ79="","",'SAM_2017_4HH_rich with capital'!BQ79)</f>
        <v/>
      </c>
      <c r="BR79" s="223" t="str">
        <f>IF('SAM_2017_4HH_rich with capital'!BR79="","",'SAM_2017_4HH_rich with capital'!BR79)</f>
        <v/>
      </c>
      <c r="BS79" s="223" t="str">
        <f>IF('SAM_2017_4HH_rich with capital'!BS79="","",'SAM_2017_4HH_rich with capital'!BS79)</f>
        <v/>
      </c>
      <c r="BT79" s="223" t="str">
        <f>IF('SAM_2017_4HH_rich with capital'!BT79="","",'SAM_2017_4HH_rich with capital'!BT79)</f>
        <v/>
      </c>
      <c r="BU79" s="279" t="str">
        <f>IF('SAM_2017_4HH_rich with capital'!BU79="","",'SAM_2017_4HH_rich with capital'!BU79)</f>
        <v/>
      </c>
      <c r="BV79" s="223" t="str">
        <f>IF('SAM_2017_4HH_rich with capital'!BV79="","",'SAM_2017_4HH_rich with capital'!BV79)</f>
        <v/>
      </c>
      <c r="BW79" s="223" t="str">
        <f>IF('SAM_2017_4HH_rich with capital'!BW79="","",'SAM_2017_4HH_rich with capital'!BW79)</f>
        <v/>
      </c>
      <c r="BX79" s="280" t="str">
        <f>IF('SAM_2017_4HH_rich with capital'!BX79="","",'SAM_2017_4HH_rich with capital'!BX79)</f>
        <v/>
      </c>
      <c r="BY79" s="223" t="str">
        <f>IF('SAM_2017_4HH_rich with capital'!BY79="","",'SAM_2017_4HH_rich with capital'!BY79)</f>
        <v/>
      </c>
      <c r="BZ79" s="223" t="str">
        <f>IF('SAM_2017_4HH_rich with capital'!BZ79="","",'SAM_2017_4HH_rich with capital'!BZ79)</f>
        <v/>
      </c>
      <c r="CA79" s="223" t="str">
        <f>IF('SAM_2017_4HH_rich with capital'!CA79="","",'SAM_2017_4HH_rich with capital'!CA79)</f>
        <v/>
      </c>
      <c r="CB79" s="223" t="str">
        <f>IF('SAM_2017_4HH_rich with capital'!CB79="","",'SAM_2017_4HH_rich with capital'!CB79)</f>
        <v/>
      </c>
      <c r="CC79" s="223" t="str">
        <f>IF('SAM_2017_4HH_rich with capital'!CC79="","",'SAM_2017_4HH_rich with capital'!CC79)</f>
        <v/>
      </c>
      <c r="CD79" s="223" t="str">
        <f>IF('SAM_2017_4HH_rich with capital'!CD79="","",'SAM_2017_4HH_rich with capital'!CD79)</f>
        <v/>
      </c>
      <c r="CE79" s="223" t="str">
        <f>IF('SAM_2017_4HH_rich with capital'!CE79="","",'SAM_2017_4HH_rich with capital'!CE79)</f>
        <v/>
      </c>
      <c r="CF79" s="83">
        <f>IF('SAM_2017_4HH_rich with capital'!CF79="","",'SAM_2017_4HH_rich with capital'!CF79)</f>
        <v>1201952.41530639</v>
      </c>
      <c r="CG79" s="107">
        <f t="shared" si="2"/>
        <v>1201952.41530639</v>
      </c>
      <c r="CH79" s="221"/>
      <c r="CI79" s="221"/>
      <c r="CJ79" s="221"/>
      <c r="CK79" s="221"/>
    </row>
    <row r="80" spans="1:89" x14ac:dyDescent="0.25">
      <c r="A80" s="227" t="str">
        <f>CB1</f>
        <v>TK</v>
      </c>
      <c r="B80" s="225">
        <v>78</v>
      </c>
      <c r="C80" s="244">
        <f>IF('SAM_2017_4HH_rich with capital'!C80="","",'SAM_2017_4HH_rich with capital'!C80)</f>
        <v>2345.6999999999998</v>
      </c>
      <c r="D80" s="223">
        <f>IF('SAM_2017_4HH_rich with capital'!D80="","",'SAM_2017_4HH_rich with capital'!D80)</f>
        <v>6743.7734244622634</v>
      </c>
      <c r="E80" s="223">
        <f>IF('SAM_2017_4HH_rich with capital'!E80="","",'SAM_2017_4HH_rich with capital'!E80)</f>
        <v>296055.09572091891</v>
      </c>
      <c r="F80" s="223">
        <f>IF('SAM_2017_4HH_rich with capital'!F80="","",'SAM_2017_4HH_rich with capital'!F80)</f>
        <v>9039.5437684368753</v>
      </c>
      <c r="G80" s="223">
        <f>IF('SAM_2017_4HH_rich with capital'!G80="","",'SAM_2017_4HH_rich with capital'!G80)</f>
        <v>2040.9516378959104</v>
      </c>
      <c r="H80" s="223">
        <f>IF('SAM_2017_4HH_rich with capital'!H80="","",'SAM_2017_4HH_rich with capital'!H80)</f>
        <v>12599.450422358603</v>
      </c>
      <c r="I80" s="223">
        <f>IF('SAM_2017_4HH_rich with capital'!I80="","",'SAM_2017_4HH_rich with capital'!I80)</f>
        <v>9321.4850259273699</v>
      </c>
      <c r="J80" s="223">
        <f>IF('SAM_2017_4HH_rich with capital'!J80="","",'SAM_2017_4HH_rich with capital'!J80)</f>
        <v>8287.1005745175335</v>
      </c>
      <c r="K80" s="223">
        <f>IF('SAM_2017_4HH_rich with capital'!K80="","",'SAM_2017_4HH_rich with capital'!K80)</f>
        <v>318.74159399102547</v>
      </c>
      <c r="L80" s="223">
        <f>IF('SAM_2017_4HH_rich with capital'!L80="","",'SAM_2017_4HH_rich with capital'!L80)</f>
        <v>554.04772738808697</v>
      </c>
      <c r="M80" s="223">
        <f>IF('SAM_2017_4HH_rich with capital'!M80="","",'SAM_2017_4HH_rich with capital'!M80)</f>
        <v>21740.913309524396</v>
      </c>
      <c r="N80" s="223">
        <f>IF('SAM_2017_4HH_rich with capital'!N80="","",'SAM_2017_4HH_rich with capital'!N80)</f>
        <v>32461.152698204958</v>
      </c>
      <c r="O80" s="223">
        <f>IF('SAM_2017_4HH_rich with capital'!O80="","",'SAM_2017_4HH_rich with capital'!O80)</f>
        <v>581.21857235232687</v>
      </c>
      <c r="P80" s="223">
        <f>IF('SAM_2017_4HH_rich with capital'!P80="","",'SAM_2017_4HH_rich with capital'!P80)</f>
        <v>2146.8358820170624</v>
      </c>
      <c r="Q80" s="223">
        <f>IF('SAM_2017_4HH_rich with capital'!Q80="","",'SAM_2017_4HH_rich with capital'!Q80)</f>
        <v>637.79613938021123</v>
      </c>
      <c r="R80" s="223">
        <f>IF('SAM_2017_4HH_rich with capital'!R80="","",'SAM_2017_4HH_rich with capital'!R80)</f>
        <v>3070.7398051428631</v>
      </c>
      <c r="S80" s="223">
        <f>IF('SAM_2017_4HH_rich with capital'!S80="","",'SAM_2017_4HH_rich with capital'!S80)</f>
        <v>4652.8828525173012</v>
      </c>
      <c r="T80" s="223">
        <f>IF('SAM_2017_4HH_rich with capital'!T80="","",'SAM_2017_4HH_rich with capital'!T80)</f>
        <v>27.170844964239862</v>
      </c>
      <c r="U80" s="223">
        <f>IF('SAM_2017_4HH_rich with capital'!U80="","",'SAM_2017_4HH_rich with capital'!U80)</f>
        <v>11010.702396546756</v>
      </c>
      <c r="V80" s="223">
        <f>IF('SAM_2017_4HH_rich with capital'!V80="","",'SAM_2017_4HH_rich with capital'!V80)</f>
        <v>1149.4935869514538</v>
      </c>
      <c r="W80" s="223">
        <f>IF('SAM_2017_4HH_rich with capital'!W80="","",'SAM_2017_4HH_rich with capital'!W80)</f>
        <v>3345.4040165017936</v>
      </c>
      <c r="X80" s="223">
        <f>IF('SAM_2017_4HH_rich with capital'!X80="","",'SAM_2017_4HH_rich with capital'!X80)</f>
        <v>3085.5</v>
      </c>
      <c r="Y80" s="223">
        <f>IF('SAM_2017_4HH_rich with capital'!Y80="","",'SAM_2017_4HH_rich with capital'!Y80)</f>
        <v>38832.370945556882</v>
      </c>
      <c r="Z80" s="223">
        <f>IF('SAM_2017_4HH_rich with capital'!Z80="","",'SAM_2017_4HH_rich with capital'!Z80)</f>
        <v>27.660238328374504</v>
      </c>
      <c r="AA80" s="223">
        <f>IF('SAM_2017_4HH_rich with capital'!AA80="","",'SAM_2017_4HH_rich with capital'!AA80)</f>
        <v>629.49520668347975</v>
      </c>
      <c r="AB80" s="223">
        <f>IF('SAM_2017_4HH_rich with capital'!AB80="","",'SAM_2017_4HH_rich with capital'!AB80)</f>
        <v>11211.2</v>
      </c>
      <c r="AC80" s="223">
        <f>IF('SAM_2017_4HH_rich with capital'!AC80="","",'SAM_2017_4HH_rich with capital'!AC80)</f>
        <v>20780.400000000001</v>
      </c>
      <c r="AD80" s="223">
        <f>IF('SAM_2017_4HH_rich with capital'!AD80="","",'SAM_2017_4HH_rich with capital'!AD80)</f>
        <v>14441</v>
      </c>
      <c r="AE80" s="223">
        <f>IF('SAM_2017_4HH_rich with capital'!AE80="","",'SAM_2017_4HH_rich with capital'!AE80)</f>
        <v>17225.8</v>
      </c>
      <c r="AF80" s="223">
        <f>IF('SAM_2017_4HH_rich with capital'!AF80="","",'SAM_2017_4HH_rich with capital'!AF80)</f>
        <v>22445</v>
      </c>
      <c r="AG80" s="223">
        <f>IF('SAM_2017_4HH_rich with capital'!AG80="","",'SAM_2017_4HH_rich with capital'!AG80)</f>
        <v>15343.2</v>
      </c>
      <c r="AH80" s="223">
        <f>IF('SAM_2017_4HH_rich with capital'!AH80="","",'SAM_2017_4HH_rich with capital'!AH80)</f>
        <v>2192</v>
      </c>
      <c r="AI80" s="223">
        <f>IF('SAM_2017_4HH_rich with capital'!AI80="","",'SAM_2017_4HH_rich with capital'!AI80)</f>
        <v>1899.5</v>
      </c>
      <c r="AJ80" s="223">
        <f>IF('SAM_2017_4HH_rich with capital'!AJ80="","",'SAM_2017_4HH_rich with capital'!AJ80)</f>
        <v>25215.173609431255</v>
      </c>
      <c r="AK80" s="223" t="str">
        <f>IF('SAM_2017_4HH_rich with capital'!AK80="","",'SAM_2017_4HH_rich with capital'!AK80)</f>
        <v/>
      </c>
      <c r="AL80" s="223" t="str">
        <f>IF('SAM_2017_4HH_rich with capital'!AL80="","",'SAM_2017_4HH_rich with capital'!AL80)</f>
        <v/>
      </c>
      <c r="AM80" s="223" t="str">
        <f>IF('SAM_2017_4HH_rich with capital'!AM80="","",'SAM_2017_4HH_rich with capital'!AM80)</f>
        <v/>
      </c>
      <c r="AN80" s="223" t="str">
        <f>IF('SAM_2017_4HH_rich with capital'!AN80="","",'SAM_2017_4HH_rich with capital'!AN80)</f>
        <v/>
      </c>
      <c r="AO80" s="223" t="str">
        <f>IF('SAM_2017_4HH_rich with capital'!AO80="","",'SAM_2017_4HH_rich with capital'!AO80)</f>
        <v/>
      </c>
      <c r="AP80" s="223" t="str">
        <f>IF('SAM_2017_4HH_rich with capital'!AP80="","",'SAM_2017_4HH_rich with capital'!AP80)</f>
        <v/>
      </c>
      <c r="AQ80" s="223" t="str">
        <f>IF('SAM_2017_4HH_rich with capital'!AQ80="","",'SAM_2017_4HH_rich with capital'!AQ80)</f>
        <v/>
      </c>
      <c r="AR80" s="223" t="str">
        <f>IF('SAM_2017_4HH_rich with capital'!AR80="","",'SAM_2017_4HH_rich with capital'!AR80)</f>
        <v/>
      </c>
      <c r="AS80" s="223" t="str">
        <f>IF('SAM_2017_4HH_rich with capital'!AS80="","",'SAM_2017_4HH_rich with capital'!AS80)</f>
        <v/>
      </c>
      <c r="AT80" s="223" t="str">
        <f>IF('SAM_2017_4HH_rich with capital'!AT80="","",'SAM_2017_4HH_rich with capital'!AT80)</f>
        <v/>
      </c>
      <c r="AU80" s="223" t="str">
        <f>IF('SAM_2017_4HH_rich with capital'!AU80="","",'SAM_2017_4HH_rich with capital'!AU80)</f>
        <v/>
      </c>
      <c r="AV80" s="223" t="str">
        <f>IF('SAM_2017_4HH_rich with capital'!AV80="","",'SAM_2017_4HH_rich with capital'!AV80)</f>
        <v/>
      </c>
      <c r="AW80" s="223" t="str">
        <f>IF('SAM_2017_4HH_rich with capital'!AW80="","",'SAM_2017_4HH_rich with capital'!AW80)</f>
        <v/>
      </c>
      <c r="AX80" s="223" t="str">
        <f>IF('SAM_2017_4HH_rich with capital'!AX80="","",'SAM_2017_4HH_rich with capital'!AX80)</f>
        <v/>
      </c>
      <c r="AY80" s="223" t="str">
        <f>IF('SAM_2017_4HH_rich with capital'!AY80="","",'SAM_2017_4HH_rich with capital'!AY80)</f>
        <v/>
      </c>
      <c r="AZ80" s="223" t="str">
        <f>IF('SAM_2017_4HH_rich with capital'!AZ80="","",'SAM_2017_4HH_rich with capital'!AZ80)</f>
        <v/>
      </c>
      <c r="BA80" s="223" t="str">
        <f>IF('SAM_2017_4HH_rich with capital'!BA80="","",'SAM_2017_4HH_rich with capital'!BA80)</f>
        <v/>
      </c>
      <c r="BB80" s="223" t="str">
        <f>IF('SAM_2017_4HH_rich with capital'!BB80="","",'SAM_2017_4HH_rich with capital'!BB80)</f>
        <v/>
      </c>
      <c r="BC80" s="223" t="str">
        <f>IF('SAM_2017_4HH_rich with capital'!BC80="","",'SAM_2017_4HH_rich with capital'!BC80)</f>
        <v/>
      </c>
      <c r="BD80" s="223" t="str">
        <f>IF('SAM_2017_4HH_rich with capital'!BD80="","",'SAM_2017_4HH_rich with capital'!BD80)</f>
        <v/>
      </c>
      <c r="BE80" s="223" t="str">
        <f>IF('SAM_2017_4HH_rich with capital'!BE80="","",'SAM_2017_4HH_rich with capital'!BE80)</f>
        <v/>
      </c>
      <c r="BF80" s="223" t="str">
        <f>IF('SAM_2017_4HH_rich with capital'!BF80="","",'SAM_2017_4HH_rich with capital'!BF80)</f>
        <v/>
      </c>
      <c r="BG80" s="223" t="str">
        <f>IF('SAM_2017_4HH_rich with capital'!BG80="","",'SAM_2017_4HH_rich with capital'!BG80)</f>
        <v/>
      </c>
      <c r="BH80" s="223" t="str">
        <f>IF('SAM_2017_4HH_rich with capital'!BH80="","",'SAM_2017_4HH_rich with capital'!BH80)</f>
        <v/>
      </c>
      <c r="BI80" s="223" t="str">
        <f>IF('SAM_2017_4HH_rich with capital'!BI80="","",'SAM_2017_4HH_rich with capital'!BI80)</f>
        <v/>
      </c>
      <c r="BJ80" s="223" t="str">
        <f>IF('SAM_2017_4HH_rich with capital'!BJ80="","",'SAM_2017_4HH_rich with capital'!BJ80)</f>
        <v/>
      </c>
      <c r="BK80" s="223" t="str">
        <f>IF('SAM_2017_4HH_rich with capital'!BK80="","",'SAM_2017_4HH_rich with capital'!BK80)</f>
        <v/>
      </c>
      <c r="BL80" s="223" t="str">
        <f>IF('SAM_2017_4HH_rich with capital'!BL80="","",'SAM_2017_4HH_rich with capital'!BL80)</f>
        <v/>
      </c>
      <c r="BM80" s="223" t="str">
        <f>IF('SAM_2017_4HH_rich with capital'!BM80="","",'SAM_2017_4HH_rich with capital'!BM80)</f>
        <v/>
      </c>
      <c r="BN80" s="223" t="str">
        <f>IF('SAM_2017_4HH_rich with capital'!BN80="","",'SAM_2017_4HH_rich with capital'!BN80)</f>
        <v/>
      </c>
      <c r="BO80" s="223" t="str">
        <f>IF('SAM_2017_4HH_rich with capital'!BO80="","",'SAM_2017_4HH_rich with capital'!BO80)</f>
        <v/>
      </c>
      <c r="BP80" s="223" t="str">
        <f>IF('SAM_2017_4HH_rich with capital'!BP80="","",'SAM_2017_4HH_rich with capital'!BP80)</f>
        <v/>
      </c>
      <c r="BQ80" s="223" t="str">
        <f>IF('SAM_2017_4HH_rich with capital'!BQ80="","",'SAM_2017_4HH_rich with capital'!BQ80)</f>
        <v/>
      </c>
      <c r="BR80" s="223" t="str">
        <f>IF('SAM_2017_4HH_rich with capital'!BR80="","",'SAM_2017_4HH_rich with capital'!BR80)</f>
        <v/>
      </c>
      <c r="BS80" s="223" t="str">
        <f>IF('SAM_2017_4HH_rich with capital'!BS80="","",'SAM_2017_4HH_rich with capital'!BS80)</f>
        <v/>
      </c>
      <c r="BT80" s="223" t="str">
        <f>IF('SAM_2017_4HH_rich with capital'!BT80="","",'SAM_2017_4HH_rich with capital'!BT80)</f>
        <v/>
      </c>
      <c r="BU80" s="279" t="str">
        <f>IF('SAM_2017_4HH_rich with capital'!BU80="","",'SAM_2017_4HH_rich with capital'!BU80)</f>
        <v/>
      </c>
      <c r="BV80" s="223" t="str">
        <f>IF('SAM_2017_4HH_rich with capital'!BV80="","",'SAM_2017_4HH_rich with capital'!BV80)</f>
        <v/>
      </c>
      <c r="BW80" s="223" t="str">
        <f>IF('SAM_2017_4HH_rich with capital'!BW80="","",'SAM_2017_4HH_rich with capital'!BW80)</f>
        <v/>
      </c>
      <c r="BX80" s="280" t="str">
        <f>IF('SAM_2017_4HH_rich with capital'!BX80="","",'SAM_2017_4HH_rich with capital'!BX80)</f>
        <v/>
      </c>
      <c r="BY80" s="223" t="str">
        <f>IF('SAM_2017_4HH_rich with capital'!BY80="","",'SAM_2017_4HH_rich with capital'!BY80)</f>
        <v/>
      </c>
      <c r="BZ80" s="223" t="str">
        <f>IF('SAM_2017_4HH_rich with capital'!BZ80="","",'SAM_2017_4HH_rich with capital'!BZ80)</f>
        <v/>
      </c>
      <c r="CA80" s="223" t="str">
        <f>IF('SAM_2017_4HH_rich with capital'!CA80="","",'SAM_2017_4HH_rich with capital'!CA80)</f>
        <v/>
      </c>
      <c r="CB80" s="223" t="str">
        <f>IF('SAM_2017_4HH_rich with capital'!CB80="","",'SAM_2017_4HH_rich with capital'!CB80)</f>
        <v/>
      </c>
      <c r="CC80" s="223" t="str">
        <f>IF('SAM_2017_4HH_rich with capital'!CC80="","",'SAM_2017_4HH_rich with capital'!CC80)</f>
        <v/>
      </c>
      <c r="CD80" s="223" t="str">
        <f>IF('SAM_2017_4HH_rich with capital'!CD80="","",'SAM_2017_4HH_rich with capital'!CD80)</f>
        <v/>
      </c>
      <c r="CE80" s="223" t="str">
        <f>IF('SAM_2017_4HH_rich with capital'!CE80="","",'SAM_2017_4HH_rich with capital'!CE80)</f>
        <v/>
      </c>
      <c r="CF80" s="83" t="str">
        <f>IF('SAM_2017_4HH_rich with capital'!CF80="","",'SAM_2017_4HH_rich with capital'!CF80)</f>
        <v/>
      </c>
      <c r="CG80" s="107">
        <f t="shared" si="2"/>
        <v>601458.49999999988</v>
      </c>
      <c r="CH80" s="221"/>
      <c r="CI80" s="221"/>
      <c r="CJ80" s="221"/>
      <c r="CK80" s="221"/>
    </row>
    <row r="81" spans="1:89" x14ac:dyDescent="0.25">
      <c r="A81" s="227" t="s">
        <v>49</v>
      </c>
      <c r="B81" s="225">
        <v>79</v>
      </c>
      <c r="C81" s="244" t="str">
        <f>IF('SAM_2017_4HH_rich with capital'!C81="","",'SAM_2017_4HH_rich with capital'!C81)</f>
        <v/>
      </c>
      <c r="D81" s="223" t="str">
        <f>IF('SAM_2017_4HH_rich with capital'!D81="","",'SAM_2017_4HH_rich with capital'!D81)</f>
        <v/>
      </c>
      <c r="E81" s="223" t="str">
        <f>IF('SAM_2017_4HH_rich with capital'!E81="","",'SAM_2017_4HH_rich with capital'!E81)</f>
        <v/>
      </c>
      <c r="F81" s="223" t="str">
        <f>IF('SAM_2017_4HH_rich with capital'!F81="","",'SAM_2017_4HH_rich with capital'!F81)</f>
        <v/>
      </c>
      <c r="G81" s="223" t="str">
        <f>IF('SAM_2017_4HH_rich with capital'!G81="","",'SAM_2017_4HH_rich with capital'!G81)</f>
        <v/>
      </c>
      <c r="H81" s="223" t="str">
        <f>IF('SAM_2017_4HH_rich with capital'!H81="","",'SAM_2017_4HH_rich with capital'!H81)</f>
        <v/>
      </c>
      <c r="I81" s="223" t="str">
        <f>IF('SAM_2017_4HH_rich with capital'!I81="","",'SAM_2017_4HH_rich with capital'!I81)</f>
        <v/>
      </c>
      <c r="J81" s="223" t="str">
        <f>IF('SAM_2017_4HH_rich with capital'!J81="","",'SAM_2017_4HH_rich with capital'!J81)</f>
        <v/>
      </c>
      <c r="K81" s="223" t="str">
        <f>IF('SAM_2017_4HH_rich with capital'!K81="","",'SAM_2017_4HH_rich with capital'!K81)</f>
        <v/>
      </c>
      <c r="L81" s="223" t="str">
        <f>IF('SAM_2017_4HH_rich with capital'!L81="","",'SAM_2017_4HH_rich with capital'!L81)</f>
        <v/>
      </c>
      <c r="M81" s="223" t="str">
        <f>IF('SAM_2017_4HH_rich with capital'!M81="","",'SAM_2017_4HH_rich with capital'!M81)</f>
        <v/>
      </c>
      <c r="N81" s="223" t="str">
        <f>IF('SAM_2017_4HH_rich with capital'!N81="","",'SAM_2017_4HH_rich with capital'!N81)</f>
        <v/>
      </c>
      <c r="O81" s="223" t="str">
        <f>IF('SAM_2017_4HH_rich with capital'!O81="","",'SAM_2017_4HH_rich with capital'!O81)</f>
        <v/>
      </c>
      <c r="P81" s="223" t="str">
        <f>IF('SAM_2017_4HH_rich with capital'!P81="","",'SAM_2017_4HH_rich with capital'!P81)</f>
        <v/>
      </c>
      <c r="Q81" s="223" t="str">
        <f>IF('SAM_2017_4HH_rich with capital'!Q81="","",'SAM_2017_4HH_rich with capital'!Q81)</f>
        <v/>
      </c>
      <c r="R81" s="223" t="str">
        <f>IF('SAM_2017_4HH_rich with capital'!R81="","",'SAM_2017_4HH_rich with capital'!R81)</f>
        <v/>
      </c>
      <c r="S81" s="223" t="str">
        <f>IF('SAM_2017_4HH_rich with capital'!S81="","",'SAM_2017_4HH_rich with capital'!S81)</f>
        <v/>
      </c>
      <c r="T81" s="223" t="str">
        <f>IF('SAM_2017_4HH_rich with capital'!T81="","",'SAM_2017_4HH_rich with capital'!T81)</f>
        <v/>
      </c>
      <c r="U81" s="223" t="str">
        <f>IF('SAM_2017_4HH_rich with capital'!U81="","",'SAM_2017_4HH_rich with capital'!U81)</f>
        <v/>
      </c>
      <c r="V81" s="223" t="str">
        <f>IF('SAM_2017_4HH_rich with capital'!V81="","",'SAM_2017_4HH_rich with capital'!V81)</f>
        <v/>
      </c>
      <c r="W81" s="223" t="str">
        <f>IF('SAM_2017_4HH_rich with capital'!W81="","",'SAM_2017_4HH_rich with capital'!W81)</f>
        <v/>
      </c>
      <c r="X81" s="223" t="str">
        <f>IF('SAM_2017_4HH_rich with capital'!X81="","",'SAM_2017_4HH_rich with capital'!X81)</f>
        <v/>
      </c>
      <c r="Y81" s="223" t="str">
        <f>IF('SAM_2017_4HH_rich with capital'!Y81="","",'SAM_2017_4HH_rich with capital'!Y81)</f>
        <v/>
      </c>
      <c r="Z81" s="223" t="str">
        <f>IF('SAM_2017_4HH_rich with capital'!Z81="","",'SAM_2017_4HH_rich with capital'!Z81)</f>
        <v/>
      </c>
      <c r="AA81" s="223" t="str">
        <f>IF('SAM_2017_4HH_rich with capital'!AA81="","",'SAM_2017_4HH_rich with capital'!AA81)</f>
        <v/>
      </c>
      <c r="AB81" s="223" t="str">
        <f>IF('SAM_2017_4HH_rich with capital'!AB81="","",'SAM_2017_4HH_rich with capital'!AB81)</f>
        <v/>
      </c>
      <c r="AC81" s="223" t="str">
        <f>IF('SAM_2017_4HH_rich with capital'!AC81="","",'SAM_2017_4HH_rich with capital'!AC81)</f>
        <v/>
      </c>
      <c r="AD81" s="223" t="str">
        <f>IF('SAM_2017_4HH_rich with capital'!AD81="","",'SAM_2017_4HH_rich with capital'!AD81)</f>
        <v/>
      </c>
      <c r="AE81" s="223" t="str">
        <f>IF('SAM_2017_4HH_rich with capital'!AE81="","",'SAM_2017_4HH_rich with capital'!AE81)</f>
        <v/>
      </c>
      <c r="AF81" s="223" t="str">
        <f>IF('SAM_2017_4HH_rich with capital'!AF81="","",'SAM_2017_4HH_rich with capital'!AF81)</f>
        <v/>
      </c>
      <c r="AG81" s="223" t="str">
        <f>IF('SAM_2017_4HH_rich with capital'!AG81="","",'SAM_2017_4HH_rich with capital'!AG81)</f>
        <v/>
      </c>
      <c r="AH81" s="223" t="str">
        <f>IF('SAM_2017_4HH_rich with capital'!AH81="","",'SAM_2017_4HH_rich with capital'!AH81)</f>
        <v/>
      </c>
      <c r="AI81" s="223" t="str">
        <f>IF('SAM_2017_4HH_rich with capital'!AI81="","",'SAM_2017_4HH_rich with capital'!AI81)</f>
        <v/>
      </c>
      <c r="AJ81" s="223" t="str">
        <f>IF('SAM_2017_4HH_rich with capital'!AJ81="","",'SAM_2017_4HH_rich with capital'!AJ81)</f>
        <v/>
      </c>
      <c r="AK81" s="223" t="str">
        <f>IF('SAM_2017_4HH_rich with capital'!AK81="","",'SAM_2017_4HH_rich with capital'!AK81)</f>
        <v/>
      </c>
      <c r="AL81" s="223" t="str">
        <f>IF('SAM_2017_4HH_rich with capital'!AL81="","",'SAM_2017_4HH_rich with capital'!AL81)</f>
        <v/>
      </c>
      <c r="AM81" s="223" t="str">
        <f>IF('SAM_2017_4HH_rich with capital'!AM81="","",'SAM_2017_4HH_rich with capital'!AM81)</f>
        <v/>
      </c>
      <c r="AN81" s="223" t="str">
        <f>IF('SAM_2017_4HH_rich with capital'!AN81="","",'SAM_2017_4HH_rich with capital'!AN81)</f>
        <v/>
      </c>
      <c r="AO81" s="223" t="str">
        <f>IF('SAM_2017_4HH_rich with capital'!AO81="","",'SAM_2017_4HH_rich with capital'!AO81)</f>
        <v/>
      </c>
      <c r="AP81" s="223" t="str">
        <f>IF('SAM_2017_4HH_rich with capital'!AP81="","",'SAM_2017_4HH_rich with capital'!AP81)</f>
        <v/>
      </c>
      <c r="AQ81" s="223" t="str">
        <f>IF('SAM_2017_4HH_rich with capital'!AQ81="","",'SAM_2017_4HH_rich with capital'!AQ81)</f>
        <v/>
      </c>
      <c r="AR81" s="223" t="str">
        <f>IF('SAM_2017_4HH_rich with capital'!AR81="","",'SAM_2017_4HH_rich with capital'!AR81)</f>
        <v/>
      </c>
      <c r="AS81" s="223" t="str">
        <f>IF('SAM_2017_4HH_rich with capital'!AS81="","",'SAM_2017_4HH_rich with capital'!AS81)</f>
        <v/>
      </c>
      <c r="AT81" s="223" t="str">
        <f>IF('SAM_2017_4HH_rich with capital'!AT81="","",'SAM_2017_4HH_rich with capital'!AT81)</f>
        <v/>
      </c>
      <c r="AU81" s="223" t="str">
        <f>IF('SAM_2017_4HH_rich with capital'!AU81="","",'SAM_2017_4HH_rich with capital'!AU81)</f>
        <v/>
      </c>
      <c r="AV81" s="223" t="str">
        <f>IF('SAM_2017_4HH_rich with capital'!AV81="","",'SAM_2017_4HH_rich with capital'!AV81)</f>
        <v/>
      </c>
      <c r="AW81" s="223" t="str">
        <f>IF('SAM_2017_4HH_rich with capital'!AW81="","",'SAM_2017_4HH_rich with capital'!AW81)</f>
        <v/>
      </c>
      <c r="AX81" s="223" t="str">
        <f>IF('SAM_2017_4HH_rich with capital'!AX81="","",'SAM_2017_4HH_rich with capital'!AX81)</f>
        <v/>
      </c>
      <c r="AY81" s="223" t="str">
        <f>IF('SAM_2017_4HH_rich with capital'!AY81="","",'SAM_2017_4HH_rich with capital'!AY81)</f>
        <v/>
      </c>
      <c r="AZ81" s="223" t="str">
        <f>IF('SAM_2017_4HH_rich with capital'!AZ81="","",'SAM_2017_4HH_rich with capital'!AZ81)</f>
        <v/>
      </c>
      <c r="BA81" s="223" t="str">
        <f>IF('SAM_2017_4HH_rich with capital'!BA81="","",'SAM_2017_4HH_rich with capital'!BA81)</f>
        <v/>
      </c>
      <c r="BB81" s="223" t="str">
        <f>IF('SAM_2017_4HH_rich with capital'!BB81="","",'SAM_2017_4HH_rich with capital'!BB81)</f>
        <v/>
      </c>
      <c r="BC81" s="223" t="str">
        <f>IF('SAM_2017_4HH_rich with capital'!BC81="","",'SAM_2017_4HH_rich with capital'!BC81)</f>
        <v/>
      </c>
      <c r="BD81" s="223" t="str">
        <f>IF('SAM_2017_4HH_rich with capital'!BD81="","",'SAM_2017_4HH_rich with capital'!BD81)</f>
        <v/>
      </c>
      <c r="BE81" s="223" t="str">
        <f>IF('SAM_2017_4HH_rich with capital'!BE81="","",'SAM_2017_4HH_rich with capital'!BE81)</f>
        <v/>
      </c>
      <c r="BF81" s="223" t="str">
        <f>IF('SAM_2017_4HH_rich with capital'!BF81="","",'SAM_2017_4HH_rich with capital'!BF81)</f>
        <v/>
      </c>
      <c r="BG81" s="223" t="str">
        <f>IF('SAM_2017_4HH_rich with capital'!BG81="","",'SAM_2017_4HH_rich with capital'!BG81)</f>
        <v/>
      </c>
      <c r="BH81" s="223" t="str">
        <f>IF('SAM_2017_4HH_rich with capital'!BH81="","",'SAM_2017_4HH_rich with capital'!BH81)</f>
        <v/>
      </c>
      <c r="BI81" s="223" t="str">
        <f>IF('SAM_2017_4HH_rich with capital'!BI81="","",'SAM_2017_4HH_rich with capital'!BI81)</f>
        <v/>
      </c>
      <c r="BJ81" s="223" t="str">
        <f>IF('SAM_2017_4HH_rich with capital'!BJ81="","",'SAM_2017_4HH_rich with capital'!BJ81)</f>
        <v/>
      </c>
      <c r="BK81" s="223" t="str">
        <f>IF('SAM_2017_4HH_rich with capital'!BK81="","",'SAM_2017_4HH_rich with capital'!BK81)</f>
        <v/>
      </c>
      <c r="BL81" s="223" t="str">
        <f>IF('SAM_2017_4HH_rich with capital'!BL81="","",'SAM_2017_4HH_rich with capital'!BL81)</f>
        <v/>
      </c>
      <c r="BM81" s="223" t="str">
        <f>IF('SAM_2017_4HH_rich with capital'!BM81="","",'SAM_2017_4HH_rich with capital'!BM81)</f>
        <v/>
      </c>
      <c r="BN81" s="223" t="str">
        <f>IF('SAM_2017_4HH_rich with capital'!BN81="","",'SAM_2017_4HH_rich with capital'!BN81)</f>
        <v/>
      </c>
      <c r="BO81" s="223" t="str">
        <f>IF('SAM_2017_4HH_rich with capital'!BO81="","",'SAM_2017_4HH_rich with capital'!BO81)</f>
        <v/>
      </c>
      <c r="BP81" s="223" t="str">
        <f>IF('SAM_2017_4HH_rich with capital'!BP81="","",'SAM_2017_4HH_rich with capital'!BP81)</f>
        <v/>
      </c>
      <c r="BQ81" s="223" t="str">
        <f>IF('SAM_2017_4HH_rich with capital'!BQ81="","",'SAM_2017_4HH_rich with capital'!BQ81)</f>
        <v/>
      </c>
      <c r="BR81" s="223" t="str">
        <f>IF('SAM_2017_4HH_rich with capital'!BR81="","",'SAM_2017_4HH_rich with capital'!BR81)</f>
        <v/>
      </c>
      <c r="BS81" s="223" t="str">
        <f>IF('SAM_2017_4HH_rich with capital'!BS81="","",'SAM_2017_4HH_rich with capital'!BS81)</f>
        <v/>
      </c>
      <c r="BT81" s="223" t="str">
        <f>IF('SAM_2017_4HH_rich with capital'!BT81="","",'SAM_2017_4HH_rich with capital'!BT81)</f>
        <v/>
      </c>
      <c r="BU81" s="279" t="str">
        <f>IF('SAM_2017_4HH_rich with capital'!BU81="","",'SAM_2017_4HH_rich with capital'!BU81)</f>
        <v/>
      </c>
      <c r="BV81" s="223" t="str">
        <f>IF('SAM_2017_4HH_rich with capital'!BV81="","",'SAM_2017_4HH_rich with capital'!BV81)</f>
        <v/>
      </c>
      <c r="BW81" s="223" t="str">
        <f>IF('SAM_2017_4HH_rich with capital'!BW81="","",'SAM_2017_4HH_rich with capital'!BW81)</f>
        <v/>
      </c>
      <c r="BX81" s="280" t="str">
        <f>IF('SAM_2017_4HH_rich with capital'!BX81="","",'SAM_2017_4HH_rich with capital'!BX81)</f>
        <v/>
      </c>
      <c r="BY81" s="223" t="str">
        <f>IF('SAM_2017_4HH_rich with capital'!BY81="","",'SAM_2017_4HH_rich with capital'!BY81)</f>
        <v/>
      </c>
      <c r="BZ81" s="223" t="str">
        <f>IF('SAM_2017_4HH_rich with capital'!BZ81="","",'SAM_2017_4HH_rich with capital'!BZ81)</f>
        <v/>
      </c>
      <c r="CA81" s="223" t="str">
        <f>IF('SAM_2017_4HH_rich with capital'!CA81="","",'SAM_2017_4HH_rich with capital'!CA81)</f>
        <v/>
      </c>
      <c r="CB81" s="223" t="str">
        <f>IF('SAM_2017_4HH_rich with capital'!CB81="","",'SAM_2017_4HH_rich with capital'!CB81)</f>
        <v/>
      </c>
      <c r="CC81" s="223" t="str">
        <f>IF('SAM_2017_4HH_rich with capital'!CC81="","",'SAM_2017_4HH_rich with capital'!CC81)</f>
        <v/>
      </c>
      <c r="CD81" s="223" t="str">
        <f>IF('SAM_2017_4HH_rich with capital'!CD81="","",'SAM_2017_4HH_rich with capital'!CD81)</f>
        <v/>
      </c>
      <c r="CE81" s="223" t="str">
        <f>IF('SAM_2017_4HH_rich with capital'!CE81="","",'SAM_2017_4HH_rich with capital'!CE81)</f>
        <v/>
      </c>
      <c r="CF81" s="83" t="str">
        <f>IF('SAM_2017_4HH_rich with capital'!CF81="","",'SAM_2017_4HH_rich with capital'!CF81)</f>
        <v/>
      </c>
      <c r="CG81" s="107">
        <f t="shared" si="2"/>
        <v>0</v>
      </c>
      <c r="CH81" s="221"/>
      <c r="CI81" s="221"/>
      <c r="CJ81" s="221"/>
      <c r="CK81" s="221"/>
    </row>
    <row r="82" spans="1:89" x14ac:dyDescent="0.25">
      <c r="A82" s="227" t="str">
        <f>CD1</f>
        <v>TY</v>
      </c>
      <c r="B82" s="225">
        <v>80</v>
      </c>
      <c r="C82" s="244" t="str">
        <f>IF('SAM_2017_4HH_rich with capital'!C82="","",'SAM_2017_4HH_rich with capital'!C82)</f>
        <v/>
      </c>
      <c r="D82" s="223" t="str">
        <f>IF('SAM_2017_4HH_rich with capital'!D82="","",'SAM_2017_4HH_rich with capital'!D82)</f>
        <v/>
      </c>
      <c r="E82" s="223" t="str">
        <f>IF('SAM_2017_4HH_rich with capital'!E82="","",'SAM_2017_4HH_rich with capital'!E82)</f>
        <v/>
      </c>
      <c r="F82" s="223" t="str">
        <f>IF('SAM_2017_4HH_rich with capital'!F82="","",'SAM_2017_4HH_rich with capital'!F82)</f>
        <v/>
      </c>
      <c r="G82" s="223" t="str">
        <f>IF('SAM_2017_4HH_rich with capital'!G82="","",'SAM_2017_4HH_rich with capital'!G82)</f>
        <v/>
      </c>
      <c r="H82" s="223" t="str">
        <f>IF('SAM_2017_4HH_rich with capital'!H82="","",'SAM_2017_4HH_rich with capital'!H82)</f>
        <v/>
      </c>
      <c r="I82" s="223" t="str">
        <f>IF('SAM_2017_4HH_rich with capital'!I82="","",'SAM_2017_4HH_rich with capital'!I82)</f>
        <v/>
      </c>
      <c r="J82" s="223" t="str">
        <f>IF('SAM_2017_4HH_rich with capital'!J82="","",'SAM_2017_4HH_rich with capital'!J82)</f>
        <v/>
      </c>
      <c r="K82" s="223" t="str">
        <f>IF('SAM_2017_4HH_rich with capital'!K82="","",'SAM_2017_4HH_rich with capital'!K82)</f>
        <v/>
      </c>
      <c r="L82" s="223" t="str">
        <f>IF('SAM_2017_4HH_rich with capital'!L82="","",'SAM_2017_4HH_rich with capital'!L82)</f>
        <v/>
      </c>
      <c r="M82" s="223" t="str">
        <f>IF('SAM_2017_4HH_rich with capital'!M82="","",'SAM_2017_4HH_rich with capital'!M82)</f>
        <v/>
      </c>
      <c r="N82" s="223" t="str">
        <f>IF('SAM_2017_4HH_rich with capital'!N82="","",'SAM_2017_4HH_rich with capital'!N82)</f>
        <v/>
      </c>
      <c r="O82" s="223" t="str">
        <f>IF('SAM_2017_4HH_rich with capital'!O82="","",'SAM_2017_4HH_rich with capital'!O82)</f>
        <v/>
      </c>
      <c r="P82" s="223" t="str">
        <f>IF('SAM_2017_4HH_rich with capital'!P82="","",'SAM_2017_4HH_rich with capital'!P82)</f>
        <v/>
      </c>
      <c r="Q82" s="223" t="str">
        <f>IF('SAM_2017_4HH_rich with capital'!Q82="","",'SAM_2017_4HH_rich with capital'!Q82)</f>
        <v/>
      </c>
      <c r="R82" s="223" t="str">
        <f>IF('SAM_2017_4HH_rich with capital'!R82="","",'SAM_2017_4HH_rich with capital'!R82)</f>
        <v/>
      </c>
      <c r="S82" s="223" t="str">
        <f>IF('SAM_2017_4HH_rich with capital'!S82="","",'SAM_2017_4HH_rich with capital'!S82)</f>
        <v/>
      </c>
      <c r="T82" s="223" t="str">
        <f>IF('SAM_2017_4HH_rich with capital'!T82="","",'SAM_2017_4HH_rich with capital'!T82)</f>
        <v/>
      </c>
      <c r="U82" s="223" t="str">
        <f>IF('SAM_2017_4HH_rich with capital'!U82="","",'SAM_2017_4HH_rich with capital'!U82)</f>
        <v/>
      </c>
      <c r="V82" s="223" t="str">
        <f>IF('SAM_2017_4HH_rich with capital'!V82="","",'SAM_2017_4HH_rich with capital'!V82)</f>
        <v/>
      </c>
      <c r="W82" s="223" t="str">
        <f>IF('SAM_2017_4HH_rich with capital'!W82="","",'SAM_2017_4HH_rich with capital'!W82)</f>
        <v/>
      </c>
      <c r="X82" s="223" t="str">
        <f>IF('SAM_2017_4HH_rich with capital'!X82="","",'SAM_2017_4HH_rich with capital'!X82)</f>
        <v/>
      </c>
      <c r="Y82" s="223" t="str">
        <f>IF('SAM_2017_4HH_rich with capital'!Y82="","",'SAM_2017_4HH_rich with capital'!Y82)</f>
        <v/>
      </c>
      <c r="Z82" s="223" t="str">
        <f>IF('SAM_2017_4HH_rich with capital'!Z82="","",'SAM_2017_4HH_rich with capital'!Z82)</f>
        <v/>
      </c>
      <c r="AA82" s="223" t="str">
        <f>IF('SAM_2017_4HH_rich with capital'!AA82="","",'SAM_2017_4HH_rich with capital'!AA82)</f>
        <v/>
      </c>
      <c r="AB82" s="223" t="str">
        <f>IF('SAM_2017_4HH_rich with capital'!AB82="","",'SAM_2017_4HH_rich with capital'!AB82)</f>
        <v/>
      </c>
      <c r="AC82" s="223" t="str">
        <f>IF('SAM_2017_4HH_rich with capital'!AC82="","",'SAM_2017_4HH_rich with capital'!AC82)</f>
        <v/>
      </c>
      <c r="AD82" s="223" t="str">
        <f>IF('SAM_2017_4HH_rich with capital'!AD82="","",'SAM_2017_4HH_rich with capital'!AD82)</f>
        <v/>
      </c>
      <c r="AE82" s="223" t="str">
        <f>IF('SAM_2017_4HH_rich with capital'!AE82="","",'SAM_2017_4HH_rich with capital'!AE82)</f>
        <v/>
      </c>
      <c r="AF82" s="223" t="str">
        <f>IF('SAM_2017_4HH_rich with capital'!AF82="","",'SAM_2017_4HH_rich with capital'!AF82)</f>
        <v/>
      </c>
      <c r="AG82" s="223" t="str">
        <f>IF('SAM_2017_4HH_rich with capital'!AG82="","",'SAM_2017_4HH_rich with capital'!AG82)</f>
        <v/>
      </c>
      <c r="AH82" s="223" t="str">
        <f>IF('SAM_2017_4HH_rich with capital'!AH82="","",'SAM_2017_4HH_rich with capital'!AH82)</f>
        <v/>
      </c>
      <c r="AI82" s="223" t="str">
        <f>IF('SAM_2017_4HH_rich with capital'!AI82="","",'SAM_2017_4HH_rich with capital'!AI82)</f>
        <v/>
      </c>
      <c r="AJ82" s="223" t="str">
        <f>IF('SAM_2017_4HH_rich with capital'!AJ82="","",'SAM_2017_4HH_rich with capital'!AJ82)</f>
        <v/>
      </c>
      <c r="AK82" s="223" t="str">
        <f>IF('SAM_2017_4HH_rich with capital'!AK82="","",'SAM_2017_4HH_rich with capital'!AK82)</f>
        <v/>
      </c>
      <c r="AL82" s="223" t="str">
        <f>IF('SAM_2017_4HH_rich with capital'!AL82="","",'SAM_2017_4HH_rich with capital'!AL82)</f>
        <v/>
      </c>
      <c r="AM82" s="223" t="str">
        <f>IF('SAM_2017_4HH_rich with capital'!AM82="","",'SAM_2017_4HH_rich with capital'!AM82)</f>
        <v/>
      </c>
      <c r="AN82" s="223" t="str">
        <f>IF('SAM_2017_4HH_rich with capital'!AN82="","",'SAM_2017_4HH_rich with capital'!AN82)</f>
        <v/>
      </c>
      <c r="AO82" s="223" t="str">
        <f>IF('SAM_2017_4HH_rich with capital'!AO82="","",'SAM_2017_4HH_rich with capital'!AO82)</f>
        <v/>
      </c>
      <c r="AP82" s="223" t="str">
        <f>IF('SAM_2017_4HH_rich with capital'!AP82="","",'SAM_2017_4HH_rich with capital'!AP82)</f>
        <v/>
      </c>
      <c r="AQ82" s="223" t="str">
        <f>IF('SAM_2017_4HH_rich with capital'!AQ82="","",'SAM_2017_4HH_rich with capital'!AQ82)</f>
        <v/>
      </c>
      <c r="AR82" s="223" t="str">
        <f>IF('SAM_2017_4HH_rich with capital'!AR82="","",'SAM_2017_4HH_rich with capital'!AR82)</f>
        <v/>
      </c>
      <c r="AS82" s="223" t="str">
        <f>IF('SAM_2017_4HH_rich with capital'!AS82="","",'SAM_2017_4HH_rich with capital'!AS82)</f>
        <v/>
      </c>
      <c r="AT82" s="223" t="str">
        <f>IF('SAM_2017_4HH_rich with capital'!AT82="","",'SAM_2017_4HH_rich with capital'!AT82)</f>
        <v/>
      </c>
      <c r="AU82" s="223" t="str">
        <f>IF('SAM_2017_4HH_rich with capital'!AU82="","",'SAM_2017_4HH_rich with capital'!AU82)</f>
        <v/>
      </c>
      <c r="AV82" s="223" t="str">
        <f>IF('SAM_2017_4HH_rich with capital'!AV82="","",'SAM_2017_4HH_rich with capital'!AV82)</f>
        <v/>
      </c>
      <c r="AW82" s="223" t="str">
        <f>IF('SAM_2017_4HH_rich with capital'!AW82="","",'SAM_2017_4HH_rich with capital'!AW82)</f>
        <v/>
      </c>
      <c r="AX82" s="223" t="str">
        <f>IF('SAM_2017_4HH_rich with capital'!AX82="","",'SAM_2017_4HH_rich with capital'!AX82)</f>
        <v/>
      </c>
      <c r="AY82" s="223" t="str">
        <f>IF('SAM_2017_4HH_rich with capital'!AY82="","",'SAM_2017_4HH_rich with capital'!AY82)</f>
        <v/>
      </c>
      <c r="AZ82" s="223" t="str">
        <f>IF('SAM_2017_4HH_rich with capital'!AZ82="","",'SAM_2017_4HH_rich with capital'!AZ82)</f>
        <v/>
      </c>
      <c r="BA82" s="223" t="str">
        <f>IF('SAM_2017_4HH_rich with capital'!BA82="","",'SAM_2017_4HH_rich with capital'!BA82)</f>
        <v/>
      </c>
      <c r="BB82" s="223" t="str">
        <f>IF('SAM_2017_4HH_rich with capital'!BB82="","",'SAM_2017_4HH_rich with capital'!BB82)</f>
        <v/>
      </c>
      <c r="BC82" s="223" t="str">
        <f>IF('SAM_2017_4HH_rich with capital'!BC82="","",'SAM_2017_4HH_rich with capital'!BC82)</f>
        <v/>
      </c>
      <c r="BD82" s="223" t="str">
        <f>IF('SAM_2017_4HH_rich with capital'!BD82="","",'SAM_2017_4HH_rich with capital'!BD82)</f>
        <v/>
      </c>
      <c r="BE82" s="223" t="str">
        <f>IF('SAM_2017_4HH_rich with capital'!BE82="","",'SAM_2017_4HH_rich with capital'!BE82)</f>
        <v/>
      </c>
      <c r="BF82" s="223" t="str">
        <f>IF('SAM_2017_4HH_rich with capital'!BF82="","",'SAM_2017_4HH_rich with capital'!BF82)</f>
        <v/>
      </c>
      <c r="BG82" s="223" t="str">
        <f>IF('SAM_2017_4HH_rich with capital'!BG82="","",'SAM_2017_4HH_rich with capital'!BG82)</f>
        <v/>
      </c>
      <c r="BH82" s="223" t="str">
        <f>IF('SAM_2017_4HH_rich with capital'!BH82="","",'SAM_2017_4HH_rich with capital'!BH82)</f>
        <v/>
      </c>
      <c r="BI82" s="223" t="str">
        <f>IF('SAM_2017_4HH_rich with capital'!BI82="","",'SAM_2017_4HH_rich with capital'!BI82)</f>
        <v/>
      </c>
      <c r="BJ82" s="223" t="str">
        <f>IF('SAM_2017_4HH_rich with capital'!BJ82="","",'SAM_2017_4HH_rich with capital'!BJ82)</f>
        <v/>
      </c>
      <c r="BK82" s="223" t="str">
        <f>IF('SAM_2017_4HH_rich with capital'!BK82="","",'SAM_2017_4HH_rich with capital'!BK82)</f>
        <v/>
      </c>
      <c r="BL82" s="223" t="str">
        <f>IF('SAM_2017_4HH_rich with capital'!BL82="","",'SAM_2017_4HH_rich with capital'!BL82)</f>
        <v/>
      </c>
      <c r="BM82" s="223" t="str">
        <f>IF('SAM_2017_4HH_rich with capital'!BM82="","",'SAM_2017_4HH_rich with capital'!BM82)</f>
        <v/>
      </c>
      <c r="BN82" s="223" t="str">
        <f>IF('SAM_2017_4HH_rich with capital'!BN82="","",'SAM_2017_4HH_rich with capital'!BN82)</f>
        <v/>
      </c>
      <c r="BO82" s="223" t="str">
        <f>IF('SAM_2017_4HH_rich with capital'!BO82="","",'SAM_2017_4HH_rich with capital'!BO82)</f>
        <v/>
      </c>
      <c r="BP82" s="223" t="str">
        <f>IF('SAM_2017_4HH_rich with capital'!BP82="","",'SAM_2017_4HH_rich with capital'!BP82)</f>
        <v/>
      </c>
      <c r="BQ82" s="223" t="str">
        <f>IF('SAM_2017_4HH_rich with capital'!BQ82="","",'SAM_2017_4HH_rich with capital'!BQ82)</f>
        <v/>
      </c>
      <c r="BR82" s="223" t="str">
        <f>IF('SAM_2017_4HH_rich with capital'!BR82="","",'SAM_2017_4HH_rich with capital'!BR82)</f>
        <v/>
      </c>
      <c r="BS82" s="223" t="str">
        <f>IF('SAM_2017_4HH_rich with capital'!BS82="","",'SAM_2017_4HH_rich with capital'!BS82)</f>
        <v/>
      </c>
      <c r="BT82" s="223" t="str">
        <f>IF('SAM_2017_4HH_rich with capital'!BT82="","",'SAM_2017_4HH_rich with capital'!BT82)</f>
        <v/>
      </c>
      <c r="BU82" s="279">
        <f>IF('SAM_2017_4HH_rich with capital'!BU82="","",'SAM_2017_4HH_rich with capital'!BU82)</f>
        <v>65816.753606899627</v>
      </c>
      <c r="BV82" s="223">
        <f>IF('SAM_2017_4HH_rich with capital'!BV82="","",'SAM_2017_4HH_rich with capital'!BV82)</f>
        <v>1133871.9429422587</v>
      </c>
      <c r="BW82" s="223">
        <f>IF('SAM_2017_4HH_rich with capital'!BW82="","",'SAM_2017_4HH_rich with capital'!BW82)</f>
        <v>43919.881224817327</v>
      </c>
      <c r="BX82" s="280">
        <f>IF('SAM_2017_4HH_rich with capital'!BX82="","",'SAM_2017_4HH_rich with capital'!BX82)</f>
        <v>1946883.0345589502</v>
      </c>
      <c r="BY82" s="223" t="str">
        <f>IF('SAM_2017_4HH_rich with capital'!BY82="","",'SAM_2017_4HH_rich with capital'!BY82)</f>
        <v/>
      </c>
      <c r="BZ82" s="223" t="str">
        <f>IF('SAM_2017_4HH_rich with capital'!BZ82="","",'SAM_2017_4HH_rich with capital'!BZ82)</f>
        <v/>
      </c>
      <c r="CA82" s="223" t="str">
        <f>IF('SAM_2017_4HH_rich with capital'!CA82="","",'SAM_2017_4HH_rich with capital'!CA82)</f>
        <v/>
      </c>
      <c r="CB82" s="223" t="str">
        <f>IF('SAM_2017_4HH_rich with capital'!CB82="","",'SAM_2017_4HH_rich with capital'!CB82)</f>
        <v/>
      </c>
      <c r="CC82" s="223" t="str">
        <f>IF('SAM_2017_4HH_rich with capital'!CC82="","",'SAM_2017_4HH_rich with capital'!CC82)</f>
        <v/>
      </c>
      <c r="CD82" s="223" t="str">
        <f>IF('SAM_2017_4HH_rich with capital'!CD82="","",'SAM_2017_4HH_rich with capital'!CD82)</f>
        <v/>
      </c>
      <c r="CE82" s="223" t="str">
        <f>IF('SAM_2017_4HH_rich with capital'!CE82="","",'SAM_2017_4HH_rich with capital'!CE82)</f>
        <v/>
      </c>
      <c r="CF82" s="83" t="str">
        <f>IF('SAM_2017_4HH_rich with capital'!CF82="","",'SAM_2017_4HH_rich with capital'!CF82)</f>
        <v/>
      </c>
      <c r="CG82" s="107">
        <f t="shared" si="2"/>
        <v>3190491.6123329261</v>
      </c>
      <c r="CH82" s="221"/>
      <c r="CI82" s="221"/>
      <c r="CJ82" s="221"/>
      <c r="CK82" s="221"/>
    </row>
    <row r="83" spans="1:89" x14ac:dyDescent="0.25">
      <c r="A83" s="227" t="s">
        <v>17</v>
      </c>
      <c r="B83" s="225">
        <v>81</v>
      </c>
      <c r="C83" s="244" t="str">
        <f>IF('SAM_2017_4HH_rich with capital'!C83="","",'SAM_2017_4HH_rich with capital'!C83)</f>
        <v/>
      </c>
      <c r="D83" s="223" t="str">
        <f>IF('SAM_2017_4HH_rich with capital'!D83="","",'SAM_2017_4HH_rich with capital'!D83)</f>
        <v/>
      </c>
      <c r="E83" s="223" t="str">
        <f>IF('SAM_2017_4HH_rich with capital'!E83="","",'SAM_2017_4HH_rich with capital'!E83)</f>
        <v/>
      </c>
      <c r="F83" s="223" t="str">
        <f>IF('SAM_2017_4HH_rich with capital'!F83="","",'SAM_2017_4HH_rich with capital'!F83)</f>
        <v/>
      </c>
      <c r="G83" s="223" t="str">
        <f>IF('SAM_2017_4HH_rich with capital'!G83="","",'SAM_2017_4HH_rich with capital'!G83)</f>
        <v/>
      </c>
      <c r="H83" s="223" t="str">
        <f>IF('SAM_2017_4HH_rich with capital'!H83="","",'SAM_2017_4HH_rich with capital'!H83)</f>
        <v/>
      </c>
      <c r="I83" s="223" t="str">
        <f>IF('SAM_2017_4HH_rich with capital'!I83="","",'SAM_2017_4HH_rich with capital'!I83)</f>
        <v/>
      </c>
      <c r="J83" s="223" t="str">
        <f>IF('SAM_2017_4HH_rich with capital'!J83="","",'SAM_2017_4HH_rich with capital'!J83)</f>
        <v/>
      </c>
      <c r="K83" s="223" t="str">
        <f>IF('SAM_2017_4HH_rich with capital'!K83="","",'SAM_2017_4HH_rich with capital'!K83)</f>
        <v/>
      </c>
      <c r="L83" s="223" t="str">
        <f>IF('SAM_2017_4HH_rich with capital'!L83="","",'SAM_2017_4HH_rich with capital'!L83)</f>
        <v/>
      </c>
      <c r="M83" s="223" t="str">
        <f>IF('SAM_2017_4HH_rich with capital'!M83="","",'SAM_2017_4HH_rich with capital'!M83)</f>
        <v/>
      </c>
      <c r="N83" s="223" t="str">
        <f>IF('SAM_2017_4HH_rich with capital'!N83="","",'SAM_2017_4HH_rich with capital'!N83)</f>
        <v/>
      </c>
      <c r="O83" s="223" t="str">
        <f>IF('SAM_2017_4HH_rich with capital'!O83="","",'SAM_2017_4HH_rich with capital'!O83)</f>
        <v/>
      </c>
      <c r="P83" s="223" t="str">
        <f>IF('SAM_2017_4HH_rich with capital'!P83="","",'SAM_2017_4HH_rich with capital'!P83)</f>
        <v/>
      </c>
      <c r="Q83" s="223" t="str">
        <f>IF('SAM_2017_4HH_rich with capital'!Q83="","",'SAM_2017_4HH_rich with capital'!Q83)</f>
        <v/>
      </c>
      <c r="R83" s="223" t="str">
        <f>IF('SAM_2017_4HH_rich with capital'!R83="","",'SAM_2017_4HH_rich with capital'!R83)</f>
        <v/>
      </c>
      <c r="S83" s="223" t="str">
        <f>IF('SAM_2017_4HH_rich with capital'!S83="","",'SAM_2017_4HH_rich with capital'!S83)</f>
        <v/>
      </c>
      <c r="T83" s="223" t="str">
        <f>IF('SAM_2017_4HH_rich with capital'!T83="","",'SAM_2017_4HH_rich with capital'!T83)</f>
        <v/>
      </c>
      <c r="U83" s="223" t="str">
        <f>IF('SAM_2017_4HH_rich with capital'!U83="","",'SAM_2017_4HH_rich with capital'!U83)</f>
        <v/>
      </c>
      <c r="V83" s="223" t="str">
        <f>IF('SAM_2017_4HH_rich with capital'!V83="","",'SAM_2017_4HH_rich with capital'!V83)</f>
        <v/>
      </c>
      <c r="W83" s="223" t="str">
        <f>IF('SAM_2017_4HH_rich with capital'!W83="","",'SAM_2017_4HH_rich with capital'!W83)</f>
        <v/>
      </c>
      <c r="X83" s="223" t="str">
        <f>IF('SAM_2017_4HH_rich with capital'!X83="","",'SAM_2017_4HH_rich with capital'!X83)</f>
        <v/>
      </c>
      <c r="Y83" s="223" t="str">
        <f>IF('SAM_2017_4HH_rich with capital'!Y83="","",'SAM_2017_4HH_rich with capital'!Y83)</f>
        <v/>
      </c>
      <c r="Z83" s="223" t="str">
        <f>IF('SAM_2017_4HH_rich with capital'!Z83="","",'SAM_2017_4HH_rich with capital'!Z83)</f>
        <v/>
      </c>
      <c r="AA83" s="223" t="str">
        <f>IF('SAM_2017_4HH_rich with capital'!AA83="","",'SAM_2017_4HH_rich with capital'!AA83)</f>
        <v/>
      </c>
      <c r="AB83" s="223" t="str">
        <f>IF('SAM_2017_4HH_rich with capital'!AB83="","",'SAM_2017_4HH_rich with capital'!AB83)</f>
        <v/>
      </c>
      <c r="AC83" s="223" t="str">
        <f>IF('SAM_2017_4HH_rich with capital'!AC83="","",'SAM_2017_4HH_rich with capital'!AC83)</f>
        <v/>
      </c>
      <c r="AD83" s="223" t="str">
        <f>IF('SAM_2017_4HH_rich with capital'!AD83="","",'SAM_2017_4HH_rich with capital'!AD83)</f>
        <v/>
      </c>
      <c r="AE83" s="223" t="str">
        <f>IF('SAM_2017_4HH_rich with capital'!AE83="","",'SAM_2017_4HH_rich with capital'!AE83)</f>
        <v/>
      </c>
      <c r="AF83" s="223" t="str">
        <f>IF('SAM_2017_4HH_rich with capital'!AF83="","",'SAM_2017_4HH_rich with capital'!AF83)</f>
        <v/>
      </c>
      <c r="AG83" s="223" t="str">
        <f>IF('SAM_2017_4HH_rich with capital'!AG83="","",'SAM_2017_4HH_rich with capital'!AG83)</f>
        <v/>
      </c>
      <c r="AH83" s="223" t="str">
        <f>IF('SAM_2017_4HH_rich with capital'!AH83="","",'SAM_2017_4HH_rich with capital'!AH83)</f>
        <v/>
      </c>
      <c r="AI83" s="223" t="str">
        <f>IF('SAM_2017_4HH_rich with capital'!AI83="","",'SAM_2017_4HH_rich with capital'!AI83)</f>
        <v/>
      </c>
      <c r="AJ83" s="223" t="str">
        <f>IF('SAM_2017_4HH_rich with capital'!AJ83="","",'SAM_2017_4HH_rich with capital'!AJ83)</f>
        <v/>
      </c>
      <c r="AK83" s="223" t="str">
        <f>IF('SAM_2017_4HH_rich with capital'!AK83="","",'SAM_2017_4HH_rich with capital'!AK83)</f>
        <v/>
      </c>
      <c r="AL83" s="223" t="str">
        <f>IF('SAM_2017_4HH_rich with capital'!AL83="","",'SAM_2017_4HH_rich with capital'!AL83)</f>
        <v/>
      </c>
      <c r="AM83" s="223" t="str">
        <f>IF('SAM_2017_4HH_rich with capital'!AM83="","",'SAM_2017_4HH_rich with capital'!AM83)</f>
        <v/>
      </c>
      <c r="AN83" s="223" t="str">
        <f>IF('SAM_2017_4HH_rich with capital'!AN83="","",'SAM_2017_4HH_rich with capital'!AN83)</f>
        <v/>
      </c>
      <c r="AO83" s="223" t="str">
        <f>IF('SAM_2017_4HH_rich with capital'!AO83="","",'SAM_2017_4HH_rich with capital'!AO83)</f>
        <v/>
      </c>
      <c r="AP83" s="223" t="str">
        <f>IF('SAM_2017_4HH_rich with capital'!AP83="","",'SAM_2017_4HH_rich with capital'!AP83)</f>
        <v/>
      </c>
      <c r="AQ83" s="223" t="str">
        <f>IF('SAM_2017_4HH_rich with capital'!AQ83="","",'SAM_2017_4HH_rich with capital'!AQ83)</f>
        <v/>
      </c>
      <c r="AR83" s="223" t="str">
        <f>IF('SAM_2017_4HH_rich with capital'!AR83="","",'SAM_2017_4HH_rich with capital'!AR83)</f>
        <v/>
      </c>
      <c r="AS83" s="223" t="str">
        <f>IF('SAM_2017_4HH_rich with capital'!AS83="","",'SAM_2017_4HH_rich with capital'!AS83)</f>
        <v/>
      </c>
      <c r="AT83" s="223" t="str">
        <f>IF('SAM_2017_4HH_rich with capital'!AT83="","",'SAM_2017_4HH_rich with capital'!AT83)</f>
        <v/>
      </c>
      <c r="AU83" s="223" t="str">
        <f>IF('SAM_2017_4HH_rich with capital'!AU83="","",'SAM_2017_4HH_rich with capital'!AU83)</f>
        <v/>
      </c>
      <c r="AV83" s="223" t="str">
        <f>IF('SAM_2017_4HH_rich with capital'!AV83="","",'SAM_2017_4HH_rich with capital'!AV83)</f>
        <v/>
      </c>
      <c r="AW83" s="223" t="str">
        <f>IF('SAM_2017_4HH_rich with capital'!AW83="","",'SAM_2017_4HH_rich with capital'!AW83)</f>
        <v/>
      </c>
      <c r="AX83" s="223" t="str">
        <f>IF('SAM_2017_4HH_rich with capital'!AX83="","",'SAM_2017_4HH_rich with capital'!AX83)</f>
        <v/>
      </c>
      <c r="AY83" s="223" t="str">
        <f>IF('SAM_2017_4HH_rich with capital'!AY83="","",'SAM_2017_4HH_rich with capital'!AY83)</f>
        <v/>
      </c>
      <c r="AZ83" s="223" t="str">
        <f>IF('SAM_2017_4HH_rich with capital'!AZ83="","",'SAM_2017_4HH_rich with capital'!AZ83)</f>
        <v/>
      </c>
      <c r="BA83" s="223" t="str">
        <f>IF('SAM_2017_4HH_rich with capital'!BA83="","",'SAM_2017_4HH_rich with capital'!BA83)</f>
        <v/>
      </c>
      <c r="BB83" s="223" t="str">
        <f>IF('SAM_2017_4HH_rich with capital'!BB83="","",'SAM_2017_4HH_rich with capital'!BB83)</f>
        <v/>
      </c>
      <c r="BC83" s="223" t="str">
        <f>IF('SAM_2017_4HH_rich with capital'!BC83="","",'SAM_2017_4HH_rich with capital'!BC83)</f>
        <v/>
      </c>
      <c r="BD83" s="223" t="str">
        <f>IF('SAM_2017_4HH_rich with capital'!BD83="","",'SAM_2017_4HH_rich with capital'!BD83)</f>
        <v/>
      </c>
      <c r="BE83" s="223" t="str">
        <f>IF('SAM_2017_4HH_rich with capital'!BE83="","",'SAM_2017_4HH_rich with capital'!BE83)</f>
        <v/>
      </c>
      <c r="BF83" s="223" t="str">
        <f>IF('SAM_2017_4HH_rich with capital'!BF83="","",'SAM_2017_4HH_rich with capital'!BF83)</f>
        <v/>
      </c>
      <c r="BG83" s="223" t="str">
        <f>IF('SAM_2017_4HH_rich with capital'!BG83="","",'SAM_2017_4HH_rich with capital'!BG83)</f>
        <v/>
      </c>
      <c r="BH83" s="223" t="str">
        <f>IF('SAM_2017_4HH_rich with capital'!BH83="","",'SAM_2017_4HH_rich with capital'!BH83)</f>
        <v/>
      </c>
      <c r="BI83" s="223" t="str">
        <f>IF('SAM_2017_4HH_rich with capital'!BI83="","",'SAM_2017_4HH_rich with capital'!BI83)</f>
        <v/>
      </c>
      <c r="BJ83" s="223" t="str">
        <f>IF('SAM_2017_4HH_rich with capital'!BJ83="","",'SAM_2017_4HH_rich with capital'!BJ83)</f>
        <v/>
      </c>
      <c r="BK83" s="223" t="str">
        <f>IF('SAM_2017_4HH_rich with capital'!BK83="","",'SAM_2017_4HH_rich with capital'!BK83)</f>
        <v/>
      </c>
      <c r="BL83" s="223" t="str">
        <f>IF('SAM_2017_4HH_rich with capital'!BL83="","",'SAM_2017_4HH_rich with capital'!BL83)</f>
        <v/>
      </c>
      <c r="BM83" s="223" t="str">
        <f>IF('SAM_2017_4HH_rich with capital'!BM83="","",'SAM_2017_4HH_rich with capital'!BM83)</f>
        <v/>
      </c>
      <c r="BN83" s="223" t="str">
        <f>IF('SAM_2017_4HH_rich with capital'!BN83="","",'SAM_2017_4HH_rich with capital'!BN83)</f>
        <v/>
      </c>
      <c r="BO83" s="223" t="str">
        <f>IF('SAM_2017_4HH_rich with capital'!BO83="","",'SAM_2017_4HH_rich with capital'!BO83)</f>
        <v/>
      </c>
      <c r="BP83" s="223" t="str">
        <f>IF('SAM_2017_4HH_rich with capital'!BP83="","",'SAM_2017_4HH_rich with capital'!BP83)</f>
        <v/>
      </c>
      <c r="BQ83" s="223" t="str">
        <f>IF('SAM_2017_4HH_rich with capital'!BQ83="","",'SAM_2017_4HH_rich with capital'!BQ83)</f>
        <v/>
      </c>
      <c r="BR83" s="223" t="str">
        <f>IF('SAM_2017_4HH_rich with capital'!BR83="","",'SAM_2017_4HH_rich with capital'!BR83)</f>
        <v/>
      </c>
      <c r="BS83" s="223" t="str">
        <f>IF('SAM_2017_4HH_rich with capital'!BS83="","",'SAM_2017_4HH_rich with capital'!BS83)</f>
        <v/>
      </c>
      <c r="BT83" s="223" t="str">
        <f>IF('SAM_2017_4HH_rich with capital'!BT83="","",'SAM_2017_4HH_rich with capital'!BT83)</f>
        <v/>
      </c>
      <c r="BU83" s="279" t="str">
        <f>IF('SAM_2017_4HH_rich with capital'!BU83="","",'SAM_2017_4HH_rich with capital'!BU83)</f>
        <v/>
      </c>
      <c r="BV83" s="223">
        <f>IF('SAM_2017_4HH_rich with capital'!BV83="","",'SAM_2017_4HH_rich with capital'!BV83)</f>
        <v>4355063.2264078083</v>
      </c>
      <c r="BW83" s="223" t="str">
        <f>IF('SAM_2017_4HH_rich with capital'!BW83="","",'SAM_2017_4HH_rich with capital'!BW83)</f>
        <v/>
      </c>
      <c r="BX83" s="280">
        <f>IF('SAM_2017_4HH_rich with capital'!BX83="","",'SAM_2017_4HH_rich with capital'!BX83)</f>
        <v>8287148.362124661</v>
      </c>
      <c r="BY83" s="223">
        <f>IF('SAM_2017_4HH_rich with capital'!BY83="","",'SAM_2017_4HH_rich with capital'!BY83)</f>
        <v>1145959.1116207819</v>
      </c>
      <c r="BZ83" s="223" t="str">
        <f>IF('SAM_2017_4HH_rich with capital'!BZ83="","",'SAM_2017_4HH_rich with capital'!BZ83)</f>
        <v/>
      </c>
      <c r="CA83" s="223" t="str">
        <f>IF('SAM_2017_4HH_rich with capital'!CA83="","",'SAM_2017_4HH_rich with capital'!CA83)</f>
        <v/>
      </c>
      <c r="CB83" s="223" t="str">
        <f>IF('SAM_2017_4HH_rich with capital'!CB83="","",'SAM_2017_4HH_rich with capital'!CB83)</f>
        <v/>
      </c>
      <c r="CC83" s="223" t="str">
        <f>IF('SAM_2017_4HH_rich with capital'!CC83="","",'SAM_2017_4HH_rich with capital'!CC83)</f>
        <v/>
      </c>
      <c r="CD83" s="223" t="str">
        <f>IF('SAM_2017_4HH_rich with capital'!CD83="","",'SAM_2017_4HH_rich with capital'!CD83)</f>
        <v/>
      </c>
      <c r="CE83" s="223" t="str">
        <f>IF('SAM_2017_4HH_rich with capital'!CE83="","",'SAM_2017_4HH_rich with capital'!CE83)</f>
        <v/>
      </c>
      <c r="CF83" s="83">
        <f>IF('SAM_2017_4HH_rich with capital'!CF83="","",'SAM_2017_4HH_rich with capital'!CF83)</f>
        <v>1731154.8481223364</v>
      </c>
      <c r="CG83" s="107">
        <f t="shared" si="2"/>
        <v>15519325.548275588</v>
      </c>
      <c r="CH83" s="221"/>
      <c r="CI83" s="221"/>
      <c r="CJ83" s="221"/>
      <c r="CK83" s="221"/>
    </row>
    <row r="84" spans="1:89" ht="15.75" thickBot="1" x14ac:dyDescent="0.3">
      <c r="A84" s="91" t="str">
        <f>CF1</f>
        <v>ROW</v>
      </c>
      <c r="B84" s="225">
        <v>82</v>
      </c>
      <c r="C84" s="245" t="str">
        <f>IF('SAM_2017_4HH_rich with capital'!C84="","",'SAM_2017_4HH_rich with capital'!C84)</f>
        <v/>
      </c>
      <c r="D84" s="82" t="str">
        <f>IF('SAM_2017_4HH_rich with capital'!D84="","",'SAM_2017_4HH_rich with capital'!D84)</f>
        <v/>
      </c>
      <c r="E84" s="82" t="str">
        <f>IF('SAM_2017_4HH_rich with capital'!E84="","",'SAM_2017_4HH_rich with capital'!E84)</f>
        <v/>
      </c>
      <c r="F84" s="82" t="str">
        <f>IF('SAM_2017_4HH_rich with capital'!F84="","",'SAM_2017_4HH_rich with capital'!F84)</f>
        <v/>
      </c>
      <c r="G84" s="82" t="str">
        <f>IF('SAM_2017_4HH_rich with capital'!G84="","",'SAM_2017_4HH_rich with capital'!G84)</f>
        <v/>
      </c>
      <c r="H84" s="82" t="str">
        <f>IF('SAM_2017_4HH_rich with capital'!H84="","",'SAM_2017_4HH_rich with capital'!H84)</f>
        <v/>
      </c>
      <c r="I84" s="82" t="str">
        <f>IF('SAM_2017_4HH_rich with capital'!I84="","",'SAM_2017_4HH_rich with capital'!I84)</f>
        <v/>
      </c>
      <c r="J84" s="82" t="str">
        <f>IF('SAM_2017_4HH_rich with capital'!J84="","",'SAM_2017_4HH_rich with capital'!J84)</f>
        <v/>
      </c>
      <c r="K84" s="82" t="str">
        <f>IF('SAM_2017_4HH_rich with capital'!K84="","",'SAM_2017_4HH_rich with capital'!K84)</f>
        <v/>
      </c>
      <c r="L84" s="82" t="str">
        <f>IF('SAM_2017_4HH_rich with capital'!L84="","",'SAM_2017_4HH_rich with capital'!L84)</f>
        <v/>
      </c>
      <c r="M84" s="82" t="str">
        <f>IF('SAM_2017_4HH_rich with capital'!M84="","",'SAM_2017_4HH_rich with capital'!M84)</f>
        <v/>
      </c>
      <c r="N84" s="82" t="str">
        <f>IF('SAM_2017_4HH_rich with capital'!N84="","",'SAM_2017_4HH_rich with capital'!N84)</f>
        <v/>
      </c>
      <c r="O84" s="82" t="str">
        <f>IF('SAM_2017_4HH_rich with capital'!O84="","",'SAM_2017_4HH_rich with capital'!O84)</f>
        <v/>
      </c>
      <c r="P84" s="82" t="str">
        <f>IF('SAM_2017_4HH_rich with capital'!P84="","",'SAM_2017_4HH_rich with capital'!P84)</f>
        <v/>
      </c>
      <c r="Q84" s="82" t="str">
        <f>IF('SAM_2017_4HH_rich with capital'!Q84="","",'SAM_2017_4HH_rich with capital'!Q84)</f>
        <v/>
      </c>
      <c r="R84" s="82" t="str">
        <f>IF('SAM_2017_4HH_rich with capital'!R84="","",'SAM_2017_4HH_rich with capital'!R84)</f>
        <v/>
      </c>
      <c r="S84" s="82" t="str">
        <f>IF('SAM_2017_4HH_rich with capital'!S84="","",'SAM_2017_4HH_rich with capital'!S84)</f>
        <v/>
      </c>
      <c r="T84" s="82" t="str">
        <f>IF('SAM_2017_4HH_rich with capital'!T84="","",'SAM_2017_4HH_rich with capital'!T84)</f>
        <v/>
      </c>
      <c r="U84" s="82" t="str">
        <f>IF('SAM_2017_4HH_rich with capital'!U84="","",'SAM_2017_4HH_rich with capital'!U84)</f>
        <v/>
      </c>
      <c r="V84" s="82" t="str">
        <f>IF('SAM_2017_4HH_rich with capital'!V84="","",'SAM_2017_4HH_rich with capital'!V84)</f>
        <v/>
      </c>
      <c r="W84" s="82" t="str">
        <f>IF('SAM_2017_4HH_rich with capital'!W84="","",'SAM_2017_4HH_rich with capital'!W84)</f>
        <v/>
      </c>
      <c r="X84" s="82" t="str">
        <f>IF('SAM_2017_4HH_rich with capital'!X84="","",'SAM_2017_4HH_rich with capital'!X84)</f>
        <v/>
      </c>
      <c r="Y84" s="82" t="str">
        <f>IF('SAM_2017_4HH_rich with capital'!Y84="","",'SAM_2017_4HH_rich with capital'!Y84)</f>
        <v/>
      </c>
      <c r="Z84" s="82" t="str">
        <f>IF('SAM_2017_4HH_rich with capital'!Z84="","",'SAM_2017_4HH_rich with capital'!Z84)</f>
        <v/>
      </c>
      <c r="AA84" s="82" t="str">
        <f>IF('SAM_2017_4HH_rich with capital'!AA84="","",'SAM_2017_4HH_rich with capital'!AA84)</f>
        <v/>
      </c>
      <c r="AB84" s="82" t="str">
        <f>IF('SAM_2017_4HH_rich with capital'!AB84="","",'SAM_2017_4HH_rich with capital'!AB84)</f>
        <v/>
      </c>
      <c r="AC84" s="82" t="str">
        <f>IF('SAM_2017_4HH_rich with capital'!AC84="","",'SAM_2017_4HH_rich with capital'!AC84)</f>
        <v/>
      </c>
      <c r="AD84" s="82" t="str">
        <f>IF('SAM_2017_4HH_rich with capital'!AD84="","",'SAM_2017_4HH_rich with capital'!AD84)</f>
        <v/>
      </c>
      <c r="AE84" s="82" t="str">
        <f>IF('SAM_2017_4HH_rich with capital'!AE84="","",'SAM_2017_4HH_rich with capital'!AE84)</f>
        <v/>
      </c>
      <c r="AF84" s="82" t="str">
        <f>IF('SAM_2017_4HH_rich with capital'!AF84="","",'SAM_2017_4HH_rich with capital'!AF84)</f>
        <v/>
      </c>
      <c r="AG84" s="82" t="str">
        <f>IF('SAM_2017_4HH_rich with capital'!AG84="","",'SAM_2017_4HH_rich with capital'!AG84)</f>
        <v/>
      </c>
      <c r="AH84" s="82" t="str">
        <f>IF('SAM_2017_4HH_rich with capital'!AH84="","",'SAM_2017_4HH_rich with capital'!AH84)</f>
        <v/>
      </c>
      <c r="AI84" s="82" t="str">
        <f>IF('SAM_2017_4HH_rich with capital'!AI84="","",'SAM_2017_4HH_rich with capital'!AI84)</f>
        <v/>
      </c>
      <c r="AJ84" s="82" t="str">
        <f>IF('SAM_2017_4HH_rich with capital'!AJ84="","",'SAM_2017_4HH_rich with capital'!AJ84)</f>
        <v/>
      </c>
      <c r="AK84" s="82">
        <f>IF('SAM_2017_4HH_rich with capital'!AK84="","",'SAM_2017_4HH_rich with capital'!AK84)</f>
        <v>377889.37696545385</v>
      </c>
      <c r="AL84" s="82">
        <f>IF('SAM_2017_4HH_rich with capital'!AL84="","",'SAM_2017_4HH_rich with capital'!AL84)</f>
        <v>8979.0561205599588</v>
      </c>
      <c r="AM84" s="82">
        <f>IF('SAM_2017_4HH_rich with capital'!AM84="","",'SAM_2017_4HH_rich with capital'!AM84)</f>
        <v>5048.83171799928</v>
      </c>
      <c r="AN84" s="82">
        <f>IF('SAM_2017_4HH_rich with capital'!AN84="","",'SAM_2017_4HH_rich with capital'!AN84)</f>
        <v>118511.00389544932</v>
      </c>
      <c r="AO84" s="82">
        <f>IF('SAM_2017_4HH_rich with capital'!AO84="","",'SAM_2017_4HH_rich with capital'!AO84)</f>
        <v>12398.370762056524</v>
      </c>
      <c r="AP84" s="82">
        <f>IF('SAM_2017_4HH_rich with capital'!AP84="","",'SAM_2017_4HH_rich with capital'!AP84)</f>
        <v>264468.33967294788</v>
      </c>
      <c r="AQ84" s="82">
        <f>IF('SAM_2017_4HH_rich with capital'!AQ84="","",'SAM_2017_4HH_rich with capital'!AQ84)</f>
        <v>20987.823054706889</v>
      </c>
      <c r="AR84" s="82">
        <f>IF('SAM_2017_4HH_rich with capital'!AR84="","",'SAM_2017_4HH_rich with capital'!AR84)</f>
        <v>917335.64919590589</v>
      </c>
      <c r="AS84" s="82">
        <f>IF('SAM_2017_4HH_rich with capital'!AS84="","",'SAM_2017_4HH_rich with capital'!AS84)</f>
        <v>237028.06083201614</v>
      </c>
      <c r="AT84" s="82">
        <f>IF('SAM_2017_4HH_rich with capital'!AT84="","",'SAM_2017_4HH_rich with capital'!AT84)</f>
        <v>1185696.7847974994</v>
      </c>
      <c r="AU84" s="82">
        <f>IF('SAM_2017_4HH_rich with capital'!AU84="","",'SAM_2017_4HH_rich with capital'!AU84)</f>
        <v>819193.1745916385</v>
      </c>
      <c r="AV84" s="82">
        <f>IF('SAM_2017_4HH_rich with capital'!AV84="","",'SAM_2017_4HH_rich with capital'!AV84)</f>
        <v>101738.51845910895</v>
      </c>
      <c r="AW84" s="82">
        <f>IF('SAM_2017_4HH_rich with capital'!AW84="","",'SAM_2017_4HH_rich with capital'!AW84)</f>
        <v>563269.00005754898</v>
      </c>
      <c r="AX84" s="82">
        <f>IF('SAM_2017_4HH_rich with capital'!AX84="","",'SAM_2017_4HH_rich with capital'!AX84)</f>
        <v>403774.99268690002</v>
      </c>
      <c r="AY84" s="82">
        <f>IF('SAM_2017_4HH_rich with capital'!AY84="","",'SAM_2017_4HH_rich with capital'!AY84)</f>
        <v>1410828.0377600263</v>
      </c>
      <c r="AZ84" s="82">
        <f>IF('SAM_2017_4HH_rich with capital'!AZ84="","",'SAM_2017_4HH_rich with capital'!AZ84)</f>
        <v>373068.84106831416</v>
      </c>
      <c r="BA84" s="82">
        <f>IF('SAM_2017_4HH_rich with capital'!BA84="","",'SAM_2017_4HH_rich with capital'!BA84)</f>
        <v>4351662.6412385888</v>
      </c>
      <c r="BB84" s="82">
        <f>IF('SAM_2017_4HH_rich with capital'!BB84="","",'SAM_2017_4HH_rich with capital'!BB84)</f>
        <v>218230.32243742488</v>
      </c>
      <c r="BC84" s="82">
        <f>IF('SAM_2017_4HH_rich with capital'!BC84="","",'SAM_2017_4HH_rich with capital'!BC84)</f>
        <v>63474.92873283536</v>
      </c>
      <c r="BD84" s="82">
        <f>IF('SAM_2017_4HH_rich with capital'!BD84="","",'SAM_2017_4HH_rich with capital'!BD84)</f>
        <v>7330.6891706297174</v>
      </c>
      <c r="BE84" s="82">
        <f>IF('SAM_2017_4HH_rich with capital'!BE84="","",'SAM_2017_4HH_rich with capital'!BE84)</f>
        <v>4981.0706214921347</v>
      </c>
      <c r="BF84" s="82">
        <f>IF('SAM_2017_4HH_rich with capital'!BF84="","",'SAM_2017_4HH_rich with capital'!BF84)</f>
        <v>17187.596413866675</v>
      </c>
      <c r="BG84" s="82">
        <f>IF('SAM_2017_4HH_rich with capital'!BG84="","",'SAM_2017_4HH_rich with capital'!BG84)</f>
        <v>29733.335089402593</v>
      </c>
      <c r="BH84" s="82">
        <f>IF('SAM_2017_4HH_rich with capital'!BH84="","",'SAM_2017_4HH_rich with capital'!BH84)</f>
        <v>4068.8547626593227</v>
      </c>
      <c r="BI84" s="82">
        <f>IF('SAM_2017_4HH_rich with capital'!BI84="","",'SAM_2017_4HH_rich with capital'!BI84)</f>
        <v>28639.243136498961</v>
      </c>
      <c r="BJ84" s="82">
        <f>IF('SAM_2017_4HH_rich with capital'!BJ84="","",'SAM_2017_4HH_rich with capital'!BJ84)</f>
        <v>561028.09152437956</v>
      </c>
      <c r="BK84" s="82">
        <f>IF('SAM_2017_4HH_rich with capital'!BK84="","",'SAM_2017_4HH_rich with capital'!BK84)</f>
        <v>4682.3016530854175</v>
      </c>
      <c r="BL84" s="82">
        <f>IF('SAM_2017_4HH_rich with capital'!BL84="","",'SAM_2017_4HH_rich with capital'!BL84)</f>
        <v>154593.86056226087</v>
      </c>
      <c r="BM84" s="82">
        <f>IF('SAM_2017_4HH_rich with capital'!BM84="","",'SAM_2017_4HH_rich with capital'!BM84)</f>
        <v>73941.567063324372</v>
      </c>
      <c r="BN84" s="82">
        <f>IF('SAM_2017_4HH_rich with capital'!BN84="","",'SAM_2017_4HH_rich with capital'!BN84)</f>
        <v>10903.572926126517</v>
      </c>
      <c r="BO84" s="82">
        <f>IF('SAM_2017_4HH_rich with capital'!BO84="","",'SAM_2017_4HH_rich with capital'!BO84)</f>
        <v>1079425.0707247735</v>
      </c>
      <c r="BP84" s="82" t="str">
        <f>IF('SAM_2017_4HH_rich with capital'!BP84="","",'SAM_2017_4HH_rich with capital'!BP84)</f>
        <v/>
      </c>
      <c r="BQ84" s="82" t="str">
        <f>IF('SAM_2017_4HH_rich with capital'!BQ84="","",'SAM_2017_4HH_rich with capital'!BQ84)</f>
        <v/>
      </c>
      <c r="BR84" s="82">
        <f>IF('SAM_2017_4HH_rich with capital'!BR84="","",'SAM_2017_4HH_rich with capital'!BR84)</f>
        <v>195092.42365978396</v>
      </c>
      <c r="BS84" s="82" t="str">
        <f>IF('SAM_2017_4HH_rich with capital'!BS84="","",'SAM_2017_4HH_rich with capital'!BS84)</f>
        <v/>
      </c>
      <c r="BT84" s="82" t="str">
        <f>IF('SAM_2017_4HH_rich with capital'!BT84="","",'SAM_2017_4HH_rich with capital'!BT84)</f>
        <v/>
      </c>
      <c r="BU84" s="281" t="str">
        <f>IF('SAM_2017_4HH_rich with capital'!BU84="","",'SAM_2017_4HH_rich with capital'!BU84)</f>
        <v/>
      </c>
      <c r="BV84" s="282">
        <f>IF('SAM_2017_4HH_rich with capital'!BV84="","",'SAM_2017_4HH_rich with capital'!BV84)</f>
        <v>2555524.9317702185</v>
      </c>
      <c r="BW84" s="282" t="str">
        <f>IF('SAM_2017_4HH_rich with capital'!BW84="","",'SAM_2017_4HH_rich with capital'!BW84)</f>
        <v/>
      </c>
      <c r="BX84" s="283">
        <f>IF('SAM_2017_4HH_rich with capital'!BX84="","",'SAM_2017_4HH_rich with capital'!BX84)</f>
        <v>4387892.4467833145</v>
      </c>
      <c r="BY84" s="82">
        <f>IF('SAM_2017_4HH_rich with capital'!BY84="","",'SAM_2017_4HH_rich with capital'!BY84)</f>
        <v>197537.45013916778</v>
      </c>
      <c r="BZ84" s="82" t="str">
        <f>IF('SAM_2017_4HH_rich with capital'!BZ84="","",'SAM_2017_4HH_rich with capital'!BZ84)</f>
        <v/>
      </c>
      <c r="CA84" s="82" t="str">
        <f>IF('SAM_2017_4HH_rich with capital'!CA84="","",'SAM_2017_4HH_rich with capital'!CA84)</f>
        <v/>
      </c>
      <c r="CB84" s="82" t="str">
        <f>IF('SAM_2017_4HH_rich with capital'!CB84="","",'SAM_2017_4HH_rich with capital'!CB84)</f>
        <v/>
      </c>
      <c r="CC84" s="82" t="str">
        <f>IF('SAM_2017_4HH_rich with capital'!CC84="","",'SAM_2017_4HH_rich with capital'!CC84)</f>
        <v/>
      </c>
      <c r="CD84" s="82" t="str">
        <f>IF('SAM_2017_4HH_rich with capital'!CD84="","",'SAM_2017_4HH_rich with capital'!CD84)</f>
        <v/>
      </c>
      <c r="CE84" s="82" t="str">
        <f>IF('SAM_2017_4HH_rich with capital'!CE84="","",'SAM_2017_4HH_rich with capital'!CE84)</f>
        <v/>
      </c>
      <c r="CF84" s="84" t="str">
        <f>IF('SAM_2017_4HH_rich with capital'!CF84="","",'SAM_2017_4HH_rich with capital'!CF84)</f>
        <v/>
      </c>
      <c r="CG84" s="107">
        <f t="shared" si="2"/>
        <v>20766146.260047965</v>
      </c>
      <c r="CH84" s="221"/>
      <c r="CI84" s="221"/>
      <c r="CJ84" s="221"/>
      <c r="CK84" s="221"/>
    </row>
    <row r="85" spans="1:89" x14ac:dyDescent="0.25">
      <c r="A85" s="75" t="str">
        <f>CG1</f>
        <v>Total</v>
      </c>
      <c r="B85" s="75"/>
      <c r="C85" s="107">
        <f t="shared" ref="C85:AJ85" si="3">SUM(C37:C84)</f>
        <v>4824172.3673870564</v>
      </c>
      <c r="D85" s="107">
        <f t="shared" si="3"/>
        <v>510187.50457440905</v>
      </c>
      <c r="E85" s="107">
        <f t="shared" si="3"/>
        <v>9835329.8675439358</v>
      </c>
      <c r="F85" s="107">
        <f t="shared" si="3"/>
        <v>301853.07414564543</v>
      </c>
      <c r="G85" s="107">
        <f t="shared" si="3"/>
        <v>464864.79147042439</v>
      </c>
      <c r="H85" s="107">
        <f t="shared" si="3"/>
        <v>2592449.1985191451</v>
      </c>
      <c r="I85" s="107">
        <f t="shared" si="3"/>
        <v>970594.93699423457</v>
      </c>
      <c r="J85" s="107">
        <f t="shared" si="3"/>
        <v>2805583.5627252702</v>
      </c>
      <c r="K85" s="107">
        <f t="shared" si="3"/>
        <v>135918.01935970414</v>
      </c>
      <c r="L85" s="107">
        <f t="shared" si="3"/>
        <v>454067.2114391817</v>
      </c>
      <c r="M85" s="107">
        <f t="shared" si="3"/>
        <v>2529113.5923319263</v>
      </c>
      <c r="N85" s="107">
        <f t="shared" si="3"/>
        <v>3230934.648852414</v>
      </c>
      <c r="O85" s="107">
        <f t="shared" si="3"/>
        <v>287662.41155316518</v>
      </c>
      <c r="P85" s="107">
        <f t="shared" si="3"/>
        <v>1604994.9222963413</v>
      </c>
      <c r="Q85" s="107">
        <f t="shared" si="3"/>
        <v>630421.7908047745</v>
      </c>
      <c r="R85" s="107">
        <f t="shared" si="3"/>
        <v>641971.92555395712</v>
      </c>
      <c r="S85" s="107">
        <f t="shared" si="3"/>
        <v>1067874.1720771422</v>
      </c>
      <c r="T85" s="107">
        <f t="shared" si="3"/>
        <v>17553.933400863101</v>
      </c>
      <c r="U85" s="107">
        <f t="shared" si="3"/>
        <v>1323795.6148854657</v>
      </c>
      <c r="V85" s="107">
        <f t="shared" si="3"/>
        <v>243912.84116712437</v>
      </c>
      <c r="W85" s="107">
        <f t="shared" si="3"/>
        <v>310019.20424028777</v>
      </c>
      <c r="X85" s="107">
        <f t="shared" si="3"/>
        <v>382304.67682509287</v>
      </c>
      <c r="Y85" s="107">
        <f t="shared" si="3"/>
        <v>6575974.8569460604</v>
      </c>
      <c r="Z85" s="107">
        <f t="shared" si="3"/>
        <v>79134.782257829094</v>
      </c>
      <c r="AA85" s="107">
        <f t="shared" si="3"/>
        <v>464874.361825981</v>
      </c>
      <c r="AB85" s="107">
        <f t="shared" si="3"/>
        <v>6162159.56153196</v>
      </c>
      <c r="AC85" s="107">
        <f t="shared" si="3"/>
        <v>17426816.593215737</v>
      </c>
      <c r="AD85" s="107">
        <f t="shared" si="3"/>
        <v>1699950.6764707984</v>
      </c>
      <c r="AE85" s="107">
        <f t="shared" si="3"/>
        <v>3175143.6459973194</v>
      </c>
      <c r="AF85" s="107">
        <f t="shared" si="3"/>
        <v>6544221.7911327044</v>
      </c>
      <c r="AG85" s="107">
        <f t="shared" si="3"/>
        <v>4155213.7069809185</v>
      </c>
      <c r="AH85" s="107">
        <f t="shared" si="3"/>
        <v>2525552.4960411605</v>
      </c>
      <c r="AI85" s="107">
        <f t="shared" si="3"/>
        <v>1962939.4380698442</v>
      </c>
      <c r="AJ85" s="107">
        <f t="shared" si="3"/>
        <v>9474998.7321463283</v>
      </c>
      <c r="AK85" s="107">
        <f t="shared" ref="AK85:BR85" si="4">SUM(AK3:AK84)</f>
        <v>4904262.5931855533</v>
      </c>
      <c r="AL85" s="107">
        <f t="shared" si="4"/>
        <v>420744.1461369454</v>
      </c>
      <c r="AM85" s="107">
        <f t="shared" si="4"/>
        <v>2192799.5765365316</v>
      </c>
      <c r="AN85" s="107">
        <f t="shared" si="4"/>
        <v>42398.87780370492</v>
      </c>
      <c r="AO85" s="107">
        <f t="shared" si="4"/>
        <v>327407.76004727767</v>
      </c>
      <c r="AP85" s="107">
        <f t="shared" si="4"/>
        <v>2376449.7613565461</v>
      </c>
      <c r="AQ85" s="107">
        <f t="shared" si="4"/>
        <v>933902.12279257271</v>
      </c>
      <c r="AR85" s="107">
        <f t="shared" si="4"/>
        <v>3821390.3046524082</v>
      </c>
      <c r="AS85" s="107">
        <f t="shared" si="4"/>
        <v>375546.39238492394</v>
      </c>
      <c r="AT85" s="107">
        <f t="shared" si="4"/>
        <v>1669941.9987062132</v>
      </c>
      <c r="AU85" s="107">
        <f t="shared" si="4"/>
        <v>2248375.7417106754</v>
      </c>
      <c r="AV85" s="107">
        <f t="shared" si="4"/>
        <v>1971440.950068234</v>
      </c>
      <c r="AW85" s="107">
        <f t="shared" si="4"/>
        <v>869516.48541806894</v>
      </c>
      <c r="AX85" s="107">
        <f t="shared" si="4"/>
        <v>1697042.0697474449</v>
      </c>
      <c r="AY85" s="107">
        <f t="shared" si="4"/>
        <v>1906995.1506440714</v>
      </c>
      <c r="AZ85" s="107">
        <f t="shared" si="4"/>
        <v>1007776.821654662</v>
      </c>
      <c r="BA85" s="107">
        <f t="shared" si="4"/>
        <v>5603834.5141047155</v>
      </c>
      <c r="BB85" s="107">
        <f t="shared" si="4"/>
        <v>241183.14911595441</v>
      </c>
      <c r="BC85" s="107">
        <f t="shared" si="4"/>
        <v>1091458.1845290572</v>
      </c>
      <c r="BD85" s="107">
        <f t="shared" si="4"/>
        <v>258476.38146587767</v>
      </c>
      <c r="BE85" s="107">
        <f t="shared" si="4"/>
        <v>602452.79669447895</v>
      </c>
      <c r="BF85" s="107">
        <f t="shared" si="4"/>
        <v>356357.77701761207</v>
      </c>
      <c r="BG85" s="107">
        <f t="shared" si="4"/>
        <v>5793196.2556766802</v>
      </c>
      <c r="BH85" s="107">
        <f t="shared" si="4"/>
        <v>79834.549977415998</v>
      </c>
      <c r="BI85" s="107">
        <f t="shared" si="4"/>
        <v>434285.45173004369</v>
      </c>
      <c r="BJ85" s="107">
        <f t="shared" si="4"/>
        <v>6842147.1480954587</v>
      </c>
      <c r="BK85" s="107">
        <f t="shared" si="4"/>
        <v>15602910.472523838</v>
      </c>
      <c r="BL85" s="107">
        <f t="shared" si="4"/>
        <v>1861085.6668051437</v>
      </c>
      <c r="BM85" s="107">
        <f t="shared" si="4"/>
        <v>3290229.8982372363</v>
      </c>
      <c r="BN85" s="107">
        <f t="shared" si="4"/>
        <v>6551836.2594643952</v>
      </c>
      <c r="BO85" s="107">
        <f t="shared" si="4"/>
        <v>5221187.6911580767</v>
      </c>
      <c r="BP85" s="107">
        <f t="shared" si="4"/>
        <v>2534101.0155082792</v>
      </c>
      <c r="BQ85" s="107">
        <f t="shared" si="4"/>
        <v>1969691.4296856539</v>
      </c>
      <c r="BR85" s="107">
        <f t="shared" si="4"/>
        <v>9594823.3734795805</v>
      </c>
      <c r="BS85" s="107">
        <f t="shared" ref="BS85:CE85" si="5">SUM(BS37:BS84)</f>
        <v>33983957.500000007</v>
      </c>
      <c r="BT85" s="107">
        <f t="shared" si="5"/>
        <v>16610443.299999997</v>
      </c>
      <c r="BU85" s="107">
        <f t="shared" si="5"/>
        <v>3994660.7704492211</v>
      </c>
      <c r="BV85" s="107">
        <f t="shared" si="5"/>
        <v>18783511.165335819</v>
      </c>
      <c r="BW85" s="107">
        <f t="shared" si="5"/>
        <v>2665659.0754906968</v>
      </c>
      <c r="BX85" s="107">
        <f t="shared" si="5"/>
        <v>33061110.432677884</v>
      </c>
      <c r="BY85" s="107">
        <f t="shared" si="5"/>
        <v>15156016.567672247</v>
      </c>
      <c r="BZ85" s="107">
        <f t="shared" si="5"/>
        <v>2116982.0149958641</v>
      </c>
      <c r="CA85" s="107">
        <f t="shared" si="5"/>
        <v>1201952.4153063877</v>
      </c>
      <c r="CB85" s="107">
        <f t="shared" si="5"/>
        <v>601458.49999999988</v>
      </c>
      <c r="CC85" s="107">
        <f t="shared" si="5"/>
        <v>0</v>
      </c>
      <c r="CD85" s="107">
        <f t="shared" si="5"/>
        <v>3190491.612332928</v>
      </c>
      <c r="CE85" s="107">
        <f t="shared" si="5"/>
        <v>15519325.548275532</v>
      </c>
      <c r="CF85" s="107">
        <f>SUM(CF3:CF84)</f>
        <v>20766146.260047927</v>
      </c>
      <c r="CG85" s="222"/>
      <c r="CH85" s="221"/>
      <c r="CI85" s="221"/>
      <c r="CJ85" s="221"/>
      <c r="CK85" s="221"/>
    </row>
    <row r="86" spans="1:89" x14ac:dyDescent="0.25">
      <c r="A86" s="76" t="s">
        <v>18</v>
      </c>
      <c r="B86" s="76"/>
      <c r="C86" s="176">
        <f>$CG3-C85</f>
        <v>0</v>
      </c>
      <c r="D86" s="176">
        <f>$CG4-D85</f>
        <v>-1.57160684466362E-9</v>
      </c>
      <c r="E86" s="176">
        <f>$CG5-E85</f>
        <v>0</v>
      </c>
      <c r="F86" s="176">
        <f>$CG6-F85</f>
        <v>-1.5133991837501526E-9</v>
      </c>
      <c r="G86" s="176">
        <f>$CG7-G85</f>
        <v>-1.3969838619232178E-9</v>
      </c>
      <c r="H86" s="176">
        <f>$CG8-H85</f>
        <v>0</v>
      </c>
      <c r="I86" s="176">
        <f>$CG9-I85</f>
        <v>-1.5133991837501526E-9</v>
      </c>
      <c r="J86" s="176">
        <f>$CG10-J85</f>
        <v>0</v>
      </c>
      <c r="K86" s="176">
        <f>$CG11-K85</f>
        <v>-1.5425030142068863E-9</v>
      </c>
      <c r="L86" s="176">
        <f>$CG12-L85</f>
        <v>-1.57160684466362E-9</v>
      </c>
      <c r="M86" s="176">
        <f>$CG13-M85</f>
        <v>0</v>
      </c>
      <c r="N86" s="176">
        <f>$CG14-N85</f>
        <v>0</v>
      </c>
      <c r="O86" s="176">
        <f>$CG15-O85</f>
        <v>-1.6298145055770874E-9</v>
      </c>
      <c r="P86" s="176">
        <f>$CG16-P85</f>
        <v>0</v>
      </c>
      <c r="Q86" s="176">
        <f>$CG17-Q85</f>
        <v>-1.5133991837501526E-9</v>
      </c>
      <c r="R86" s="176">
        <f>$CG18-R85</f>
        <v>-1.6298145055770874E-9</v>
      </c>
      <c r="S86" s="176">
        <f>$CG19-S85</f>
        <v>0</v>
      </c>
      <c r="T86" s="176">
        <f>$CG20-T85</f>
        <v>-1.5643308870494366E-9</v>
      </c>
      <c r="U86" s="176">
        <f>$CG21-U85</f>
        <v>0</v>
      </c>
      <c r="V86" s="176">
        <f>$CG22-V85</f>
        <v>-1.57160684466362E-9</v>
      </c>
      <c r="W86" s="176">
        <f>$CG23-W85</f>
        <v>-1.7462298274040222E-9</v>
      </c>
      <c r="X86" s="176">
        <f>$CG24-X85</f>
        <v>-1.5133991837501526E-9</v>
      </c>
      <c r="Y86" s="176">
        <f>$CG25-Y85</f>
        <v>0</v>
      </c>
      <c r="Z86" s="176">
        <f>$CG26-Z85</f>
        <v>-1.5570549294352531E-9</v>
      </c>
      <c r="AA86" s="176">
        <f>$CG27-AA85</f>
        <v>-1.57160684466362E-9</v>
      </c>
      <c r="AB86" s="176">
        <f>$CG28-AB85</f>
        <v>0</v>
      </c>
      <c r="AC86" s="176">
        <f>$CG29-AC85</f>
        <v>0</v>
      </c>
      <c r="AD86" s="176">
        <f>$CG30-AD85</f>
        <v>0</v>
      </c>
      <c r="AE86" s="176">
        <f>$CG31-AE85</f>
        <v>0</v>
      </c>
      <c r="AF86" s="176">
        <f>$CG32-AF85</f>
        <v>0</v>
      </c>
      <c r="AG86" s="176">
        <f>$CG33-AG85</f>
        <v>0</v>
      </c>
      <c r="AH86" s="176">
        <f>$CG34-AH85</f>
        <v>8.8475644588470459E-9</v>
      </c>
      <c r="AI86" s="176">
        <f>$CG35-AI85</f>
        <v>0</v>
      </c>
      <c r="AJ86" s="176">
        <f>$CG36-AJ85</f>
        <v>0</v>
      </c>
      <c r="AK86" s="176">
        <f>AK85-$CG37</f>
        <v>0</v>
      </c>
      <c r="AL86" s="176">
        <f>AL85-$CG38</f>
        <v>0</v>
      </c>
      <c r="AM86" s="176">
        <f>AM85-$CG39</f>
        <v>0</v>
      </c>
      <c r="AN86" s="177">
        <f>AN85-$CG40</f>
        <v>1.5497789718210697E-9</v>
      </c>
      <c r="AO86" s="176">
        <f>AO85-$CG41</f>
        <v>1.3969838619232178E-9</v>
      </c>
      <c r="AP86" s="176">
        <f>AP85-$CG42</f>
        <v>0</v>
      </c>
      <c r="AQ86" s="176">
        <f>AQ85-$CG43</f>
        <v>1.3969838619232178E-9</v>
      </c>
      <c r="AR86" s="176">
        <f>AR85-$CG44</f>
        <v>0</v>
      </c>
      <c r="AS86" s="176">
        <f>AS85-$CG45</f>
        <v>1.5133991837501526E-9</v>
      </c>
      <c r="AT86" s="176">
        <f>AT85-$CG46</f>
        <v>0</v>
      </c>
      <c r="AU86" s="176">
        <f>AU85-$CG47</f>
        <v>0</v>
      </c>
      <c r="AV86" s="176">
        <f>AV85-$CG48</f>
        <v>1.862645149230957E-9</v>
      </c>
      <c r="AW86" s="176">
        <f>AW85-$CG49</f>
        <v>1.5133991837501526E-9</v>
      </c>
      <c r="AX86" s="176">
        <f>AX85-$CG50</f>
        <v>0</v>
      </c>
      <c r="AY86" s="176">
        <f>AY85-$CG51</f>
        <v>1.862645149230957E-9</v>
      </c>
      <c r="AZ86" s="176">
        <f>AZ85-$CG52</f>
        <v>1.7462298274040222E-9</v>
      </c>
      <c r="BA86" s="176">
        <f>BA85-$CG53</f>
        <v>0</v>
      </c>
      <c r="BB86" s="176">
        <f>BB85-$CG54</f>
        <v>1.57160684466362E-9</v>
      </c>
      <c r="BC86" s="176">
        <f>BC85-$CG55</f>
        <v>1.862645149230957E-9</v>
      </c>
      <c r="BD86" s="176">
        <f>BD85-$CG56</f>
        <v>1.5133991837501526E-9</v>
      </c>
      <c r="BE86" s="176">
        <f>BE85-$CG57</f>
        <v>1.5133991837501526E-9</v>
      </c>
      <c r="BF86" s="176">
        <f>BF85-$CG58</f>
        <v>1.5133991837501526E-9</v>
      </c>
      <c r="BG86" s="176">
        <f>BG85-$CG59</f>
        <v>0</v>
      </c>
      <c r="BH86" s="176">
        <f>BH85-$CG60</f>
        <v>1.57160684466362E-9</v>
      </c>
      <c r="BI86" s="176">
        <f>BI85-$CG61</f>
        <v>2.0372681319713593E-9</v>
      </c>
      <c r="BJ86" s="176">
        <f>BJ85-$CG62</f>
        <v>0</v>
      </c>
      <c r="BK86" s="176">
        <f>BK85-$CG63</f>
        <v>0</v>
      </c>
      <c r="BL86" s="176">
        <f>BL85-$CG64</f>
        <v>0</v>
      </c>
      <c r="BM86" s="176">
        <f>BM85-$CG65</f>
        <v>0</v>
      </c>
      <c r="BN86" s="176">
        <f>BN85-$CG66</f>
        <v>0</v>
      </c>
      <c r="BO86" s="176">
        <f>BO85-$CG67</f>
        <v>0</v>
      </c>
      <c r="BP86" s="176">
        <f>BP85-$CG68</f>
        <v>0</v>
      </c>
      <c r="BQ86" s="176">
        <f>BQ85-$CG69</f>
        <v>0</v>
      </c>
      <c r="BR86" s="176">
        <f>BR85-$CG70</f>
        <v>0</v>
      </c>
      <c r="BS86" s="176">
        <f>BS85-CG71</f>
        <v>0</v>
      </c>
      <c r="BT86" s="176">
        <f>BT85-CG72</f>
        <v>0</v>
      </c>
      <c r="BU86" s="176">
        <f>BU85-CG73</f>
        <v>0</v>
      </c>
      <c r="BV86" s="176">
        <f>BV85-CG74</f>
        <v>0</v>
      </c>
      <c r="BW86" s="176">
        <f>BW85-CG75</f>
        <v>0</v>
      </c>
      <c r="BX86" s="176">
        <f>BX85-CG76</f>
        <v>0</v>
      </c>
      <c r="BY86" s="176">
        <f>BY85-CG77</f>
        <v>0</v>
      </c>
      <c r="BZ86" s="176">
        <f>BZ85-CG78</f>
        <v>0</v>
      </c>
      <c r="CA86" s="176">
        <f>CA85-CG79</f>
        <v>-2.3283064365386963E-9</v>
      </c>
      <c r="CB86" s="176">
        <f>CB85-CG80</f>
        <v>0</v>
      </c>
      <c r="CC86" s="176">
        <f>CC85-CG81</f>
        <v>0</v>
      </c>
      <c r="CD86" s="176">
        <f>CD85-CG82</f>
        <v>0</v>
      </c>
      <c r="CE86" s="176">
        <f>CE85-CG83</f>
        <v>-5.5879354476928711E-8</v>
      </c>
      <c r="CF86" s="176">
        <f>CF85-CG84</f>
        <v>-3.7252902984619141E-8</v>
      </c>
      <c r="CG86" s="222"/>
      <c r="CH86" s="221"/>
      <c r="CI86" s="221"/>
      <c r="CJ86" s="221"/>
      <c r="CK86" s="221"/>
    </row>
    <row r="87" spans="1:89" ht="15.75" thickBot="1" x14ac:dyDescent="0.3">
      <c r="A87" s="76" t="s">
        <v>18</v>
      </c>
      <c r="B87" s="221"/>
      <c r="C87" s="81">
        <f>SUM(C85:AJ85)-SUM(CG3:CG36)</f>
        <v>0</v>
      </c>
      <c r="D87" s="221"/>
      <c r="E87" s="221"/>
      <c r="F87" s="221"/>
      <c r="G87" s="221"/>
      <c r="H87" s="221"/>
      <c r="I87" s="221"/>
      <c r="J87" s="221"/>
      <c r="K87" s="221"/>
      <c r="L87" s="221"/>
      <c r="M87" s="221"/>
      <c r="N87" s="221"/>
      <c r="O87" s="221"/>
      <c r="P87" s="221"/>
      <c r="Q87" s="221"/>
      <c r="R87" s="221"/>
      <c r="S87" s="221"/>
      <c r="T87" s="221"/>
      <c r="U87" s="221"/>
      <c r="V87" s="221"/>
      <c r="W87" s="221"/>
      <c r="X87" s="221"/>
      <c r="Y87" s="221"/>
      <c r="Z87" s="221"/>
      <c r="AA87" s="221"/>
      <c r="AB87" s="221"/>
      <c r="AC87" s="221"/>
      <c r="AD87" s="221"/>
      <c r="AE87" s="221"/>
      <c r="AF87" s="221"/>
      <c r="AG87" s="221"/>
      <c r="AH87" s="221"/>
      <c r="AI87" s="221"/>
      <c r="AJ87" s="96"/>
      <c r="AK87" s="81">
        <f>SUM(AK85:BR85)-SUM(CG37:CG70)</f>
        <v>0</v>
      </c>
      <c r="AL87" s="221"/>
      <c r="AM87" s="221"/>
      <c r="AN87" s="221"/>
      <c r="AO87" s="221"/>
      <c r="AP87" s="221"/>
      <c r="AQ87" s="221"/>
      <c r="AR87" s="221"/>
      <c r="AS87" s="221"/>
      <c r="AT87" s="221"/>
      <c r="AU87" s="221"/>
      <c r="AV87" s="221"/>
      <c r="AW87" s="221"/>
      <c r="AX87" s="221"/>
      <c r="AY87" s="221"/>
      <c r="AZ87" s="221"/>
      <c r="BA87" s="221"/>
      <c r="BB87" s="221"/>
      <c r="BC87" s="221"/>
      <c r="BD87" s="221"/>
      <c r="BE87" s="221"/>
      <c r="BF87" s="221"/>
      <c r="BG87" s="221"/>
      <c r="BH87" s="221"/>
      <c r="BI87" s="221"/>
      <c r="BJ87" s="221"/>
      <c r="BK87" s="221"/>
      <c r="BL87" s="221"/>
      <c r="BM87" s="221"/>
      <c r="BN87" s="221"/>
      <c r="BO87" s="221"/>
      <c r="BP87" s="221"/>
      <c r="BQ87" s="221"/>
      <c r="BR87" s="96"/>
      <c r="BS87" s="221"/>
      <c r="BT87" s="100"/>
      <c r="BU87" s="100"/>
      <c r="BV87" s="100"/>
      <c r="BW87" s="100"/>
      <c r="BX87" s="100"/>
      <c r="BY87" s="100"/>
      <c r="BZ87" s="100"/>
      <c r="CA87" s="176"/>
      <c r="CB87" s="176"/>
      <c r="CC87" s="176"/>
      <c r="CD87" s="100"/>
      <c r="CE87" s="100"/>
      <c r="CF87" s="100"/>
      <c r="CG87" s="221"/>
      <c r="CH87" s="221"/>
      <c r="CI87" s="221"/>
      <c r="CJ87" s="221"/>
      <c r="CK87" s="221"/>
    </row>
    <row r="88" spans="1:89" ht="15.75" thickBot="1" x14ac:dyDescent="0.3">
      <c r="A88" s="221"/>
      <c r="B88" s="221"/>
      <c r="C88" s="81"/>
      <c r="D88" s="221"/>
      <c r="E88" s="221"/>
      <c r="F88" s="221"/>
      <c r="G88" s="221"/>
      <c r="H88" s="221"/>
      <c r="I88" s="221"/>
      <c r="J88" s="221"/>
      <c r="K88" s="221"/>
      <c r="L88" s="221"/>
      <c r="M88" s="221"/>
      <c r="N88" s="221"/>
      <c r="O88" s="221"/>
      <c r="P88" s="221"/>
      <c r="Q88" s="221"/>
      <c r="R88" s="221"/>
      <c r="S88" s="221"/>
      <c r="T88" s="221"/>
      <c r="U88" s="221"/>
      <c r="V88" s="221"/>
      <c r="W88" s="221"/>
      <c r="X88" s="221"/>
      <c r="Y88" s="221"/>
      <c r="Z88" s="221"/>
      <c r="AA88" s="221"/>
      <c r="AB88" s="221"/>
      <c r="AC88" s="221"/>
      <c r="AD88" s="221"/>
      <c r="AE88" s="221"/>
      <c r="AF88" s="221"/>
      <c r="AG88" s="221"/>
      <c r="AH88" s="192">
        <v>8.8475644588470492E-9</v>
      </c>
      <c r="AI88" s="221"/>
      <c r="AJ88" s="221"/>
      <c r="AK88" s="221"/>
      <c r="AL88" s="221"/>
      <c r="AM88" s="221"/>
      <c r="AN88" s="193">
        <v>1.229636836796999E-9</v>
      </c>
      <c r="AO88" s="193">
        <v>1.3969838619232178E-9</v>
      </c>
      <c r="AP88" s="221"/>
      <c r="AQ88" s="194">
        <v>1.3969838619232178E-9</v>
      </c>
      <c r="AR88" s="221"/>
      <c r="AS88" s="194">
        <v>1.5133991837501526E-9</v>
      </c>
      <c r="AT88" s="221"/>
      <c r="AU88" s="221"/>
      <c r="AV88" s="194">
        <v>1.862645149230957E-9</v>
      </c>
      <c r="AW88" s="194">
        <v>1.5133991837501526E-9</v>
      </c>
      <c r="AX88" s="221"/>
      <c r="AY88" s="194">
        <v>1.862645149230957E-9</v>
      </c>
      <c r="AZ88" s="194">
        <v>1.7462298274040222E-9</v>
      </c>
      <c r="BA88" s="221"/>
      <c r="BB88" s="194">
        <v>1.57160684466362E-9</v>
      </c>
      <c r="BC88" s="194">
        <v>1.862645149230957E-9</v>
      </c>
      <c r="BD88" s="194">
        <v>1.5133991837501526E-9</v>
      </c>
      <c r="BE88" s="194">
        <v>1.5133991837501526E-9</v>
      </c>
      <c r="BF88" s="194">
        <v>1.5133991837501526E-9</v>
      </c>
      <c r="BG88" s="221"/>
      <c r="BH88" s="194">
        <v>1.57160684466362E-9</v>
      </c>
      <c r="BI88" s="194">
        <v>2.0372681319713593E-9</v>
      </c>
      <c r="BJ88" s="221"/>
      <c r="BK88" s="221"/>
      <c r="BL88" s="221"/>
      <c r="BM88" s="221"/>
      <c r="BN88" s="221"/>
      <c r="BO88" s="221"/>
      <c r="BP88" s="221"/>
      <c r="BQ88" s="221"/>
      <c r="BR88" s="96"/>
      <c r="BS88" s="175" t="b">
        <f>SUM(BS73:BS76)='[43]SAM_2017_IO bal'!BS73</f>
        <v>1</v>
      </c>
      <c r="BT88" s="175" t="b">
        <f>SUM(BT73:BT76)='[43]SAM_2017_IO bal'!BT73</f>
        <v>1</v>
      </c>
      <c r="BU88" s="89" t="s">
        <v>51</v>
      </c>
      <c r="BV88" s="89" t="s">
        <v>52</v>
      </c>
      <c r="BW88" s="89" t="s">
        <v>53</v>
      </c>
      <c r="BX88" s="89" t="s">
        <v>54</v>
      </c>
      <c r="BY88" s="175" t="b">
        <f>SUM(BY73:BY76)='[43]SAM_2017_IO bal'!BV73</f>
        <v>1</v>
      </c>
      <c r="BZ88" s="221"/>
      <c r="CA88" s="221"/>
      <c r="CB88" s="221"/>
      <c r="CC88" s="100"/>
      <c r="CD88" s="100"/>
      <c r="CE88" s="221"/>
      <c r="CF88" s="221"/>
      <c r="CG88" s="221"/>
      <c r="CH88" s="221"/>
      <c r="CI88" s="221"/>
      <c r="CJ88" s="221"/>
      <c r="CK88" s="221"/>
    </row>
    <row r="89" spans="1:89" x14ac:dyDescent="0.25">
      <c r="A89" s="233" t="s">
        <v>19</v>
      </c>
      <c r="B89" s="228">
        <f>B94+B93</f>
        <v>54514793.730302259</v>
      </c>
      <c r="C89" s="81">
        <f>B89-B90</f>
        <v>8.9406967163085938E-8</v>
      </c>
      <c r="D89" s="221"/>
      <c r="E89" s="221"/>
      <c r="F89" s="221"/>
      <c r="G89" s="226">
        <f>B105-54378857.8</f>
        <v>138763.64228183776</v>
      </c>
      <c r="H89" s="221"/>
      <c r="I89" s="221"/>
      <c r="J89" s="221"/>
      <c r="K89" s="221"/>
      <c r="L89" s="221"/>
      <c r="M89" s="221"/>
      <c r="N89" s="221">
        <f>L89-54378857.8</f>
        <v>-54378857.799999997</v>
      </c>
      <c r="O89" s="221"/>
      <c r="P89" s="221"/>
      <c r="Q89" s="221"/>
      <c r="R89" s="221"/>
      <c r="S89" s="221"/>
      <c r="T89" s="221"/>
      <c r="U89" s="221"/>
      <c r="V89" s="221"/>
      <c r="W89" s="221"/>
      <c r="X89" s="221"/>
      <c r="Y89" s="221"/>
      <c r="Z89" s="221"/>
      <c r="AA89" s="221"/>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21"/>
      <c r="AY89" s="221"/>
      <c r="AZ89" s="221"/>
      <c r="BA89" s="221"/>
      <c r="BB89" s="221"/>
      <c r="BC89" s="221"/>
      <c r="BD89" s="221"/>
      <c r="BE89" s="221"/>
      <c r="BF89" s="221"/>
      <c r="BG89" s="221"/>
      <c r="BH89" s="221"/>
      <c r="BI89" s="81"/>
      <c r="BJ89" s="221"/>
      <c r="BK89" s="221"/>
      <c r="BL89" s="221"/>
      <c r="BM89" s="221"/>
      <c r="BN89" s="221"/>
      <c r="BO89" s="221"/>
      <c r="BP89" s="221"/>
      <c r="BQ89" s="221"/>
      <c r="BR89" s="96"/>
      <c r="BS89" s="221"/>
      <c r="BT89" s="221"/>
      <c r="BU89" s="221"/>
      <c r="BV89" s="221"/>
      <c r="BW89" s="221"/>
      <c r="BX89" s="221"/>
      <c r="BY89" s="221"/>
      <c r="BZ89" s="221"/>
      <c r="CA89" s="221"/>
      <c r="CB89" s="221"/>
      <c r="CC89" s="100"/>
      <c r="CD89" s="100"/>
      <c r="CE89" s="221"/>
      <c r="CF89" s="221"/>
      <c r="CG89" s="221"/>
      <c r="CH89" s="221"/>
      <c r="CI89" s="221"/>
      <c r="CJ89" s="221"/>
      <c r="CK89" s="221"/>
    </row>
    <row r="90" spans="1:89" x14ac:dyDescent="0.25">
      <c r="A90" s="233" t="s">
        <v>22</v>
      </c>
      <c r="B90" s="222">
        <f>SUM(BU37:CE70,CF3:CF36,CF79)-SUM(AK84:BR84)</f>
        <v>54514793.73030217</v>
      </c>
      <c r="C90" s="81">
        <f>B90-B91</f>
        <v>-8.1956386566162109E-8</v>
      </c>
      <c r="D90" s="221"/>
      <c r="E90" s="221"/>
      <c r="F90" s="221"/>
      <c r="G90" s="221" t="s">
        <v>55</v>
      </c>
      <c r="H90" s="221"/>
      <c r="I90" s="221"/>
      <c r="J90" s="221"/>
      <c r="K90" s="221"/>
      <c r="L90" s="221"/>
      <c r="M90" s="221"/>
      <c r="N90" s="221"/>
      <c r="O90" s="221"/>
      <c r="P90" s="221"/>
      <c r="Q90" s="221"/>
      <c r="R90" s="221"/>
      <c r="S90" s="221"/>
      <c r="T90" s="221"/>
      <c r="U90" s="221"/>
      <c r="V90" s="221"/>
      <c r="W90" s="221"/>
      <c r="X90" s="221"/>
      <c r="Y90" s="221"/>
      <c r="Z90" s="221"/>
      <c r="AA90" s="221"/>
      <c r="AB90" s="221"/>
      <c r="AC90" s="221"/>
      <c r="AD90" s="221"/>
      <c r="AE90" s="221"/>
      <c r="AF90" s="221"/>
      <c r="AG90" s="221"/>
      <c r="AH90" s="221"/>
      <c r="AI90" s="221"/>
      <c r="AJ90" s="221"/>
      <c r="AK90" s="222"/>
      <c r="AL90" s="222"/>
      <c r="AM90" s="221"/>
      <c r="AN90" s="221"/>
      <c r="AO90" s="221"/>
      <c r="AP90" s="221"/>
      <c r="AQ90" s="221"/>
      <c r="AR90" s="221"/>
      <c r="AS90" s="221"/>
      <c r="AT90" s="221"/>
      <c r="AU90" s="221"/>
      <c r="AV90" s="221"/>
      <c r="AW90" s="221"/>
      <c r="AX90" s="221"/>
      <c r="AY90" s="221"/>
      <c r="AZ90" s="221"/>
      <c r="BA90" s="221"/>
      <c r="BB90" s="221"/>
      <c r="BC90" s="221"/>
      <c r="BD90" s="221"/>
      <c r="BE90" s="221"/>
      <c r="BF90" s="221"/>
      <c r="BG90" s="221"/>
      <c r="BH90" s="221"/>
      <c r="BI90" s="221"/>
      <c r="BJ90" s="221"/>
      <c r="BK90" s="221"/>
      <c r="BL90" s="221"/>
      <c r="BM90" s="221"/>
      <c r="BN90" s="221"/>
      <c r="BO90" s="221"/>
      <c r="BP90" s="221"/>
      <c r="BQ90" s="221"/>
      <c r="BR90" s="221"/>
      <c r="BS90" s="221"/>
      <c r="BT90" s="221"/>
      <c r="BU90" s="81" t="b">
        <f>BU86=0</f>
        <v>1</v>
      </c>
      <c r="BV90" s="81" t="b">
        <f>BV86=0</f>
        <v>1</v>
      </c>
      <c r="BW90" s="81" t="b">
        <f>BW86=0</f>
        <v>1</v>
      </c>
      <c r="BX90" s="81" t="b">
        <f>BX86=0</f>
        <v>1</v>
      </c>
      <c r="BY90" s="221"/>
      <c r="BZ90" s="221"/>
      <c r="CA90" s="221"/>
      <c r="CB90" s="221"/>
      <c r="CC90" s="221"/>
      <c r="CD90" s="221"/>
      <c r="CE90" s="221"/>
      <c r="CF90" s="221"/>
      <c r="CG90" s="221"/>
      <c r="CH90" s="221"/>
      <c r="CI90" s="221"/>
      <c r="CJ90" s="221"/>
      <c r="CK90" s="221"/>
    </row>
    <row r="91" spans="1:89" x14ac:dyDescent="0.25">
      <c r="A91" s="234" t="s">
        <v>24</v>
      </c>
      <c r="B91" s="114">
        <f>SUM(C71:AJ80,AK78:BR78,CF79)</f>
        <v>54514793.730302252</v>
      </c>
      <c r="C91" s="81">
        <f>B89-B91</f>
        <v>0</v>
      </c>
      <c r="D91" s="221"/>
      <c r="E91" s="221"/>
      <c r="F91" s="221"/>
      <c r="G91" s="221"/>
      <c r="H91" s="221"/>
      <c r="I91" s="221"/>
      <c r="J91" s="221"/>
      <c r="K91" s="221"/>
      <c r="L91" s="221"/>
      <c r="M91" s="221"/>
      <c r="N91" s="221"/>
      <c r="O91" s="221"/>
      <c r="P91" s="221"/>
      <c r="Q91" s="221"/>
      <c r="R91" s="221"/>
      <c r="S91" s="221"/>
      <c r="T91" s="221"/>
      <c r="U91" s="221"/>
      <c r="V91" s="221"/>
      <c r="W91" s="221"/>
      <c r="X91" s="221"/>
      <c r="Y91" s="221"/>
      <c r="Z91" s="221"/>
      <c r="AA91" s="221"/>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21"/>
      <c r="AY91" s="221"/>
      <c r="AZ91" s="221"/>
      <c r="BA91" s="221"/>
      <c r="BB91" s="221"/>
      <c r="BC91" s="221"/>
      <c r="BD91" s="221"/>
      <c r="BE91" s="221"/>
      <c r="BF91" s="221"/>
      <c r="BG91" s="221"/>
      <c r="BH91" s="221"/>
      <c r="BI91" s="221"/>
      <c r="BJ91" s="221"/>
      <c r="BK91" s="221"/>
      <c r="BL91" s="221"/>
      <c r="BM91" s="221"/>
      <c r="BN91" s="221"/>
      <c r="BO91" s="221"/>
      <c r="BP91" s="221"/>
      <c r="BQ91" s="221"/>
      <c r="BR91" s="221"/>
      <c r="BS91" s="221"/>
      <c r="BT91" s="221"/>
      <c r="BU91" s="221"/>
      <c r="BV91" s="221"/>
      <c r="BW91" s="221"/>
      <c r="BX91" s="221"/>
      <c r="BY91" s="221"/>
      <c r="BZ91" s="221"/>
      <c r="CA91" s="221"/>
      <c r="CB91" s="221"/>
      <c r="CC91" s="221"/>
      <c r="CD91" s="221"/>
      <c r="CE91" s="221"/>
      <c r="CF91" s="221"/>
      <c r="CG91" s="221"/>
      <c r="CH91" s="221"/>
      <c r="CI91" s="221"/>
      <c r="CJ91" s="221"/>
      <c r="CK91" s="221"/>
    </row>
    <row r="92" spans="1:89" ht="45" x14ac:dyDescent="0.25">
      <c r="A92" s="234" t="s">
        <v>26</v>
      </c>
      <c r="B92" s="115">
        <f>SUM(C80:AJ80)</f>
        <v>601458.49999999988</v>
      </c>
      <c r="C92" s="221"/>
      <c r="D92" s="221"/>
      <c r="E92" s="221"/>
      <c r="F92" s="221"/>
      <c r="G92" s="70" t="s">
        <v>56</v>
      </c>
      <c r="H92" s="221"/>
      <c r="I92" s="221"/>
      <c r="J92" s="221"/>
      <c r="K92" s="221"/>
      <c r="L92" s="221"/>
      <c r="M92" s="221"/>
      <c r="N92" s="221"/>
      <c r="O92" s="76"/>
      <c r="P92" s="172"/>
      <c r="Q92" s="172"/>
      <c r="R92" s="172"/>
      <c r="S92" s="172"/>
      <c r="T92" s="172"/>
      <c r="U92" s="172"/>
      <c r="V92" s="76"/>
      <c r="W92" s="221"/>
      <c r="X92" s="221"/>
      <c r="Y92" s="221"/>
      <c r="Z92" s="221"/>
      <c r="AA92" s="221"/>
      <c r="AB92" s="221"/>
      <c r="AC92" s="221"/>
      <c r="AD92" s="221"/>
      <c r="AE92" s="221"/>
      <c r="AF92" s="221"/>
      <c r="AG92" s="221"/>
      <c r="AH92" s="221"/>
      <c r="AI92" s="221"/>
      <c r="AJ92" s="221"/>
      <c r="AK92" s="221"/>
      <c r="AL92" s="221"/>
      <c r="AM92" s="221"/>
      <c r="AN92" s="171"/>
      <c r="AO92" s="221"/>
      <c r="AP92" s="221"/>
      <c r="AQ92" s="221"/>
      <c r="AR92" s="221"/>
      <c r="AS92" s="221"/>
      <c r="AT92" s="221"/>
      <c r="AU92" s="221"/>
      <c r="AV92" s="221"/>
      <c r="AW92" s="221"/>
      <c r="AX92" s="221"/>
      <c r="AY92" s="221"/>
      <c r="AZ92" s="221"/>
      <c r="BA92" s="221"/>
      <c r="BB92" s="221"/>
      <c r="BC92" s="221"/>
      <c r="BD92" s="221"/>
      <c r="BE92" s="221"/>
      <c r="BF92" s="221"/>
      <c r="BG92" s="221"/>
      <c r="BH92" s="221"/>
      <c r="BI92" s="221"/>
      <c r="BJ92" s="221"/>
      <c r="BK92" s="221"/>
      <c r="BL92" s="221"/>
      <c r="BM92" s="221"/>
      <c r="BN92" s="221"/>
      <c r="BO92" s="221"/>
      <c r="BP92" s="221"/>
      <c r="BQ92" s="221"/>
      <c r="BR92" s="221"/>
      <c r="BS92" s="221"/>
      <c r="BT92" s="170" t="s">
        <v>57</v>
      </c>
      <c r="BU92" s="169">
        <v>-632733.20499466266</v>
      </c>
      <c r="BV92" s="169">
        <v>5041244.1636125129</v>
      </c>
      <c r="BW92" s="169">
        <v>-422226.34340704326</v>
      </c>
      <c r="BX92" s="169">
        <v>8655926.9733216539</v>
      </c>
      <c r="BY92" s="222"/>
      <c r="BZ92" s="222"/>
      <c r="CA92" s="221"/>
      <c r="CB92" s="221"/>
      <c r="CC92" s="221"/>
      <c r="CD92" s="221"/>
      <c r="CE92" s="221"/>
      <c r="CF92" s="221"/>
      <c r="CG92" s="221"/>
      <c r="CH92" s="221"/>
      <c r="CI92" s="221"/>
      <c r="CJ92" s="221"/>
      <c r="CK92" s="221"/>
    </row>
    <row r="93" spans="1:89" x14ac:dyDescent="0.25">
      <c r="A93" s="234" t="s">
        <v>28</v>
      </c>
      <c r="B93" s="115">
        <f>BZ77+CA77</f>
        <v>3318934.4303022521</v>
      </c>
      <c r="C93" s="221"/>
      <c r="D93" s="221"/>
      <c r="E93" s="221"/>
      <c r="F93" s="221"/>
      <c r="G93" s="221"/>
      <c r="H93" s="221"/>
      <c r="I93" s="221"/>
      <c r="J93" s="221"/>
      <c r="K93" s="221"/>
      <c r="L93" s="221"/>
      <c r="M93" s="221"/>
      <c r="N93" s="221"/>
      <c r="O93" s="76"/>
      <c r="P93" s="76"/>
      <c r="Q93" s="76"/>
      <c r="R93" s="76"/>
      <c r="S93" s="76"/>
      <c r="T93" s="76"/>
      <c r="U93" s="76"/>
      <c r="V93" s="76"/>
      <c r="W93" s="221"/>
      <c r="X93" s="221"/>
      <c r="Y93" s="221"/>
      <c r="Z93" s="221"/>
      <c r="AA93" s="221"/>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21"/>
      <c r="AY93" s="221"/>
      <c r="AZ93" s="221"/>
      <c r="BA93" s="221"/>
      <c r="BB93" s="221"/>
      <c r="BC93" s="221"/>
      <c r="BD93" s="221"/>
      <c r="BE93" s="221"/>
      <c r="BF93" s="221"/>
      <c r="BG93" s="221"/>
      <c r="BH93" s="221"/>
      <c r="BI93" s="221"/>
      <c r="BJ93" s="221"/>
      <c r="BK93" s="221"/>
      <c r="BL93" s="221"/>
      <c r="BM93" s="221"/>
      <c r="BN93" s="221"/>
      <c r="BO93" s="221"/>
      <c r="BP93" s="221"/>
      <c r="BQ93" s="221"/>
      <c r="BR93" s="221"/>
      <c r="BS93" s="221"/>
      <c r="BT93" s="221" t="s">
        <v>58</v>
      </c>
      <c r="BU93" s="221"/>
      <c r="BV93" s="221"/>
      <c r="BW93" s="221"/>
      <c r="BX93" s="221"/>
      <c r="BY93" s="221"/>
      <c r="BZ93" s="221"/>
      <c r="CA93" s="221"/>
      <c r="CB93" s="221"/>
      <c r="CC93" s="221"/>
      <c r="CD93" s="221"/>
      <c r="CE93" s="221"/>
      <c r="CF93" s="221"/>
      <c r="CG93" s="221"/>
      <c r="CH93" s="221"/>
      <c r="CI93" s="221"/>
      <c r="CJ93" s="221"/>
      <c r="CK93" s="221"/>
    </row>
    <row r="94" spans="1:89" x14ac:dyDescent="0.25">
      <c r="A94" s="234" t="s">
        <v>30</v>
      </c>
      <c r="B94" s="115">
        <f>SUM(C71:AJ80)</f>
        <v>51195859.300000004</v>
      </c>
      <c r="C94" s="221"/>
      <c r="D94" s="221"/>
      <c r="E94" s="221"/>
      <c r="F94" s="221"/>
      <c r="G94" s="221"/>
      <c r="H94" s="221"/>
      <c r="I94" s="221"/>
      <c r="J94" s="221"/>
      <c r="K94" s="221"/>
      <c r="L94" s="221"/>
      <c r="M94" s="221"/>
      <c r="N94" s="221"/>
      <c r="O94" s="76"/>
      <c r="P94" s="76"/>
      <c r="Q94" s="76"/>
      <c r="R94" s="76"/>
      <c r="S94" s="76"/>
      <c r="T94" s="76"/>
      <c r="U94" s="76"/>
      <c r="V94" s="76"/>
      <c r="W94" s="221"/>
      <c r="X94" s="221"/>
      <c r="Y94" s="221"/>
      <c r="Z94" s="221"/>
      <c r="AA94" s="221"/>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21"/>
      <c r="AY94" s="221"/>
      <c r="AZ94" s="221"/>
      <c r="BA94" s="221"/>
      <c r="BB94" s="221"/>
      <c r="BC94" s="221"/>
      <c r="BD94" s="221"/>
      <c r="BE94" s="221"/>
      <c r="BF94" s="221"/>
      <c r="BG94" s="221"/>
      <c r="BH94" s="221"/>
      <c r="BI94" s="221"/>
      <c r="BJ94" s="221"/>
      <c r="BK94" s="221"/>
      <c r="BL94" s="221"/>
      <c r="BM94" s="221"/>
      <c r="BN94" s="221"/>
      <c r="BO94" s="221"/>
      <c r="BP94" s="221"/>
      <c r="BQ94" s="221"/>
      <c r="BR94" s="221"/>
      <c r="BS94" s="221"/>
      <c r="BT94" s="221" t="s">
        <v>59</v>
      </c>
      <c r="BU94" s="221"/>
      <c r="BV94" s="221"/>
      <c r="BW94" s="221"/>
      <c r="BX94" s="221"/>
      <c r="BY94" s="221"/>
      <c r="BZ94" s="221"/>
      <c r="CA94" s="221"/>
      <c r="CB94" s="221"/>
      <c r="CC94" s="221"/>
      <c r="CD94" s="221"/>
      <c r="CE94" s="221"/>
      <c r="CF94" s="221"/>
      <c r="CG94" s="221"/>
      <c r="CH94" s="221"/>
      <c r="CI94" s="221"/>
      <c r="CJ94" s="221"/>
      <c r="CK94" s="221"/>
    </row>
    <row r="95" spans="1:89" x14ac:dyDescent="0.25">
      <c r="A95" s="234" t="s">
        <v>32</v>
      </c>
      <c r="B95" s="115">
        <f>SUM(C85:AJ85)</f>
        <v>95412560.910764202</v>
      </c>
      <c r="C95" s="221"/>
      <c r="D95" s="221"/>
      <c r="E95" s="221"/>
      <c r="F95" s="221"/>
      <c r="G95" s="221"/>
      <c r="H95" s="221"/>
      <c r="I95" s="221"/>
      <c r="J95" s="221"/>
      <c r="K95" s="221"/>
      <c r="L95" s="221"/>
      <c r="M95" s="221"/>
      <c r="N95" s="221"/>
      <c r="O95" s="76"/>
      <c r="P95" s="76"/>
      <c r="Q95" s="76"/>
      <c r="R95" s="76"/>
      <c r="S95" s="76"/>
      <c r="T95" s="76"/>
      <c r="U95" s="76"/>
      <c r="V95" s="76"/>
      <c r="W95" s="221"/>
      <c r="X95" s="221"/>
      <c r="Y95" s="221"/>
      <c r="Z95" s="221"/>
      <c r="AA95" s="221"/>
      <c r="AB95" s="221"/>
      <c r="AC95" s="221"/>
      <c r="AD95" s="221"/>
      <c r="AE95" s="221"/>
      <c r="AF95" s="221"/>
      <c r="AG95" s="221"/>
      <c r="AH95" s="221"/>
      <c r="AI95" s="221"/>
      <c r="AJ95" s="221"/>
      <c r="AK95" s="221"/>
      <c r="AL95" s="221"/>
      <c r="AM95" s="221"/>
      <c r="AN95" s="221"/>
      <c r="AO95" s="177">
        <f>AO94-$CG49</f>
        <v>-869516.48541806743</v>
      </c>
      <c r="AP95" s="221"/>
      <c r="AQ95" s="221"/>
      <c r="AR95" s="221"/>
      <c r="AS95" s="221"/>
      <c r="AT95" s="221"/>
      <c r="AU95" s="221"/>
      <c r="AV95" s="221"/>
      <c r="AW95" s="221"/>
      <c r="AX95" s="221"/>
      <c r="AY95" s="221"/>
      <c r="AZ95" s="221"/>
      <c r="BA95" s="221"/>
      <c r="BB95" s="221"/>
      <c r="BC95" s="221"/>
      <c r="BD95" s="221"/>
      <c r="BE95" s="221"/>
      <c r="BF95" s="221"/>
      <c r="BG95" s="221"/>
      <c r="BH95" s="221"/>
      <c r="BI95" s="221"/>
      <c r="BJ95" s="221"/>
      <c r="BK95" s="221"/>
      <c r="BL95" s="221"/>
      <c r="BM95" s="221"/>
      <c r="BN95" s="221"/>
      <c r="BO95" s="221"/>
      <c r="BP95" s="221"/>
      <c r="BQ95" s="221"/>
      <c r="BR95" s="221"/>
      <c r="BS95" s="221"/>
      <c r="BT95" s="221" t="s">
        <v>60</v>
      </c>
      <c r="BU95" s="221"/>
      <c r="BV95" s="221"/>
      <c r="BW95" s="221"/>
      <c r="BX95" s="221"/>
      <c r="BY95" s="221"/>
      <c r="BZ95" s="221"/>
      <c r="CA95" s="221"/>
      <c r="CB95" s="221"/>
      <c r="CC95" s="221"/>
      <c r="CD95" s="221"/>
      <c r="CE95" s="221"/>
      <c r="CF95" s="221"/>
      <c r="CG95" s="221"/>
      <c r="CH95" s="221"/>
      <c r="CI95" s="221"/>
      <c r="CJ95" s="221"/>
      <c r="CK95" s="221"/>
    </row>
    <row r="96" spans="1:89" x14ac:dyDescent="0.25">
      <c r="A96" s="234" t="s">
        <v>34</v>
      </c>
      <c r="B96" s="115">
        <f>SUM(C37:AJ70)</f>
        <v>44216701.61076422</v>
      </c>
      <c r="C96" s="221"/>
      <c r="D96" s="221"/>
      <c r="E96" s="221"/>
      <c r="F96" s="221"/>
      <c r="G96" s="221"/>
      <c r="H96" s="221"/>
      <c r="I96" s="221"/>
      <c r="J96" s="221"/>
      <c r="K96" s="221"/>
      <c r="L96" s="221"/>
      <c r="M96" s="221"/>
      <c r="N96" s="221"/>
      <c r="O96" s="76"/>
      <c r="P96" s="76"/>
      <c r="Q96" s="76"/>
      <c r="R96" s="76"/>
      <c r="S96" s="76"/>
      <c r="T96" s="76"/>
      <c r="U96" s="76"/>
      <c r="V96" s="76"/>
      <c r="W96" s="221"/>
      <c r="X96" s="221"/>
      <c r="Y96" s="221"/>
      <c r="Z96" s="221"/>
      <c r="AA96" s="221"/>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1"/>
      <c r="BE96" s="221"/>
      <c r="BF96" s="221"/>
      <c r="BG96" s="221"/>
      <c r="BH96" s="221"/>
      <c r="BI96" s="221"/>
      <c r="BJ96" s="221"/>
      <c r="BK96" s="221"/>
      <c r="BL96" s="221"/>
      <c r="BM96" s="221"/>
      <c r="BN96" s="221"/>
      <c r="BO96" s="221"/>
      <c r="BP96" s="221"/>
      <c r="BQ96" s="221"/>
      <c r="BR96" s="221"/>
      <c r="BS96" s="221"/>
      <c r="BT96" s="221" t="s">
        <v>61</v>
      </c>
      <c r="BU96" s="221"/>
      <c r="BV96" s="221"/>
      <c r="BW96" s="221"/>
      <c r="BX96" s="221"/>
      <c r="BY96" s="221"/>
      <c r="BZ96" s="221"/>
      <c r="CA96" s="221"/>
      <c r="CB96" s="221"/>
      <c r="CC96" s="221"/>
      <c r="CD96" s="221"/>
      <c r="CE96" s="221"/>
      <c r="CF96" s="221"/>
      <c r="CG96" s="221"/>
      <c r="CH96" s="221"/>
      <c r="CI96" s="221"/>
      <c r="CJ96" s="221"/>
      <c r="CK96" s="221"/>
    </row>
    <row r="97" spans="1:76" x14ac:dyDescent="0.25">
      <c r="A97" s="234" t="s">
        <v>36</v>
      </c>
      <c r="B97" s="113"/>
      <c r="C97" s="221"/>
      <c r="D97" s="221"/>
      <c r="E97" s="221"/>
      <c r="F97" s="221"/>
      <c r="G97" s="221"/>
      <c r="H97" s="221"/>
      <c r="I97" s="221"/>
      <c r="J97" s="221"/>
      <c r="K97" s="221"/>
      <c r="L97" s="221"/>
      <c r="M97" s="221"/>
      <c r="N97" s="221"/>
      <c r="O97" s="76"/>
      <c r="P97" s="76"/>
      <c r="Q97" s="76"/>
      <c r="R97" s="76"/>
      <c r="S97" s="76"/>
      <c r="T97" s="76"/>
      <c r="U97" s="76"/>
      <c r="V97" s="76"/>
      <c r="W97" s="221"/>
      <c r="X97" s="221"/>
      <c r="Y97" s="221"/>
      <c r="Z97" s="221"/>
      <c r="AA97" s="221"/>
      <c r="AB97" s="221"/>
      <c r="AC97" s="221"/>
      <c r="AD97" s="221"/>
      <c r="AE97" s="221"/>
      <c r="AF97" s="221"/>
      <c r="AG97" s="221"/>
      <c r="AH97" s="221"/>
      <c r="AI97" s="221"/>
      <c r="AJ97" s="221"/>
      <c r="AK97" s="221"/>
      <c r="AL97" s="221"/>
      <c r="AM97" s="221"/>
      <c r="AN97" s="221"/>
      <c r="AO97" s="221"/>
      <c r="AP97" s="221"/>
      <c r="AQ97" s="221"/>
      <c r="AR97" s="221"/>
      <c r="AS97" s="221"/>
      <c r="AT97" s="221"/>
      <c r="AU97" s="221"/>
      <c r="AV97" s="221"/>
      <c r="AW97" s="221"/>
      <c r="AX97" s="221"/>
      <c r="AY97" s="221"/>
      <c r="AZ97" s="221"/>
      <c r="BA97" s="221"/>
      <c r="BB97" s="221"/>
      <c r="BC97" s="221"/>
      <c r="BD97" s="221"/>
      <c r="BE97" s="221"/>
      <c r="BF97" s="221"/>
      <c r="BG97" s="221"/>
      <c r="BH97" s="221"/>
      <c r="BI97" s="221"/>
      <c r="BJ97" s="221"/>
      <c r="BK97" s="221"/>
      <c r="BL97" s="221"/>
      <c r="BM97" s="221"/>
      <c r="BN97" s="221"/>
      <c r="BO97" s="221"/>
      <c r="BP97" s="221"/>
      <c r="BQ97" s="221"/>
      <c r="BR97" s="221"/>
      <c r="BS97" s="221"/>
      <c r="BT97" s="221"/>
      <c r="BU97" s="221"/>
      <c r="BV97" s="221"/>
      <c r="BW97" s="221"/>
      <c r="BX97" s="221"/>
    </row>
    <row r="98" spans="1:76" x14ac:dyDescent="0.25">
      <c r="A98" s="234"/>
      <c r="B98" s="116"/>
      <c r="C98" s="221"/>
      <c r="D98" s="221"/>
      <c r="E98" s="221"/>
      <c r="F98" s="221"/>
      <c r="G98" s="221"/>
      <c r="H98" s="221"/>
      <c r="I98" s="221"/>
      <c r="J98" s="221"/>
      <c r="K98" s="221"/>
      <c r="L98" s="221"/>
      <c r="M98" s="221"/>
      <c r="N98" s="221"/>
      <c r="O98" s="76"/>
      <c r="P98" s="76"/>
      <c r="Q98" s="76"/>
      <c r="R98" s="76"/>
      <c r="S98" s="76"/>
      <c r="T98" s="76"/>
      <c r="U98" s="76"/>
      <c r="V98" s="76"/>
      <c r="W98" s="221"/>
      <c r="X98" s="221"/>
      <c r="Y98" s="221"/>
      <c r="Z98" s="221"/>
      <c r="AA98" s="221"/>
      <c r="AB98" s="221"/>
      <c r="AC98" s="221"/>
      <c r="AD98" s="221"/>
      <c r="AE98" s="221"/>
      <c r="AF98" s="221"/>
      <c r="AG98" s="221"/>
      <c r="AH98" s="221"/>
      <c r="AI98" s="221"/>
      <c r="AJ98" s="221"/>
      <c r="AK98" s="221"/>
      <c r="AL98" s="221"/>
      <c r="AM98" s="221"/>
      <c r="AN98" s="221"/>
      <c r="AO98" s="221"/>
      <c r="AP98" s="221"/>
      <c r="AQ98" s="221"/>
      <c r="AR98" s="221"/>
      <c r="AS98" s="221"/>
      <c r="AT98" s="221"/>
      <c r="AU98" s="221"/>
      <c r="AV98" s="221"/>
      <c r="AW98" s="221"/>
      <c r="AX98" s="221"/>
      <c r="AY98" s="221"/>
      <c r="AZ98" s="221"/>
      <c r="BA98" s="221"/>
      <c r="BB98" s="221"/>
      <c r="BC98" s="221"/>
      <c r="BD98" s="221"/>
      <c r="BE98" s="221"/>
      <c r="BF98" s="221"/>
      <c r="BG98" s="221"/>
      <c r="BH98" s="221"/>
      <c r="BI98" s="221"/>
      <c r="BJ98" s="221"/>
      <c r="BK98" s="221"/>
      <c r="BL98" s="221"/>
      <c r="BM98" s="221"/>
      <c r="BN98" s="221"/>
      <c r="BO98" s="221"/>
      <c r="BP98" s="221"/>
      <c r="BQ98" s="221"/>
      <c r="BR98" s="221"/>
      <c r="BS98" s="221"/>
      <c r="BT98" s="221"/>
      <c r="BU98" s="168"/>
      <c r="BV98" s="168"/>
      <c r="BW98" s="168"/>
      <c r="BX98" s="168"/>
    </row>
    <row r="99" spans="1:76" x14ac:dyDescent="0.25">
      <c r="A99" s="230" t="s">
        <v>38</v>
      </c>
      <c r="B99" s="73">
        <f>CE85/B89</f>
        <v>0.28468099182495954</v>
      </c>
      <c r="C99" s="221"/>
      <c r="D99" s="221"/>
      <c r="E99" s="221"/>
      <c r="F99" s="221"/>
      <c r="G99" s="221"/>
      <c r="H99" s="221"/>
      <c r="I99" s="221"/>
      <c r="J99" s="221"/>
      <c r="K99" s="221"/>
      <c r="L99" s="221"/>
      <c r="M99" s="221"/>
      <c r="N99" s="221"/>
      <c r="O99" s="221"/>
      <c r="P99" s="221"/>
      <c r="Q99" s="221"/>
      <c r="R99" s="221"/>
      <c r="S99" s="221"/>
      <c r="T99" s="221"/>
      <c r="U99" s="221"/>
      <c r="V99" s="221"/>
      <c r="W99" s="221"/>
      <c r="X99" s="221"/>
      <c r="Y99" s="221"/>
      <c r="Z99" s="221"/>
      <c r="AA99" s="221"/>
      <c r="AB99" s="221"/>
      <c r="AC99" s="221"/>
      <c r="AD99" s="221"/>
      <c r="AE99" s="221"/>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c r="BD99" s="221"/>
      <c r="BE99" s="221"/>
      <c r="BF99" s="221"/>
      <c r="BG99" s="221"/>
      <c r="BH99" s="221"/>
      <c r="BI99" s="221"/>
      <c r="BJ99" s="221"/>
      <c r="BK99" s="221"/>
      <c r="BL99" s="221"/>
      <c r="BM99" s="221"/>
      <c r="BN99" s="221"/>
      <c r="BO99" s="221"/>
      <c r="BP99" s="221"/>
      <c r="BQ99" s="221"/>
      <c r="BR99" s="221"/>
      <c r="BS99" s="221"/>
      <c r="BT99" s="221"/>
      <c r="BU99" s="168"/>
      <c r="BV99" s="168"/>
      <c r="BW99" s="168"/>
      <c r="BX99" s="168"/>
    </row>
    <row r="100" spans="1:76" x14ac:dyDescent="0.25">
      <c r="A100" s="230" t="s">
        <v>39</v>
      </c>
      <c r="B100" s="72">
        <f>(BV83+BX83+BY83)/CE85</f>
        <v>0.8884516699686964</v>
      </c>
      <c r="C100" s="221"/>
      <c r="D100" s="221"/>
      <c r="E100" s="221"/>
      <c r="F100" s="221"/>
      <c r="G100" s="221"/>
      <c r="H100" s="221"/>
      <c r="I100" s="221"/>
      <c r="J100" s="221"/>
      <c r="K100" s="221"/>
      <c r="L100" s="221"/>
      <c r="M100" s="221"/>
      <c r="N100" s="221"/>
      <c r="O100" s="221"/>
      <c r="P100" s="221"/>
      <c r="Q100" s="221"/>
      <c r="R100" s="221"/>
      <c r="S100" s="221"/>
      <c r="T100" s="221"/>
      <c r="U100" s="221"/>
      <c r="V100" s="221"/>
      <c r="W100" s="221"/>
      <c r="X100" s="221"/>
      <c r="Y100" s="221"/>
      <c r="Z100" s="221"/>
      <c r="AA100" s="221"/>
      <c r="AB100" s="221"/>
      <c r="AC100" s="221"/>
      <c r="AD100" s="221"/>
      <c r="AE100" s="221"/>
      <c r="AF100" s="221"/>
      <c r="AG100" s="221"/>
      <c r="AH100" s="221"/>
      <c r="AI100" s="221"/>
      <c r="AJ100" s="221"/>
      <c r="AK100" s="221"/>
      <c r="AL100" s="221"/>
      <c r="AM100" s="221"/>
      <c r="AN100" s="221"/>
      <c r="AO100" s="221"/>
      <c r="AP100" s="221"/>
      <c r="AQ100" s="221"/>
      <c r="AR100" s="221"/>
      <c r="AS100" s="221"/>
      <c r="AT100" s="221"/>
      <c r="AU100" s="221"/>
      <c r="AV100" s="221"/>
      <c r="AW100" s="221"/>
      <c r="AX100" s="221"/>
      <c r="AY100" s="221"/>
      <c r="AZ100" s="221"/>
      <c r="BA100" s="221"/>
      <c r="BB100" s="221"/>
      <c r="BC100" s="221"/>
      <c r="BD100" s="221"/>
      <c r="BE100" s="221"/>
      <c r="BF100" s="221"/>
      <c r="BG100" s="221"/>
      <c r="BH100" s="221"/>
      <c r="BI100" s="221"/>
      <c r="BJ100" s="221"/>
      <c r="BK100" s="221"/>
      <c r="BL100" s="221"/>
      <c r="BM100" s="221"/>
      <c r="BN100" s="221"/>
      <c r="BO100" s="221"/>
      <c r="BP100" s="221"/>
      <c r="BQ100" s="221"/>
      <c r="BR100" s="221"/>
      <c r="BS100" s="221"/>
      <c r="BT100" s="221"/>
      <c r="BU100" s="168"/>
      <c r="BV100" s="168"/>
      <c r="BW100" s="168"/>
      <c r="BX100" s="168"/>
    </row>
    <row r="101" spans="1:76" x14ac:dyDescent="0.25">
      <c r="A101" s="230" t="s">
        <v>40</v>
      </c>
      <c r="B101" s="72">
        <f>CF83/CE85</f>
        <v>0.11154833003130719</v>
      </c>
      <c r="C101" s="221"/>
      <c r="D101" s="221"/>
      <c r="E101" s="221"/>
      <c r="F101" s="221"/>
      <c r="G101" s="221"/>
      <c r="H101" s="221"/>
      <c r="I101" s="221"/>
      <c r="J101" s="221"/>
      <c r="K101" s="221"/>
      <c r="L101" s="221"/>
      <c r="M101" s="221"/>
      <c r="N101" s="221"/>
      <c r="O101" s="221"/>
      <c r="P101" s="221"/>
      <c r="Q101" s="221"/>
      <c r="R101" s="221"/>
      <c r="S101" s="221"/>
      <c r="T101" s="221"/>
      <c r="U101" s="221"/>
      <c r="V101" s="221"/>
      <c r="W101" s="221"/>
      <c r="X101" s="221"/>
      <c r="Y101" s="221"/>
      <c r="Z101" s="221"/>
      <c r="AA101" s="221"/>
      <c r="AB101" s="221"/>
      <c r="AC101" s="221"/>
      <c r="AD101" s="221"/>
      <c r="AE101" s="221"/>
      <c r="AF101" s="221"/>
      <c r="AG101" s="221"/>
      <c r="AH101" s="221"/>
      <c r="AI101" s="221"/>
      <c r="AJ101" s="221"/>
      <c r="AK101" s="221"/>
      <c r="AL101" s="221"/>
      <c r="AM101" s="221"/>
      <c r="AN101" s="221"/>
      <c r="AO101" s="221"/>
      <c r="AP101" s="221"/>
      <c r="AQ101" s="221"/>
      <c r="AR101" s="221"/>
      <c r="AS101" s="221"/>
      <c r="AT101" s="221"/>
      <c r="AU101" s="221"/>
      <c r="AV101" s="221"/>
      <c r="AW101" s="221"/>
      <c r="AX101" s="221"/>
      <c r="AY101" s="221"/>
      <c r="AZ101" s="221"/>
      <c r="BA101" s="221"/>
      <c r="BB101" s="221"/>
      <c r="BC101" s="221"/>
      <c r="BD101" s="221"/>
      <c r="BE101" s="221"/>
      <c r="BF101" s="221"/>
      <c r="BG101" s="221"/>
      <c r="BH101" s="221"/>
      <c r="BI101" s="221"/>
      <c r="BJ101" s="221"/>
      <c r="BK101" s="221"/>
      <c r="BL101" s="221"/>
      <c r="BM101" s="221"/>
      <c r="BN101" s="221"/>
      <c r="BO101" s="221"/>
      <c r="BP101" s="221"/>
      <c r="BQ101" s="221"/>
      <c r="BR101" s="221"/>
      <c r="BS101" s="221"/>
      <c r="BT101" s="221"/>
      <c r="BU101" s="168"/>
      <c r="BV101" s="168"/>
      <c r="BW101" s="168"/>
      <c r="BX101" s="168"/>
    </row>
    <row r="102" spans="1:76" x14ac:dyDescent="0.25">
      <c r="A102" s="221"/>
      <c r="B102" s="221"/>
      <c r="C102" s="221"/>
      <c r="D102" s="221"/>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221"/>
      <c r="AH102" s="221"/>
      <c r="AI102" s="221"/>
      <c r="AJ102" s="221"/>
      <c r="AK102" s="221"/>
      <c r="AL102" s="221"/>
      <c r="AM102" s="221"/>
      <c r="AN102" s="221"/>
      <c r="AO102" s="221"/>
      <c r="AP102" s="221"/>
      <c r="AQ102" s="221"/>
      <c r="AR102" s="221"/>
      <c r="AS102" s="221"/>
      <c r="AT102" s="221"/>
      <c r="AU102" s="221"/>
      <c r="AV102" s="221"/>
      <c r="AW102" s="221"/>
      <c r="AX102" s="221"/>
      <c r="AY102" s="221"/>
      <c r="AZ102" s="221"/>
      <c r="BA102" s="221"/>
      <c r="BB102" s="221"/>
      <c r="BC102" s="221"/>
      <c r="BD102" s="221"/>
      <c r="BE102" s="221"/>
      <c r="BF102" s="221"/>
      <c r="BG102" s="221"/>
      <c r="BH102" s="221"/>
      <c r="BI102" s="221"/>
      <c r="BJ102" s="221"/>
      <c r="BK102" s="221"/>
      <c r="BL102" s="221"/>
      <c r="BM102" s="221"/>
      <c r="BN102" s="221"/>
      <c r="BO102" s="221"/>
      <c r="BP102" s="221"/>
      <c r="BQ102" s="221"/>
      <c r="BR102" s="221"/>
      <c r="BS102" s="221"/>
      <c r="BT102" s="221"/>
      <c r="BU102" s="168"/>
      <c r="BV102" s="168"/>
      <c r="BW102" s="168"/>
      <c r="BX102" s="168"/>
    </row>
    <row r="103" spans="1:76" x14ac:dyDescent="0.25">
      <c r="A103" s="221"/>
      <c r="B103" s="221"/>
      <c r="C103" s="221"/>
      <c r="D103" s="221"/>
      <c r="E103" s="221"/>
      <c r="F103" s="221"/>
      <c r="G103" s="221"/>
      <c r="H103" s="221"/>
      <c r="I103" s="221"/>
      <c r="J103" s="221"/>
      <c r="K103" s="221"/>
      <c r="L103" s="221"/>
      <c r="M103" s="221"/>
      <c r="N103" s="221"/>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21"/>
      <c r="AT103" s="221"/>
      <c r="AU103" s="221"/>
      <c r="AV103" s="221"/>
      <c r="AW103" s="221"/>
      <c r="AX103" s="221"/>
      <c r="AY103" s="221"/>
      <c r="AZ103" s="221"/>
      <c r="BA103" s="221"/>
      <c r="BB103" s="221"/>
      <c r="BC103" s="221"/>
      <c r="BD103" s="221"/>
      <c r="BE103" s="221"/>
      <c r="BF103" s="221"/>
      <c r="BG103" s="221"/>
      <c r="BH103" s="221"/>
      <c r="BI103" s="221"/>
      <c r="BJ103" s="221"/>
      <c r="BK103" s="221"/>
      <c r="BL103" s="221"/>
      <c r="BM103" s="221"/>
      <c r="BN103" s="221"/>
      <c r="BO103" s="221"/>
      <c r="BP103" s="221"/>
      <c r="BQ103" s="221"/>
      <c r="BR103" s="221"/>
      <c r="BS103" s="221"/>
      <c r="BT103" s="221"/>
      <c r="BU103" s="168"/>
      <c r="BV103" s="168"/>
      <c r="BW103" s="168"/>
      <c r="BX103" s="168"/>
    </row>
    <row r="104" spans="1:76" x14ac:dyDescent="0.25">
      <c r="A104" s="234" t="s">
        <v>42</v>
      </c>
      <c r="B104" s="222">
        <f>CE40+CE58</f>
        <v>-2827.7119795773847</v>
      </c>
      <c r="C104" s="221"/>
      <c r="D104" s="221"/>
      <c r="E104" s="221"/>
      <c r="F104" s="221"/>
      <c r="G104" s="221"/>
      <c r="H104" s="221"/>
      <c r="I104" s="221"/>
      <c r="J104" s="221"/>
      <c r="K104" s="221"/>
      <c r="L104" s="221"/>
      <c r="M104" s="221"/>
      <c r="N104" s="221"/>
      <c r="O104" s="2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1"/>
      <c r="AN104" s="221"/>
      <c r="AO104" s="221"/>
      <c r="AP104" s="221"/>
      <c r="AQ104" s="221"/>
      <c r="AR104" s="221"/>
      <c r="AS104" s="221"/>
      <c r="AT104" s="221"/>
      <c r="AU104" s="221"/>
      <c r="AV104" s="221"/>
      <c r="AW104" s="221"/>
      <c r="AX104" s="221"/>
      <c r="AY104" s="221"/>
      <c r="AZ104" s="221"/>
      <c r="BA104" s="221"/>
      <c r="BB104" s="221"/>
      <c r="BC104" s="221"/>
      <c r="BD104" s="221"/>
      <c r="BE104" s="221"/>
      <c r="BF104" s="221"/>
      <c r="BG104" s="221"/>
      <c r="BH104" s="221"/>
      <c r="BI104" s="221"/>
      <c r="BJ104" s="221"/>
      <c r="BK104" s="221"/>
      <c r="BL104" s="221"/>
      <c r="BM104" s="221"/>
      <c r="BN104" s="221"/>
      <c r="BO104" s="221"/>
      <c r="BP104" s="221"/>
      <c r="BQ104" s="221"/>
      <c r="BR104" s="221"/>
      <c r="BS104" s="221"/>
      <c r="BT104" s="221"/>
      <c r="BU104" s="168"/>
      <c r="BV104" s="168"/>
      <c r="BW104" s="168"/>
      <c r="BX104" s="168"/>
    </row>
    <row r="105" spans="1:76" x14ac:dyDescent="0.25">
      <c r="A105" s="234" t="s">
        <v>43</v>
      </c>
      <c r="B105" s="222">
        <f>B89-B104</f>
        <v>54517621.442281835</v>
      </c>
      <c r="C105" s="221"/>
      <c r="D105" s="221"/>
      <c r="E105" s="221"/>
      <c r="F105" s="221"/>
      <c r="G105" s="221"/>
      <c r="H105" s="221"/>
      <c r="I105" s="221"/>
      <c r="J105" s="221"/>
      <c r="K105" s="221"/>
      <c r="L105" s="221"/>
      <c r="M105" s="221"/>
      <c r="N105" s="221"/>
      <c r="O105" s="221"/>
      <c r="P105" s="221"/>
      <c r="Q105" s="221"/>
      <c r="R105" s="221"/>
      <c r="S105" s="221"/>
      <c r="T105" s="221"/>
      <c r="U105" s="221"/>
      <c r="V105" s="221"/>
      <c r="W105" s="221"/>
      <c r="X105" s="221"/>
      <c r="Y105" s="221"/>
      <c r="Z105" s="221"/>
      <c r="AA105" s="221"/>
      <c r="AB105" s="221"/>
      <c r="AC105" s="221"/>
      <c r="AD105" s="221"/>
      <c r="AE105" s="221"/>
      <c r="AF105" s="221"/>
      <c r="AG105" s="221"/>
      <c r="AH105" s="221"/>
      <c r="AI105" s="221"/>
      <c r="AJ105" s="221"/>
      <c r="AK105" s="221"/>
      <c r="AL105" s="221"/>
      <c r="AM105" s="221"/>
      <c r="AN105" s="221"/>
      <c r="AO105" s="221"/>
      <c r="AP105" s="221"/>
      <c r="AQ105" s="221"/>
      <c r="AR105" s="221"/>
      <c r="AS105" s="221"/>
      <c r="AT105" s="221"/>
      <c r="AU105" s="221"/>
      <c r="AV105" s="221"/>
      <c r="AW105" s="221"/>
      <c r="AX105" s="221"/>
      <c r="AY105" s="221"/>
      <c r="AZ105" s="221"/>
      <c r="BA105" s="221"/>
      <c r="BB105" s="221"/>
      <c r="BC105" s="221"/>
      <c r="BD105" s="221"/>
      <c r="BE105" s="221"/>
      <c r="BF105" s="221"/>
      <c r="BG105" s="221"/>
      <c r="BH105" s="221"/>
      <c r="BI105" s="221"/>
      <c r="BJ105" s="221"/>
      <c r="BK105" s="221"/>
      <c r="BL105" s="221"/>
      <c r="BM105" s="221"/>
      <c r="BN105" s="221"/>
      <c r="BO105" s="221"/>
      <c r="BP105" s="221"/>
      <c r="BQ105" s="221"/>
      <c r="BR105" s="221"/>
      <c r="BS105" s="221"/>
      <c r="BT105" s="221"/>
      <c r="BU105" s="168"/>
      <c r="BV105" s="168"/>
      <c r="BW105" s="168"/>
      <c r="BX105" s="168"/>
    </row>
    <row r="106" spans="1:76" x14ac:dyDescent="0.25">
      <c r="A106" s="234" t="s">
        <v>44</v>
      </c>
      <c r="B106" s="222">
        <f>B94-B104</f>
        <v>51198687.01197958</v>
      </c>
      <c r="C106" s="221"/>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c r="AY106" s="221"/>
      <c r="AZ106" s="221"/>
      <c r="BA106" s="221"/>
      <c r="BB106" s="221"/>
      <c r="BC106" s="221"/>
      <c r="BD106" s="221"/>
      <c r="BE106" s="221"/>
      <c r="BF106" s="221"/>
      <c r="BG106" s="221"/>
      <c r="BH106" s="221"/>
      <c r="BI106" s="221"/>
      <c r="BJ106" s="221"/>
      <c r="BK106" s="221"/>
      <c r="BL106" s="221"/>
      <c r="BM106" s="221"/>
      <c r="BN106" s="221"/>
      <c r="BO106" s="221"/>
      <c r="BP106" s="221"/>
      <c r="BQ106" s="221"/>
      <c r="BR106" s="221"/>
      <c r="BS106" s="221"/>
      <c r="BT106" s="221"/>
      <c r="BU106" s="168"/>
      <c r="BV106" s="168"/>
      <c r="BW106" s="168"/>
      <c r="BX106" s="168"/>
    </row>
    <row r="107" spans="1:76" x14ac:dyDescent="0.25">
      <c r="A107" s="234" t="s">
        <v>45</v>
      </c>
      <c r="B107" s="222">
        <f>B95-B104</f>
        <v>95415388.622743785</v>
      </c>
      <c r="C107" s="221"/>
      <c r="D107" s="221"/>
      <c r="E107" s="221"/>
      <c r="F107" s="221"/>
      <c r="G107" s="221"/>
      <c r="H107" s="221"/>
      <c r="I107" s="221"/>
      <c r="J107" s="221"/>
      <c r="K107" s="221"/>
      <c r="L107" s="221"/>
      <c r="M107" s="221"/>
      <c r="N107" s="221"/>
      <c r="O107" s="221"/>
      <c r="P107" s="221"/>
      <c r="Q107" s="221"/>
      <c r="R107" s="221"/>
      <c r="S107" s="221"/>
      <c r="T107" s="221"/>
      <c r="U107" s="221"/>
      <c r="V107" s="221"/>
      <c r="W107" s="221"/>
      <c r="X107" s="221"/>
      <c r="Y107" s="221"/>
      <c r="Z107" s="221"/>
      <c r="AA107" s="221"/>
      <c r="AB107" s="221"/>
      <c r="AC107" s="221"/>
      <c r="AD107" s="221"/>
      <c r="AE107" s="221"/>
      <c r="AF107" s="221"/>
      <c r="AG107" s="221"/>
      <c r="AH107" s="221"/>
      <c r="AI107" s="221"/>
      <c r="AJ107" s="221"/>
      <c r="AK107" s="221"/>
      <c r="AL107" s="221"/>
      <c r="AM107" s="221"/>
      <c r="AN107" s="221"/>
      <c r="AO107" s="221"/>
      <c r="AP107" s="221"/>
      <c r="AQ107" s="221"/>
      <c r="AR107" s="221"/>
      <c r="AS107" s="221"/>
      <c r="AT107" s="221"/>
      <c r="AU107" s="221"/>
      <c r="AV107" s="221"/>
      <c r="AW107" s="221"/>
      <c r="AX107" s="221"/>
      <c r="AY107" s="221"/>
      <c r="AZ107" s="221"/>
      <c r="BA107" s="221"/>
      <c r="BB107" s="221"/>
      <c r="BC107" s="221"/>
      <c r="BD107" s="221"/>
      <c r="BE107" s="221"/>
      <c r="BF107" s="221"/>
      <c r="BG107" s="221"/>
      <c r="BH107" s="221"/>
      <c r="BI107" s="221"/>
      <c r="BJ107" s="221"/>
      <c r="BK107" s="221"/>
      <c r="BL107" s="221"/>
      <c r="BM107" s="221"/>
      <c r="BN107" s="221"/>
      <c r="BO107" s="221"/>
      <c r="BP107" s="221"/>
      <c r="BQ107" s="221"/>
      <c r="BR107" s="221"/>
      <c r="BS107" s="221"/>
      <c r="BT107" s="221"/>
      <c r="BU107" s="221"/>
      <c r="BV107" s="221"/>
      <c r="BW107" s="221"/>
      <c r="BX107" s="221"/>
    </row>
    <row r="109" spans="1:76" x14ac:dyDescent="0.25">
      <c r="A109" s="230" t="s">
        <v>46</v>
      </c>
      <c r="B109" s="235">
        <f>SUM(C71:X80)</f>
        <v>17057256.699999992</v>
      </c>
      <c r="C109" s="236">
        <f>B109/(B110+B109)</f>
        <v>0.3331764899197619</v>
      </c>
      <c r="D109" s="221" t="s">
        <v>62</v>
      </c>
      <c r="E109" s="222"/>
      <c r="F109" s="221"/>
      <c r="G109" s="221"/>
      <c r="H109" s="221"/>
      <c r="I109" s="221"/>
      <c r="J109" s="221"/>
      <c r="K109" s="221"/>
      <c r="L109" s="221"/>
      <c r="M109" s="221"/>
      <c r="N109" s="221"/>
      <c r="O109" s="221"/>
      <c r="P109" s="221"/>
      <c r="Q109" s="221"/>
      <c r="R109" s="221"/>
      <c r="S109" s="221"/>
      <c r="T109" s="221"/>
      <c r="U109" s="221"/>
      <c r="V109" s="221"/>
      <c r="W109" s="221"/>
      <c r="X109" s="221"/>
      <c r="Y109" s="221"/>
      <c r="Z109" s="221"/>
      <c r="AA109" s="221"/>
      <c r="AB109" s="221"/>
      <c r="AC109" s="221"/>
      <c r="AD109" s="221"/>
      <c r="AE109" s="221"/>
      <c r="AF109" s="221"/>
      <c r="AG109" s="221"/>
      <c r="AH109" s="221"/>
      <c r="AI109" s="221"/>
      <c r="AJ109" s="221"/>
      <c r="AK109" s="221"/>
      <c r="AL109" s="221"/>
      <c r="AM109" s="221"/>
      <c r="AN109" s="221"/>
      <c r="AO109" s="221"/>
      <c r="AP109" s="221"/>
      <c r="AQ109" s="221"/>
      <c r="AR109" s="221"/>
      <c r="AS109" s="221"/>
      <c r="AT109" s="221"/>
      <c r="AU109" s="221"/>
      <c r="AV109" s="221"/>
      <c r="AW109" s="221"/>
      <c r="AX109" s="221"/>
      <c r="AY109" s="221"/>
      <c r="AZ109" s="221"/>
      <c r="BA109" s="221"/>
      <c r="BB109" s="221"/>
      <c r="BC109" s="221"/>
      <c r="BD109" s="221"/>
      <c r="BE109" s="221"/>
      <c r="BF109" s="221"/>
      <c r="BG109" s="221"/>
      <c r="BH109" s="221"/>
      <c r="BI109" s="221"/>
      <c r="BJ109" s="221"/>
      <c r="BK109" s="221"/>
      <c r="BL109" s="221"/>
      <c r="BM109" s="221"/>
      <c r="BN109" s="221"/>
      <c r="BO109" s="221"/>
      <c r="BP109" s="221"/>
      <c r="BQ109" s="221"/>
      <c r="BR109" s="221"/>
      <c r="BS109" s="221"/>
      <c r="BT109" s="221"/>
      <c r="BU109" s="221"/>
      <c r="BV109" s="221"/>
      <c r="BW109" s="221"/>
      <c r="BX109" s="221"/>
    </row>
    <row r="110" spans="1:76" x14ac:dyDescent="0.25">
      <c r="A110" s="230" t="s">
        <v>47</v>
      </c>
      <c r="B110" s="235">
        <f>SUM(Y71:AJ80)</f>
        <v>34138602.599999994</v>
      </c>
      <c r="C110" s="221"/>
      <c r="D110" s="221"/>
      <c r="E110" s="222"/>
      <c r="F110" s="221"/>
      <c r="G110" s="221"/>
      <c r="H110" s="221"/>
      <c r="I110" s="221"/>
      <c r="J110" s="221"/>
      <c r="K110" s="221"/>
      <c r="L110" s="221"/>
      <c r="M110" s="221"/>
      <c r="N110" s="221"/>
      <c r="O110" s="221"/>
      <c r="P110" s="221"/>
      <c r="Q110" s="221"/>
      <c r="R110" s="221"/>
      <c r="S110" s="221"/>
      <c r="T110" s="221"/>
      <c r="U110" s="221"/>
      <c r="V110" s="221"/>
      <c r="W110" s="221"/>
      <c r="X110" s="221"/>
      <c r="Y110" s="221"/>
      <c r="Z110" s="221"/>
      <c r="AA110" s="221"/>
      <c r="AB110" s="221"/>
      <c r="AC110" s="221"/>
      <c r="AD110" s="221"/>
      <c r="AE110" s="221"/>
      <c r="AF110" s="221"/>
      <c r="AG110" s="221"/>
      <c r="AH110" s="221"/>
      <c r="AI110" s="221"/>
      <c r="AJ110" s="221"/>
      <c r="AK110" s="221"/>
      <c r="AL110" s="221"/>
      <c r="AM110" s="221"/>
      <c r="AN110" s="221"/>
      <c r="AO110" s="221"/>
      <c r="AP110" s="221"/>
      <c r="AQ110" s="221"/>
      <c r="AR110" s="221"/>
      <c r="AS110" s="221"/>
      <c r="AT110" s="221"/>
      <c r="AU110" s="221"/>
      <c r="AV110" s="221"/>
      <c r="AW110" s="221"/>
      <c r="AX110" s="221"/>
      <c r="AY110" s="221"/>
      <c r="AZ110" s="221"/>
      <c r="BA110" s="221"/>
      <c r="BB110" s="221"/>
      <c r="BC110" s="221"/>
      <c r="BD110" s="221"/>
      <c r="BE110" s="221"/>
      <c r="BF110" s="221"/>
      <c r="BG110" s="221"/>
      <c r="BH110" s="221"/>
      <c r="BI110" s="221"/>
      <c r="BJ110" s="221"/>
      <c r="BK110" s="221"/>
      <c r="BL110" s="221"/>
      <c r="BM110" s="221"/>
      <c r="BN110" s="221"/>
      <c r="BO110" s="221"/>
      <c r="BP110" s="221"/>
      <c r="BQ110" s="221"/>
      <c r="BR110" s="221"/>
      <c r="BS110" s="221"/>
      <c r="BT110" s="221"/>
      <c r="BU110" s="221"/>
      <c r="BV110" s="221"/>
      <c r="BW110" s="221"/>
      <c r="BX110" s="221"/>
    </row>
  </sheetData>
  <pageMargins left="0" right="0" top="0.19685039370078741" bottom="0.19685039370078741" header="0" footer="0"/>
  <pageSetup paperSize="8" scale="45"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44"/>
  <sheetViews>
    <sheetView zoomScale="70" zoomScaleNormal="70" workbookViewId="0">
      <selection activeCell="T22" sqref="T22"/>
    </sheetView>
  </sheetViews>
  <sheetFormatPr defaultColWidth="11.42578125" defaultRowHeight="15" x14ac:dyDescent="0.25"/>
  <cols>
    <col min="1" max="1" width="5.42578125" style="21" customWidth="1"/>
    <col min="2" max="35" width="7.5703125" customWidth="1"/>
    <col min="36" max="36" width="7.5703125" style="21" customWidth="1"/>
  </cols>
  <sheetData>
    <row r="1" spans="1:60" ht="120" x14ac:dyDescent="0.25">
      <c r="A1" s="21" t="s">
        <v>63</v>
      </c>
      <c r="B1" s="36" t="s">
        <v>64</v>
      </c>
      <c r="C1" s="37" t="s">
        <v>65</v>
      </c>
      <c r="D1" s="37" t="s">
        <v>66</v>
      </c>
      <c r="E1" s="37" t="s">
        <v>67</v>
      </c>
      <c r="F1" s="37" t="s">
        <v>68</v>
      </c>
      <c r="G1" s="37" t="s">
        <v>69</v>
      </c>
      <c r="H1" s="37" t="s">
        <v>70</v>
      </c>
      <c r="I1" s="37" t="s">
        <v>71</v>
      </c>
      <c r="J1" s="37" t="s">
        <v>72</v>
      </c>
      <c r="K1" s="37" t="s">
        <v>73</v>
      </c>
      <c r="L1" s="37" t="s">
        <v>74</v>
      </c>
      <c r="M1" s="37" t="s">
        <v>75</v>
      </c>
      <c r="N1" s="37" t="s">
        <v>76</v>
      </c>
      <c r="O1" s="37" t="s">
        <v>77</v>
      </c>
      <c r="P1" s="37" t="s">
        <v>78</v>
      </c>
      <c r="Q1" s="37" t="s">
        <v>79</v>
      </c>
      <c r="R1" s="37" t="s">
        <v>80</v>
      </c>
      <c r="S1" s="37" t="s">
        <v>81</v>
      </c>
      <c r="T1" s="37" t="s">
        <v>82</v>
      </c>
      <c r="U1" s="37" t="s">
        <v>83</v>
      </c>
      <c r="V1" s="37" t="s">
        <v>84</v>
      </c>
      <c r="W1" s="37" t="s">
        <v>85</v>
      </c>
      <c r="X1" s="37" t="s">
        <v>86</v>
      </c>
      <c r="Y1" s="37" t="s">
        <v>87</v>
      </c>
      <c r="Z1" s="37" t="s">
        <v>88</v>
      </c>
      <c r="AA1" s="37" t="s">
        <v>89</v>
      </c>
      <c r="AB1" s="37" t="s">
        <v>90</v>
      </c>
      <c r="AC1" s="37" t="s">
        <v>91</v>
      </c>
      <c r="AD1" s="37" t="s">
        <v>92</v>
      </c>
      <c r="AE1" s="37" t="s">
        <v>93</v>
      </c>
      <c r="AF1" s="37" t="s">
        <v>94</v>
      </c>
      <c r="AG1" s="37" t="s">
        <v>95</v>
      </c>
      <c r="AH1" s="37" t="s">
        <v>96</v>
      </c>
      <c r="AI1" s="37" t="s">
        <v>97</v>
      </c>
      <c r="AJ1" s="38" t="s">
        <v>98</v>
      </c>
      <c r="AK1" s="221"/>
      <c r="AL1" s="221"/>
      <c r="AM1" s="21"/>
      <c r="AN1" s="38" t="s">
        <v>99</v>
      </c>
      <c r="AO1" s="39" t="s">
        <v>100</v>
      </c>
      <c r="AP1" s="39"/>
      <c r="AQ1" s="39"/>
      <c r="AR1" s="39"/>
      <c r="AS1" s="40" t="s">
        <v>101</v>
      </c>
      <c r="AT1" s="40"/>
      <c r="AU1" s="41" t="s">
        <v>102</v>
      </c>
      <c r="AV1" s="42" t="s">
        <v>103</v>
      </c>
      <c r="AW1" s="43" t="s">
        <v>104</v>
      </c>
      <c r="AX1" s="41" t="s">
        <v>105</v>
      </c>
      <c r="AY1" s="41" t="s">
        <v>106</v>
      </c>
      <c r="AZ1" s="41" t="s">
        <v>107</v>
      </c>
      <c r="BA1" s="42" t="s">
        <v>108</v>
      </c>
      <c r="BB1" s="44" t="s">
        <v>109</v>
      </c>
      <c r="BC1" s="44" t="s">
        <v>110</v>
      </c>
      <c r="BD1" s="44" t="s">
        <v>111</v>
      </c>
      <c r="BE1" s="44" t="s">
        <v>112</v>
      </c>
      <c r="BF1" s="38" t="s">
        <v>113</v>
      </c>
      <c r="BG1" s="38" t="s">
        <v>114</v>
      </c>
      <c r="BH1" s="38" t="s">
        <v>98</v>
      </c>
    </row>
    <row r="2" spans="1:60" x14ac:dyDescent="0.25">
      <c r="A2" s="45"/>
      <c r="B2" s="45">
        <v>1</v>
      </c>
      <c r="C2" s="45">
        <v>2</v>
      </c>
      <c r="D2" s="45">
        <v>3</v>
      </c>
      <c r="E2" s="45">
        <v>4</v>
      </c>
      <c r="F2" s="45">
        <v>5</v>
      </c>
      <c r="G2" s="45">
        <v>6</v>
      </c>
      <c r="H2" s="45">
        <v>7</v>
      </c>
      <c r="I2" s="45">
        <v>8</v>
      </c>
      <c r="J2" s="45">
        <v>9</v>
      </c>
      <c r="K2" s="45">
        <v>10</v>
      </c>
      <c r="L2" s="45">
        <v>11</v>
      </c>
      <c r="M2" s="45">
        <v>12</v>
      </c>
      <c r="N2" s="45">
        <v>13</v>
      </c>
      <c r="O2" s="45">
        <v>14</v>
      </c>
      <c r="P2" s="45">
        <v>15</v>
      </c>
      <c r="Q2" s="45">
        <v>16</v>
      </c>
      <c r="R2" s="45">
        <v>17</v>
      </c>
      <c r="S2" s="45">
        <v>18</v>
      </c>
      <c r="T2" s="45">
        <v>19</v>
      </c>
      <c r="U2" s="45">
        <v>20</v>
      </c>
      <c r="V2" s="45">
        <v>21</v>
      </c>
      <c r="W2" s="45">
        <v>22</v>
      </c>
      <c r="X2" s="45">
        <v>23</v>
      </c>
      <c r="Y2" s="45">
        <v>24</v>
      </c>
      <c r="Z2" s="45">
        <v>25</v>
      </c>
      <c r="AA2" s="45">
        <v>26</v>
      </c>
      <c r="AB2" s="45">
        <v>27</v>
      </c>
      <c r="AC2" s="45">
        <v>28</v>
      </c>
      <c r="AD2" s="45">
        <v>29</v>
      </c>
      <c r="AE2" s="45">
        <v>30</v>
      </c>
      <c r="AF2" s="45">
        <v>31</v>
      </c>
      <c r="AG2" s="45">
        <v>32</v>
      </c>
      <c r="AH2" s="45">
        <v>33</v>
      </c>
      <c r="AI2" s="45">
        <v>34</v>
      </c>
      <c r="AK2" s="221"/>
      <c r="AL2" s="221"/>
      <c r="AM2" s="21"/>
      <c r="AN2" s="21">
        <v>1</v>
      </c>
      <c r="AO2" s="21">
        <v>2</v>
      </c>
      <c r="AP2" s="21">
        <v>3</v>
      </c>
      <c r="AQ2" s="21">
        <v>4</v>
      </c>
      <c r="AR2" s="21">
        <v>5</v>
      </c>
      <c r="AS2" s="21">
        <v>6</v>
      </c>
      <c r="AT2" s="21">
        <v>7</v>
      </c>
      <c r="AU2" s="21">
        <v>8</v>
      </c>
      <c r="AV2" s="21">
        <v>9</v>
      </c>
      <c r="AW2" s="21">
        <v>10</v>
      </c>
      <c r="AX2" s="21">
        <v>11</v>
      </c>
      <c r="AY2" s="21">
        <v>12</v>
      </c>
      <c r="AZ2" s="21">
        <v>13</v>
      </c>
      <c r="BA2" s="21">
        <v>14</v>
      </c>
      <c r="BB2" s="21">
        <v>15</v>
      </c>
      <c r="BC2" s="21">
        <v>16</v>
      </c>
      <c r="BD2" s="21">
        <v>17</v>
      </c>
      <c r="BE2" s="21">
        <v>18</v>
      </c>
      <c r="BF2" s="21">
        <v>19</v>
      </c>
      <c r="BG2" s="21">
        <v>22</v>
      </c>
      <c r="BH2" s="21"/>
    </row>
    <row r="3" spans="1:60" x14ac:dyDescent="0.25">
      <c r="A3" s="45">
        <v>1</v>
      </c>
      <c r="B3" s="272">
        <v>1E-3</v>
      </c>
      <c r="C3" s="47">
        <v>0</v>
      </c>
      <c r="D3" s="67">
        <v>0.06</v>
      </c>
      <c r="E3" s="67">
        <v>0.06</v>
      </c>
      <c r="F3" s="48">
        <v>2.5000000000000001E-2</v>
      </c>
      <c r="G3" s="46">
        <f t="shared" ref="G3:G14" si="0">F3</f>
        <v>2.5000000000000001E-2</v>
      </c>
      <c r="H3" s="46">
        <f t="shared" ref="H3:H14" si="1">F3</f>
        <v>2.5000000000000001E-2</v>
      </c>
      <c r="I3" s="67">
        <v>0.06</v>
      </c>
      <c r="J3" s="67">
        <v>0.06</v>
      </c>
      <c r="K3" s="67">
        <v>0.06</v>
      </c>
      <c r="L3" s="48">
        <v>0.01</v>
      </c>
      <c r="M3" s="48">
        <v>0.01</v>
      </c>
      <c r="N3" s="48">
        <v>0.01</v>
      </c>
      <c r="O3" s="67">
        <v>0.06</v>
      </c>
      <c r="P3" s="67">
        <v>0.06</v>
      </c>
      <c r="Q3" s="67">
        <v>0.06</v>
      </c>
      <c r="R3" s="67">
        <v>0.06</v>
      </c>
      <c r="S3" s="46">
        <v>0.02</v>
      </c>
      <c r="T3" s="67">
        <v>0.06</v>
      </c>
      <c r="U3" s="67">
        <v>0.06</v>
      </c>
      <c r="V3" s="66">
        <v>1E-4</v>
      </c>
      <c r="W3" s="66">
        <v>1E-4</v>
      </c>
      <c r="X3" s="46">
        <v>0.03</v>
      </c>
      <c r="Y3" s="46">
        <v>0.03</v>
      </c>
      <c r="Z3" s="46">
        <v>0.03</v>
      </c>
      <c r="AA3" s="46">
        <v>4.4999999999999998E-2</v>
      </c>
      <c r="AB3" s="67">
        <v>0.06</v>
      </c>
      <c r="AC3" s="46">
        <v>4.4999999999999998E-2</v>
      </c>
      <c r="AD3" s="46">
        <v>4.4999999999999998E-2</v>
      </c>
      <c r="AE3" s="46">
        <v>4.4999999999999998E-2</v>
      </c>
      <c r="AF3" s="46">
        <v>4.4999999999999998E-2</v>
      </c>
      <c r="AG3" s="46">
        <v>4.4999999999999998E-2</v>
      </c>
      <c r="AH3" s="46">
        <v>4.4999999999999998E-2</v>
      </c>
      <c r="AI3" s="46">
        <v>4.4999999999999998E-2</v>
      </c>
      <c r="AJ3" s="64">
        <v>2017</v>
      </c>
      <c r="AK3" s="45">
        <v>1</v>
      </c>
      <c r="AL3" s="221"/>
      <c r="AM3" s="50">
        <v>1</v>
      </c>
      <c r="AN3" s="51">
        <v>-0.15</v>
      </c>
      <c r="AO3" s="52">
        <v>0.05</v>
      </c>
      <c r="AP3" s="51">
        <v>0</v>
      </c>
      <c r="AQ3" s="52">
        <v>0.05</v>
      </c>
      <c r="AR3" s="52">
        <v>0.05</v>
      </c>
      <c r="AS3" s="51">
        <v>0.02</v>
      </c>
      <c r="AT3" s="51">
        <v>0.02</v>
      </c>
      <c r="AU3" s="51">
        <v>0.02</v>
      </c>
      <c r="AV3" s="51">
        <v>-0.105</v>
      </c>
      <c r="AW3" s="51">
        <v>0.02</v>
      </c>
      <c r="AX3" s="51">
        <v>0.02</v>
      </c>
      <c r="AY3" s="51">
        <v>0.06</v>
      </c>
      <c r="AZ3" s="51">
        <v>0.02</v>
      </c>
      <c r="BA3" s="51">
        <v>0.02</v>
      </c>
      <c r="BB3" s="51">
        <v>0</v>
      </c>
      <c r="BC3" s="51">
        <v>-0.05</v>
      </c>
      <c r="BD3" s="51">
        <v>2.5000000000000001E-2</v>
      </c>
      <c r="BE3" s="51">
        <v>-0.05</v>
      </c>
      <c r="BF3" s="51">
        <v>0</v>
      </c>
      <c r="BG3" s="51">
        <v>0.11</v>
      </c>
      <c r="BH3" s="49">
        <v>2012</v>
      </c>
    </row>
    <row r="4" spans="1:60" x14ac:dyDescent="0.25">
      <c r="A4" s="45">
        <v>2</v>
      </c>
      <c r="B4" s="272">
        <v>1E-3</v>
      </c>
      <c r="C4" s="47">
        <v>0</v>
      </c>
      <c r="D4" s="67">
        <v>5.8000000000000003E-2</v>
      </c>
      <c r="E4" s="67">
        <v>5.8000000000000003E-2</v>
      </c>
      <c r="F4" s="46">
        <v>0.01</v>
      </c>
      <c r="G4" s="46">
        <f t="shared" si="0"/>
        <v>0.01</v>
      </c>
      <c r="H4" s="46">
        <f t="shared" si="1"/>
        <v>0.01</v>
      </c>
      <c r="I4" s="67">
        <v>5.8000000000000003E-2</v>
      </c>
      <c r="J4" s="67">
        <v>5.8000000000000003E-2</v>
      </c>
      <c r="K4" s="67">
        <v>5.8000000000000003E-2</v>
      </c>
      <c r="L4" s="48">
        <v>5.0000000000000001E-3</v>
      </c>
      <c r="M4" s="48">
        <v>5.0000000000000001E-3</v>
      </c>
      <c r="N4" s="48">
        <v>5.0000000000000001E-3</v>
      </c>
      <c r="O4" s="67">
        <v>5.8000000000000003E-2</v>
      </c>
      <c r="P4" s="67">
        <v>5.8000000000000003E-2</v>
      </c>
      <c r="Q4" s="67">
        <v>5.8000000000000003E-2</v>
      </c>
      <c r="R4" s="67">
        <v>5.8000000000000003E-2</v>
      </c>
      <c r="S4" s="46">
        <v>0.02</v>
      </c>
      <c r="T4" s="67">
        <v>5.8000000000000003E-2</v>
      </c>
      <c r="U4" s="67">
        <v>5.8000000000000003E-2</v>
      </c>
      <c r="V4" s="66">
        <v>1E-4</v>
      </c>
      <c r="W4" s="66">
        <v>1E-4</v>
      </c>
      <c r="X4" s="46">
        <v>0.03</v>
      </c>
      <c r="Y4" s="46">
        <v>0.03</v>
      </c>
      <c r="Z4" s="46">
        <v>0.03</v>
      </c>
      <c r="AA4" s="46">
        <v>0.04</v>
      </c>
      <c r="AB4" s="67">
        <v>5.8000000000000003E-2</v>
      </c>
      <c r="AC4" s="46">
        <v>0.04</v>
      </c>
      <c r="AD4" s="46">
        <v>0.04</v>
      </c>
      <c r="AE4" s="46">
        <v>0.04</v>
      </c>
      <c r="AF4" s="46">
        <v>0.04</v>
      </c>
      <c r="AG4" s="46">
        <v>0.04</v>
      </c>
      <c r="AH4" s="46">
        <v>0.04</v>
      </c>
      <c r="AI4" s="46">
        <v>0.04</v>
      </c>
      <c r="AJ4" s="226">
        <v>2018</v>
      </c>
      <c r="AK4" s="45">
        <v>2</v>
      </c>
      <c r="AL4" s="221"/>
      <c r="AM4" s="21">
        <v>2</v>
      </c>
      <c r="AN4" s="53">
        <v>0.11</v>
      </c>
      <c r="AO4" s="53">
        <v>0</v>
      </c>
      <c r="AP4" s="53">
        <v>0</v>
      </c>
      <c r="AQ4" s="53">
        <v>0</v>
      </c>
      <c r="AR4" s="53">
        <v>0</v>
      </c>
      <c r="AS4" s="53">
        <v>0.02</v>
      </c>
      <c r="AT4" s="53">
        <v>0.02</v>
      </c>
      <c r="AU4" s="53">
        <v>0.02</v>
      </c>
      <c r="AV4" s="53">
        <v>-0.10199999999999999</v>
      </c>
      <c r="AW4" s="53">
        <v>0.02</v>
      </c>
      <c r="AX4" s="53">
        <v>0.02</v>
      </c>
      <c r="AY4" s="53">
        <v>0.15</v>
      </c>
      <c r="AZ4" s="53">
        <v>0.02</v>
      </c>
      <c r="BA4" s="53">
        <v>0.02</v>
      </c>
      <c r="BB4" s="53">
        <v>0</v>
      </c>
      <c r="BC4" s="53">
        <v>0.05</v>
      </c>
      <c r="BD4" s="53">
        <v>-0.05</v>
      </c>
      <c r="BE4" s="53">
        <v>-2.5000000000000001E-2</v>
      </c>
      <c r="BF4" s="53">
        <v>7.4999999999999997E-2</v>
      </c>
      <c r="BG4" s="53">
        <v>0.09</v>
      </c>
      <c r="BH4" s="226">
        <v>2013</v>
      </c>
    </row>
    <row r="5" spans="1:60" s="55" customFormat="1" x14ac:dyDescent="0.25">
      <c r="A5" s="45">
        <v>3</v>
      </c>
      <c r="B5" s="272">
        <v>1E-3</v>
      </c>
      <c r="C5" s="47">
        <v>0</v>
      </c>
      <c r="D5" s="68">
        <v>5.6000000000000001E-2</v>
      </c>
      <c r="E5" s="68">
        <v>5.6000000000000001E-2</v>
      </c>
      <c r="F5" s="46">
        <v>0</v>
      </c>
      <c r="G5" s="46">
        <f t="shared" si="0"/>
        <v>0</v>
      </c>
      <c r="H5" s="46">
        <f t="shared" si="1"/>
        <v>0</v>
      </c>
      <c r="I5" s="68">
        <v>5.6000000000000001E-2</v>
      </c>
      <c r="J5" s="68">
        <v>5.6000000000000001E-2</v>
      </c>
      <c r="K5" s="68">
        <v>5.6000000000000001E-2</v>
      </c>
      <c r="L5" s="48">
        <v>5.0000000000000001E-3</v>
      </c>
      <c r="M5" s="48">
        <v>5.0000000000000001E-3</v>
      </c>
      <c r="N5" s="48">
        <v>5.0000000000000001E-3</v>
      </c>
      <c r="O5" s="68">
        <v>5.6000000000000001E-2</v>
      </c>
      <c r="P5" s="68">
        <v>5.6000000000000001E-2</v>
      </c>
      <c r="Q5" s="68">
        <v>5.6000000000000001E-2</v>
      </c>
      <c r="R5" s="68">
        <v>5.6000000000000001E-2</v>
      </c>
      <c r="S5" s="46">
        <v>0.02</v>
      </c>
      <c r="T5" s="68">
        <v>5.6000000000000001E-2</v>
      </c>
      <c r="U5" s="68">
        <v>5.6000000000000001E-2</v>
      </c>
      <c r="V5" s="66">
        <v>1E-4</v>
      </c>
      <c r="W5" s="66">
        <v>1E-4</v>
      </c>
      <c r="X5" s="46">
        <v>0.03</v>
      </c>
      <c r="Y5" s="46">
        <v>0.03</v>
      </c>
      <c r="Z5" s="46">
        <v>0.03</v>
      </c>
      <c r="AA5" s="46">
        <v>0.03</v>
      </c>
      <c r="AB5" s="68">
        <v>5.6000000000000001E-2</v>
      </c>
      <c r="AC5" s="46">
        <v>0.03</v>
      </c>
      <c r="AD5" s="46">
        <v>0.03</v>
      </c>
      <c r="AE5" s="46">
        <v>0.03</v>
      </c>
      <c r="AF5" s="46">
        <v>0.03</v>
      </c>
      <c r="AG5" s="46">
        <v>0.03</v>
      </c>
      <c r="AH5" s="46">
        <v>0.03</v>
      </c>
      <c r="AI5" s="46">
        <v>0.03</v>
      </c>
      <c r="AJ5" s="54">
        <v>2019</v>
      </c>
      <c r="AK5" s="45">
        <v>3</v>
      </c>
      <c r="AM5" s="87">
        <v>3</v>
      </c>
      <c r="AN5" s="56">
        <v>0.02</v>
      </c>
      <c r="AO5" s="56">
        <v>0.02</v>
      </c>
      <c r="AP5" s="56">
        <v>0</v>
      </c>
      <c r="AQ5" s="56">
        <v>0.02</v>
      </c>
      <c r="AR5" s="56">
        <v>0.02</v>
      </c>
      <c r="AS5" s="56">
        <v>0</v>
      </c>
      <c r="AT5" s="56">
        <v>0.01</v>
      </c>
      <c r="AU5" s="56">
        <v>0.01</v>
      </c>
      <c r="AV5" s="56">
        <v>-7.0000000000000007E-2</v>
      </c>
      <c r="AW5" s="56">
        <v>0.01</v>
      </c>
      <c r="AX5" s="56">
        <v>0.01</v>
      </c>
      <c r="AY5" s="56">
        <v>0.01</v>
      </c>
      <c r="AZ5" s="56">
        <v>0.01</v>
      </c>
      <c r="BA5" s="56">
        <v>0.05</v>
      </c>
      <c r="BB5" s="56">
        <v>0</v>
      </c>
      <c r="BC5" s="56">
        <v>0.04</v>
      </c>
      <c r="BD5" s="56">
        <v>0.04</v>
      </c>
      <c r="BE5" s="56">
        <v>0.04</v>
      </c>
      <c r="BF5" s="56">
        <v>4.6080000000000003E-2</v>
      </c>
      <c r="BG5" s="56">
        <v>7.0000000000000007E-2</v>
      </c>
      <c r="BH5" s="54">
        <v>2014</v>
      </c>
    </row>
    <row r="6" spans="1:60" s="55" customFormat="1" x14ac:dyDescent="0.25">
      <c r="A6" s="45">
        <v>4</v>
      </c>
      <c r="B6" s="272">
        <v>1E-3</v>
      </c>
      <c r="C6" s="47">
        <v>0</v>
      </c>
      <c r="D6" s="68">
        <v>5.5E-2</v>
      </c>
      <c r="E6" s="68">
        <v>5.5E-2</v>
      </c>
      <c r="F6" s="46">
        <v>0</v>
      </c>
      <c r="G6" s="46">
        <f t="shared" si="0"/>
        <v>0</v>
      </c>
      <c r="H6" s="46">
        <f t="shared" si="1"/>
        <v>0</v>
      </c>
      <c r="I6" s="68">
        <v>5.5E-2</v>
      </c>
      <c r="J6" s="68">
        <v>5.5E-2</v>
      </c>
      <c r="K6" s="68">
        <v>5.5E-2</v>
      </c>
      <c r="L6" s="48">
        <v>5.0000000000000001E-3</v>
      </c>
      <c r="M6" s="48">
        <v>5.0000000000000001E-3</v>
      </c>
      <c r="N6" s="48">
        <v>5.0000000000000001E-3</v>
      </c>
      <c r="O6" s="68">
        <v>5.5E-2</v>
      </c>
      <c r="P6" s="68">
        <v>5.5E-2</v>
      </c>
      <c r="Q6" s="68">
        <v>5.5E-2</v>
      </c>
      <c r="R6" s="68">
        <v>5.5E-2</v>
      </c>
      <c r="S6" s="46">
        <v>0.02</v>
      </c>
      <c r="T6" s="68">
        <v>5.5E-2</v>
      </c>
      <c r="U6" s="68">
        <v>5.5E-2</v>
      </c>
      <c r="V6" s="66">
        <v>1E-4</v>
      </c>
      <c r="W6" s="66">
        <v>1E-4</v>
      </c>
      <c r="X6" s="46">
        <v>0.03</v>
      </c>
      <c r="Y6" s="46">
        <v>0.03</v>
      </c>
      <c r="Z6" s="46">
        <v>0.03</v>
      </c>
      <c r="AA6" s="46">
        <v>2.5000000000000001E-2</v>
      </c>
      <c r="AB6" s="68">
        <v>5.5E-2</v>
      </c>
      <c r="AC6" s="46">
        <v>2.5000000000000001E-2</v>
      </c>
      <c r="AD6" s="46">
        <v>2.5000000000000001E-2</v>
      </c>
      <c r="AE6" s="46">
        <v>2.5000000000000001E-2</v>
      </c>
      <c r="AF6" s="46">
        <v>2.5000000000000001E-2</v>
      </c>
      <c r="AG6" s="46">
        <v>2.5000000000000001E-2</v>
      </c>
      <c r="AH6" s="46">
        <v>2.5000000000000001E-2</v>
      </c>
      <c r="AI6" s="46">
        <v>2.5000000000000001E-2</v>
      </c>
      <c r="AJ6" s="54">
        <v>2020</v>
      </c>
      <c r="AK6" s="45">
        <v>4</v>
      </c>
      <c r="AM6" s="87">
        <v>4</v>
      </c>
      <c r="AN6" s="56">
        <v>0</v>
      </c>
      <c r="AO6" s="56">
        <v>0</v>
      </c>
      <c r="AP6" s="56"/>
      <c r="AQ6" s="56">
        <v>0</v>
      </c>
      <c r="AR6" s="56">
        <v>0</v>
      </c>
      <c r="AS6" s="56">
        <f t="shared" ref="AS6:AU9" si="2">$I$4*(0.97)^(AM6-2)</f>
        <v>5.4572200000000001E-2</v>
      </c>
      <c r="AT6" s="56">
        <f t="shared" si="2"/>
        <v>6.1643107662875979E-2</v>
      </c>
      <c r="AU6" s="56">
        <f t="shared" si="2"/>
        <v>6.1643107662875979E-2</v>
      </c>
      <c r="AV6" s="56">
        <v>5.0000000000000001E-3</v>
      </c>
      <c r="AW6" s="56">
        <f t="shared" ref="AW6:BA9" si="3">$I$4*(0.97)^(AQ6-2)</f>
        <v>6.1643107662875979E-2</v>
      </c>
      <c r="AX6" s="56">
        <f t="shared" si="3"/>
        <v>6.1643107662875979E-2</v>
      </c>
      <c r="AY6" s="56">
        <f t="shared" si="3"/>
        <v>6.1540728001535858E-2</v>
      </c>
      <c r="AZ6" s="56">
        <f t="shared" si="3"/>
        <v>6.1527475141005018E-2</v>
      </c>
      <c r="BA6" s="56">
        <f t="shared" si="3"/>
        <v>6.1527475141005018E-2</v>
      </c>
      <c r="BB6" s="56">
        <v>0</v>
      </c>
      <c r="BC6" s="56">
        <v>0.05</v>
      </c>
      <c r="BD6" s="56">
        <v>0.05</v>
      </c>
      <c r="BE6" s="56">
        <v>0.05</v>
      </c>
      <c r="BF6" s="56">
        <v>4.42368E-2</v>
      </c>
      <c r="BG6" s="56">
        <v>0.06</v>
      </c>
      <c r="BH6" s="54">
        <v>2015</v>
      </c>
    </row>
    <row r="7" spans="1:60" s="55" customFormat="1" x14ac:dyDescent="0.25">
      <c r="A7" s="45">
        <v>5</v>
      </c>
      <c r="B7" s="272">
        <v>1E-3</v>
      </c>
      <c r="C7" s="47">
        <v>0</v>
      </c>
      <c r="D7" s="68">
        <v>5.2999999999999999E-2</v>
      </c>
      <c r="E7" s="68">
        <v>5.2999999999999999E-2</v>
      </c>
      <c r="F7" s="46">
        <v>0</v>
      </c>
      <c r="G7" s="46">
        <f t="shared" si="0"/>
        <v>0</v>
      </c>
      <c r="H7" s="46">
        <f t="shared" si="1"/>
        <v>0</v>
      </c>
      <c r="I7" s="68">
        <v>5.2999999999999999E-2</v>
      </c>
      <c r="J7" s="68">
        <v>5.2999999999999999E-2</v>
      </c>
      <c r="K7" s="68">
        <v>5.2999999999999999E-2</v>
      </c>
      <c r="L7" s="48">
        <v>5.0000000000000001E-3</v>
      </c>
      <c r="M7" s="48">
        <v>5.0000000000000001E-3</v>
      </c>
      <c r="N7" s="48">
        <v>5.0000000000000001E-3</v>
      </c>
      <c r="O7" s="68">
        <v>5.2999999999999999E-2</v>
      </c>
      <c r="P7" s="68">
        <v>5.2999999999999999E-2</v>
      </c>
      <c r="Q7" s="68">
        <v>5.2999999999999999E-2</v>
      </c>
      <c r="R7" s="68">
        <v>5.2999999999999999E-2</v>
      </c>
      <c r="S7" s="46">
        <v>0.02</v>
      </c>
      <c r="T7" s="68">
        <v>5.2999999999999999E-2</v>
      </c>
      <c r="U7" s="68">
        <v>5.2999999999999999E-2</v>
      </c>
      <c r="V7" s="66">
        <v>1E-4</v>
      </c>
      <c r="W7" s="66">
        <v>1E-4</v>
      </c>
      <c r="X7" s="46">
        <v>0.03</v>
      </c>
      <c r="Y7" s="46">
        <v>0.03</v>
      </c>
      <c r="Z7" s="46">
        <v>0.03</v>
      </c>
      <c r="AA7" s="46">
        <v>0.02</v>
      </c>
      <c r="AB7" s="68">
        <v>5.2999999999999999E-2</v>
      </c>
      <c r="AC7" s="46">
        <v>0.02</v>
      </c>
      <c r="AD7" s="46">
        <v>0.02</v>
      </c>
      <c r="AE7" s="46">
        <v>0.02</v>
      </c>
      <c r="AF7" s="46">
        <v>0.02</v>
      </c>
      <c r="AG7" s="46">
        <v>0.02</v>
      </c>
      <c r="AH7" s="46">
        <v>0.02</v>
      </c>
      <c r="AI7" s="46">
        <v>0.02</v>
      </c>
      <c r="AJ7" s="54">
        <v>2021</v>
      </c>
      <c r="AK7" s="45">
        <v>5</v>
      </c>
      <c r="AM7" s="87">
        <v>5</v>
      </c>
      <c r="AN7" s="56">
        <v>0</v>
      </c>
      <c r="AO7" s="56">
        <v>0</v>
      </c>
      <c r="AP7" s="56"/>
      <c r="AQ7" s="56">
        <v>0</v>
      </c>
      <c r="AR7" s="56">
        <v>0</v>
      </c>
      <c r="AS7" s="56">
        <f t="shared" si="2"/>
        <v>5.2935033999999999E-2</v>
      </c>
      <c r="AT7" s="56">
        <f t="shared" si="2"/>
        <v>6.1643107662875979E-2</v>
      </c>
      <c r="AU7" s="56">
        <f t="shared" si="2"/>
        <v>6.1643107662875979E-2</v>
      </c>
      <c r="AV7" s="56">
        <v>5.0000000000000001E-3</v>
      </c>
      <c r="AW7" s="56">
        <f t="shared" si="3"/>
        <v>6.1643107662875979E-2</v>
      </c>
      <c r="AX7" s="56">
        <f t="shared" si="3"/>
        <v>6.1643107662875979E-2</v>
      </c>
      <c r="AY7" s="56">
        <f t="shared" si="3"/>
        <v>6.1543796915929073E-2</v>
      </c>
      <c r="AZ7" s="56">
        <f t="shared" si="3"/>
        <v>6.1527475141005018E-2</v>
      </c>
      <c r="BA7" s="56">
        <f t="shared" si="3"/>
        <v>6.1527475141005018E-2</v>
      </c>
      <c r="BB7" s="56">
        <v>0</v>
      </c>
      <c r="BC7" s="56">
        <v>0.04</v>
      </c>
      <c r="BD7" s="56">
        <v>0.04</v>
      </c>
      <c r="BE7" s="56">
        <v>0.04</v>
      </c>
      <c r="BF7" s="56">
        <v>4.2467327999999999E-2</v>
      </c>
      <c r="BG7" s="56">
        <v>0.06</v>
      </c>
      <c r="BH7" s="54">
        <v>2016</v>
      </c>
    </row>
    <row r="8" spans="1:60" s="55" customFormat="1" x14ac:dyDescent="0.25">
      <c r="A8" s="45">
        <v>6</v>
      </c>
      <c r="B8" s="272">
        <v>1E-3</v>
      </c>
      <c r="C8" s="47">
        <v>0</v>
      </c>
      <c r="D8" s="68">
        <v>5.1999999999999998E-2</v>
      </c>
      <c r="E8" s="68">
        <v>5.1999999999999998E-2</v>
      </c>
      <c r="F8" s="46">
        <v>0</v>
      </c>
      <c r="G8" s="46">
        <f t="shared" si="0"/>
        <v>0</v>
      </c>
      <c r="H8" s="46">
        <f t="shared" si="1"/>
        <v>0</v>
      </c>
      <c r="I8" s="68">
        <v>5.1999999999999998E-2</v>
      </c>
      <c r="J8" s="68">
        <v>5.1999999999999998E-2</v>
      </c>
      <c r="K8" s="68">
        <v>5.1999999999999998E-2</v>
      </c>
      <c r="L8" s="48">
        <v>5.0000000000000001E-3</v>
      </c>
      <c r="M8" s="48">
        <v>5.0000000000000001E-3</v>
      </c>
      <c r="N8" s="48">
        <v>5.0000000000000001E-3</v>
      </c>
      <c r="O8" s="68">
        <v>5.1999999999999998E-2</v>
      </c>
      <c r="P8" s="68">
        <v>5.1999999999999998E-2</v>
      </c>
      <c r="Q8" s="68">
        <v>5.1999999999999998E-2</v>
      </c>
      <c r="R8" s="68">
        <v>5.1999999999999998E-2</v>
      </c>
      <c r="S8" s="46">
        <v>0.02</v>
      </c>
      <c r="T8" s="68">
        <v>5.1999999999999998E-2</v>
      </c>
      <c r="U8" s="68">
        <v>5.1999999999999998E-2</v>
      </c>
      <c r="V8" s="66">
        <v>1E-4</v>
      </c>
      <c r="W8" s="66">
        <v>1E-4</v>
      </c>
      <c r="X8" s="46">
        <v>0.03</v>
      </c>
      <c r="Y8" s="46">
        <v>0.03</v>
      </c>
      <c r="Z8" s="46">
        <v>0.03</v>
      </c>
      <c r="AA8" s="46">
        <v>0.02</v>
      </c>
      <c r="AB8" s="68">
        <v>5.1999999999999998E-2</v>
      </c>
      <c r="AC8" s="46">
        <v>0.02</v>
      </c>
      <c r="AD8" s="46">
        <v>0.02</v>
      </c>
      <c r="AE8" s="46">
        <v>0.02</v>
      </c>
      <c r="AF8" s="46">
        <v>0.02</v>
      </c>
      <c r="AG8" s="46">
        <v>0.02</v>
      </c>
      <c r="AH8" s="46">
        <v>0.02</v>
      </c>
      <c r="AI8" s="46">
        <v>0.02</v>
      </c>
      <c r="AJ8" s="54">
        <v>2022</v>
      </c>
      <c r="AK8" s="45">
        <v>6</v>
      </c>
      <c r="AM8" s="87">
        <v>6</v>
      </c>
      <c r="AN8" s="56">
        <v>0</v>
      </c>
      <c r="AO8" s="56">
        <v>0</v>
      </c>
      <c r="AP8" s="56"/>
      <c r="AQ8" s="56">
        <v>0</v>
      </c>
      <c r="AR8" s="56">
        <v>0</v>
      </c>
      <c r="AS8" s="56">
        <f t="shared" si="2"/>
        <v>5.1346982979999997E-2</v>
      </c>
      <c r="AT8" s="56">
        <f t="shared" si="2"/>
        <v>6.1643107662875979E-2</v>
      </c>
      <c r="AU8" s="56">
        <f t="shared" si="2"/>
        <v>6.1643107662875979E-2</v>
      </c>
      <c r="AV8" s="56">
        <v>5.0000000000000001E-3</v>
      </c>
      <c r="AW8" s="56">
        <f t="shared" si="3"/>
        <v>6.1643107662875979E-2</v>
      </c>
      <c r="AX8" s="56">
        <f t="shared" si="3"/>
        <v>6.1643107662875979E-2</v>
      </c>
      <c r="AY8" s="56">
        <f t="shared" si="3"/>
        <v>6.1546773909113173E-2</v>
      </c>
      <c r="AZ8" s="56">
        <f t="shared" si="3"/>
        <v>6.1527475141005018E-2</v>
      </c>
      <c r="BA8" s="56">
        <f t="shared" si="3"/>
        <v>6.1527475141005018E-2</v>
      </c>
      <c r="BB8" s="56">
        <v>0</v>
      </c>
      <c r="BC8" s="56">
        <v>0.04</v>
      </c>
      <c r="BD8" s="56">
        <v>0.04</v>
      </c>
      <c r="BE8" s="56">
        <v>0.04</v>
      </c>
      <c r="BF8" s="56">
        <v>4.0768634880000001E-2</v>
      </c>
      <c r="BG8" s="56">
        <v>0.06</v>
      </c>
      <c r="BH8" s="54">
        <v>2017</v>
      </c>
    </row>
    <row r="9" spans="1:60" s="55" customFormat="1" x14ac:dyDescent="0.25">
      <c r="A9" s="45">
        <v>7</v>
      </c>
      <c r="B9" s="272">
        <v>1E-3</v>
      </c>
      <c r="C9" s="47">
        <v>0</v>
      </c>
      <c r="D9" s="68">
        <v>0.05</v>
      </c>
      <c r="E9" s="68">
        <v>0.05</v>
      </c>
      <c r="F9" s="46">
        <v>0</v>
      </c>
      <c r="G9" s="46">
        <f t="shared" si="0"/>
        <v>0</v>
      </c>
      <c r="H9" s="46">
        <f t="shared" si="1"/>
        <v>0</v>
      </c>
      <c r="I9" s="68">
        <v>0.05</v>
      </c>
      <c r="J9" s="68">
        <v>0.05</v>
      </c>
      <c r="K9" s="68">
        <v>0.05</v>
      </c>
      <c r="L9" s="48">
        <v>5.0000000000000001E-3</v>
      </c>
      <c r="M9" s="48">
        <v>5.0000000000000001E-3</v>
      </c>
      <c r="N9" s="48">
        <v>5.0000000000000001E-3</v>
      </c>
      <c r="O9" s="68">
        <v>0.05</v>
      </c>
      <c r="P9" s="68">
        <v>0.05</v>
      </c>
      <c r="Q9" s="68">
        <v>0.05</v>
      </c>
      <c r="R9" s="68">
        <v>0.05</v>
      </c>
      <c r="S9" s="46">
        <v>0.02</v>
      </c>
      <c r="T9" s="68">
        <v>0.05</v>
      </c>
      <c r="U9" s="68">
        <v>0.05</v>
      </c>
      <c r="V9" s="66">
        <v>1E-4</v>
      </c>
      <c r="W9" s="66">
        <v>1E-4</v>
      </c>
      <c r="X9" s="46">
        <v>0.03</v>
      </c>
      <c r="Y9" s="46">
        <v>0.03</v>
      </c>
      <c r="Z9" s="46">
        <v>0.03</v>
      </c>
      <c r="AA9" s="46">
        <v>0.02</v>
      </c>
      <c r="AB9" s="68">
        <v>0.05</v>
      </c>
      <c r="AC9" s="46">
        <v>0.02</v>
      </c>
      <c r="AD9" s="46">
        <v>0.02</v>
      </c>
      <c r="AE9" s="46">
        <v>0.02</v>
      </c>
      <c r="AF9" s="46">
        <v>0.02</v>
      </c>
      <c r="AG9" s="46">
        <v>0.02</v>
      </c>
      <c r="AH9" s="46">
        <v>0.02</v>
      </c>
      <c r="AI9" s="46">
        <v>0.02</v>
      </c>
      <c r="AJ9" s="54">
        <v>2023</v>
      </c>
      <c r="AK9" s="45">
        <v>7</v>
      </c>
      <c r="AM9" s="87">
        <v>7</v>
      </c>
      <c r="AN9" s="56">
        <v>0</v>
      </c>
      <c r="AO9" s="56">
        <v>0</v>
      </c>
      <c r="AP9" s="56"/>
      <c r="AQ9" s="56">
        <v>0</v>
      </c>
      <c r="AR9" s="56">
        <v>0</v>
      </c>
      <c r="AS9" s="56">
        <f t="shared" si="2"/>
        <v>4.9806573490599998E-2</v>
      </c>
      <c r="AT9" s="56">
        <f t="shared" si="2"/>
        <v>6.1643107662875979E-2</v>
      </c>
      <c r="AU9" s="56">
        <f t="shared" si="2"/>
        <v>6.1643107662875979E-2</v>
      </c>
      <c r="AV9" s="56">
        <v>5.0000000000000001E-3</v>
      </c>
      <c r="AW9" s="56">
        <f t="shared" si="3"/>
        <v>6.1643107662875979E-2</v>
      </c>
      <c r="AX9" s="56">
        <f t="shared" si="3"/>
        <v>6.1643107662875979E-2</v>
      </c>
      <c r="AY9" s="56">
        <f t="shared" si="3"/>
        <v>6.1549661730089279E-2</v>
      </c>
      <c r="AZ9" s="56">
        <f t="shared" si="3"/>
        <v>6.1527475141005018E-2</v>
      </c>
      <c r="BA9" s="56">
        <f t="shared" si="3"/>
        <v>6.1527475141005018E-2</v>
      </c>
      <c r="BB9" s="56">
        <v>0</v>
      </c>
      <c r="BC9" s="56">
        <v>0.04</v>
      </c>
      <c r="BD9" s="56">
        <v>0.04</v>
      </c>
      <c r="BE9" s="56">
        <v>0.04</v>
      </c>
      <c r="BF9" s="56">
        <v>3.9137889484800001E-2</v>
      </c>
      <c r="BG9" s="56">
        <v>0.06</v>
      </c>
      <c r="BH9" s="54">
        <v>2018</v>
      </c>
    </row>
    <row r="10" spans="1:60" s="55" customFormat="1" x14ac:dyDescent="0.25">
      <c r="A10" s="45">
        <v>8</v>
      </c>
      <c r="B10" s="272">
        <v>1E-3</v>
      </c>
      <c r="C10" s="47">
        <v>0</v>
      </c>
      <c r="D10" s="68">
        <v>4.4999999999999998E-2</v>
      </c>
      <c r="E10" s="68">
        <v>4.4999999999999998E-2</v>
      </c>
      <c r="F10" s="46">
        <v>0</v>
      </c>
      <c r="G10" s="46">
        <f t="shared" si="0"/>
        <v>0</v>
      </c>
      <c r="H10" s="46">
        <f t="shared" si="1"/>
        <v>0</v>
      </c>
      <c r="I10" s="68">
        <v>4.4999999999999998E-2</v>
      </c>
      <c r="J10" s="68">
        <v>4.4999999999999998E-2</v>
      </c>
      <c r="K10" s="68">
        <v>4.4999999999999998E-2</v>
      </c>
      <c r="L10" s="46">
        <v>0.02</v>
      </c>
      <c r="M10" s="48">
        <f t="shared" ref="M10:M36" si="4">L10</f>
        <v>0.02</v>
      </c>
      <c r="N10" s="48">
        <f t="shared" ref="N10:N36" si="5">L10</f>
        <v>0.02</v>
      </c>
      <c r="O10" s="68">
        <v>4.4999999999999998E-2</v>
      </c>
      <c r="P10" s="68">
        <v>4.4999999999999998E-2</v>
      </c>
      <c r="Q10" s="68">
        <v>4.4999999999999998E-2</v>
      </c>
      <c r="R10" s="68">
        <v>4.4999999999999998E-2</v>
      </c>
      <c r="S10" s="46">
        <v>0.02</v>
      </c>
      <c r="T10" s="68">
        <v>4.4999999999999998E-2</v>
      </c>
      <c r="U10" s="68">
        <v>4.4999999999999998E-2</v>
      </c>
      <c r="V10" s="66">
        <v>1E-4</v>
      </c>
      <c r="W10" s="66">
        <v>1E-4</v>
      </c>
      <c r="X10" s="46">
        <v>0.03</v>
      </c>
      <c r="Y10" s="46">
        <v>0.03</v>
      </c>
      <c r="Z10" s="46">
        <v>0.03</v>
      </c>
      <c r="AA10" s="46">
        <v>0.02</v>
      </c>
      <c r="AB10" s="68">
        <v>4.4999999999999998E-2</v>
      </c>
      <c r="AC10" s="46">
        <v>0.02</v>
      </c>
      <c r="AD10" s="46">
        <v>0.02</v>
      </c>
      <c r="AE10" s="46">
        <v>0.02</v>
      </c>
      <c r="AF10" s="46">
        <v>0.02</v>
      </c>
      <c r="AG10" s="46">
        <v>0.02</v>
      </c>
      <c r="AH10" s="46">
        <v>0.02</v>
      </c>
      <c r="AI10" s="46">
        <v>0.02</v>
      </c>
      <c r="AJ10" s="54">
        <v>2024</v>
      </c>
      <c r="AK10" s="45">
        <v>8</v>
      </c>
      <c r="AM10" s="87">
        <v>8</v>
      </c>
      <c r="AN10" s="56">
        <v>0</v>
      </c>
      <c r="AO10" s="56">
        <v>0</v>
      </c>
      <c r="AP10" s="56"/>
      <c r="AQ10" s="56">
        <v>0</v>
      </c>
      <c r="AR10" s="56">
        <v>0</v>
      </c>
      <c r="AS10" s="56">
        <v>0.02</v>
      </c>
      <c r="AT10" s="56">
        <v>0.02</v>
      </c>
      <c r="AU10" s="56">
        <v>0.02</v>
      </c>
      <c r="AV10" s="56">
        <f>AS10</f>
        <v>0.02</v>
      </c>
      <c r="AW10" s="56">
        <v>0.02</v>
      </c>
      <c r="AX10" s="56">
        <v>0.02</v>
      </c>
      <c r="AY10" s="56">
        <v>0.02</v>
      </c>
      <c r="AZ10" s="56">
        <v>0.02</v>
      </c>
      <c r="BA10" s="56">
        <v>0.02</v>
      </c>
      <c r="BB10" s="56">
        <v>0</v>
      </c>
      <c r="BC10" s="56">
        <v>0.02</v>
      </c>
      <c r="BD10" s="56">
        <v>0.02</v>
      </c>
      <c r="BE10" s="56">
        <v>0.02</v>
      </c>
      <c r="BF10" s="56">
        <v>0.03</v>
      </c>
      <c r="BG10" s="56">
        <v>0.06</v>
      </c>
      <c r="BH10" s="54">
        <v>2019</v>
      </c>
    </row>
    <row r="11" spans="1:60" s="55" customFormat="1" x14ac:dyDescent="0.25">
      <c r="A11" s="45">
        <v>9</v>
      </c>
      <c r="B11" s="272">
        <v>1E-3</v>
      </c>
      <c r="C11" s="47">
        <v>0</v>
      </c>
      <c r="D11" s="68">
        <v>0.04</v>
      </c>
      <c r="E11" s="68">
        <v>0.04</v>
      </c>
      <c r="F11" s="46">
        <v>0</v>
      </c>
      <c r="G11" s="46">
        <f t="shared" si="0"/>
        <v>0</v>
      </c>
      <c r="H11" s="46">
        <f t="shared" si="1"/>
        <v>0</v>
      </c>
      <c r="I11" s="68">
        <v>0.04</v>
      </c>
      <c r="J11" s="68">
        <v>0.04</v>
      </c>
      <c r="K11" s="68">
        <v>0.04</v>
      </c>
      <c r="L11" s="46">
        <v>0.02</v>
      </c>
      <c r="M11" s="48">
        <f t="shared" si="4"/>
        <v>0.02</v>
      </c>
      <c r="N11" s="48">
        <f t="shared" si="5"/>
        <v>0.02</v>
      </c>
      <c r="O11" s="68">
        <v>0.04</v>
      </c>
      <c r="P11" s="68">
        <v>0.04</v>
      </c>
      <c r="Q11" s="68">
        <v>0.04</v>
      </c>
      <c r="R11" s="68">
        <v>0.04</v>
      </c>
      <c r="S11" s="46">
        <v>0.02</v>
      </c>
      <c r="T11" s="68">
        <v>0.04</v>
      </c>
      <c r="U11" s="68">
        <v>0.04</v>
      </c>
      <c r="V11" s="66">
        <v>1E-4</v>
      </c>
      <c r="W11" s="66">
        <v>1E-4</v>
      </c>
      <c r="X11" s="46">
        <v>0.03</v>
      </c>
      <c r="Y11" s="46">
        <v>0.03</v>
      </c>
      <c r="Z11" s="46">
        <v>0.03</v>
      </c>
      <c r="AA11" s="46">
        <v>0.02</v>
      </c>
      <c r="AB11" s="68">
        <v>0.04</v>
      </c>
      <c r="AC11" s="46">
        <v>0.02</v>
      </c>
      <c r="AD11" s="46">
        <v>0.02</v>
      </c>
      <c r="AE11" s="46">
        <v>0.02</v>
      </c>
      <c r="AF11" s="46">
        <v>0.02</v>
      </c>
      <c r="AG11" s="46">
        <v>0.02</v>
      </c>
      <c r="AH11" s="46">
        <v>0.02</v>
      </c>
      <c r="AI11" s="46">
        <v>0.02</v>
      </c>
      <c r="AJ11" s="54">
        <v>2025</v>
      </c>
      <c r="AK11" s="45">
        <v>9</v>
      </c>
      <c r="AM11" s="87">
        <v>9</v>
      </c>
      <c r="AN11" s="56">
        <v>0</v>
      </c>
      <c r="AO11" s="56">
        <v>0</v>
      </c>
      <c r="AP11" s="56"/>
      <c r="AQ11" s="56">
        <v>0</v>
      </c>
      <c r="AR11" s="56">
        <v>0</v>
      </c>
      <c r="AS11" s="56">
        <v>0.02</v>
      </c>
      <c r="AT11" s="56">
        <v>0.02</v>
      </c>
      <c r="AU11" s="56">
        <v>0.02</v>
      </c>
      <c r="AV11" s="56">
        <f>AS11</f>
        <v>0.02</v>
      </c>
      <c r="AW11" s="56">
        <v>0.02</v>
      </c>
      <c r="AX11" s="56">
        <v>0.02</v>
      </c>
      <c r="AY11" s="56">
        <v>0.02</v>
      </c>
      <c r="AZ11" s="56">
        <v>0.02</v>
      </c>
      <c r="BA11" s="56">
        <v>0.02</v>
      </c>
      <c r="BB11" s="56">
        <v>0</v>
      </c>
      <c r="BC11" s="56">
        <v>0.02</v>
      </c>
      <c r="BD11" s="56">
        <v>0.02</v>
      </c>
      <c r="BE11" s="56">
        <v>0.02</v>
      </c>
      <c r="BF11" s="56">
        <v>0.03</v>
      </c>
      <c r="BG11" s="56">
        <v>0.06</v>
      </c>
      <c r="BH11" s="54">
        <v>2020</v>
      </c>
    </row>
    <row r="12" spans="1:60" x14ac:dyDescent="0.25">
      <c r="A12" s="45">
        <v>10</v>
      </c>
      <c r="B12" s="272">
        <v>1E-3</v>
      </c>
      <c r="C12" s="47">
        <v>0</v>
      </c>
      <c r="D12" s="68">
        <v>3.5000000000000003E-2</v>
      </c>
      <c r="E12" s="68">
        <v>3.5000000000000003E-2</v>
      </c>
      <c r="F12" s="46">
        <v>0</v>
      </c>
      <c r="G12" s="46">
        <f t="shared" si="0"/>
        <v>0</v>
      </c>
      <c r="H12" s="46">
        <f t="shared" si="1"/>
        <v>0</v>
      </c>
      <c r="I12" s="68">
        <v>3.5000000000000003E-2</v>
      </c>
      <c r="J12" s="68">
        <v>3.5000000000000003E-2</v>
      </c>
      <c r="K12" s="68">
        <v>3.5000000000000003E-2</v>
      </c>
      <c r="L12" s="46">
        <v>0.02</v>
      </c>
      <c r="M12" s="48">
        <f t="shared" si="4"/>
        <v>0.02</v>
      </c>
      <c r="N12" s="48">
        <f t="shared" si="5"/>
        <v>0.02</v>
      </c>
      <c r="O12" s="68">
        <v>3.5000000000000003E-2</v>
      </c>
      <c r="P12" s="68">
        <v>3.5000000000000003E-2</v>
      </c>
      <c r="Q12" s="68">
        <v>3.5000000000000003E-2</v>
      </c>
      <c r="R12" s="68">
        <v>3.5000000000000003E-2</v>
      </c>
      <c r="S12" s="46">
        <v>0.02</v>
      </c>
      <c r="T12" s="68">
        <v>3.5000000000000003E-2</v>
      </c>
      <c r="U12" s="68">
        <v>3.5000000000000003E-2</v>
      </c>
      <c r="V12" s="66">
        <v>1E-4</v>
      </c>
      <c r="W12" s="66">
        <v>1E-4</v>
      </c>
      <c r="X12" s="46">
        <v>0.03</v>
      </c>
      <c r="Y12" s="46">
        <v>0.03</v>
      </c>
      <c r="Z12" s="46">
        <v>0.03</v>
      </c>
      <c r="AA12" s="46">
        <v>0.02</v>
      </c>
      <c r="AB12" s="68">
        <v>3.5000000000000003E-2</v>
      </c>
      <c r="AC12" s="46">
        <v>0.02</v>
      </c>
      <c r="AD12" s="46">
        <v>0.02</v>
      </c>
      <c r="AE12" s="46">
        <v>0.02</v>
      </c>
      <c r="AF12" s="46">
        <v>0.02</v>
      </c>
      <c r="AG12" s="46">
        <v>0.02</v>
      </c>
      <c r="AH12" s="46">
        <v>0.02</v>
      </c>
      <c r="AI12" s="46">
        <v>0.02</v>
      </c>
      <c r="AJ12" s="54">
        <v>2026</v>
      </c>
      <c r="AK12" s="45">
        <v>10</v>
      </c>
      <c r="AL12" s="221"/>
      <c r="AM12" s="57">
        <v>10</v>
      </c>
      <c r="AN12" s="58">
        <v>0</v>
      </c>
      <c r="AO12" s="58">
        <v>0</v>
      </c>
      <c r="AP12" s="58"/>
      <c r="AQ12" s="58">
        <v>0</v>
      </c>
      <c r="AR12" s="58">
        <v>0</v>
      </c>
      <c r="AS12" s="58">
        <v>0.02</v>
      </c>
      <c r="AT12" s="58">
        <v>0.02</v>
      </c>
      <c r="AU12" s="58">
        <v>0.02</v>
      </c>
      <c r="AV12" s="58">
        <f>AS12</f>
        <v>0.02</v>
      </c>
      <c r="AW12" s="58">
        <v>0.02</v>
      </c>
      <c r="AX12" s="58">
        <v>0.02</v>
      </c>
      <c r="AY12" s="58">
        <v>0.02</v>
      </c>
      <c r="AZ12" s="58">
        <v>0.02</v>
      </c>
      <c r="BA12" s="58">
        <v>0.02</v>
      </c>
      <c r="BB12" s="53">
        <v>0</v>
      </c>
      <c r="BC12" s="53">
        <v>0.01</v>
      </c>
      <c r="BD12" s="53">
        <v>0.01</v>
      </c>
      <c r="BE12" s="53">
        <v>0.01</v>
      </c>
      <c r="BF12" s="58">
        <v>0.03</v>
      </c>
      <c r="BG12" s="58">
        <v>3.5000000000000003E-2</v>
      </c>
      <c r="BH12" s="59">
        <v>2021</v>
      </c>
    </row>
    <row r="13" spans="1:60" x14ac:dyDescent="0.25">
      <c r="A13" s="45">
        <v>11</v>
      </c>
      <c r="B13" s="272">
        <v>1E-3</v>
      </c>
      <c r="C13" s="47">
        <v>0</v>
      </c>
      <c r="D13" s="68">
        <v>0.03</v>
      </c>
      <c r="E13" s="68">
        <v>0.03</v>
      </c>
      <c r="F13" s="46">
        <v>0</v>
      </c>
      <c r="G13" s="46">
        <f t="shared" si="0"/>
        <v>0</v>
      </c>
      <c r="H13" s="46">
        <f t="shared" si="1"/>
        <v>0</v>
      </c>
      <c r="I13" s="68">
        <v>0.03</v>
      </c>
      <c r="J13" s="68">
        <v>0.03</v>
      </c>
      <c r="K13" s="68">
        <v>0.03</v>
      </c>
      <c r="L13" s="46">
        <v>0.02</v>
      </c>
      <c r="M13" s="48">
        <f t="shared" si="4"/>
        <v>0.02</v>
      </c>
      <c r="N13" s="48">
        <f t="shared" si="5"/>
        <v>0.02</v>
      </c>
      <c r="O13" s="68">
        <v>0.03</v>
      </c>
      <c r="P13" s="68">
        <v>0.03</v>
      </c>
      <c r="Q13" s="68">
        <v>0.03</v>
      </c>
      <c r="R13" s="68">
        <v>0.03</v>
      </c>
      <c r="S13" s="46">
        <v>0.02</v>
      </c>
      <c r="T13" s="68">
        <v>0.03</v>
      </c>
      <c r="U13" s="68">
        <v>0.03</v>
      </c>
      <c r="V13" s="46">
        <v>0</v>
      </c>
      <c r="W13" s="46">
        <v>0</v>
      </c>
      <c r="X13" s="46">
        <v>0.03</v>
      </c>
      <c r="Y13" s="46">
        <v>0.03</v>
      </c>
      <c r="Z13" s="46">
        <v>0.03</v>
      </c>
      <c r="AA13" s="46">
        <v>0.02</v>
      </c>
      <c r="AB13" s="68">
        <v>0.03</v>
      </c>
      <c r="AC13" s="46">
        <v>0.02</v>
      </c>
      <c r="AD13" s="46">
        <v>0.02</v>
      </c>
      <c r="AE13" s="46">
        <v>0.02</v>
      </c>
      <c r="AF13" s="46">
        <v>0.02</v>
      </c>
      <c r="AG13" s="46">
        <v>0.02</v>
      </c>
      <c r="AH13" s="46">
        <v>0.02</v>
      </c>
      <c r="AI13" s="46">
        <v>0.02</v>
      </c>
      <c r="AJ13" s="54">
        <v>2027</v>
      </c>
      <c r="AK13" s="45">
        <v>11</v>
      </c>
      <c r="AL13" s="221"/>
      <c r="AM13" s="221"/>
      <c r="AN13" s="221"/>
      <c r="AO13" s="221"/>
      <c r="AP13" s="60"/>
      <c r="AQ13" s="60"/>
      <c r="AR13" s="60"/>
      <c r="AS13" s="60"/>
      <c r="AT13" s="60">
        <v>3.5000000000000003E-2</v>
      </c>
      <c r="AU13" s="221"/>
      <c r="AV13" s="221"/>
      <c r="AW13" s="221"/>
      <c r="AX13" s="221"/>
      <c r="AY13" s="221"/>
      <c r="AZ13" s="221"/>
      <c r="BA13" s="221"/>
      <c r="BB13" s="221"/>
      <c r="BC13" s="221"/>
      <c r="BD13" s="221"/>
      <c r="BE13" s="221"/>
      <c r="BF13" s="221"/>
      <c r="BG13" s="221"/>
      <c r="BH13" s="221"/>
    </row>
    <row r="14" spans="1:60" x14ac:dyDescent="0.25">
      <c r="A14" s="45">
        <v>12</v>
      </c>
      <c r="B14" s="272">
        <v>1E-3</v>
      </c>
      <c r="C14" s="47">
        <v>0</v>
      </c>
      <c r="D14" s="68">
        <v>0.03</v>
      </c>
      <c r="E14" s="68">
        <v>0.03</v>
      </c>
      <c r="F14" s="46">
        <v>0</v>
      </c>
      <c r="G14" s="46">
        <f t="shared" si="0"/>
        <v>0</v>
      </c>
      <c r="H14" s="46">
        <f t="shared" si="1"/>
        <v>0</v>
      </c>
      <c r="I14" s="68">
        <v>0.03</v>
      </c>
      <c r="J14" s="68">
        <v>0.03</v>
      </c>
      <c r="K14" s="68">
        <v>0.03</v>
      </c>
      <c r="L14" s="46">
        <v>0.02</v>
      </c>
      <c r="M14" s="48">
        <f t="shared" si="4"/>
        <v>0.02</v>
      </c>
      <c r="N14" s="48">
        <f t="shared" si="5"/>
        <v>0.02</v>
      </c>
      <c r="O14" s="68">
        <v>0.03</v>
      </c>
      <c r="P14" s="68">
        <v>0.03</v>
      </c>
      <c r="Q14" s="68">
        <v>0.03</v>
      </c>
      <c r="R14" s="68">
        <v>0.03</v>
      </c>
      <c r="S14" s="46">
        <v>0.02</v>
      </c>
      <c r="T14" s="68">
        <v>0.03</v>
      </c>
      <c r="U14" s="68">
        <v>0.03</v>
      </c>
      <c r="V14" s="46">
        <v>0</v>
      </c>
      <c r="W14" s="46">
        <v>0</v>
      </c>
      <c r="X14" s="46">
        <v>0.03</v>
      </c>
      <c r="Y14" s="46">
        <v>0.03</v>
      </c>
      <c r="Z14" s="46">
        <v>0.03</v>
      </c>
      <c r="AA14" s="46">
        <v>0.02</v>
      </c>
      <c r="AB14" s="68">
        <v>0.03</v>
      </c>
      <c r="AC14" s="46">
        <v>0.02</v>
      </c>
      <c r="AD14" s="46">
        <v>0.02</v>
      </c>
      <c r="AE14" s="46">
        <v>0.02</v>
      </c>
      <c r="AF14" s="46">
        <v>0.02</v>
      </c>
      <c r="AG14" s="46">
        <v>0.02</v>
      </c>
      <c r="AH14" s="46">
        <v>0.02</v>
      </c>
      <c r="AI14" s="46">
        <v>0.02</v>
      </c>
      <c r="AJ14" s="54">
        <v>2028</v>
      </c>
      <c r="AK14" s="45">
        <v>12</v>
      </c>
      <c r="AL14" s="221"/>
      <c r="AM14" s="221"/>
      <c r="AN14" s="221"/>
      <c r="AO14" s="221"/>
      <c r="AP14" s="221"/>
      <c r="AQ14" s="221"/>
      <c r="AR14" s="221"/>
      <c r="AS14" s="221"/>
      <c r="AT14" s="221"/>
      <c r="AU14" s="221"/>
      <c r="AV14" s="221"/>
      <c r="AW14" s="221"/>
      <c r="AX14" s="221"/>
      <c r="AY14" s="221"/>
      <c r="AZ14" s="221"/>
      <c r="BA14" s="221"/>
      <c r="BB14" s="221"/>
      <c r="BC14" s="221"/>
      <c r="BD14" s="221"/>
      <c r="BE14" s="221"/>
      <c r="BF14" s="221"/>
      <c r="BG14" s="221"/>
      <c r="BH14" s="221"/>
    </row>
    <row r="15" spans="1:60" x14ac:dyDescent="0.25">
      <c r="A15" s="45">
        <v>13</v>
      </c>
      <c r="B15" s="272">
        <v>1E-3</v>
      </c>
      <c r="C15" s="47">
        <v>0</v>
      </c>
      <c r="D15" s="68">
        <v>0.03</v>
      </c>
      <c r="E15" s="68">
        <v>0.03</v>
      </c>
      <c r="F15" s="46">
        <v>0</v>
      </c>
      <c r="G15" s="46">
        <f>F15</f>
        <v>0</v>
      </c>
      <c r="H15" s="46">
        <f>F15</f>
        <v>0</v>
      </c>
      <c r="I15" s="68">
        <v>0.03</v>
      </c>
      <c r="J15" s="68">
        <v>0.03</v>
      </c>
      <c r="K15" s="68">
        <v>0.03</v>
      </c>
      <c r="L15" s="46">
        <v>0.03</v>
      </c>
      <c r="M15" s="48">
        <f t="shared" si="4"/>
        <v>0.03</v>
      </c>
      <c r="N15" s="48">
        <f t="shared" si="5"/>
        <v>0.03</v>
      </c>
      <c r="O15" s="68">
        <v>0.03</v>
      </c>
      <c r="P15" s="68">
        <v>0.03</v>
      </c>
      <c r="Q15" s="68">
        <v>0.03</v>
      </c>
      <c r="R15" s="68">
        <v>0.03</v>
      </c>
      <c r="S15" s="46">
        <v>0.03</v>
      </c>
      <c r="T15" s="68">
        <v>0.03</v>
      </c>
      <c r="U15" s="68">
        <v>0.03</v>
      </c>
      <c r="V15" s="46">
        <v>0</v>
      </c>
      <c r="W15" s="46">
        <v>0</v>
      </c>
      <c r="X15" s="46">
        <v>0.03</v>
      </c>
      <c r="Y15" s="46">
        <v>0.03</v>
      </c>
      <c r="Z15" s="46">
        <v>0.03</v>
      </c>
      <c r="AA15" s="46">
        <v>0.02</v>
      </c>
      <c r="AB15" s="68">
        <v>0.03</v>
      </c>
      <c r="AC15" s="46">
        <v>0.02</v>
      </c>
      <c r="AD15" s="46">
        <v>0.02</v>
      </c>
      <c r="AE15" s="46">
        <v>0.02</v>
      </c>
      <c r="AF15" s="46">
        <v>0.02</v>
      </c>
      <c r="AG15" s="46">
        <v>0.02</v>
      </c>
      <c r="AH15" s="46">
        <v>0.02</v>
      </c>
      <c r="AI15" s="46">
        <v>0.02</v>
      </c>
      <c r="AJ15" s="54">
        <v>2029</v>
      </c>
      <c r="AK15" s="45">
        <v>13</v>
      </c>
      <c r="AL15" s="221"/>
      <c r="AM15" s="21"/>
      <c r="AN15" s="38" t="s">
        <v>99</v>
      </c>
      <c r="AO15" s="39" t="s">
        <v>100</v>
      </c>
      <c r="AP15" s="39"/>
      <c r="AQ15" s="39"/>
      <c r="AR15" s="39"/>
      <c r="AS15" s="40" t="s">
        <v>101</v>
      </c>
      <c r="AT15" s="40"/>
      <c r="AU15" s="41" t="s">
        <v>102</v>
      </c>
      <c r="AV15" s="42" t="s">
        <v>103</v>
      </c>
      <c r="AW15" s="43" t="s">
        <v>104</v>
      </c>
      <c r="AX15" s="41" t="s">
        <v>105</v>
      </c>
      <c r="AY15" s="41" t="s">
        <v>106</v>
      </c>
      <c r="AZ15" s="41" t="s">
        <v>107</v>
      </c>
      <c r="BA15" s="42" t="s">
        <v>108</v>
      </c>
      <c r="BB15" s="44" t="s">
        <v>109</v>
      </c>
      <c r="BC15" s="44" t="s">
        <v>110</v>
      </c>
      <c r="BD15" s="44" t="s">
        <v>111</v>
      </c>
      <c r="BE15" s="44" t="s">
        <v>112</v>
      </c>
      <c r="BF15" s="38" t="s">
        <v>113</v>
      </c>
      <c r="BG15" s="38" t="s">
        <v>114</v>
      </c>
      <c r="BH15" s="38" t="s">
        <v>98</v>
      </c>
    </row>
    <row r="16" spans="1:60" x14ac:dyDescent="0.25">
      <c r="A16" s="45">
        <v>14</v>
      </c>
      <c r="B16" s="272">
        <v>1E-3</v>
      </c>
      <c r="C16" s="47">
        <v>0</v>
      </c>
      <c r="D16" s="68">
        <v>0.03</v>
      </c>
      <c r="E16" s="68">
        <v>0.03</v>
      </c>
      <c r="F16" s="46">
        <v>0</v>
      </c>
      <c r="G16" s="46">
        <f t="shared" ref="G16:G36" si="6">F16</f>
        <v>0</v>
      </c>
      <c r="H16" s="46">
        <f t="shared" ref="H16:H36" si="7">F16</f>
        <v>0</v>
      </c>
      <c r="I16" s="68">
        <v>0.03</v>
      </c>
      <c r="J16" s="68">
        <v>0.03</v>
      </c>
      <c r="K16" s="68">
        <v>0.03</v>
      </c>
      <c r="L16" s="46">
        <v>0.03</v>
      </c>
      <c r="M16" s="48">
        <f t="shared" si="4"/>
        <v>0.03</v>
      </c>
      <c r="N16" s="48">
        <f t="shared" si="5"/>
        <v>0.03</v>
      </c>
      <c r="O16" s="68">
        <v>0.03</v>
      </c>
      <c r="P16" s="68">
        <v>0.03</v>
      </c>
      <c r="Q16" s="68">
        <v>0.03</v>
      </c>
      <c r="R16" s="68">
        <v>0.03</v>
      </c>
      <c r="S16" s="46">
        <v>0.03</v>
      </c>
      <c r="T16" s="68">
        <v>0.03</v>
      </c>
      <c r="U16" s="68">
        <v>0.03</v>
      </c>
      <c r="V16" s="46">
        <v>0</v>
      </c>
      <c r="W16" s="46">
        <v>0</v>
      </c>
      <c r="X16" s="46">
        <v>0.03</v>
      </c>
      <c r="Y16" s="46">
        <v>0.03</v>
      </c>
      <c r="Z16" s="46">
        <v>0.03</v>
      </c>
      <c r="AA16" s="46">
        <v>0.02</v>
      </c>
      <c r="AB16" s="68">
        <v>0.03</v>
      </c>
      <c r="AC16" s="46">
        <v>0.02</v>
      </c>
      <c r="AD16" s="46">
        <v>0.02</v>
      </c>
      <c r="AE16" s="46">
        <v>0.02</v>
      </c>
      <c r="AF16" s="46">
        <v>0.02</v>
      </c>
      <c r="AG16" s="46">
        <v>0.02</v>
      </c>
      <c r="AH16" s="46">
        <v>0.02</v>
      </c>
      <c r="AI16" s="46">
        <v>0.02</v>
      </c>
      <c r="AJ16" s="54">
        <v>2030</v>
      </c>
      <c r="AK16" s="45">
        <v>14</v>
      </c>
      <c r="AL16" s="221"/>
      <c r="AM16" s="21"/>
      <c r="AN16" s="21">
        <v>1</v>
      </c>
      <c r="AO16" s="21">
        <v>2</v>
      </c>
      <c r="AP16" s="21">
        <v>3</v>
      </c>
      <c r="AQ16" s="21">
        <v>4</v>
      </c>
      <c r="AR16" s="21">
        <v>5</v>
      </c>
      <c r="AS16" s="21">
        <v>6</v>
      </c>
      <c r="AT16" s="21">
        <v>7</v>
      </c>
      <c r="AU16" s="21">
        <v>8</v>
      </c>
      <c r="AV16" s="21">
        <v>9</v>
      </c>
      <c r="AW16" s="21">
        <v>10</v>
      </c>
      <c r="AX16" s="21">
        <v>11</v>
      </c>
      <c r="AY16" s="21">
        <v>12</v>
      </c>
      <c r="AZ16" s="21">
        <v>13</v>
      </c>
      <c r="BA16" s="21">
        <v>14</v>
      </c>
      <c r="BB16" s="21">
        <v>15</v>
      </c>
      <c r="BC16" s="21">
        <v>16</v>
      </c>
      <c r="BD16" s="21">
        <v>17</v>
      </c>
      <c r="BE16" s="21">
        <v>18</v>
      </c>
      <c r="BF16" s="21">
        <v>19</v>
      </c>
      <c r="BG16" s="21">
        <v>22</v>
      </c>
      <c r="BH16" s="21"/>
    </row>
    <row r="17" spans="1:60" x14ac:dyDescent="0.25">
      <c r="A17" s="45">
        <v>15</v>
      </c>
      <c r="B17" s="272">
        <v>1E-3</v>
      </c>
      <c r="C17" s="47">
        <v>0</v>
      </c>
      <c r="D17" s="68">
        <v>0.03</v>
      </c>
      <c r="E17" s="68">
        <v>0.03</v>
      </c>
      <c r="F17" s="46">
        <v>0</v>
      </c>
      <c r="G17" s="46">
        <f t="shared" si="6"/>
        <v>0</v>
      </c>
      <c r="H17" s="46">
        <f t="shared" si="7"/>
        <v>0</v>
      </c>
      <c r="I17" s="68">
        <v>0.03</v>
      </c>
      <c r="J17" s="68">
        <v>0.03</v>
      </c>
      <c r="K17" s="68">
        <v>0.03</v>
      </c>
      <c r="L17" s="46">
        <v>0.03</v>
      </c>
      <c r="M17" s="48">
        <f t="shared" si="4"/>
        <v>0.03</v>
      </c>
      <c r="N17" s="48">
        <f t="shared" si="5"/>
        <v>0.03</v>
      </c>
      <c r="O17" s="68">
        <v>0.03</v>
      </c>
      <c r="P17" s="68">
        <v>0.03</v>
      </c>
      <c r="Q17" s="68">
        <v>0.03</v>
      </c>
      <c r="R17" s="68">
        <v>0.03</v>
      </c>
      <c r="S17" s="46">
        <v>0.03</v>
      </c>
      <c r="T17" s="68">
        <v>0.03</v>
      </c>
      <c r="U17" s="68">
        <v>0.03</v>
      </c>
      <c r="V17" s="46">
        <v>0</v>
      </c>
      <c r="W17" s="46">
        <v>0</v>
      </c>
      <c r="X17" s="46">
        <v>0.03</v>
      </c>
      <c r="Y17" s="46">
        <v>0.03</v>
      </c>
      <c r="Z17" s="46">
        <v>0.03</v>
      </c>
      <c r="AA17" s="46">
        <v>0.02</v>
      </c>
      <c r="AB17" s="68">
        <v>0.03</v>
      </c>
      <c r="AC17" s="46">
        <v>0.02</v>
      </c>
      <c r="AD17" s="46">
        <v>0.02</v>
      </c>
      <c r="AE17" s="46">
        <v>0.02</v>
      </c>
      <c r="AF17" s="46">
        <v>0.02</v>
      </c>
      <c r="AG17" s="46">
        <v>0.02</v>
      </c>
      <c r="AH17" s="46">
        <v>0.02</v>
      </c>
      <c r="AI17" s="46">
        <v>0.02</v>
      </c>
      <c r="AJ17" s="54">
        <v>2031</v>
      </c>
      <c r="AK17" s="45">
        <v>15</v>
      </c>
      <c r="AL17" s="221"/>
      <c r="AM17" s="50">
        <v>1</v>
      </c>
      <c r="AN17" s="51">
        <v>-0.15</v>
      </c>
      <c r="AO17" s="52">
        <v>0.05</v>
      </c>
      <c r="AP17" s="51">
        <v>0</v>
      </c>
      <c r="AQ17" s="52">
        <v>0.05</v>
      </c>
      <c r="AR17" s="52">
        <v>0.05</v>
      </c>
      <c r="AS17" s="51">
        <v>0.02</v>
      </c>
      <c r="AT17" s="51">
        <v>0.02</v>
      </c>
      <c r="AU17" s="51">
        <v>0.02</v>
      </c>
      <c r="AV17" s="51">
        <v>-0.105</v>
      </c>
      <c r="AW17" s="51">
        <v>0.02</v>
      </c>
      <c r="AX17" s="51">
        <v>0.02</v>
      </c>
      <c r="AY17" s="51">
        <v>0.06</v>
      </c>
      <c r="AZ17" s="51">
        <v>0.02</v>
      </c>
      <c r="BA17" s="51">
        <v>0.02</v>
      </c>
      <c r="BB17" s="51">
        <v>0</v>
      </c>
      <c r="BC17" s="51">
        <v>-0.05</v>
      </c>
      <c r="BD17" s="51">
        <v>2.5000000000000001E-2</v>
      </c>
      <c r="BE17" s="51">
        <v>-0.05</v>
      </c>
      <c r="BF17" s="51">
        <v>0</v>
      </c>
      <c r="BG17" s="51">
        <v>0.11</v>
      </c>
      <c r="BH17" s="49">
        <v>2012</v>
      </c>
    </row>
    <row r="18" spans="1:60" x14ac:dyDescent="0.25">
      <c r="A18" s="45">
        <v>16</v>
      </c>
      <c r="B18" s="272">
        <v>1E-3</v>
      </c>
      <c r="C18" s="47">
        <v>0</v>
      </c>
      <c r="D18" s="68">
        <v>0.03</v>
      </c>
      <c r="E18" s="68">
        <v>0.03</v>
      </c>
      <c r="F18" s="46">
        <v>0</v>
      </c>
      <c r="G18" s="46">
        <f t="shared" si="6"/>
        <v>0</v>
      </c>
      <c r="H18" s="46">
        <f t="shared" si="7"/>
        <v>0</v>
      </c>
      <c r="I18" s="68">
        <v>0.03</v>
      </c>
      <c r="J18" s="68">
        <v>0.03</v>
      </c>
      <c r="K18" s="68">
        <v>0.03</v>
      </c>
      <c r="L18" s="46">
        <v>0.03</v>
      </c>
      <c r="M18" s="48">
        <f t="shared" si="4"/>
        <v>0.03</v>
      </c>
      <c r="N18" s="48">
        <f t="shared" si="5"/>
        <v>0.03</v>
      </c>
      <c r="O18" s="68">
        <v>0.03</v>
      </c>
      <c r="P18" s="68">
        <v>0.03</v>
      </c>
      <c r="Q18" s="68">
        <v>0.03</v>
      </c>
      <c r="R18" s="68">
        <v>0.03</v>
      </c>
      <c r="S18" s="46">
        <v>0.03</v>
      </c>
      <c r="T18" s="68">
        <v>0.03</v>
      </c>
      <c r="U18" s="68">
        <v>0.03</v>
      </c>
      <c r="V18" s="46">
        <v>0</v>
      </c>
      <c r="W18" s="46">
        <v>0</v>
      </c>
      <c r="X18" s="46">
        <v>0.03</v>
      </c>
      <c r="Y18" s="46">
        <v>0.03</v>
      </c>
      <c r="Z18" s="46">
        <v>0.03</v>
      </c>
      <c r="AA18" s="46">
        <v>0.02</v>
      </c>
      <c r="AB18" s="68">
        <v>0.03</v>
      </c>
      <c r="AC18" s="46">
        <v>0.02</v>
      </c>
      <c r="AD18" s="46">
        <v>0.02</v>
      </c>
      <c r="AE18" s="46">
        <v>0.02</v>
      </c>
      <c r="AF18" s="46">
        <v>0.02</v>
      </c>
      <c r="AG18" s="46">
        <v>0.02</v>
      </c>
      <c r="AH18" s="46">
        <v>0.02</v>
      </c>
      <c r="AI18" s="46">
        <v>0.02</v>
      </c>
      <c r="AJ18" s="54">
        <v>2032</v>
      </c>
      <c r="AK18" s="45">
        <v>16</v>
      </c>
      <c r="AL18" s="221"/>
      <c r="AM18" s="21">
        <v>2</v>
      </c>
      <c r="AN18" s="53">
        <v>0.11</v>
      </c>
      <c r="AO18" s="53">
        <v>0</v>
      </c>
      <c r="AP18" s="53">
        <v>0</v>
      </c>
      <c r="AQ18" s="53">
        <v>0</v>
      </c>
      <c r="AR18" s="53">
        <v>0</v>
      </c>
      <c r="AS18" s="53">
        <v>0.02</v>
      </c>
      <c r="AT18" s="53">
        <v>0.02</v>
      </c>
      <c r="AU18" s="53">
        <v>0.02</v>
      </c>
      <c r="AV18" s="53">
        <v>-0.10199999999999999</v>
      </c>
      <c r="AW18" s="53">
        <v>0.02</v>
      </c>
      <c r="AX18" s="53">
        <v>0.02</v>
      </c>
      <c r="AY18" s="53">
        <v>0.15</v>
      </c>
      <c r="AZ18" s="53">
        <v>0.02</v>
      </c>
      <c r="BA18" s="53">
        <v>0.02</v>
      </c>
      <c r="BB18" s="53">
        <v>0</v>
      </c>
      <c r="BC18" s="53">
        <v>0.05</v>
      </c>
      <c r="BD18" s="53">
        <v>-0.05</v>
      </c>
      <c r="BE18" s="53">
        <v>-2.5000000000000001E-2</v>
      </c>
      <c r="BF18" s="53">
        <v>7.4999999999999997E-2</v>
      </c>
      <c r="BG18" s="53">
        <v>0.09</v>
      </c>
      <c r="BH18" s="226">
        <v>2013</v>
      </c>
    </row>
    <row r="19" spans="1:60" x14ac:dyDescent="0.25">
      <c r="A19" s="45">
        <v>17</v>
      </c>
      <c r="B19" s="272">
        <v>1E-3</v>
      </c>
      <c r="C19" s="47">
        <v>0</v>
      </c>
      <c r="D19" s="68">
        <v>0.03</v>
      </c>
      <c r="E19" s="68">
        <v>0.03</v>
      </c>
      <c r="F19" s="46">
        <v>0</v>
      </c>
      <c r="G19" s="46">
        <f t="shared" si="6"/>
        <v>0</v>
      </c>
      <c r="H19" s="46">
        <f t="shared" si="7"/>
        <v>0</v>
      </c>
      <c r="I19" s="68">
        <v>0.03</v>
      </c>
      <c r="J19" s="68">
        <v>0.03</v>
      </c>
      <c r="K19" s="68">
        <v>0.03</v>
      </c>
      <c r="L19" s="46">
        <v>0.03</v>
      </c>
      <c r="M19" s="48">
        <f t="shared" si="4"/>
        <v>0.03</v>
      </c>
      <c r="N19" s="48">
        <f t="shared" si="5"/>
        <v>0.03</v>
      </c>
      <c r="O19" s="68">
        <v>0.03</v>
      </c>
      <c r="P19" s="68">
        <v>0.03</v>
      </c>
      <c r="Q19" s="68">
        <v>0.03</v>
      </c>
      <c r="R19" s="68">
        <v>0.03</v>
      </c>
      <c r="S19" s="46">
        <v>0.03</v>
      </c>
      <c r="T19" s="68">
        <v>0.03</v>
      </c>
      <c r="U19" s="68">
        <v>0.03</v>
      </c>
      <c r="V19" s="46">
        <v>0</v>
      </c>
      <c r="W19" s="46">
        <v>0</v>
      </c>
      <c r="X19" s="46">
        <v>0.03</v>
      </c>
      <c r="Y19" s="46">
        <v>0.03</v>
      </c>
      <c r="Z19" s="46">
        <v>0.03</v>
      </c>
      <c r="AA19" s="46">
        <v>0.02</v>
      </c>
      <c r="AB19" s="68">
        <v>0.03</v>
      </c>
      <c r="AC19" s="46">
        <v>0.02</v>
      </c>
      <c r="AD19" s="46">
        <v>0.02</v>
      </c>
      <c r="AE19" s="46">
        <v>0.02</v>
      </c>
      <c r="AF19" s="46">
        <v>0.02</v>
      </c>
      <c r="AG19" s="46">
        <v>0.02</v>
      </c>
      <c r="AH19" s="46">
        <v>0.02</v>
      </c>
      <c r="AI19" s="46">
        <v>0.02</v>
      </c>
      <c r="AJ19" s="54">
        <v>2033</v>
      </c>
      <c r="AK19" s="45">
        <v>17</v>
      </c>
      <c r="AL19" s="221"/>
      <c r="AM19" s="61">
        <v>3</v>
      </c>
      <c r="AN19" s="62">
        <v>0.02</v>
      </c>
      <c r="AO19" s="62">
        <v>0.02</v>
      </c>
      <c r="AP19" s="62">
        <v>0</v>
      </c>
      <c r="AQ19" s="62">
        <v>0.03</v>
      </c>
      <c r="AR19" s="62">
        <v>0.03</v>
      </c>
      <c r="AS19" s="62">
        <v>0</v>
      </c>
      <c r="AT19" s="62">
        <v>0.03</v>
      </c>
      <c r="AU19" s="62">
        <v>0.03</v>
      </c>
      <c r="AV19" s="62">
        <v>-0.04</v>
      </c>
      <c r="AW19" s="62">
        <v>0.03</v>
      </c>
      <c r="AX19" s="62">
        <v>0.03</v>
      </c>
      <c r="AY19" s="62">
        <v>0.03</v>
      </c>
      <c r="AZ19" s="62">
        <v>0.03</v>
      </c>
      <c r="BA19" s="62">
        <v>7.0000000000000007E-2</v>
      </c>
      <c r="BB19" s="62">
        <v>0</v>
      </c>
      <c r="BC19" s="62">
        <v>0.05</v>
      </c>
      <c r="BD19" s="62">
        <v>0.05</v>
      </c>
      <c r="BE19" s="62">
        <v>0.05</v>
      </c>
      <c r="BF19" s="62">
        <v>0.1</v>
      </c>
      <c r="BG19" s="62">
        <v>0.12</v>
      </c>
      <c r="BH19" s="63">
        <v>2014</v>
      </c>
    </row>
    <row r="20" spans="1:60" x14ac:dyDescent="0.25">
      <c r="A20" s="45">
        <v>18</v>
      </c>
      <c r="B20" s="272">
        <v>1E-3</v>
      </c>
      <c r="C20" s="47">
        <v>0</v>
      </c>
      <c r="D20" s="68">
        <v>0.03</v>
      </c>
      <c r="E20" s="68">
        <v>0.03</v>
      </c>
      <c r="F20" s="46">
        <v>0</v>
      </c>
      <c r="G20" s="46">
        <f t="shared" si="6"/>
        <v>0</v>
      </c>
      <c r="H20" s="46">
        <f t="shared" si="7"/>
        <v>0</v>
      </c>
      <c r="I20" s="68">
        <v>0.03</v>
      </c>
      <c r="J20" s="68">
        <v>0.03</v>
      </c>
      <c r="K20" s="68">
        <v>0.03</v>
      </c>
      <c r="L20" s="46">
        <v>0.03</v>
      </c>
      <c r="M20" s="48">
        <f t="shared" si="4"/>
        <v>0.03</v>
      </c>
      <c r="N20" s="48">
        <f t="shared" si="5"/>
        <v>0.03</v>
      </c>
      <c r="O20" s="68">
        <v>0.03</v>
      </c>
      <c r="P20" s="68">
        <v>0.03</v>
      </c>
      <c r="Q20" s="68">
        <v>0.03</v>
      </c>
      <c r="R20" s="68">
        <v>0.03</v>
      </c>
      <c r="S20" s="46">
        <v>0.03</v>
      </c>
      <c r="T20" s="68">
        <v>0.03</v>
      </c>
      <c r="U20" s="68">
        <v>0.03</v>
      </c>
      <c r="V20" s="46">
        <v>0</v>
      </c>
      <c r="W20" s="46">
        <v>0</v>
      </c>
      <c r="X20" s="46">
        <v>0.03</v>
      </c>
      <c r="Y20" s="46">
        <v>0.03</v>
      </c>
      <c r="Z20" s="46">
        <v>0.03</v>
      </c>
      <c r="AA20" s="46">
        <v>0.02</v>
      </c>
      <c r="AB20" s="68">
        <v>0.03</v>
      </c>
      <c r="AC20" s="46">
        <v>0.02</v>
      </c>
      <c r="AD20" s="46">
        <v>0.02</v>
      </c>
      <c r="AE20" s="46">
        <v>0.02</v>
      </c>
      <c r="AF20" s="46">
        <v>0.02</v>
      </c>
      <c r="AG20" s="46">
        <v>0.02</v>
      </c>
      <c r="AH20" s="46">
        <v>0.02</v>
      </c>
      <c r="AI20" s="46">
        <v>0.02</v>
      </c>
      <c r="AJ20" s="54">
        <v>2034</v>
      </c>
      <c r="AK20" s="45">
        <v>18</v>
      </c>
      <c r="AL20" s="221"/>
      <c r="AM20" s="27">
        <v>4</v>
      </c>
      <c r="AN20" s="62">
        <v>0.06</v>
      </c>
      <c r="AO20" s="62">
        <v>0.06</v>
      </c>
      <c r="AP20" s="62">
        <v>0.06</v>
      </c>
      <c r="AQ20" s="62">
        <v>0.06</v>
      </c>
      <c r="AR20" s="62">
        <v>0.06</v>
      </c>
      <c r="AS20" s="62">
        <v>0.06</v>
      </c>
      <c r="AT20" s="62">
        <v>0.06</v>
      </c>
      <c r="AU20" s="62">
        <v>0.06</v>
      </c>
      <c r="AV20" s="62">
        <v>0.06</v>
      </c>
      <c r="AW20" s="62">
        <v>0.06</v>
      </c>
      <c r="AX20" s="62">
        <v>0.06</v>
      </c>
      <c r="AY20" s="62">
        <v>0.06</v>
      </c>
      <c r="AZ20" s="62">
        <v>0.06</v>
      </c>
      <c r="BA20" s="62">
        <v>0.13</v>
      </c>
      <c r="BB20" s="62">
        <v>0</v>
      </c>
      <c r="BC20" s="62">
        <v>0.06</v>
      </c>
      <c r="BD20" s="62">
        <v>0.06</v>
      </c>
      <c r="BE20" s="62">
        <v>0.06</v>
      </c>
      <c r="BF20" s="62">
        <v>0.2</v>
      </c>
      <c r="BG20" s="62">
        <v>0.2</v>
      </c>
      <c r="BH20" s="64">
        <v>2015</v>
      </c>
    </row>
    <row r="21" spans="1:60" x14ac:dyDescent="0.25">
      <c r="A21" s="45">
        <v>19</v>
      </c>
      <c r="B21" s="272">
        <v>1E-3</v>
      </c>
      <c r="C21" s="47">
        <v>0</v>
      </c>
      <c r="D21" s="68">
        <v>0.03</v>
      </c>
      <c r="E21" s="68">
        <v>0.03</v>
      </c>
      <c r="F21" s="46">
        <v>0</v>
      </c>
      <c r="G21" s="46">
        <f t="shared" si="6"/>
        <v>0</v>
      </c>
      <c r="H21" s="46">
        <f t="shared" si="7"/>
        <v>0</v>
      </c>
      <c r="I21" s="68">
        <v>0.03</v>
      </c>
      <c r="J21" s="68">
        <v>0.03</v>
      </c>
      <c r="K21" s="68">
        <v>0.03</v>
      </c>
      <c r="L21" s="46">
        <v>0.03</v>
      </c>
      <c r="M21" s="48">
        <f t="shared" si="4"/>
        <v>0.03</v>
      </c>
      <c r="N21" s="48">
        <f t="shared" si="5"/>
        <v>0.03</v>
      </c>
      <c r="O21" s="68">
        <v>0.03</v>
      </c>
      <c r="P21" s="68">
        <v>0.03</v>
      </c>
      <c r="Q21" s="68">
        <v>0.03</v>
      </c>
      <c r="R21" s="68">
        <v>0.03</v>
      </c>
      <c r="S21" s="46">
        <v>0.03</v>
      </c>
      <c r="T21" s="68">
        <v>0.03</v>
      </c>
      <c r="U21" s="68">
        <v>0.03</v>
      </c>
      <c r="V21" s="46">
        <v>0</v>
      </c>
      <c r="W21" s="46">
        <v>0</v>
      </c>
      <c r="X21" s="46">
        <v>0.03</v>
      </c>
      <c r="Y21" s="46">
        <v>0.03</v>
      </c>
      <c r="Z21" s="46">
        <v>0.03</v>
      </c>
      <c r="AA21" s="46">
        <v>0.02</v>
      </c>
      <c r="AB21" s="68">
        <v>0.03</v>
      </c>
      <c r="AC21" s="46">
        <v>0.02</v>
      </c>
      <c r="AD21" s="46">
        <v>0.02</v>
      </c>
      <c r="AE21" s="46">
        <v>0.02</v>
      </c>
      <c r="AF21" s="46">
        <v>0.02</v>
      </c>
      <c r="AG21" s="46">
        <v>0.02</v>
      </c>
      <c r="AH21" s="46">
        <v>0.02</v>
      </c>
      <c r="AI21" s="46">
        <v>0.02</v>
      </c>
      <c r="AJ21" s="54">
        <v>2035</v>
      </c>
      <c r="AK21" s="45">
        <v>19</v>
      </c>
      <c r="AL21" s="221"/>
      <c r="AM21" s="27">
        <v>5</v>
      </c>
      <c r="AN21" s="65">
        <v>0</v>
      </c>
      <c r="AO21" s="65">
        <v>0</v>
      </c>
      <c r="AP21" s="65"/>
      <c r="AQ21" s="65">
        <v>0</v>
      </c>
      <c r="AR21" s="65">
        <v>0</v>
      </c>
      <c r="AS21" s="65">
        <f t="shared" ref="AS21:AU23" si="8">$I$4*(0.97)^(AM21-2)</f>
        <v>5.2935033999999999E-2</v>
      </c>
      <c r="AT21" s="65">
        <f t="shared" si="8"/>
        <v>6.1643107662875979E-2</v>
      </c>
      <c r="AU21" s="65">
        <f t="shared" si="8"/>
        <v>6.1643107662875979E-2</v>
      </c>
      <c r="AV21" s="65">
        <v>5.0000000000000001E-3</v>
      </c>
      <c r="AW21" s="65">
        <f t="shared" ref="AW21:BA23" si="9">$I$4*(0.97)^(AQ21-2)</f>
        <v>6.1643107662875979E-2</v>
      </c>
      <c r="AX21" s="65">
        <f t="shared" si="9"/>
        <v>6.1643107662875979E-2</v>
      </c>
      <c r="AY21" s="65">
        <f t="shared" si="9"/>
        <v>6.1543796915929073E-2</v>
      </c>
      <c r="AZ21" s="65">
        <f t="shared" si="9"/>
        <v>6.1527475141005018E-2</v>
      </c>
      <c r="BA21" s="65">
        <f t="shared" si="9"/>
        <v>6.1527475141005018E-2</v>
      </c>
      <c r="BB21" s="65">
        <v>0</v>
      </c>
      <c r="BC21" s="65">
        <v>0.04</v>
      </c>
      <c r="BD21" s="65">
        <v>0.04</v>
      </c>
      <c r="BE21" s="65">
        <v>0.04</v>
      </c>
      <c r="BF21" s="65">
        <v>4.2467327999999999E-2</v>
      </c>
      <c r="BG21" s="65">
        <v>0.06</v>
      </c>
      <c r="BH21" s="64">
        <v>2016</v>
      </c>
    </row>
    <row r="22" spans="1:60" x14ac:dyDescent="0.25">
      <c r="A22" s="45">
        <v>20</v>
      </c>
      <c r="B22" s="272">
        <v>1E-3</v>
      </c>
      <c r="C22" s="47">
        <v>0</v>
      </c>
      <c r="D22" s="68">
        <v>0.03</v>
      </c>
      <c r="E22" s="68">
        <v>0.03</v>
      </c>
      <c r="F22" s="46">
        <v>0</v>
      </c>
      <c r="G22" s="46">
        <f t="shared" si="6"/>
        <v>0</v>
      </c>
      <c r="H22" s="46">
        <f t="shared" si="7"/>
        <v>0</v>
      </c>
      <c r="I22" s="68">
        <v>0.03</v>
      </c>
      <c r="J22" s="68">
        <v>0.03</v>
      </c>
      <c r="K22" s="68">
        <v>0.03</v>
      </c>
      <c r="L22" s="46">
        <f t="shared" ref="L22:L36" si="10">I22</f>
        <v>0.03</v>
      </c>
      <c r="M22" s="48">
        <f t="shared" si="4"/>
        <v>0.03</v>
      </c>
      <c r="N22" s="48">
        <f t="shared" si="5"/>
        <v>0.03</v>
      </c>
      <c r="O22" s="68">
        <v>0.03</v>
      </c>
      <c r="P22" s="68">
        <v>0.03</v>
      </c>
      <c r="Q22" s="68">
        <v>0.03</v>
      </c>
      <c r="R22" s="68">
        <v>0.03</v>
      </c>
      <c r="S22" s="46">
        <v>2.5000000000000001E-2</v>
      </c>
      <c r="T22" s="68">
        <v>0.03</v>
      </c>
      <c r="U22" s="68">
        <v>0.03</v>
      </c>
      <c r="V22" s="46">
        <v>0</v>
      </c>
      <c r="W22" s="46">
        <v>0</v>
      </c>
      <c r="X22" s="46">
        <v>0.03</v>
      </c>
      <c r="Y22" s="46">
        <v>0.03</v>
      </c>
      <c r="Z22" s="46">
        <v>0.03</v>
      </c>
      <c r="AA22" s="46">
        <v>0.02</v>
      </c>
      <c r="AB22" s="68">
        <v>0.03</v>
      </c>
      <c r="AC22" s="46">
        <v>0.02</v>
      </c>
      <c r="AD22" s="46">
        <v>0.02</v>
      </c>
      <c r="AE22" s="46">
        <v>0.02</v>
      </c>
      <c r="AF22" s="46">
        <v>0.02</v>
      </c>
      <c r="AG22" s="46">
        <v>0.02</v>
      </c>
      <c r="AH22" s="46">
        <v>0.02</v>
      </c>
      <c r="AI22" s="46">
        <v>0.02</v>
      </c>
      <c r="AJ22" s="54">
        <v>2036</v>
      </c>
      <c r="AK22" s="45">
        <v>20</v>
      </c>
      <c r="AL22" s="221"/>
      <c r="AM22" s="27">
        <v>6</v>
      </c>
      <c r="AN22" s="65">
        <v>0</v>
      </c>
      <c r="AO22" s="65">
        <v>0</v>
      </c>
      <c r="AP22" s="65"/>
      <c r="AQ22" s="65">
        <v>0</v>
      </c>
      <c r="AR22" s="65">
        <v>0</v>
      </c>
      <c r="AS22" s="65">
        <f t="shared" si="8"/>
        <v>5.1346982979999997E-2</v>
      </c>
      <c r="AT22" s="65">
        <f t="shared" si="8"/>
        <v>6.1643107662875979E-2</v>
      </c>
      <c r="AU22" s="65">
        <f t="shared" si="8"/>
        <v>6.1643107662875979E-2</v>
      </c>
      <c r="AV22" s="65">
        <v>5.0000000000000001E-3</v>
      </c>
      <c r="AW22" s="65">
        <f t="shared" si="9"/>
        <v>6.1643107662875979E-2</v>
      </c>
      <c r="AX22" s="65">
        <f t="shared" si="9"/>
        <v>6.1643107662875979E-2</v>
      </c>
      <c r="AY22" s="65">
        <f t="shared" si="9"/>
        <v>6.1546773909113173E-2</v>
      </c>
      <c r="AZ22" s="65">
        <f t="shared" si="9"/>
        <v>6.1527475141005018E-2</v>
      </c>
      <c r="BA22" s="65">
        <f t="shared" si="9"/>
        <v>6.1527475141005018E-2</v>
      </c>
      <c r="BB22" s="65">
        <v>0</v>
      </c>
      <c r="BC22" s="65">
        <v>0.04</v>
      </c>
      <c r="BD22" s="65">
        <v>0.04</v>
      </c>
      <c r="BE22" s="65">
        <v>0.04</v>
      </c>
      <c r="BF22" s="65">
        <v>4.0768634880000001E-2</v>
      </c>
      <c r="BG22" s="65">
        <v>0.06</v>
      </c>
      <c r="BH22" s="64">
        <v>2017</v>
      </c>
    </row>
    <row r="23" spans="1:60" x14ac:dyDescent="0.25">
      <c r="A23" s="45">
        <v>21</v>
      </c>
      <c r="B23" s="272">
        <v>1E-3</v>
      </c>
      <c r="C23" s="47">
        <v>0</v>
      </c>
      <c r="D23" s="68">
        <v>0.03</v>
      </c>
      <c r="E23" s="68">
        <v>0.03</v>
      </c>
      <c r="F23" s="46">
        <v>0</v>
      </c>
      <c r="G23" s="46">
        <f t="shared" si="6"/>
        <v>0</v>
      </c>
      <c r="H23" s="46">
        <f t="shared" si="7"/>
        <v>0</v>
      </c>
      <c r="I23" s="68">
        <v>0.03</v>
      </c>
      <c r="J23" s="68">
        <v>0.03</v>
      </c>
      <c r="K23" s="68">
        <v>0.03</v>
      </c>
      <c r="L23" s="46">
        <f t="shared" si="10"/>
        <v>0.03</v>
      </c>
      <c r="M23" s="48">
        <f t="shared" si="4"/>
        <v>0.03</v>
      </c>
      <c r="N23" s="48">
        <f t="shared" si="5"/>
        <v>0.03</v>
      </c>
      <c r="O23" s="68">
        <v>0.03</v>
      </c>
      <c r="P23" s="68">
        <v>0.03</v>
      </c>
      <c r="Q23" s="68">
        <v>0.03</v>
      </c>
      <c r="R23" s="68">
        <v>0.03</v>
      </c>
      <c r="S23" s="46">
        <v>0.03</v>
      </c>
      <c r="T23" s="68">
        <v>0.03</v>
      </c>
      <c r="U23" s="68">
        <v>0.03</v>
      </c>
      <c r="V23" s="46">
        <v>0</v>
      </c>
      <c r="W23" s="46">
        <v>0</v>
      </c>
      <c r="X23" s="46">
        <v>0.03</v>
      </c>
      <c r="Y23" s="46">
        <v>0.03</v>
      </c>
      <c r="Z23" s="46">
        <v>0.03</v>
      </c>
      <c r="AA23" s="46">
        <v>0.02</v>
      </c>
      <c r="AB23" s="68">
        <v>0.03</v>
      </c>
      <c r="AC23" s="46">
        <v>0.02</v>
      </c>
      <c r="AD23" s="46">
        <v>0.02</v>
      </c>
      <c r="AE23" s="46">
        <v>0.02</v>
      </c>
      <c r="AF23" s="46">
        <v>0.02</v>
      </c>
      <c r="AG23" s="46">
        <v>0.02</v>
      </c>
      <c r="AH23" s="46">
        <v>0.02</v>
      </c>
      <c r="AI23" s="46">
        <v>0.02</v>
      </c>
      <c r="AJ23" s="54">
        <v>2037</v>
      </c>
      <c r="AK23" s="45">
        <v>21</v>
      </c>
      <c r="AL23" s="221"/>
      <c r="AM23" s="27">
        <v>7</v>
      </c>
      <c r="AN23" s="65">
        <v>0</v>
      </c>
      <c r="AO23" s="65">
        <v>0</v>
      </c>
      <c r="AP23" s="65"/>
      <c r="AQ23" s="65">
        <v>0</v>
      </c>
      <c r="AR23" s="65">
        <v>0</v>
      </c>
      <c r="AS23" s="65">
        <f t="shared" si="8"/>
        <v>4.9806573490599998E-2</v>
      </c>
      <c r="AT23" s="65">
        <f t="shared" si="8"/>
        <v>6.1643107662875979E-2</v>
      </c>
      <c r="AU23" s="65">
        <f t="shared" si="8"/>
        <v>6.1643107662875979E-2</v>
      </c>
      <c r="AV23" s="65">
        <v>5.0000000000000001E-3</v>
      </c>
      <c r="AW23" s="65">
        <f t="shared" si="9"/>
        <v>6.1643107662875979E-2</v>
      </c>
      <c r="AX23" s="65">
        <f t="shared" si="9"/>
        <v>6.1643107662875979E-2</v>
      </c>
      <c r="AY23" s="65">
        <f t="shared" si="9"/>
        <v>6.1549661730089279E-2</v>
      </c>
      <c r="AZ23" s="65">
        <f t="shared" si="9"/>
        <v>6.1527475141005018E-2</v>
      </c>
      <c r="BA23" s="65">
        <f t="shared" si="9"/>
        <v>6.1527475141005018E-2</v>
      </c>
      <c r="BB23" s="65">
        <v>0</v>
      </c>
      <c r="BC23" s="65">
        <v>0.04</v>
      </c>
      <c r="BD23" s="65">
        <v>0.04</v>
      </c>
      <c r="BE23" s="65">
        <v>0.04</v>
      </c>
      <c r="BF23" s="65">
        <v>3.9137889484800001E-2</v>
      </c>
      <c r="BG23" s="65">
        <v>0.06</v>
      </c>
      <c r="BH23" s="64">
        <v>2018</v>
      </c>
    </row>
    <row r="24" spans="1:60" x14ac:dyDescent="0.25">
      <c r="A24" s="45">
        <v>22</v>
      </c>
      <c r="B24" s="272">
        <v>1E-3</v>
      </c>
      <c r="C24" s="47">
        <v>0</v>
      </c>
      <c r="D24" s="68">
        <v>0.03</v>
      </c>
      <c r="E24" s="68">
        <v>0.03</v>
      </c>
      <c r="F24" s="46">
        <v>0</v>
      </c>
      <c r="G24" s="46">
        <f t="shared" si="6"/>
        <v>0</v>
      </c>
      <c r="H24" s="46">
        <f t="shared" si="7"/>
        <v>0</v>
      </c>
      <c r="I24" s="68">
        <v>0.03</v>
      </c>
      <c r="J24" s="68">
        <v>0.03</v>
      </c>
      <c r="K24" s="68">
        <v>0.03</v>
      </c>
      <c r="L24" s="46">
        <f t="shared" si="10"/>
        <v>0.03</v>
      </c>
      <c r="M24" s="48">
        <f t="shared" si="4"/>
        <v>0.03</v>
      </c>
      <c r="N24" s="48">
        <f t="shared" si="5"/>
        <v>0.03</v>
      </c>
      <c r="O24" s="68">
        <v>0.03</v>
      </c>
      <c r="P24" s="68">
        <v>0.03</v>
      </c>
      <c r="Q24" s="68">
        <v>0.03</v>
      </c>
      <c r="R24" s="68">
        <v>0.03</v>
      </c>
      <c r="S24" s="46">
        <v>0.03</v>
      </c>
      <c r="T24" s="68">
        <v>0.03</v>
      </c>
      <c r="U24" s="68">
        <v>0.03</v>
      </c>
      <c r="V24" s="46">
        <v>0</v>
      </c>
      <c r="W24" s="46">
        <v>0</v>
      </c>
      <c r="X24" s="46">
        <v>0.03</v>
      </c>
      <c r="Y24" s="46">
        <v>0.03</v>
      </c>
      <c r="Z24" s="46">
        <v>0.03</v>
      </c>
      <c r="AA24" s="46">
        <v>0.02</v>
      </c>
      <c r="AB24" s="68">
        <v>0.03</v>
      </c>
      <c r="AC24" s="46">
        <v>0.02</v>
      </c>
      <c r="AD24" s="46">
        <v>0.02</v>
      </c>
      <c r="AE24" s="46">
        <v>0.02</v>
      </c>
      <c r="AF24" s="46">
        <v>0.02</v>
      </c>
      <c r="AG24" s="46">
        <v>0.02</v>
      </c>
      <c r="AH24" s="46">
        <v>0.02</v>
      </c>
      <c r="AI24" s="46">
        <v>0.02</v>
      </c>
      <c r="AJ24" s="54">
        <v>2038</v>
      </c>
      <c r="AK24" s="45">
        <v>22</v>
      </c>
      <c r="AL24" s="221"/>
      <c r="AM24" s="27">
        <v>8</v>
      </c>
      <c r="AN24" s="65">
        <v>0</v>
      </c>
      <c r="AO24" s="65">
        <v>0</v>
      </c>
      <c r="AP24" s="65"/>
      <c r="AQ24" s="65">
        <v>0</v>
      </c>
      <c r="AR24" s="65">
        <v>0</v>
      </c>
      <c r="AS24" s="65">
        <v>0.02</v>
      </c>
      <c r="AT24" s="65">
        <v>0.02</v>
      </c>
      <c r="AU24" s="65">
        <v>0.02</v>
      </c>
      <c r="AV24" s="65">
        <f>AS24</f>
        <v>0.02</v>
      </c>
      <c r="AW24" s="65">
        <v>0.02</v>
      </c>
      <c r="AX24" s="65">
        <v>0.02</v>
      </c>
      <c r="AY24" s="65">
        <v>0.02</v>
      </c>
      <c r="AZ24" s="65">
        <v>0.02</v>
      </c>
      <c r="BA24" s="65">
        <v>0.02</v>
      </c>
      <c r="BB24" s="65">
        <v>0</v>
      </c>
      <c r="BC24" s="65">
        <v>0.02</v>
      </c>
      <c r="BD24" s="65">
        <v>0.02</v>
      </c>
      <c r="BE24" s="65">
        <v>0.02</v>
      </c>
      <c r="BF24" s="65">
        <v>0.03</v>
      </c>
      <c r="BG24" s="65">
        <v>0.06</v>
      </c>
      <c r="BH24" s="64">
        <v>2019</v>
      </c>
    </row>
    <row r="25" spans="1:60" x14ac:dyDescent="0.25">
      <c r="A25" s="45">
        <v>23</v>
      </c>
      <c r="B25" s="272">
        <v>1E-3</v>
      </c>
      <c r="C25" s="47">
        <v>0</v>
      </c>
      <c r="D25" s="68">
        <v>0.03</v>
      </c>
      <c r="E25" s="68">
        <v>0.03</v>
      </c>
      <c r="F25" s="46">
        <v>0</v>
      </c>
      <c r="G25" s="46">
        <f t="shared" si="6"/>
        <v>0</v>
      </c>
      <c r="H25" s="46">
        <f t="shared" si="7"/>
        <v>0</v>
      </c>
      <c r="I25" s="68">
        <v>0.03</v>
      </c>
      <c r="J25" s="68">
        <v>0.03</v>
      </c>
      <c r="K25" s="68">
        <v>0.03</v>
      </c>
      <c r="L25" s="46">
        <f t="shared" si="10"/>
        <v>0.03</v>
      </c>
      <c r="M25" s="48">
        <f t="shared" si="4"/>
        <v>0.03</v>
      </c>
      <c r="N25" s="48">
        <f t="shared" si="5"/>
        <v>0.03</v>
      </c>
      <c r="O25" s="68">
        <v>0.03</v>
      </c>
      <c r="P25" s="68">
        <v>0.03</v>
      </c>
      <c r="Q25" s="68">
        <v>0.03</v>
      </c>
      <c r="R25" s="68">
        <v>0.03</v>
      </c>
      <c r="S25" s="46">
        <v>0.03</v>
      </c>
      <c r="T25" s="68">
        <v>0.03</v>
      </c>
      <c r="U25" s="68">
        <v>0.03</v>
      </c>
      <c r="V25" s="46">
        <v>0</v>
      </c>
      <c r="W25" s="46">
        <v>0</v>
      </c>
      <c r="X25" s="46">
        <v>0.03</v>
      </c>
      <c r="Y25" s="46">
        <v>0.03</v>
      </c>
      <c r="Z25" s="46">
        <v>0.03</v>
      </c>
      <c r="AA25" s="46">
        <v>0.02</v>
      </c>
      <c r="AB25" s="68">
        <v>0.03</v>
      </c>
      <c r="AC25" s="46">
        <v>0.02</v>
      </c>
      <c r="AD25" s="46">
        <v>0.02</v>
      </c>
      <c r="AE25" s="46">
        <v>0.02</v>
      </c>
      <c r="AF25" s="46">
        <v>0.02</v>
      </c>
      <c r="AG25" s="46">
        <v>0.02</v>
      </c>
      <c r="AH25" s="46">
        <v>0.02</v>
      </c>
      <c r="AI25" s="46">
        <v>0.02</v>
      </c>
      <c r="AJ25" s="54">
        <v>2039</v>
      </c>
      <c r="AK25" s="45">
        <v>23</v>
      </c>
      <c r="AL25" s="221"/>
      <c r="AM25" s="27">
        <v>9</v>
      </c>
      <c r="AN25" s="65">
        <v>0</v>
      </c>
      <c r="AO25" s="65">
        <v>0</v>
      </c>
      <c r="AP25" s="65"/>
      <c r="AQ25" s="65">
        <v>0</v>
      </c>
      <c r="AR25" s="65">
        <v>0</v>
      </c>
      <c r="AS25" s="65">
        <v>0.02</v>
      </c>
      <c r="AT25" s="65">
        <v>0.02</v>
      </c>
      <c r="AU25" s="65">
        <v>0.02</v>
      </c>
      <c r="AV25" s="65">
        <f>AS25</f>
        <v>0.02</v>
      </c>
      <c r="AW25" s="65">
        <v>0.02</v>
      </c>
      <c r="AX25" s="65">
        <v>0.02</v>
      </c>
      <c r="AY25" s="65">
        <v>0.02</v>
      </c>
      <c r="AZ25" s="65">
        <v>0.02</v>
      </c>
      <c r="BA25" s="65">
        <v>0.02</v>
      </c>
      <c r="BB25" s="65">
        <v>0</v>
      </c>
      <c r="BC25" s="65">
        <v>0.02</v>
      </c>
      <c r="BD25" s="65">
        <v>0.02</v>
      </c>
      <c r="BE25" s="65">
        <v>0.02</v>
      </c>
      <c r="BF25" s="65">
        <v>0.03</v>
      </c>
      <c r="BG25" s="65">
        <v>0.06</v>
      </c>
      <c r="BH25" s="64">
        <v>2020</v>
      </c>
    </row>
    <row r="26" spans="1:60" x14ac:dyDescent="0.25">
      <c r="A26" s="45">
        <v>24</v>
      </c>
      <c r="B26" s="272">
        <v>1E-3</v>
      </c>
      <c r="C26" s="47">
        <v>0</v>
      </c>
      <c r="D26" s="68">
        <v>0.03</v>
      </c>
      <c r="E26" s="68">
        <v>0.03</v>
      </c>
      <c r="F26" s="46">
        <v>0</v>
      </c>
      <c r="G26" s="46">
        <f t="shared" si="6"/>
        <v>0</v>
      </c>
      <c r="H26" s="46">
        <f t="shared" si="7"/>
        <v>0</v>
      </c>
      <c r="I26" s="68">
        <v>0.03</v>
      </c>
      <c r="J26" s="68">
        <v>0.03</v>
      </c>
      <c r="K26" s="68">
        <v>0.03</v>
      </c>
      <c r="L26" s="46">
        <f t="shared" si="10"/>
        <v>0.03</v>
      </c>
      <c r="M26" s="48">
        <f t="shared" si="4"/>
        <v>0.03</v>
      </c>
      <c r="N26" s="48">
        <f t="shared" si="5"/>
        <v>0.03</v>
      </c>
      <c r="O26" s="68">
        <v>0.03</v>
      </c>
      <c r="P26" s="68">
        <v>0.03</v>
      </c>
      <c r="Q26" s="68">
        <v>0.03</v>
      </c>
      <c r="R26" s="68">
        <v>0.03</v>
      </c>
      <c r="S26" s="46">
        <v>0.03</v>
      </c>
      <c r="T26" s="68">
        <v>0.03</v>
      </c>
      <c r="U26" s="68">
        <v>0.03</v>
      </c>
      <c r="V26" s="46">
        <v>0</v>
      </c>
      <c r="W26" s="46">
        <v>0</v>
      </c>
      <c r="X26" s="46">
        <v>0.03</v>
      </c>
      <c r="Y26" s="46">
        <v>0.03</v>
      </c>
      <c r="Z26" s="46">
        <v>0.03</v>
      </c>
      <c r="AA26" s="46">
        <v>0.02</v>
      </c>
      <c r="AB26" s="68">
        <v>0.03</v>
      </c>
      <c r="AC26" s="46">
        <v>0.02</v>
      </c>
      <c r="AD26" s="46">
        <v>0.02</v>
      </c>
      <c r="AE26" s="46">
        <v>0.02</v>
      </c>
      <c r="AF26" s="46">
        <v>0.02</v>
      </c>
      <c r="AG26" s="46">
        <v>0.02</v>
      </c>
      <c r="AH26" s="46">
        <v>0.02</v>
      </c>
      <c r="AI26" s="46">
        <v>0.02</v>
      </c>
      <c r="AJ26" s="54">
        <v>2040</v>
      </c>
      <c r="AK26" s="45">
        <v>24</v>
      </c>
      <c r="AL26" s="221"/>
      <c r="AM26" s="57">
        <v>10</v>
      </c>
      <c r="AN26" s="58">
        <v>0</v>
      </c>
      <c r="AO26" s="58">
        <v>0</v>
      </c>
      <c r="AP26" s="58"/>
      <c r="AQ26" s="58">
        <v>0</v>
      </c>
      <c r="AR26" s="58">
        <v>0</v>
      </c>
      <c r="AS26" s="58">
        <v>0.02</v>
      </c>
      <c r="AT26" s="58">
        <v>0.02</v>
      </c>
      <c r="AU26" s="58">
        <v>0.02</v>
      </c>
      <c r="AV26" s="58">
        <f>AS26</f>
        <v>0.02</v>
      </c>
      <c r="AW26" s="58">
        <v>0.02</v>
      </c>
      <c r="AX26" s="58">
        <v>0.02</v>
      </c>
      <c r="AY26" s="58">
        <v>0.02</v>
      </c>
      <c r="AZ26" s="58">
        <v>0.02</v>
      </c>
      <c r="BA26" s="58">
        <v>0.02</v>
      </c>
      <c r="BB26" s="53">
        <v>0</v>
      </c>
      <c r="BC26" s="53">
        <v>0.01</v>
      </c>
      <c r="BD26" s="53">
        <v>0.01</v>
      </c>
      <c r="BE26" s="53">
        <v>0.01</v>
      </c>
      <c r="BF26" s="58">
        <v>0.03</v>
      </c>
      <c r="BG26" s="58">
        <v>3.5000000000000003E-2</v>
      </c>
      <c r="BH26" s="59">
        <v>2021</v>
      </c>
    </row>
    <row r="27" spans="1:60" x14ac:dyDescent="0.25">
      <c r="A27" s="45">
        <v>25</v>
      </c>
      <c r="B27" s="272">
        <v>1E-3</v>
      </c>
      <c r="C27" s="47">
        <v>0</v>
      </c>
      <c r="D27" s="68">
        <v>0.03</v>
      </c>
      <c r="E27" s="68">
        <v>0.03</v>
      </c>
      <c r="F27" s="46">
        <v>0</v>
      </c>
      <c r="G27" s="46">
        <f t="shared" si="6"/>
        <v>0</v>
      </c>
      <c r="H27" s="46">
        <f t="shared" si="7"/>
        <v>0</v>
      </c>
      <c r="I27" s="68">
        <v>0.03</v>
      </c>
      <c r="J27" s="68">
        <v>0.03</v>
      </c>
      <c r="K27" s="68">
        <v>0.03</v>
      </c>
      <c r="L27" s="46">
        <f t="shared" si="10"/>
        <v>0.03</v>
      </c>
      <c r="M27" s="48">
        <f t="shared" si="4"/>
        <v>0.03</v>
      </c>
      <c r="N27" s="48">
        <f t="shared" si="5"/>
        <v>0.03</v>
      </c>
      <c r="O27" s="68">
        <v>0.03</v>
      </c>
      <c r="P27" s="68">
        <v>0.03</v>
      </c>
      <c r="Q27" s="68">
        <v>0.03</v>
      </c>
      <c r="R27" s="68">
        <v>0.03</v>
      </c>
      <c r="S27" s="46">
        <v>0.03</v>
      </c>
      <c r="T27" s="68">
        <v>0.03</v>
      </c>
      <c r="U27" s="68">
        <v>0.03</v>
      </c>
      <c r="V27" s="46">
        <v>0</v>
      </c>
      <c r="W27" s="46">
        <v>0</v>
      </c>
      <c r="X27" s="46">
        <v>0.03</v>
      </c>
      <c r="Y27" s="46">
        <v>0.03</v>
      </c>
      <c r="Z27" s="46">
        <v>0.03</v>
      </c>
      <c r="AA27" s="46">
        <v>0.02</v>
      </c>
      <c r="AB27" s="68">
        <v>0.03</v>
      </c>
      <c r="AC27" s="46">
        <v>0.02</v>
      </c>
      <c r="AD27" s="46">
        <v>0.02</v>
      </c>
      <c r="AE27" s="46">
        <v>0.02</v>
      </c>
      <c r="AF27" s="46">
        <v>0.02</v>
      </c>
      <c r="AG27" s="46">
        <v>0.02</v>
      </c>
      <c r="AH27" s="46">
        <v>0.02</v>
      </c>
      <c r="AI27" s="46">
        <v>0.02</v>
      </c>
      <c r="AJ27" s="54">
        <v>2041</v>
      </c>
      <c r="AK27" s="45">
        <v>25</v>
      </c>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row>
    <row r="28" spans="1:60" x14ac:dyDescent="0.25">
      <c r="A28" s="45">
        <v>26</v>
      </c>
      <c r="B28" s="272">
        <v>1E-3</v>
      </c>
      <c r="C28" s="47">
        <v>0</v>
      </c>
      <c r="D28" s="68">
        <v>0.03</v>
      </c>
      <c r="E28" s="68">
        <v>0.03</v>
      </c>
      <c r="F28" s="46">
        <v>0</v>
      </c>
      <c r="G28" s="46">
        <f t="shared" si="6"/>
        <v>0</v>
      </c>
      <c r="H28" s="46">
        <f t="shared" si="7"/>
        <v>0</v>
      </c>
      <c r="I28" s="68">
        <v>0.03</v>
      </c>
      <c r="J28" s="68">
        <v>0.03</v>
      </c>
      <c r="K28" s="68">
        <v>0.03</v>
      </c>
      <c r="L28" s="46">
        <f t="shared" si="10"/>
        <v>0.03</v>
      </c>
      <c r="M28" s="48">
        <f t="shared" si="4"/>
        <v>0.03</v>
      </c>
      <c r="N28" s="48">
        <f t="shared" si="5"/>
        <v>0.03</v>
      </c>
      <c r="O28" s="68">
        <v>0.03</v>
      </c>
      <c r="P28" s="68">
        <v>0.03</v>
      </c>
      <c r="Q28" s="68">
        <v>0.03</v>
      </c>
      <c r="R28" s="68">
        <v>0.03</v>
      </c>
      <c r="S28" s="46">
        <v>0.03</v>
      </c>
      <c r="T28" s="68">
        <v>0.03</v>
      </c>
      <c r="U28" s="68">
        <v>0.03</v>
      </c>
      <c r="V28" s="46">
        <v>0</v>
      </c>
      <c r="W28" s="46">
        <v>0</v>
      </c>
      <c r="X28" s="46">
        <v>0.03</v>
      </c>
      <c r="Y28" s="46">
        <v>0.03</v>
      </c>
      <c r="Z28" s="46">
        <v>0.03</v>
      </c>
      <c r="AA28" s="46">
        <v>0.02</v>
      </c>
      <c r="AB28" s="68">
        <v>0.03</v>
      </c>
      <c r="AC28" s="46">
        <v>0.02</v>
      </c>
      <c r="AD28" s="46">
        <v>0.02</v>
      </c>
      <c r="AE28" s="46">
        <v>0.02</v>
      </c>
      <c r="AF28" s="46">
        <v>0.02</v>
      </c>
      <c r="AG28" s="46">
        <v>0.02</v>
      </c>
      <c r="AH28" s="46">
        <v>0.02</v>
      </c>
      <c r="AI28" s="46">
        <v>0.02</v>
      </c>
      <c r="AJ28" s="54">
        <v>2042</v>
      </c>
      <c r="AK28" s="45">
        <v>26</v>
      </c>
      <c r="AL28" s="221"/>
      <c r="AM28" s="221"/>
      <c r="AN28" s="221"/>
      <c r="AO28" s="221"/>
      <c r="AP28" s="221"/>
      <c r="AQ28" s="221"/>
      <c r="AR28" s="221"/>
      <c r="AS28" s="221"/>
      <c r="AT28" s="221"/>
      <c r="AU28" s="221"/>
      <c r="AV28" s="221"/>
      <c r="AW28" s="221"/>
      <c r="AX28" s="221"/>
      <c r="AY28" s="221"/>
      <c r="AZ28" s="221"/>
      <c r="BA28" s="221"/>
      <c r="BB28" s="221"/>
      <c r="BC28" s="221"/>
      <c r="BD28" s="221"/>
      <c r="BE28" s="221"/>
      <c r="BF28" s="221"/>
      <c r="BG28" s="221"/>
      <c r="BH28" s="221"/>
    </row>
    <row r="29" spans="1:60" x14ac:dyDescent="0.25">
      <c r="A29" s="45">
        <v>27</v>
      </c>
      <c r="B29" s="272">
        <v>1E-3</v>
      </c>
      <c r="C29" s="47">
        <v>0</v>
      </c>
      <c r="D29" s="68">
        <v>0.03</v>
      </c>
      <c r="E29" s="68">
        <v>0.03</v>
      </c>
      <c r="F29" s="46">
        <v>0</v>
      </c>
      <c r="G29" s="46">
        <f t="shared" si="6"/>
        <v>0</v>
      </c>
      <c r="H29" s="46">
        <f t="shared" si="7"/>
        <v>0</v>
      </c>
      <c r="I29" s="68">
        <v>0.03</v>
      </c>
      <c r="J29" s="68">
        <v>0.03</v>
      </c>
      <c r="K29" s="68">
        <v>0.03</v>
      </c>
      <c r="L29" s="46">
        <f t="shared" si="10"/>
        <v>0.03</v>
      </c>
      <c r="M29" s="48">
        <f t="shared" si="4"/>
        <v>0.03</v>
      </c>
      <c r="N29" s="48">
        <f t="shared" si="5"/>
        <v>0.03</v>
      </c>
      <c r="O29" s="68">
        <v>0.03</v>
      </c>
      <c r="P29" s="68">
        <v>0.03</v>
      </c>
      <c r="Q29" s="68">
        <v>0.03</v>
      </c>
      <c r="R29" s="68">
        <v>0.03</v>
      </c>
      <c r="S29" s="46">
        <v>0.03</v>
      </c>
      <c r="T29" s="68">
        <v>0.03</v>
      </c>
      <c r="U29" s="68">
        <v>0.03</v>
      </c>
      <c r="V29" s="46">
        <v>0</v>
      </c>
      <c r="W29" s="46">
        <v>0</v>
      </c>
      <c r="X29" s="46">
        <v>0.03</v>
      </c>
      <c r="Y29" s="46">
        <v>0.03</v>
      </c>
      <c r="Z29" s="46">
        <v>0.03</v>
      </c>
      <c r="AA29" s="46">
        <v>0.02</v>
      </c>
      <c r="AB29" s="68">
        <v>0.03</v>
      </c>
      <c r="AC29" s="46">
        <v>0.02</v>
      </c>
      <c r="AD29" s="46">
        <v>0.02</v>
      </c>
      <c r="AE29" s="46">
        <v>0.02</v>
      </c>
      <c r="AF29" s="46">
        <v>0.02</v>
      </c>
      <c r="AG29" s="46">
        <v>0.02</v>
      </c>
      <c r="AH29" s="46">
        <v>0.02</v>
      </c>
      <c r="AI29" s="46">
        <v>0.02</v>
      </c>
      <c r="AJ29" s="54">
        <v>2043</v>
      </c>
      <c r="AK29" s="45">
        <v>27</v>
      </c>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row>
    <row r="30" spans="1:60" x14ac:dyDescent="0.25">
      <c r="A30" s="45">
        <v>28</v>
      </c>
      <c r="B30" s="272">
        <v>1E-3</v>
      </c>
      <c r="C30" s="47">
        <v>0</v>
      </c>
      <c r="D30" s="68">
        <v>0.03</v>
      </c>
      <c r="E30" s="68">
        <v>0.03</v>
      </c>
      <c r="F30" s="46">
        <v>0</v>
      </c>
      <c r="G30" s="46">
        <f t="shared" si="6"/>
        <v>0</v>
      </c>
      <c r="H30" s="46">
        <f t="shared" si="7"/>
        <v>0</v>
      </c>
      <c r="I30" s="68">
        <v>0.03</v>
      </c>
      <c r="J30" s="68">
        <v>0.03</v>
      </c>
      <c r="K30" s="68">
        <v>0.03</v>
      </c>
      <c r="L30" s="46">
        <f t="shared" si="10"/>
        <v>0.03</v>
      </c>
      <c r="M30" s="48">
        <f t="shared" si="4"/>
        <v>0.03</v>
      </c>
      <c r="N30" s="48">
        <f t="shared" si="5"/>
        <v>0.03</v>
      </c>
      <c r="O30" s="68">
        <v>0.03</v>
      </c>
      <c r="P30" s="68">
        <v>0.03</v>
      </c>
      <c r="Q30" s="68">
        <v>0.03</v>
      </c>
      <c r="R30" s="68">
        <v>0.03</v>
      </c>
      <c r="S30" s="46">
        <v>0.03</v>
      </c>
      <c r="T30" s="68">
        <v>0.03</v>
      </c>
      <c r="U30" s="68">
        <v>0.03</v>
      </c>
      <c r="V30" s="46">
        <v>0</v>
      </c>
      <c r="W30" s="46">
        <v>0</v>
      </c>
      <c r="X30" s="46">
        <v>0.03</v>
      </c>
      <c r="Y30" s="46">
        <v>0.03</v>
      </c>
      <c r="Z30" s="46">
        <v>0.03</v>
      </c>
      <c r="AA30" s="46">
        <v>0.02</v>
      </c>
      <c r="AB30" s="68">
        <v>0.03</v>
      </c>
      <c r="AC30" s="46">
        <v>0.02</v>
      </c>
      <c r="AD30" s="46">
        <v>0.02</v>
      </c>
      <c r="AE30" s="46">
        <v>0.02</v>
      </c>
      <c r="AF30" s="46">
        <v>0.02</v>
      </c>
      <c r="AG30" s="46">
        <v>0.02</v>
      </c>
      <c r="AH30" s="46">
        <v>0.02</v>
      </c>
      <c r="AI30" s="46">
        <v>0.02</v>
      </c>
      <c r="AJ30" s="54">
        <v>2044</v>
      </c>
      <c r="AK30" s="45">
        <v>28</v>
      </c>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row>
    <row r="31" spans="1:60" x14ac:dyDescent="0.25">
      <c r="A31" s="45">
        <v>29</v>
      </c>
      <c r="B31" s="272">
        <v>1E-3</v>
      </c>
      <c r="C31" s="47">
        <v>0</v>
      </c>
      <c r="D31" s="68">
        <v>0.03</v>
      </c>
      <c r="E31" s="68">
        <v>0.03</v>
      </c>
      <c r="F31" s="46">
        <v>0</v>
      </c>
      <c r="G31" s="46">
        <f t="shared" si="6"/>
        <v>0</v>
      </c>
      <c r="H31" s="46">
        <f t="shared" si="7"/>
        <v>0</v>
      </c>
      <c r="I31" s="68">
        <v>0.03</v>
      </c>
      <c r="J31" s="68">
        <v>0.03</v>
      </c>
      <c r="K31" s="68">
        <v>0.03</v>
      </c>
      <c r="L31" s="46">
        <f t="shared" si="10"/>
        <v>0.03</v>
      </c>
      <c r="M31" s="48">
        <f t="shared" si="4"/>
        <v>0.03</v>
      </c>
      <c r="N31" s="48">
        <f t="shared" si="5"/>
        <v>0.03</v>
      </c>
      <c r="O31" s="68">
        <v>0.03</v>
      </c>
      <c r="P31" s="68">
        <v>0.03</v>
      </c>
      <c r="Q31" s="68">
        <v>0.03</v>
      </c>
      <c r="R31" s="68">
        <v>0.03</v>
      </c>
      <c r="S31" s="46">
        <v>0.03</v>
      </c>
      <c r="T31" s="68">
        <v>0.03</v>
      </c>
      <c r="U31" s="68">
        <v>0.03</v>
      </c>
      <c r="V31" s="46">
        <v>0</v>
      </c>
      <c r="W31" s="46">
        <v>0</v>
      </c>
      <c r="X31" s="46">
        <v>0.03</v>
      </c>
      <c r="Y31" s="46">
        <v>0.03</v>
      </c>
      <c r="Z31" s="46">
        <v>0.03</v>
      </c>
      <c r="AA31" s="46">
        <v>0.02</v>
      </c>
      <c r="AB31" s="68">
        <v>0.03</v>
      </c>
      <c r="AC31" s="46">
        <v>0.02</v>
      </c>
      <c r="AD31" s="46">
        <v>0.02</v>
      </c>
      <c r="AE31" s="46">
        <v>0.02</v>
      </c>
      <c r="AF31" s="46">
        <v>0.02</v>
      </c>
      <c r="AG31" s="46">
        <v>0.02</v>
      </c>
      <c r="AH31" s="46">
        <v>0.02</v>
      </c>
      <c r="AI31" s="46">
        <v>0.02</v>
      </c>
      <c r="AJ31" s="54">
        <v>2045</v>
      </c>
      <c r="AK31" s="45">
        <v>29</v>
      </c>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row>
    <row r="32" spans="1:60" x14ac:dyDescent="0.25">
      <c r="A32" s="45">
        <v>30</v>
      </c>
      <c r="B32" s="272">
        <v>1E-3</v>
      </c>
      <c r="C32" s="47">
        <v>0</v>
      </c>
      <c r="D32" s="68">
        <v>0.03</v>
      </c>
      <c r="E32" s="68">
        <v>0.03</v>
      </c>
      <c r="F32" s="46">
        <v>0</v>
      </c>
      <c r="G32" s="46">
        <f t="shared" si="6"/>
        <v>0</v>
      </c>
      <c r="H32" s="46">
        <f t="shared" si="7"/>
        <v>0</v>
      </c>
      <c r="I32" s="68">
        <v>0.03</v>
      </c>
      <c r="J32" s="68">
        <v>0.03</v>
      </c>
      <c r="K32" s="68">
        <v>0.03</v>
      </c>
      <c r="L32" s="46">
        <f t="shared" si="10"/>
        <v>0.03</v>
      </c>
      <c r="M32" s="48">
        <f t="shared" si="4"/>
        <v>0.03</v>
      </c>
      <c r="N32" s="48">
        <f t="shared" si="5"/>
        <v>0.03</v>
      </c>
      <c r="O32" s="68">
        <v>0.03</v>
      </c>
      <c r="P32" s="68">
        <v>0.03</v>
      </c>
      <c r="Q32" s="68">
        <v>0.03</v>
      </c>
      <c r="R32" s="68">
        <v>0.03</v>
      </c>
      <c r="S32" s="46">
        <v>0.03</v>
      </c>
      <c r="T32" s="68">
        <v>0.03</v>
      </c>
      <c r="U32" s="68">
        <v>0.03</v>
      </c>
      <c r="V32" s="46">
        <v>0</v>
      </c>
      <c r="W32" s="46">
        <v>0</v>
      </c>
      <c r="X32" s="46">
        <v>0.03</v>
      </c>
      <c r="Y32" s="46">
        <v>0.03</v>
      </c>
      <c r="Z32" s="46">
        <v>0.03</v>
      </c>
      <c r="AA32" s="46">
        <v>0.02</v>
      </c>
      <c r="AB32" s="68">
        <v>0.03</v>
      </c>
      <c r="AC32" s="46">
        <v>0.02</v>
      </c>
      <c r="AD32" s="46">
        <v>0.02</v>
      </c>
      <c r="AE32" s="46">
        <v>0.02</v>
      </c>
      <c r="AF32" s="46">
        <v>0.02</v>
      </c>
      <c r="AG32" s="46">
        <v>0.02</v>
      </c>
      <c r="AH32" s="46">
        <v>0.02</v>
      </c>
      <c r="AI32" s="46">
        <v>0.02</v>
      </c>
      <c r="AJ32" s="54">
        <v>2046</v>
      </c>
      <c r="AK32" s="45">
        <v>30</v>
      </c>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row>
    <row r="33" spans="1:37" x14ac:dyDescent="0.25">
      <c r="A33" s="45">
        <v>31</v>
      </c>
      <c r="B33" s="272">
        <v>1E-3</v>
      </c>
      <c r="C33" s="47">
        <v>0</v>
      </c>
      <c r="D33" s="68">
        <v>0.03</v>
      </c>
      <c r="E33" s="68">
        <v>0.03</v>
      </c>
      <c r="F33" s="46">
        <v>0</v>
      </c>
      <c r="G33" s="46">
        <f t="shared" si="6"/>
        <v>0</v>
      </c>
      <c r="H33" s="46">
        <f t="shared" si="7"/>
        <v>0</v>
      </c>
      <c r="I33" s="68">
        <v>0.03</v>
      </c>
      <c r="J33" s="68">
        <v>0.03</v>
      </c>
      <c r="K33" s="68">
        <v>0.03</v>
      </c>
      <c r="L33" s="46">
        <f t="shared" si="10"/>
        <v>0.03</v>
      </c>
      <c r="M33" s="48">
        <f t="shared" si="4"/>
        <v>0.03</v>
      </c>
      <c r="N33" s="48">
        <f t="shared" si="5"/>
        <v>0.03</v>
      </c>
      <c r="O33" s="68">
        <v>0.03</v>
      </c>
      <c r="P33" s="68">
        <v>0.03</v>
      </c>
      <c r="Q33" s="68">
        <v>0.03</v>
      </c>
      <c r="R33" s="68">
        <v>0.03</v>
      </c>
      <c r="S33" s="46">
        <v>0.03</v>
      </c>
      <c r="T33" s="68">
        <v>0.03</v>
      </c>
      <c r="U33" s="68">
        <v>0.03</v>
      </c>
      <c r="V33" s="46">
        <v>0</v>
      </c>
      <c r="W33" s="46">
        <v>0</v>
      </c>
      <c r="X33" s="46">
        <v>0.03</v>
      </c>
      <c r="Y33" s="46">
        <v>0.03</v>
      </c>
      <c r="Z33" s="46">
        <v>0.03</v>
      </c>
      <c r="AA33" s="46">
        <v>0.02</v>
      </c>
      <c r="AB33" s="68">
        <v>0.03</v>
      </c>
      <c r="AC33" s="46">
        <v>0.02</v>
      </c>
      <c r="AD33" s="46">
        <v>0.02</v>
      </c>
      <c r="AE33" s="46">
        <v>0.02</v>
      </c>
      <c r="AF33" s="46">
        <v>0.02</v>
      </c>
      <c r="AG33" s="46">
        <v>0.02</v>
      </c>
      <c r="AH33" s="46">
        <v>0.02</v>
      </c>
      <c r="AI33" s="46">
        <v>0.02</v>
      </c>
      <c r="AJ33" s="54">
        <v>2047</v>
      </c>
      <c r="AK33" s="45">
        <v>31</v>
      </c>
    </row>
    <row r="34" spans="1:37" x14ac:dyDescent="0.25">
      <c r="A34" s="45">
        <v>32</v>
      </c>
      <c r="B34" s="272">
        <v>1E-3</v>
      </c>
      <c r="C34" s="47">
        <v>0</v>
      </c>
      <c r="D34" s="68">
        <v>0.03</v>
      </c>
      <c r="E34" s="68">
        <v>0.03</v>
      </c>
      <c r="F34" s="46">
        <v>0</v>
      </c>
      <c r="G34" s="46">
        <f t="shared" si="6"/>
        <v>0</v>
      </c>
      <c r="H34" s="46">
        <f t="shared" si="7"/>
        <v>0</v>
      </c>
      <c r="I34" s="68">
        <v>0.03</v>
      </c>
      <c r="J34" s="68">
        <v>0.03</v>
      </c>
      <c r="K34" s="68">
        <v>0.03</v>
      </c>
      <c r="L34" s="46">
        <f t="shared" si="10"/>
        <v>0.03</v>
      </c>
      <c r="M34" s="48">
        <f t="shared" si="4"/>
        <v>0.03</v>
      </c>
      <c r="N34" s="48">
        <f t="shared" si="5"/>
        <v>0.03</v>
      </c>
      <c r="O34" s="68">
        <v>0.03</v>
      </c>
      <c r="P34" s="68">
        <v>0.03</v>
      </c>
      <c r="Q34" s="68">
        <v>0.03</v>
      </c>
      <c r="R34" s="68">
        <v>0.03</v>
      </c>
      <c r="S34" s="46">
        <v>0.03</v>
      </c>
      <c r="T34" s="68">
        <v>0.03</v>
      </c>
      <c r="U34" s="68">
        <v>0.03</v>
      </c>
      <c r="V34" s="46">
        <v>0</v>
      </c>
      <c r="W34" s="46">
        <v>0</v>
      </c>
      <c r="X34" s="46">
        <v>0.03</v>
      </c>
      <c r="Y34" s="46">
        <v>0.03</v>
      </c>
      <c r="Z34" s="46">
        <v>0.03</v>
      </c>
      <c r="AA34" s="46">
        <v>0.02</v>
      </c>
      <c r="AB34" s="68">
        <v>0.03</v>
      </c>
      <c r="AC34" s="46">
        <v>0.02</v>
      </c>
      <c r="AD34" s="46">
        <v>0.02</v>
      </c>
      <c r="AE34" s="46">
        <v>0.02</v>
      </c>
      <c r="AF34" s="46">
        <v>0.02</v>
      </c>
      <c r="AG34" s="46">
        <v>0.02</v>
      </c>
      <c r="AH34" s="46">
        <v>0.02</v>
      </c>
      <c r="AI34" s="46">
        <v>0.02</v>
      </c>
      <c r="AJ34" s="54">
        <v>2048</v>
      </c>
      <c r="AK34" s="45">
        <v>32</v>
      </c>
    </row>
    <row r="35" spans="1:37" x14ac:dyDescent="0.25">
      <c r="A35" s="45">
        <v>33</v>
      </c>
      <c r="B35" s="272">
        <v>1E-3</v>
      </c>
      <c r="C35" s="47">
        <v>0</v>
      </c>
      <c r="D35" s="68">
        <v>0.03</v>
      </c>
      <c r="E35" s="68">
        <v>0.03</v>
      </c>
      <c r="F35" s="46">
        <v>0</v>
      </c>
      <c r="G35" s="46">
        <f t="shared" si="6"/>
        <v>0</v>
      </c>
      <c r="H35" s="46">
        <f t="shared" si="7"/>
        <v>0</v>
      </c>
      <c r="I35" s="68">
        <v>0.03</v>
      </c>
      <c r="J35" s="68">
        <v>0.03</v>
      </c>
      <c r="K35" s="68">
        <v>0.03</v>
      </c>
      <c r="L35" s="46">
        <f t="shared" si="10"/>
        <v>0.03</v>
      </c>
      <c r="M35" s="48">
        <f t="shared" si="4"/>
        <v>0.03</v>
      </c>
      <c r="N35" s="48">
        <f t="shared" si="5"/>
        <v>0.03</v>
      </c>
      <c r="O35" s="68">
        <v>0.03</v>
      </c>
      <c r="P35" s="68">
        <v>0.03</v>
      </c>
      <c r="Q35" s="68">
        <v>0.03</v>
      </c>
      <c r="R35" s="68">
        <v>0.03</v>
      </c>
      <c r="S35" s="46">
        <v>0.03</v>
      </c>
      <c r="T35" s="68">
        <v>0.03</v>
      </c>
      <c r="U35" s="68">
        <v>0.03</v>
      </c>
      <c r="V35" s="46">
        <v>0</v>
      </c>
      <c r="W35" s="46">
        <v>0</v>
      </c>
      <c r="X35" s="46">
        <v>0.03</v>
      </c>
      <c r="Y35" s="46">
        <v>0.03</v>
      </c>
      <c r="Z35" s="46">
        <v>0.03</v>
      </c>
      <c r="AA35" s="46">
        <v>0.02</v>
      </c>
      <c r="AB35" s="68">
        <v>0.03</v>
      </c>
      <c r="AC35" s="46">
        <v>0.02</v>
      </c>
      <c r="AD35" s="46">
        <v>0.02</v>
      </c>
      <c r="AE35" s="46">
        <v>0.02</v>
      </c>
      <c r="AF35" s="46">
        <v>0.02</v>
      </c>
      <c r="AG35" s="46">
        <v>0.02</v>
      </c>
      <c r="AH35" s="46">
        <v>0.02</v>
      </c>
      <c r="AI35" s="46">
        <v>0.02</v>
      </c>
      <c r="AJ35" s="54">
        <v>2049</v>
      </c>
      <c r="AK35" s="45">
        <v>33</v>
      </c>
    </row>
    <row r="36" spans="1:37" x14ac:dyDescent="0.25">
      <c r="A36" s="45">
        <v>34</v>
      </c>
      <c r="B36" s="272">
        <v>1E-3</v>
      </c>
      <c r="C36" s="47">
        <v>0</v>
      </c>
      <c r="D36" s="68">
        <v>0.03</v>
      </c>
      <c r="E36" s="68">
        <v>0.03</v>
      </c>
      <c r="F36" s="46">
        <v>0</v>
      </c>
      <c r="G36" s="46">
        <f t="shared" si="6"/>
        <v>0</v>
      </c>
      <c r="H36" s="46">
        <f t="shared" si="7"/>
        <v>0</v>
      </c>
      <c r="I36" s="68">
        <v>0.03</v>
      </c>
      <c r="J36" s="68">
        <v>0.03</v>
      </c>
      <c r="K36" s="68">
        <v>0.03</v>
      </c>
      <c r="L36" s="46">
        <f t="shared" si="10"/>
        <v>0.03</v>
      </c>
      <c r="M36" s="48">
        <f t="shared" si="4"/>
        <v>0.03</v>
      </c>
      <c r="N36" s="48">
        <f t="shared" si="5"/>
        <v>0.03</v>
      </c>
      <c r="O36" s="68">
        <v>0.03</v>
      </c>
      <c r="P36" s="68">
        <v>0.03</v>
      </c>
      <c r="Q36" s="68">
        <v>0.03</v>
      </c>
      <c r="R36" s="68">
        <v>0.03</v>
      </c>
      <c r="S36" s="46">
        <v>0.03</v>
      </c>
      <c r="T36" s="68">
        <v>0.03</v>
      </c>
      <c r="U36" s="68">
        <v>0.03</v>
      </c>
      <c r="V36" s="46">
        <v>0</v>
      </c>
      <c r="W36" s="46">
        <v>0</v>
      </c>
      <c r="X36" s="46">
        <v>0.03</v>
      </c>
      <c r="Y36" s="46">
        <v>0.03</v>
      </c>
      <c r="Z36" s="46">
        <v>0.03</v>
      </c>
      <c r="AA36" s="46">
        <v>0.02</v>
      </c>
      <c r="AB36" s="68">
        <v>0.03</v>
      </c>
      <c r="AC36" s="46">
        <v>0.02</v>
      </c>
      <c r="AD36" s="46">
        <v>0.02</v>
      </c>
      <c r="AE36" s="46">
        <v>0.02</v>
      </c>
      <c r="AF36" s="46">
        <v>0.02</v>
      </c>
      <c r="AG36" s="46">
        <v>0.02</v>
      </c>
      <c r="AH36" s="46">
        <v>0.02</v>
      </c>
      <c r="AI36" s="46">
        <v>0.02</v>
      </c>
      <c r="AJ36" s="54">
        <v>2050</v>
      </c>
      <c r="AK36" s="45">
        <v>34</v>
      </c>
    </row>
    <row r="40" spans="1:37" x14ac:dyDescent="0.25">
      <c r="B40" s="6" t="s">
        <v>115</v>
      </c>
      <c r="C40" s="6"/>
      <c r="D40" s="6"/>
      <c r="E40" s="6"/>
      <c r="F40" s="6"/>
      <c r="G40" s="6"/>
      <c r="H40" s="6"/>
      <c r="I40" s="6"/>
      <c r="J40" s="6"/>
      <c r="K40" s="6"/>
      <c r="L40" s="6"/>
      <c r="M40" s="6"/>
      <c r="N40" s="221"/>
      <c r="O40" s="15" t="s">
        <v>116</v>
      </c>
      <c r="P40" s="15"/>
      <c r="Q40" s="15"/>
      <c r="R40" s="15"/>
      <c r="S40" s="15"/>
      <c r="T40" s="15"/>
      <c r="U40" s="15"/>
      <c r="V40" s="15"/>
      <c r="W40" s="15"/>
      <c r="X40" s="15"/>
      <c r="Y40" s="221"/>
      <c r="Z40" s="221"/>
      <c r="AA40" s="221"/>
      <c r="AB40" s="221"/>
      <c r="AC40" s="221"/>
      <c r="AD40" s="221"/>
      <c r="AE40" s="221"/>
      <c r="AF40" s="221"/>
      <c r="AG40" s="221"/>
      <c r="AH40" s="221"/>
      <c r="AI40" s="221"/>
      <c r="AK40" s="221"/>
    </row>
    <row r="41" spans="1:37" x14ac:dyDescent="0.25">
      <c r="B41" s="69" t="s">
        <v>117</v>
      </c>
      <c r="C41" s="69"/>
      <c r="D41" s="69"/>
      <c r="E41" s="69"/>
      <c r="F41" s="69"/>
      <c r="G41" s="69"/>
      <c r="H41" s="69"/>
      <c r="I41" s="69"/>
      <c r="J41" s="69"/>
      <c r="K41" s="69"/>
      <c r="L41" s="69"/>
      <c r="M41" s="69"/>
      <c r="N41" s="221"/>
      <c r="O41" s="15" t="s">
        <v>118</v>
      </c>
      <c r="P41" s="15"/>
      <c r="Q41" s="15"/>
      <c r="R41" s="15"/>
      <c r="S41" s="15"/>
      <c r="T41" s="15"/>
      <c r="U41" s="15"/>
      <c r="V41" s="15"/>
      <c r="W41" s="15"/>
      <c r="X41" s="15"/>
      <c r="Y41" s="221"/>
      <c r="Z41" s="221"/>
      <c r="AA41" s="221"/>
      <c r="AB41" s="221"/>
      <c r="AC41" s="221"/>
      <c r="AD41" s="221"/>
      <c r="AE41" s="221"/>
      <c r="AF41" s="221"/>
      <c r="AG41" s="221"/>
      <c r="AH41" s="221"/>
      <c r="AI41" s="221"/>
      <c r="AK41" s="221"/>
    </row>
    <row r="43" spans="1:37" x14ac:dyDescent="0.25">
      <c r="B43" s="221" t="s">
        <v>119</v>
      </c>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K43" s="221"/>
    </row>
    <row r="44" spans="1:37" x14ac:dyDescent="0.25">
      <c r="B44" s="221" t="s">
        <v>120</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K44" s="221"/>
    </row>
  </sheetData>
  <pageMargins left="0.7" right="0.7" top="0.78740157499999996" bottom="0.78740157499999996"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75"/>
  <sheetViews>
    <sheetView zoomScale="70" zoomScaleNormal="70" workbookViewId="0">
      <pane xSplit="1" topLeftCell="B1" activePane="topRight" state="frozen"/>
      <selection pane="topRight" activeCell="L33" sqref="L33"/>
    </sheetView>
  </sheetViews>
  <sheetFormatPr defaultColWidth="11.42578125" defaultRowHeight="15" x14ac:dyDescent="0.25"/>
  <cols>
    <col min="1" max="1" width="30.7109375" customWidth="1"/>
    <col min="2" max="2" width="4.28515625" customWidth="1"/>
    <col min="3" max="36" width="7.7109375" style="20" customWidth="1"/>
    <col min="37" max="37" width="7" customWidth="1"/>
    <col min="38" max="38" width="4.28515625" style="221" customWidth="1"/>
    <col min="39" max="72" width="7.7109375" style="20" customWidth="1"/>
  </cols>
  <sheetData>
    <row r="1" spans="1:72" ht="15.75" thickBot="1" x14ac:dyDescent="0.3">
      <c r="A1" s="246" t="s">
        <v>121</v>
      </c>
      <c r="B1" s="221"/>
      <c r="C1" s="261">
        <v>2017</v>
      </c>
      <c r="D1" s="261">
        <v>2018</v>
      </c>
      <c r="E1" s="261">
        <v>2019</v>
      </c>
      <c r="F1" s="261">
        <v>2020</v>
      </c>
      <c r="G1" s="261">
        <v>2021</v>
      </c>
      <c r="H1" s="261">
        <v>2022</v>
      </c>
      <c r="I1" s="261">
        <v>2023</v>
      </c>
      <c r="J1" s="261">
        <v>2024</v>
      </c>
      <c r="K1" s="261">
        <v>2025</v>
      </c>
      <c r="L1" s="261">
        <v>2026</v>
      </c>
      <c r="M1" s="261">
        <v>2027</v>
      </c>
      <c r="N1" s="261">
        <v>2028</v>
      </c>
      <c r="O1" s="261">
        <v>2029</v>
      </c>
      <c r="P1" s="261">
        <v>2030</v>
      </c>
      <c r="Q1" s="261">
        <v>2031</v>
      </c>
      <c r="R1" s="261">
        <v>2032</v>
      </c>
      <c r="S1" s="261">
        <v>2033</v>
      </c>
      <c r="T1" s="261">
        <v>2034</v>
      </c>
      <c r="U1" s="261">
        <v>2035</v>
      </c>
      <c r="V1" s="261">
        <v>2036</v>
      </c>
      <c r="W1" s="261">
        <v>2037</v>
      </c>
      <c r="X1" s="261">
        <v>2038</v>
      </c>
      <c r="Y1" s="261">
        <v>2039</v>
      </c>
      <c r="Z1" s="261">
        <v>2040</v>
      </c>
      <c r="AA1" s="261">
        <v>2041</v>
      </c>
      <c r="AB1" s="261">
        <v>2042</v>
      </c>
      <c r="AC1" s="261">
        <v>2043</v>
      </c>
      <c r="AD1" s="261">
        <v>2044</v>
      </c>
      <c r="AE1" s="261">
        <v>2045</v>
      </c>
      <c r="AF1" s="261">
        <v>2046</v>
      </c>
      <c r="AG1" s="261">
        <v>2047</v>
      </c>
      <c r="AH1" s="261">
        <v>2048</v>
      </c>
      <c r="AI1" s="261">
        <v>2049</v>
      </c>
      <c r="AJ1" s="261">
        <v>2050</v>
      </c>
      <c r="AK1" s="221"/>
      <c r="AM1" s="261">
        <v>2017</v>
      </c>
      <c r="AN1" s="261">
        <v>2018</v>
      </c>
      <c r="AO1" s="261">
        <v>2019</v>
      </c>
      <c r="AP1" s="261">
        <v>2020</v>
      </c>
      <c r="AQ1" s="261">
        <v>2021</v>
      </c>
      <c r="AR1" s="261">
        <v>2022</v>
      </c>
      <c r="AS1" s="261">
        <v>2023</v>
      </c>
      <c r="AT1" s="261">
        <v>2024</v>
      </c>
      <c r="AU1" s="261">
        <v>2025</v>
      </c>
      <c r="AV1" s="261">
        <v>2026</v>
      </c>
      <c r="AW1" s="261">
        <v>2027</v>
      </c>
      <c r="AX1" s="261">
        <v>2028</v>
      </c>
      <c r="AY1" s="261">
        <v>2029</v>
      </c>
      <c r="AZ1" s="261">
        <v>2030</v>
      </c>
      <c r="BA1" s="261">
        <v>2031</v>
      </c>
      <c r="BB1" s="261">
        <v>2032</v>
      </c>
      <c r="BC1" s="261">
        <v>2033</v>
      </c>
      <c r="BD1" s="261">
        <v>2034</v>
      </c>
      <c r="BE1" s="261">
        <v>2035</v>
      </c>
      <c r="BF1" s="261">
        <v>2036</v>
      </c>
      <c r="BG1" s="261">
        <v>2037</v>
      </c>
      <c r="BH1" s="261">
        <v>2038</v>
      </c>
      <c r="BI1" s="261">
        <v>2039</v>
      </c>
      <c r="BJ1" s="261">
        <v>2040</v>
      </c>
      <c r="BK1" s="261">
        <v>2041</v>
      </c>
      <c r="BL1" s="261">
        <v>2042</v>
      </c>
      <c r="BM1" s="261">
        <v>2043</v>
      </c>
      <c r="BN1" s="261">
        <v>2044</v>
      </c>
      <c r="BO1" s="261">
        <v>2045</v>
      </c>
      <c r="BP1" s="261">
        <v>2046</v>
      </c>
      <c r="BQ1" s="261">
        <v>2047</v>
      </c>
      <c r="BR1" s="261">
        <v>2048</v>
      </c>
      <c r="BS1" s="261">
        <v>2049</v>
      </c>
      <c r="BT1" s="261">
        <v>2050</v>
      </c>
    </row>
    <row r="2" spans="1:72" s="221" customFormat="1" x14ac:dyDescent="0.25">
      <c r="B2" s="14"/>
      <c r="C2" s="262">
        <v>1</v>
      </c>
      <c r="D2" s="262">
        <v>2</v>
      </c>
      <c r="E2" s="262">
        <v>3</v>
      </c>
      <c r="F2" s="262">
        <v>4</v>
      </c>
      <c r="G2" s="262">
        <v>5</v>
      </c>
      <c r="H2" s="262">
        <v>6</v>
      </c>
      <c r="I2" s="262">
        <v>7</v>
      </c>
      <c r="J2" s="262">
        <v>8</v>
      </c>
      <c r="K2" s="262">
        <v>9</v>
      </c>
      <c r="L2" s="262">
        <v>10</v>
      </c>
      <c r="M2" s="262">
        <v>11</v>
      </c>
      <c r="N2" s="262">
        <v>12</v>
      </c>
      <c r="O2" s="262">
        <v>13</v>
      </c>
      <c r="P2" s="262">
        <v>14</v>
      </c>
      <c r="Q2" s="262">
        <v>15</v>
      </c>
      <c r="R2" s="262">
        <v>16</v>
      </c>
      <c r="S2" s="262">
        <v>17</v>
      </c>
      <c r="T2" s="262">
        <v>18</v>
      </c>
      <c r="U2" s="262">
        <v>19</v>
      </c>
      <c r="V2" s="262">
        <v>20</v>
      </c>
      <c r="W2" s="262">
        <v>21</v>
      </c>
      <c r="X2" s="262">
        <v>22</v>
      </c>
      <c r="Y2" s="262">
        <v>23</v>
      </c>
      <c r="Z2" s="262">
        <v>24</v>
      </c>
      <c r="AA2" s="262">
        <v>25</v>
      </c>
      <c r="AB2" s="262">
        <v>26</v>
      </c>
      <c r="AC2" s="262">
        <v>27</v>
      </c>
      <c r="AD2" s="262">
        <v>28</v>
      </c>
      <c r="AE2" s="262">
        <v>29</v>
      </c>
      <c r="AF2" s="262">
        <v>30</v>
      </c>
      <c r="AG2" s="262">
        <v>31</v>
      </c>
      <c r="AH2" s="262">
        <v>32</v>
      </c>
      <c r="AI2" s="262">
        <v>33</v>
      </c>
      <c r="AJ2" s="263">
        <v>34</v>
      </c>
      <c r="AL2" s="14"/>
      <c r="AM2" s="262">
        <v>1</v>
      </c>
      <c r="AN2" s="262">
        <v>2</v>
      </c>
      <c r="AO2" s="262">
        <v>3</v>
      </c>
      <c r="AP2" s="262">
        <v>4</v>
      </c>
      <c r="AQ2" s="262">
        <v>5</v>
      </c>
      <c r="AR2" s="262">
        <v>6</v>
      </c>
      <c r="AS2" s="262">
        <v>7</v>
      </c>
      <c r="AT2" s="262">
        <v>8</v>
      </c>
      <c r="AU2" s="262">
        <v>9</v>
      </c>
      <c r="AV2" s="262">
        <v>10</v>
      </c>
      <c r="AW2" s="262">
        <v>11</v>
      </c>
      <c r="AX2" s="262">
        <v>12</v>
      </c>
      <c r="AY2" s="262">
        <v>13</v>
      </c>
      <c r="AZ2" s="262">
        <v>14</v>
      </c>
      <c r="BA2" s="262">
        <v>15</v>
      </c>
      <c r="BB2" s="262">
        <v>16</v>
      </c>
      <c r="BC2" s="262">
        <v>17</v>
      </c>
      <c r="BD2" s="262">
        <v>18</v>
      </c>
      <c r="BE2" s="262">
        <v>19</v>
      </c>
      <c r="BF2" s="262">
        <v>20</v>
      </c>
      <c r="BG2" s="262">
        <v>21</v>
      </c>
      <c r="BH2" s="262">
        <v>22</v>
      </c>
      <c r="BI2" s="262">
        <v>23</v>
      </c>
      <c r="BJ2" s="262">
        <v>24</v>
      </c>
      <c r="BK2" s="262">
        <v>25</v>
      </c>
      <c r="BL2" s="262">
        <v>26</v>
      </c>
      <c r="BM2" s="262">
        <v>27</v>
      </c>
      <c r="BN2" s="262">
        <v>28</v>
      </c>
      <c r="BO2" s="262">
        <v>29</v>
      </c>
      <c r="BP2" s="262">
        <v>30</v>
      </c>
      <c r="BQ2" s="262">
        <v>31</v>
      </c>
      <c r="BR2" s="262">
        <v>32</v>
      </c>
      <c r="BS2" s="262">
        <v>33</v>
      </c>
      <c r="BT2" s="263">
        <v>34</v>
      </c>
    </row>
    <row r="3" spans="1:72" x14ac:dyDescent="0.25">
      <c r="A3" s="221" t="s">
        <v>64</v>
      </c>
      <c r="B3" s="264">
        <v>1</v>
      </c>
      <c r="C3" s="29">
        <v>0.95302013422818788</v>
      </c>
      <c r="D3" s="29">
        <v>0.98356807511737088</v>
      </c>
      <c r="E3" s="29">
        <v>0.99284009546539387</v>
      </c>
      <c r="F3" s="29">
        <v>1.0024038461538463</v>
      </c>
      <c r="G3" s="29">
        <v>1.0023980815347719</v>
      </c>
      <c r="H3" s="29">
        <v>1.0011961722488039</v>
      </c>
      <c r="I3" s="29">
        <v>1.0005973715651135</v>
      </c>
      <c r="J3" s="29">
        <v>1.0005970149253731</v>
      </c>
      <c r="K3" s="29">
        <v>1.0002386634844869</v>
      </c>
      <c r="L3" s="29">
        <v>1.000238606537819</v>
      </c>
      <c r="M3" s="29">
        <v>1.0002385496183206</v>
      </c>
      <c r="N3" s="29">
        <v>1.0002384927259718</v>
      </c>
      <c r="O3" s="29">
        <v>1.0002384358607537</v>
      </c>
      <c r="P3" s="29">
        <v>1</v>
      </c>
      <c r="Q3" s="29">
        <v>1</v>
      </c>
      <c r="R3" s="29">
        <v>1</v>
      </c>
      <c r="S3" s="29">
        <v>1</v>
      </c>
      <c r="T3" s="29">
        <v>1</v>
      </c>
      <c r="U3" s="29">
        <v>1</v>
      </c>
      <c r="V3" s="29">
        <v>1</v>
      </c>
      <c r="W3" s="29">
        <v>1</v>
      </c>
      <c r="X3" s="29">
        <v>1</v>
      </c>
      <c r="Y3" s="29">
        <v>1</v>
      </c>
      <c r="Z3" s="29">
        <v>1</v>
      </c>
      <c r="AA3" s="29">
        <v>1</v>
      </c>
      <c r="AB3" s="29">
        <v>1</v>
      </c>
      <c r="AC3" s="29">
        <v>1</v>
      </c>
      <c r="AD3" s="29">
        <v>1</v>
      </c>
      <c r="AE3" s="29">
        <v>1</v>
      </c>
      <c r="AF3" s="29">
        <v>1</v>
      </c>
      <c r="AG3" s="29">
        <v>1</v>
      </c>
      <c r="AH3" s="29">
        <v>1</v>
      </c>
      <c r="AI3" s="29">
        <v>1</v>
      </c>
      <c r="AJ3" s="13">
        <f>AI3</f>
        <v>1</v>
      </c>
      <c r="AK3" s="221"/>
      <c r="AL3" s="264">
        <v>35</v>
      </c>
      <c r="AM3" s="29">
        <v>0.95302013422818788</v>
      </c>
      <c r="AN3" s="29">
        <v>0.98356807511737088</v>
      </c>
      <c r="AO3" s="29">
        <v>0.99284009546539387</v>
      </c>
      <c r="AP3" s="29">
        <v>1.0024038461538463</v>
      </c>
      <c r="AQ3" s="29">
        <v>1.0023980815347719</v>
      </c>
      <c r="AR3" s="29">
        <v>1.0011961722488039</v>
      </c>
      <c r="AS3" s="29">
        <v>1.0005973715651135</v>
      </c>
      <c r="AT3" s="29">
        <v>1.0005970149253731</v>
      </c>
      <c r="AU3" s="29">
        <v>1.0002386634844869</v>
      </c>
      <c r="AV3" s="29">
        <v>1.000238606537819</v>
      </c>
      <c r="AW3" s="29">
        <v>1.0002385496183206</v>
      </c>
      <c r="AX3" s="29">
        <v>1.0002384927259718</v>
      </c>
      <c r="AY3" s="29">
        <v>1.0002384358607537</v>
      </c>
      <c r="AZ3" s="29">
        <v>1</v>
      </c>
      <c r="BA3" s="29">
        <v>1</v>
      </c>
      <c r="BB3" s="29">
        <v>1</v>
      </c>
      <c r="BC3" s="29">
        <v>1</v>
      </c>
      <c r="BD3" s="29">
        <v>1</v>
      </c>
      <c r="BE3" s="29">
        <v>1</v>
      </c>
      <c r="BF3" s="29">
        <v>1</v>
      </c>
      <c r="BG3" s="29">
        <v>1</v>
      </c>
      <c r="BH3" s="29">
        <v>1</v>
      </c>
      <c r="BI3" s="29">
        <v>1</v>
      </c>
      <c r="BJ3" s="29">
        <v>1</v>
      </c>
      <c r="BK3" s="29">
        <v>1</v>
      </c>
      <c r="BL3" s="29">
        <v>1</v>
      </c>
      <c r="BM3" s="29">
        <v>1</v>
      </c>
      <c r="BN3" s="29">
        <v>1</v>
      </c>
      <c r="BO3" s="29">
        <v>1</v>
      </c>
      <c r="BP3" s="29">
        <v>1</v>
      </c>
      <c r="BQ3" s="29">
        <v>1</v>
      </c>
      <c r="BR3" s="29">
        <v>1</v>
      </c>
      <c r="BS3" s="29">
        <v>1</v>
      </c>
      <c r="BT3" s="13">
        <f>BS3</f>
        <v>1</v>
      </c>
    </row>
    <row r="4" spans="1:72" x14ac:dyDescent="0.25">
      <c r="A4" s="221" t="s">
        <v>65</v>
      </c>
      <c r="B4" s="264">
        <v>2</v>
      </c>
      <c r="C4" s="29">
        <v>0.93283060637163151</v>
      </c>
      <c r="D4" s="29">
        <v>1.1495016611295683</v>
      </c>
      <c r="E4" s="29">
        <v>1.1300578034682081</v>
      </c>
      <c r="F4" s="29">
        <v>1.1150895140664963</v>
      </c>
      <c r="G4" s="29">
        <v>1.1032110091743119</v>
      </c>
      <c r="H4" s="29">
        <v>1.0935550935550937</v>
      </c>
      <c r="I4" s="29">
        <v>1.085551330798479</v>
      </c>
      <c r="J4" s="29">
        <v>1.0788091068301224</v>
      </c>
      <c r="K4" s="29">
        <v>1.0022727272727272</v>
      </c>
      <c r="L4" s="29">
        <v>1.0022675736961453</v>
      </c>
      <c r="M4" s="29">
        <v>1.002262443438914</v>
      </c>
      <c r="N4" s="29">
        <v>1.0022573363431151</v>
      </c>
      <c r="O4" s="29">
        <v>1.0022522522522521</v>
      </c>
      <c r="P4" s="29">
        <v>1.0044943820224719</v>
      </c>
      <c r="Q4" s="29">
        <v>1.0044742729306488</v>
      </c>
      <c r="R4" s="29">
        <v>1.0044543429844099</v>
      </c>
      <c r="S4" s="29">
        <v>1.0044345898004434</v>
      </c>
      <c r="T4" s="29">
        <v>1.0044150110375274</v>
      </c>
      <c r="U4" s="29">
        <v>1.0021978021978022</v>
      </c>
      <c r="V4" s="29">
        <v>1.0021929824561402</v>
      </c>
      <c r="W4" s="29">
        <v>1.00218818380744</v>
      </c>
      <c r="X4" s="29">
        <v>1.0021834061135371</v>
      </c>
      <c r="Y4" s="29">
        <v>1.0021786492374727</v>
      </c>
      <c r="Z4" s="29">
        <v>1.0033207221537361</v>
      </c>
      <c r="AA4" s="29">
        <v>1.0033207221537361</v>
      </c>
      <c r="AB4" s="29">
        <v>1.0033207221537361</v>
      </c>
      <c r="AC4" s="29">
        <v>1.0033207221537361</v>
      </c>
      <c r="AD4" s="29">
        <v>1.0033207221537361</v>
      </c>
      <c r="AE4" s="29">
        <v>1.0033207221537361</v>
      </c>
      <c r="AF4" s="29">
        <v>1.0033207221537361</v>
      </c>
      <c r="AG4" s="29">
        <v>1.0033207221537361</v>
      </c>
      <c r="AH4" s="29">
        <v>1.0033207221537361</v>
      </c>
      <c r="AI4" s="29">
        <v>1.0033207221537361</v>
      </c>
      <c r="AJ4" s="13">
        <f t="shared" ref="AJ4:AJ36" si="0">AI4</f>
        <v>1.0033207221537361</v>
      </c>
      <c r="AK4" s="221"/>
      <c r="AL4" s="264">
        <v>36</v>
      </c>
      <c r="AM4" s="29">
        <v>0.93283060637163151</v>
      </c>
      <c r="AN4" s="29">
        <v>1.1495016611295683</v>
      </c>
      <c r="AO4" s="29">
        <v>1.1300578034682081</v>
      </c>
      <c r="AP4" s="29">
        <v>1.1150895140664963</v>
      </c>
      <c r="AQ4" s="29">
        <v>1.1032110091743119</v>
      </c>
      <c r="AR4" s="29">
        <v>1.0935550935550937</v>
      </c>
      <c r="AS4" s="29">
        <v>1.085551330798479</v>
      </c>
      <c r="AT4" s="29">
        <v>1.0788091068301224</v>
      </c>
      <c r="AU4" s="29">
        <v>1.0022727272727272</v>
      </c>
      <c r="AV4" s="29">
        <v>1.0022675736961453</v>
      </c>
      <c r="AW4" s="29">
        <v>1.002262443438914</v>
      </c>
      <c r="AX4" s="29">
        <v>1.0022573363431151</v>
      </c>
      <c r="AY4" s="29">
        <v>1.0022522522522521</v>
      </c>
      <c r="AZ4" s="29">
        <v>1.0044943820224719</v>
      </c>
      <c r="BA4" s="29">
        <v>1.0044742729306488</v>
      </c>
      <c r="BB4" s="29">
        <v>1.0044543429844099</v>
      </c>
      <c r="BC4" s="29">
        <v>1.0044345898004434</v>
      </c>
      <c r="BD4" s="29">
        <v>1.0044150110375274</v>
      </c>
      <c r="BE4" s="29">
        <v>1.0021978021978022</v>
      </c>
      <c r="BF4" s="29">
        <v>1.0021929824561402</v>
      </c>
      <c r="BG4" s="29">
        <v>1.00218818380744</v>
      </c>
      <c r="BH4" s="29">
        <v>1.0021834061135371</v>
      </c>
      <c r="BI4" s="29">
        <v>1.0021786492374727</v>
      </c>
      <c r="BJ4" s="29">
        <v>1.0033207221537361</v>
      </c>
      <c r="BK4" s="29">
        <v>1.0033207221537361</v>
      </c>
      <c r="BL4" s="29">
        <v>1.0033207221537361</v>
      </c>
      <c r="BM4" s="29">
        <v>1.0033207221537361</v>
      </c>
      <c r="BN4" s="29">
        <v>1.0033207221537361</v>
      </c>
      <c r="BO4" s="29">
        <v>1.0033207221537361</v>
      </c>
      <c r="BP4" s="29">
        <v>1.0033207221537361</v>
      </c>
      <c r="BQ4" s="29">
        <v>1.0033207221537361</v>
      </c>
      <c r="BR4" s="29">
        <v>1.0033207221537361</v>
      </c>
      <c r="BS4" s="29">
        <v>1.0033207221537361</v>
      </c>
      <c r="BT4" s="13">
        <f t="shared" ref="BT4:BT36" si="1">BS4</f>
        <v>1.0033207221537361</v>
      </c>
    </row>
    <row r="5" spans="1:72" x14ac:dyDescent="0.25">
      <c r="A5" s="221" t="s">
        <v>66</v>
      </c>
      <c r="B5" s="264">
        <v>3</v>
      </c>
      <c r="C5" s="29">
        <v>1.2765928691847908</v>
      </c>
      <c r="D5" s="29">
        <v>1.027310924369748</v>
      </c>
      <c r="E5" s="29">
        <v>0.66666666666666674</v>
      </c>
      <c r="F5" s="29">
        <v>1.1642638036809816</v>
      </c>
      <c r="G5" s="29">
        <v>1.1410881306810696</v>
      </c>
      <c r="H5" s="29">
        <v>1.1236435003463403</v>
      </c>
      <c r="I5" s="29">
        <v>1.1100380150005138</v>
      </c>
      <c r="J5" s="29">
        <v>1.099129951869678</v>
      </c>
      <c r="K5" s="29">
        <v>0.97145263157894746</v>
      </c>
      <c r="L5" s="29">
        <v>1.016990291262136</v>
      </c>
      <c r="M5" s="29">
        <v>1.0167064439140812</v>
      </c>
      <c r="N5" s="29">
        <v>1.0164319248826292</v>
      </c>
      <c r="O5" s="29">
        <v>1.016166281755196</v>
      </c>
      <c r="P5" s="29">
        <v>1.0181818181818181</v>
      </c>
      <c r="Q5" s="29">
        <v>1.0178571428571428</v>
      </c>
      <c r="R5" s="29">
        <v>1.0175438596491226</v>
      </c>
      <c r="S5" s="29">
        <v>1.0172413793103448</v>
      </c>
      <c r="T5" s="29">
        <v>1.0169491525423733</v>
      </c>
      <c r="U5" s="29">
        <v>1.0145833333333332</v>
      </c>
      <c r="V5" s="29">
        <v>1.0143737166324438</v>
      </c>
      <c r="W5" s="29">
        <v>1.0141700404858298</v>
      </c>
      <c r="X5" s="29">
        <v>1.0139720558882237</v>
      </c>
      <c r="Y5" s="29">
        <v>1.0137795275590549</v>
      </c>
      <c r="Z5" s="29">
        <v>1.0190093805732889</v>
      </c>
      <c r="AA5" s="29">
        <v>1.0190093805732889</v>
      </c>
      <c r="AB5" s="29">
        <v>1.0190093805732889</v>
      </c>
      <c r="AC5" s="29">
        <v>1.0190093805732889</v>
      </c>
      <c r="AD5" s="29">
        <v>1.0190093805732889</v>
      </c>
      <c r="AE5" s="29">
        <v>1.0190093805732889</v>
      </c>
      <c r="AF5" s="29">
        <v>1.0190093805732889</v>
      </c>
      <c r="AG5" s="29">
        <v>1.0190093805732889</v>
      </c>
      <c r="AH5" s="29">
        <v>1.0190093805732889</v>
      </c>
      <c r="AI5" s="29">
        <v>1.0190093805732889</v>
      </c>
      <c r="AJ5" s="13">
        <f t="shared" si="0"/>
        <v>1.0190093805732889</v>
      </c>
      <c r="AK5" s="221"/>
      <c r="AL5" s="264">
        <v>37</v>
      </c>
      <c r="AM5" s="29">
        <v>1.2765928691847908</v>
      </c>
      <c r="AN5" s="29">
        <v>1.027310924369748</v>
      </c>
      <c r="AO5" s="29">
        <v>0.66666666666666674</v>
      </c>
      <c r="AP5" s="29">
        <v>1.1642638036809816</v>
      </c>
      <c r="AQ5" s="29">
        <v>1.1410881306810696</v>
      </c>
      <c r="AR5" s="29">
        <v>1.1236435003463403</v>
      </c>
      <c r="AS5" s="29">
        <v>1.1100380150005138</v>
      </c>
      <c r="AT5" s="29">
        <v>1.099129951869678</v>
      </c>
      <c r="AU5" s="29">
        <v>0.97145263157894746</v>
      </c>
      <c r="AV5" s="29">
        <v>1.016990291262136</v>
      </c>
      <c r="AW5" s="29">
        <v>1.0167064439140812</v>
      </c>
      <c r="AX5" s="29">
        <v>1.0164319248826292</v>
      </c>
      <c r="AY5" s="29">
        <v>1.016166281755196</v>
      </c>
      <c r="AZ5" s="29">
        <v>1.0181818181818181</v>
      </c>
      <c r="BA5" s="29">
        <v>1.0178571428571428</v>
      </c>
      <c r="BB5" s="29">
        <v>1.0175438596491226</v>
      </c>
      <c r="BC5" s="29">
        <v>1.0172413793103448</v>
      </c>
      <c r="BD5" s="29">
        <v>1.0169491525423733</v>
      </c>
      <c r="BE5" s="29">
        <v>1.0145833333333332</v>
      </c>
      <c r="BF5" s="29">
        <v>1.0143737166324438</v>
      </c>
      <c r="BG5" s="29">
        <v>1.0141700404858298</v>
      </c>
      <c r="BH5" s="29">
        <v>1.0139720558882237</v>
      </c>
      <c r="BI5" s="29">
        <v>1.0137795275590549</v>
      </c>
      <c r="BJ5" s="29">
        <v>1.0190093805732889</v>
      </c>
      <c r="BK5" s="29">
        <v>1.0190093805732889</v>
      </c>
      <c r="BL5" s="29">
        <v>1.0190093805732889</v>
      </c>
      <c r="BM5" s="29">
        <v>1.0190093805732889</v>
      </c>
      <c r="BN5" s="29">
        <v>1.0190093805732889</v>
      </c>
      <c r="BO5" s="29">
        <v>1.0190093805732889</v>
      </c>
      <c r="BP5" s="29">
        <v>1.0190093805732889</v>
      </c>
      <c r="BQ5" s="29">
        <v>1.0190093805732889</v>
      </c>
      <c r="BR5" s="29">
        <v>1.0190093805732889</v>
      </c>
      <c r="BS5" s="29">
        <v>1.0190093805732889</v>
      </c>
      <c r="BT5" s="13">
        <f t="shared" si="1"/>
        <v>1.0190093805732889</v>
      </c>
    </row>
    <row r="6" spans="1:72" x14ac:dyDescent="0.25">
      <c r="A6" s="221" t="s">
        <v>67</v>
      </c>
      <c r="B6" s="264">
        <v>4</v>
      </c>
      <c r="C6" s="29">
        <v>0.99147148387973183</v>
      </c>
      <c r="D6" s="29">
        <v>1.0271062271062272</v>
      </c>
      <c r="E6" s="29">
        <v>0.66666666666666674</v>
      </c>
      <c r="F6" s="29">
        <v>0.93767270455641805</v>
      </c>
      <c r="G6" s="29">
        <v>1.0126402823957543</v>
      </c>
      <c r="H6" s="29">
        <v>1.0124825000698665</v>
      </c>
      <c r="I6" s="29">
        <v>1.0123286082169367</v>
      </c>
      <c r="J6" s="29">
        <v>1.0121784646970038</v>
      </c>
      <c r="K6" s="29">
        <v>1.2453246392547674</v>
      </c>
      <c r="L6" s="29">
        <v>0.99877899877899878</v>
      </c>
      <c r="M6" s="29">
        <v>0.9987775061124694</v>
      </c>
      <c r="N6" s="29">
        <v>0.99877600979192172</v>
      </c>
      <c r="O6" s="29">
        <v>0.99877450980392135</v>
      </c>
      <c r="P6" s="29">
        <v>1.0552147239263807</v>
      </c>
      <c r="Q6" s="29">
        <v>1.0139534883720929</v>
      </c>
      <c r="R6" s="29">
        <v>1.0137614678899083</v>
      </c>
      <c r="S6" s="29">
        <v>1.0135746606334843</v>
      </c>
      <c r="T6" s="29">
        <v>1.0133928571428572</v>
      </c>
      <c r="U6" s="29">
        <v>1.018942731277533</v>
      </c>
      <c r="V6" s="29">
        <v>1.0185905750108086</v>
      </c>
      <c r="W6" s="29">
        <v>1.0182512733446518</v>
      </c>
      <c r="X6" s="29">
        <v>1.0179241350562735</v>
      </c>
      <c r="Y6" s="29">
        <v>1.0176085176085174</v>
      </c>
      <c r="Z6" s="29">
        <v>1.0167966143479181</v>
      </c>
      <c r="AA6" s="29">
        <v>1.0169398797311973</v>
      </c>
      <c r="AB6" s="29">
        <v>1.017083193729736</v>
      </c>
      <c r="AC6" s="29">
        <v>1.0172265159653278</v>
      </c>
      <c r="AD6" s="29">
        <v>1.0173698060504832</v>
      </c>
      <c r="AE6" s="29">
        <v>1.0175130236339416</v>
      </c>
      <c r="AF6" s="29">
        <v>1.0176561284460985</v>
      </c>
      <c r="AG6" s="29">
        <v>1.0177990803442349</v>
      </c>
      <c r="AH6" s="29">
        <v>1.0179418393574458</v>
      </c>
      <c r="AI6" s="29">
        <v>1.0180843657311578</v>
      </c>
      <c r="AJ6" s="13">
        <f t="shared" si="0"/>
        <v>1.0180843657311578</v>
      </c>
      <c r="AK6" s="221"/>
      <c r="AL6" s="264">
        <v>38</v>
      </c>
      <c r="AM6" s="29">
        <v>0.99147148387973183</v>
      </c>
      <c r="AN6" s="29">
        <v>1.0271062271062272</v>
      </c>
      <c r="AO6" s="29">
        <v>0.66666666666666674</v>
      </c>
      <c r="AP6" s="29">
        <v>0.93767270455641805</v>
      </c>
      <c r="AQ6" s="29">
        <v>1.0126402823957543</v>
      </c>
      <c r="AR6" s="29">
        <v>1.0124825000698665</v>
      </c>
      <c r="AS6" s="29">
        <v>1.0123286082169367</v>
      </c>
      <c r="AT6" s="29">
        <v>1.0121784646970038</v>
      </c>
      <c r="AU6" s="29">
        <v>1.2453246392547674</v>
      </c>
      <c r="AV6" s="29">
        <v>0.99877899877899878</v>
      </c>
      <c r="AW6" s="29">
        <v>0.9987775061124694</v>
      </c>
      <c r="AX6" s="29">
        <v>0.99877600979192172</v>
      </c>
      <c r="AY6" s="29">
        <v>0.99877450980392135</v>
      </c>
      <c r="AZ6" s="29">
        <v>1.0552147239263807</v>
      </c>
      <c r="BA6" s="29">
        <v>1.0139534883720929</v>
      </c>
      <c r="BB6" s="29">
        <v>1.0137614678899083</v>
      </c>
      <c r="BC6" s="29">
        <v>1.0135746606334843</v>
      </c>
      <c r="BD6" s="29">
        <v>1.0133928571428572</v>
      </c>
      <c r="BE6" s="29">
        <v>1.018942731277533</v>
      </c>
      <c r="BF6" s="29">
        <v>1.0185905750108086</v>
      </c>
      <c r="BG6" s="29">
        <v>1.0182512733446518</v>
      </c>
      <c r="BH6" s="29">
        <v>1.0179241350562735</v>
      </c>
      <c r="BI6" s="29">
        <v>1.0176085176085174</v>
      </c>
      <c r="BJ6" s="29">
        <v>1.0167966143479181</v>
      </c>
      <c r="BK6" s="29">
        <v>1.0169398797311973</v>
      </c>
      <c r="BL6" s="29">
        <v>1.017083193729736</v>
      </c>
      <c r="BM6" s="29">
        <v>1.0172265159653278</v>
      </c>
      <c r="BN6" s="29">
        <v>1.0173698060504832</v>
      </c>
      <c r="BO6" s="29">
        <v>1.0175130236339416</v>
      </c>
      <c r="BP6" s="29">
        <v>1.0176561284460985</v>
      </c>
      <c r="BQ6" s="29">
        <v>1.0177990803442349</v>
      </c>
      <c r="BR6" s="29">
        <v>1.0179418393574458</v>
      </c>
      <c r="BS6" s="29">
        <v>1.0180843657311578</v>
      </c>
      <c r="BT6" s="13">
        <f t="shared" si="1"/>
        <v>1.0180843657311578</v>
      </c>
    </row>
    <row r="7" spans="1:72" x14ac:dyDescent="0.25">
      <c r="A7" s="221" t="s">
        <v>68</v>
      </c>
      <c r="B7" s="264">
        <v>5</v>
      </c>
      <c r="C7" s="29">
        <v>0.92944369063772048</v>
      </c>
      <c r="D7" s="29">
        <v>1.3766423357664233</v>
      </c>
      <c r="E7" s="29">
        <v>0.91092258748674448</v>
      </c>
      <c r="F7" s="29">
        <v>0.9720605355064027</v>
      </c>
      <c r="G7" s="29">
        <v>0.99161676646706587</v>
      </c>
      <c r="H7" s="29">
        <v>0.9903381642512078</v>
      </c>
      <c r="I7" s="29">
        <v>1.0060975609756098</v>
      </c>
      <c r="J7" s="29">
        <v>1.0060606060606061</v>
      </c>
      <c r="K7" s="29">
        <v>0.98289156626506025</v>
      </c>
      <c r="L7" s="29">
        <v>0.98259377298357442</v>
      </c>
      <c r="M7" s="29">
        <v>0.98228542914171657</v>
      </c>
      <c r="N7" s="29">
        <v>0.98196596393192781</v>
      </c>
      <c r="O7" s="29">
        <v>0.98163476461458887</v>
      </c>
      <c r="P7" s="29">
        <v>1</v>
      </c>
      <c r="Q7" s="29">
        <v>1</v>
      </c>
      <c r="R7" s="29">
        <v>1</v>
      </c>
      <c r="S7" s="29">
        <v>1</v>
      </c>
      <c r="T7" s="29">
        <v>1</v>
      </c>
      <c r="U7" s="29">
        <v>1</v>
      </c>
      <c r="V7" s="29">
        <v>1</v>
      </c>
      <c r="W7" s="29">
        <v>1</v>
      </c>
      <c r="X7" s="29">
        <v>1</v>
      </c>
      <c r="Y7" s="29">
        <v>1</v>
      </c>
      <c r="Z7" s="29">
        <v>1</v>
      </c>
      <c r="AA7" s="29">
        <v>1</v>
      </c>
      <c r="AB7" s="29">
        <v>1</v>
      </c>
      <c r="AC7" s="29">
        <v>1</v>
      </c>
      <c r="AD7" s="29">
        <v>1</v>
      </c>
      <c r="AE7" s="29">
        <v>1</v>
      </c>
      <c r="AF7" s="29">
        <v>1</v>
      </c>
      <c r="AG7" s="29">
        <v>1</v>
      </c>
      <c r="AH7" s="29">
        <v>1</v>
      </c>
      <c r="AI7" s="29">
        <v>1</v>
      </c>
      <c r="AJ7" s="13">
        <f t="shared" si="0"/>
        <v>1</v>
      </c>
      <c r="AK7" s="221"/>
      <c r="AL7" s="264">
        <v>39</v>
      </c>
      <c r="AM7" s="29">
        <v>0.92944369063772048</v>
      </c>
      <c r="AN7" s="29">
        <v>1.3766423357664233</v>
      </c>
      <c r="AO7" s="29">
        <v>0.91092258748674448</v>
      </c>
      <c r="AP7" s="29">
        <v>0.9720605355064027</v>
      </c>
      <c r="AQ7" s="29">
        <v>0.99161676646706587</v>
      </c>
      <c r="AR7" s="29">
        <v>0.9903381642512078</v>
      </c>
      <c r="AS7" s="29">
        <v>1.0060975609756098</v>
      </c>
      <c r="AT7" s="29">
        <v>1.0060606060606061</v>
      </c>
      <c r="AU7" s="29">
        <v>0.98289156626506025</v>
      </c>
      <c r="AV7" s="29">
        <v>0.98259377298357442</v>
      </c>
      <c r="AW7" s="29">
        <v>0.98228542914171657</v>
      </c>
      <c r="AX7" s="29">
        <v>0.98196596393192781</v>
      </c>
      <c r="AY7" s="29">
        <v>0.98163476461458887</v>
      </c>
      <c r="AZ7" s="29">
        <v>1</v>
      </c>
      <c r="BA7" s="29">
        <v>1</v>
      </c>
      <c r="BB7" s="29">
        <v>1</v>
      </c>
      <c r="BC7" s="29">
        <v>1</v>
      </c>
      <c r="BD7" s="29">
        <v>1</v>
      </c>
      <c r="BE7" s="29">
        <v>1</v>
      </c>
      <c r="BF7" s="29">
        <v>1</v>
      </c>
      <c r="BG7" s="29">
        <v>1</v>
      </c>
      <c r="BH7" s="29">
        <v>1</v>
      </c>
      <c r="BI7" s="29">
        <v>1</v>
      </c>
      <c r="BJ7" s="29">
        <v>1</v>
      </c>
      <c r="BK7" s="29">
        <v>1</v>
      </c>
      <c r="BL7" s="29">
        <v>1</v>
      </c>
      <c r="BM7" s="29">
        <v>1</v>
      </c>
      <c r="BN7" s="29">
        <v>1</v>
      </c>
      <c r="BO7" s="29">
        <v>1</v>
      </c>
      <c r="BP7" s="29">
        <v>1</v>
      </c>
      <c r="BQ7" s="29">
        <v>1</v>
      </c>
      <c r="BR7" s="29">
        <v>1</v>
      </c>
      <c r="BS7" s="29">
        <v>1</v>
      </c>
      <c r="BT7" s="13">
        <f t="shared" si="1"/>
        <v>1</v>
      </c>
    </row>
    <row r="8" spans="1:72" x14ac:dyDescent="0.25">
      <c r="A8" s="221" t="s">
        <v>122</v>
      </c>
      <c r="B8" s="264">
        <v>6</v>
      </c>
      <c r="C8" s="29">
        <v>1.0662743782173518</v>
      </c>
      <c r="D8" s="29">
        <v>1.0370413011275108</v>
      </c>
      <c r="E8" s="29">
        <v>1.0333371710147596</v>
      </c>
      <c r="F8" s="29">
        <v>1.0296330409020085</v>
      </c>
      <c r="G8" s="29">
        <v>1.0259289107892573</v>
      </c>
      <c r="H8" s="29">
        <v>1.0222247806765061</v>
      </c>
      <c r="I8" s="29">
        <v>1.018520650563755</v>
      </c>
      <c r="J8" s="29">
        <v>1.0148165204510038</v>
      </c>
      <c r="K8" s="29">
        <v>1.0111123903382526</v>
      </c>
      <c r="L8" s="29">
        <v>1.0074082602255015</v>
      </c>
      <c r="M8" s="29">
        <v>1.0037041301127503</v>
      </c>
      <c r="N8" s="29">
        <v>0.99999999999999922</v>
      </c>
      <c r="O8" s="29">
        <v>1</v>
      </c>
      <c r="P8" s="29">
        <v>1</v>
      </c>
      <c r="Q8" s="29">
        <v>1</v>
      </c>
      <c r="R8" s="29">
        <v>1</v>
      </c>
      <c r="S8" s="29">
        <v>1</v>
      </c>
      <c r="T8" s="29">
        <v>1</v>
      </c>
      <c r="U8" s="29">
        <v>1</v>
      </c>
      <c r="V8" s="29">
        <v>1</v>
      </c>
      <c r="W8" s="29">
        <v>1</v>
      </c>
      <c r="X8" s="29">
        <v>1</v>
      </c>
      <c r="Y8" s="29">
        <v>1</v>
      </c>
      <c r="Z8" s="29">
        <v>1</v>
      </c>
      <c r="AA8" s="29">
        <v>1</v>
      </c>
      <c r="AB8" s="29">
        <v>1</v>
      </c>
      <c r="AC8" s="29">
        <v>1</v>
      </c>
      <c r="AD8" s="29">
        <v>1</v>
      </c>
      <c r="AE8" s="29">
        <v>1</v>
      </c>
      <c r="AF8" s="29">
        <v>1</v>
      </c>
      <c r="AG8" s="29">
        <v>1</v>
      </c>
      <c r="AH8" s="29">
        <v>1</v>
      </c>
      <c r="AI8" s="29">
        <v>1</v>
      </c>
      <c r="AJ8" s="13">
        <f t="shared" si="0"/>
        <v>1</v>
      </c>
      <c r="AK8" s="221"/>
      <c r="AL8" s="264">
        <v>40</v>
      </c>
      <c r="AM8" s="29">
        <v>1.0662743782173518</v>
      </c>
      <c r="AN8" s="29">
        <v>1.0370413011275108</v>
      </c>
      <c r="AO8" s="29">
        <v>1.0333371710147596</v>
      </c>
      <c r="AP8" s="29">
        <v>1.0296330409020085</v>
      </c>
      <c r="AQ8" s="29">
        <v>1.0259289107892573</v>
      </c>
      <c r="AR8" s="29">
        <v>1.0222247806765061</v>
      </c>
      <c r="AS8" s="29">
        <v>1.018520650563755</v>
      </c>
      <c r="AT8" s="29">
        <v>1.0148165204510038</v>
      </c>
      <c r="AU8" s="29">
        <v>1.0111123903382526</v>
      </c>
      <c r="AV8" s="29">
        <v>1.0074082602255015</v>
      </c>
      <c r="AW8" s="29">
        <v>1.0037041301127503</v>
      </c>
      <c r="AX8" s="29">
        <v>0.99999999999999922</v>
      </c>
      <c r="AY8" s="29">
        <v>1</v>
      </c>
      <c r="AZ8" s="29">
        <v>1</v>
      </c>
      <c r="BA8" s="29">
        <v>1</v>
      </c>
      <c r="BB8" s="29">
        <v>1</v>
      </c>
      <c r="BC8" s="29">
        <v>1</v>
      </c>
      <c r="BD8" s="29">
        <v>1</v>
      </c>
      <c r="BE8" s="29">
        <v>1</v>
      </c>
      <c r="BF8" s="29">
        <v>1</v>
      </c>
      <c r="BG8" s="29">
        <v>1</v>
      </c>
      <c r="BH8" s="29">
        <v>1</v>
      </c>
      <c r="BI8" s="29">
        <v>1</v>
      </c>
      <c r="BJ8" s="29">
        <v>1</v>
      </c>
      <c r="BK8" s="29">
        <v>1</v>
      </c>
      <c r="BL8" s="29">
        <v>1</v>
      </c>
      <c r="BM8" s="29">
        <v>1</v>
      </c>
      <c r="BN8" s="29">
        <v>1</v>
      </c>
      <c r="BO8" s="29">
        <v>1</v>
      </c>
      <c r="BP8" s="29">
        <v>1</v>
      </c>
      <c r="BQ8" s="29">
        <v>1</v>
      </c>
      <c r="BR8" s="29">
        <v>1</v>
      </c>
      <c r="BS8" s="29">
        <v>1</v>
      </c>
      <c r="BT8" s="13">
        <f t="shared" si="1"/>
        <v>1</v>
      </c>
    </row>
    <row r="9" spans="1:72" x14ac:dyDescent="0.25">
      <c r="A9" s="221" t="s">
        <v>70</v>
      </c>
      <c r="B9" s="264">
        <v>7</v>
      </c>
      <c r="C9" s="29">
        <v>1</v>
      </c>
      <c r="D9" s="29">
        <v>1</v>
      </c>
      <c r="E9" s="29">
        <v>1</v>
      </c>
      <c r="F9" s="29">
        <v>1</v>
      </c>
      <c r="G9" s="29">
        <v>1</v>
      </c>
      <c r="H9" s="29">
        <v>1</v>
      </c>
      <c r="I9" s="29">
        <v>1</v>
      </c>
      <c r="J9" s="29">
        <v>1</v>
      </c>
      <c r="K9" s="29">
        <v>1</v>
      </c>
      <c r="L9" s="29">
        <v>1</v>
      </c>
      <c r="M9" s="29">
        <v>1</v>
      </c>
      <c r="N9" s="29">
        <v>1</v>
      </c>
      <c r="O9" s="29">
        <v>1</v>
      </c>
      <c r="P9" s="29">
        <v>1</v>
      </c>
      <c r="Q9" s="29">
        <v>1</v>
      </c>
      <c r="R9" s="29">
        <v>1</v>
      </c>
      <c r="S9" s="29">
        <v>1</v>
      </c>
      <c r="T9" s="29">
        <v>1</v>
      </c>
      <c r="U9" s="29">
        <v>1</v>
      </c>
      <c r="V9" s="29">
        <v>1</v>
      </c>
      <c r="W9" s="29">
        <v>1</v>
      </c>
      <c r="X9" s="29">
        <v>1</v>
      </c>
      <c r="Y9" s="29">
        <v>1</v>
      </c>
      <c r="Z9" s="29">
        <v>1</v>
      </c>
      <c r="AA9" s="29">
        <v>1</v>
      </c>
      <c r="AB9" s="29">
        <v>1</v>
      </c>
      <c r="AC9" s="29">
        <v>1</v>
      </c>
      <c r="AD9" s="29">
        <v>1</v>
      </c>
      <c r="AE9" s="29">
        <v>1</v>
      </c>
      <c r="AF9" s="29">
        <v>1</v>
      </c>
      <c r="AG9" s="29">
        <v>1</v>
      </c>
      <c r="AH9" s="29">
        <v>1</v>
      </c>
      <c r="AI9" s="29">
        <v>1</v>
      </c>
      <c r="AJ9" s="13">
        <f t="shared" si="0"/>
        <v>1</v>
      </c>
      <c r="AK9" s="221"/>
      <c r="AL9" s="264">
        <v>41</v>
      </c>
      <c r="AM9" s="29">
        <v>1</v>
      </c>
      <c r="AN9" s="29">
        <v>1</v>
      </c>
      <c r="AO9" s="29">
        <v>1</v>
      </c>
      <c r="AP9" s="29">
        <v>1</v>
      </c>
      <c r="AQ9" s="29">
        <v>1</v>
      </c>
      <c r="AR9" s="29">
        <v>1</v>
      </c>
      <c r="AS9" s="29">
        <v>1</v>
      </c>
      <c r="AT9" s="29">
        <v>1</v>
      </c>
      <c r="AU9" s="29">
        <v>1</v>
      </c>
      <c r="AV9" s="29">
        <v>1</v>
      </c>
      <c r="AW9" s="29">
        <v>1</v>
      </c>
      <c r="AX9" s="29">
        <v>1</v>
      </c>
      <c r="AY9" s="29">
        <v>1</v>
      </c>
      <c r="AZ9" s="29">
        <v>1</v>
      </c>
      <c r="BA9" s="29">
        <v>1</v>
      </c>
      <c r="BB9" s="29">
        <v>1</v>
      </c>
      <c r="BC9" s="29">
        <v>1</v>
      </c>
      <c r="BD9" s="29">
        <v>1</v>
      </c>
      <c r="BE9" s="29">
        <v>1</v>
      </c>
      <c r="BF9" s="29">
        <v>1</v>
      </c>
      <c r="BG9" s="29">
        <v>1</v>
      </c>
      <c r="BH9" s="29">
        <v>1</v>
      </c>
      <c r="BI9" s="29">
        <v>1</v>
      </c>
      <c r="BJ9" s="29">
        <v>1</v>
      </c>
      <c r="BK9" s="29">
        <v>1</v>
      </c>
      <c r="BL9" s="29">
        <v>1</v>
      </c>
      <c r="BM9" s="29">
        <v>1</v>
      </c>
      <c r="BN9" s="29">
        <v>1</v>
      </c>
      <c r="BO9" s="29">
        <v>1</v>
      </c>
      <c r="BP9" s="29">
        <v>1</v>
      </c>
      <c r="BQ9" s="29">
        <v>1</v>
      </c>
      <c r="BR9" s="29">
        <v>1</v>
      </c>
      <c r="BS9" s="29">
        <v>1</v>
      </c>
      <c r="BT9" s="13">
        <f t="shared" si="1"/>
        <v>1</v>
      </c>
    </row>
    <row r="10" spans="1:72" x14ac:dyDescent="0.25">
      <c r="A10" s="221" t="s">
        <v>71</v>
      </c>
      <c r="B10" s="264">
        <v>8</v>
      </c>
      <c r="C10" s="29">
        <v>0.96004319654427661</v>
      </c>
      <c r="D10" s="29">
        <v>0.98312710911136103</v>
      </c>
      <c r="E10" s="29">
        <v>0.98481439820022487</v>
      </c>
      <c r="F10" s="29">
        <v>0.98650168728908882</v>
      </c>
      <c r="G10" s="29">
        <v>0.98818897637795278</v>
      </c>
      <c r="H10" s="29">
        <v>0.98987626546681673</v>
      </c>
      <c r="I10" s="29">
        <v>0.99156355455568068</v>
      </c>
      <c r="J10" s="29">
        <v>0.99325084364454463</v>
      </c>
      <c r="K10" s="29">
        <v>0.99493813273340859</v>
      </c>
      <c r="L10" s="29">
        <v>0.99662542182227254</v>
      </c>
      <c r="M10" s="29">
        <v>0.99831271091113649</v>
      </c>
      <c r="N10" s="29">
        <v>1.0000000000000004</v>
      </c>
      <c r="O10" s="29">
        <v>1</v>
      </c>
      <c r="P10" s="29">
        <v>1</v>
      </c>
      <c r="Q10" s="29">
        <v>1</v>
      </c>
      <c r="R10" s="29">
        <v>1</v>
      </c>
      <c r="S10" s="29">
        <v>1</v>
      </c>
      <c r="T10" s="29">
        <v>1</v>
      </c>
      <c r="U10" s="29">
        <v>1</v>
      </c>
      <c r="V10" s="29">
        <v>1</v>
      </c>
      <c r="W10" s="29">
        <v>1</v>
      </c>
      <c r="X10" s="29">
        <v>1</v>
      </c>
      <c r="Y10" s="29">
        <v>1</v>
      </c>
      <c r="Z10" s="29">
        <v>1</v>
      </c>
      <c r="AA10" s="29">
        <v>1</v>
      </c>
      <c r="AB10" s="29">
        <v>1</v>
      </c>
      <c r="AC10" s="29">
        <v>1</v>
      </c>
      <c r="AD10" s="29">
        <v>1</v>
      </c>
      <c r="AE10" s="29">
        <v>1</v>
      </c>
      <c r="AF10" s="29">
        <v>1</v>
      </c>
      <c r="AG10" s="29">
        <v>1</v>
      </c>
      <c r="AH10" s="29">
        <v>1</v>
      </c>
      <c r="AI10" s="29">
        <v>1</v>
      </c>
      <c r="AJ10" s="13">
        <f t="shared" si="0"/>
        <v>1</v>
      </c>
      <c r="AK10" s="221"/>
      <c r="AL10" s="264">
        <v>42</v>
      </c>
      <c r="AM10" s="29">
        <v>0.96004319654427661</v>
      </c>
      <c r="AN10" s="29">
        <v>0.98312710911136103</v>
      </c>
      <c r="AO10" s="29">
        <v>0.98481439820022487</v>
      </c>
      <c r="AP10" s="29">
        <v>0.98650168728908882</v>
      </c>
      <c r="AQ10" s="29">
        <v>0.98818897637795278</v>
      </c>
      <c r="AR10" s="29">
        <v>0.98987626546681673</v>
      </c>
      <c r="AS10" s="29">
        <v>0.99156355455568068</v>
      </c>
      <c r="AT10" s="29">
        <v>0.99325084364454463</v>
      </c>
      <c r="AU10" s="29">
        <v>0.99493813273340859</v>
      </c>
      <c r="AV10" s="29">
        <v>0.99662542182227254</v>
      </c>
      <c r="AW10" s="29">
        <v>0.99831271091113649</v>
      </c>
      <c r="AX10" s="29">
        <v>1.0000000000000004</v>
      </c>
      <c r="AY10" s="29">
        <v>1</v>
      </c>
      <c r="AZ10" s="29">
        <v>1</v>
      </c>
      <c r="BA10" s="29">
        <v>1</v>
      </c>
      <c r="BB10" s="29">
        <v>1</v>
      </c>
      <c r="BC10" s="29">
        <v>1</v>
      </c>
      <c r="BD10" s="29">
        <v>1</v>
      </c>
      <c r="BE10" s="29">
        <v>1</v>
      </c>
      <c r="BF10" s="29">
        <v>1</v>
      </c>
      <c r="BG10" s="29">
        <v>1</v>
      </c>
      <c r="BH10" s="29">
        <v>1</v>
      </c>
      <c r="BI10" s="29">
        <v>1</v>
      </c>
      <c r="BJ10" s="29">
        <v>1</v>
      </c>
      <c r="BK10" s="29">
        <v>1</v>
      </c>
      <c r="BL10" s="29">
        <v>1</v>
      </c>
      <c r="BM10" s="29">
        <v>1</v>
      </c>
      <c r="BN10" s="29">
        <v>1</v>
      </c>
      <c r="BO10" s="29">
        <v>1</v>
      </c>
      <c r="BP10" s="29">
        <v>1</v>
      </c>
      <c r="BQ10" s="29">
        <v>1</v>
      </c>
      <c r="BR10" s="29">
        <v>1</v>
      </c>
      <c r="BS10" s="29">
        <v>1</v>
      </c>
      <c r="BT10" s="13">
        <f t="shared" si="1"/>
        <v>1</v>
      </c>
    </row>
    <row r="11" spans="1:72" x14ac:dyDescent="0.25">
      <c r="A11" s="221" t="s">
        <v>72</v>
      </c>
      <c r="B11" s="264">
        <v>9</v>
      </c>
      <c r="C11" s="29">
        <v>1.2043780961306769</v>
      </c>
      <c r="D11" s="29">
        <v>0.80579178478127722</v>
      </c>
      <c r="E11" s="29">
        <v>0.82521260630314952</v>
      </c>
      <c r="F11" s="29">
        <v>0.84463342782502182</v>
      </c>
      <c r="G11" s="29">
        <v>0.86405424934689412</v>
      </c>
      <c r="H11" s="29">
        <v>0.88347507086876642</v>
      </c>
      <c r="I11" s="29">
        <v>0.90289589239063872</v>
      </c>
      <c r="J11" s="29">
        <v>0.92231671391251102</v>
      </c>
      <c r="K11" s="29">
        <v>0.94173753543438332</v>
      </c>
      <c r="L11" s="29">
        <v>0.96115835695625562</v>
      </c>
      <c r="M11" s="29">
        <v>0.98057917847812792</v>
      </c>
      <c r="N11" s="29">
        <v>1.0000000000000002</v>
      </c>
      <c r="O11" s="29">
        <v>1</v>
      </c>
      <c r="P11" s="29">
        <v>1</v>
      </c>
      <c r="Q11" s="29">
        <v>1</v>
      </c>
      <c r="R11" s="29">
        <v>1</v>
      </c>
      <c r="S11" s="29">
        <v>1</v>
      </c>
      <c r="T11" s="29">
        <v>1</v>
      </c>
      <c r="U11" s="29">
        <v>1</v>
      </c>
      <c r="V11" s="29">
        <v>1</v>
      </c>
      <c r="W11" s="29">
        <v>1</v>
      </c>
      <c r="X11" s="29">
        <v>1</v>
      </c>
      <c r="Y11" s="29">
        <v>1</v>
      </c>
      <c r="Z11" s="29">
        <v>1</v>
      </c>
      <c r="AA11" s="29">
        <v>1</v>
      </c>
      <c r="AB11" s="29">
        <v>1</v>
      </c>
      <c r="AC11" s="29">
        <v>1</v>
      </c>
      <c r="AD11" s="29">
        <v>1</v>
      </c>
      <c r="AE11" s="29">
        <v>1</v>
      </c>
      <c r="AF11" s="29">
        <v>1</v>
      </c>
      <c r="AG11" s="29">
        <v>1</v>
      </c>
      <c r="AH11" s="29">
        <v>1</v>
      </c>
      <c r="AI11" s="29">
        <v>1</v>
      </c>
      <c r="AJ11" s="13">
        <f t="shared" si="0"/>
        <v>1</v>
      </c>
      <c r="AK11" s="221"/>
      <c r="AL11" s="264">
        <v>43</v>
      </c>
      <c r="AM11" s="29">
        <v>1.2043780961306769</v>
      </c>
      <c r="AN11" s="29">
        <v>0.80579178478127722</v>
      </c>
      <c r="AO11" s="29">
        <v>0.82521260630314952</v>
      </c>
      <c r="AP11" s="29">
        <v>0.84463342782502182</v>
      </c>
      <c r="AQ11" s="29">
        <v>0.86405424934689412</v>
      </c>
      <c r="AR11" s="29">
        <v>0.88347507086876642</v>
      </c>
      <c r="AS11" s="29">
        <v>0.90289589239063872</v>
      </c>
      <c r="AT11" s="29">
        <v>0.92231671391251102</v>
      </c>
      <c r="AU11" s="29">
        <v>0.94173753543438332</v>
      </c>
      <c r="AV11" s="29">
        <v>0.96115835695625562</v>
      </c>
      <c r="AW11" s="29">
        <v>0.98057917847812792</v>
      </c>
      <c r="AX11" s="29">
        <v>1.0000000000000002</v>
      </c>
      <c r="AY11" s="29">
        <v>1</v>
      </c>
      <c r="AZ11" s="29">
        <v>1</v>
      </c>
      <c r="BA11" s="29">
        <v>1</v>
      </c>
      <c r="BB11" s="29">
        <v>1</v>
      </c>
      <c r="BC11" s="29">
        <v>1</v>
      </c>
      <c r="BD11" s="29">
        <v>1</v>
      </c>
      <c r="BE11" s="29">
        <v>1</v>
      </c>
      <c r="BF11" s="29">
        <v>1</v>
      </c>
      <c r="BG11" s="29">
        <v>1</v>
      </c>
      <c r="BH11" s="29">
        <v>1</v>
      </c>
      <c r="BI11" s="29">
        <v>1</v>
      </c>
      <c r="BJ11" s="29">
        <v>1</v>
      </c>
      <c r="BK11" s="29">
        <v>1</v>
      </c>
      <c r="BL11" s="29">
        <v>1</v>
      </c>
      <c r="BM11" s="29">
        <v>1</v>
      </c>
      <c r="BN11" s="29">
        <v>1</v>
      </c>
      <c r="BO11" s="29">
        <v>1</v>
      </c>
      <c r="BP11" s="29">
        <v>1</v>
      </c>
      <c r="BQ11" s="29">
        <v>1</v>
      </c>
      <c r="BR11" s="29">
        <v>1</v>
      </c>
      <c r="BS11" s="29">
        <v>1</v>
      </c>
      <c r="BT11" s="13">
        <f t="shared" si="1"/>
        <v>1</v>
      </c>
    </row>
    <row r="12" spans="1:72" x14ac:dyDescent="0.25">
      <c r="A12" s="221" t="s">
        <v>73</v>
      </c>
      <c r="B12" s="264">
        <v>10</v>
      </c>
      <c r="C12" s="29">
        <v>1</v>
      </c>
      <c r="D12" s="29">
        <v>1</v>
      </c>
      <c r="E12" s="29">
        <v>1</v>
      </c>
      <c r="F12" s="29">
        <v>1</v>
      </c>
      <c r="G12" s="29">
        <v>1</v>
      </c>
      <c r="H12" s="29">
        <v>1</v>
      </c>
      <c r="I12" s="29">
        <v>1</v>
      </c>
      <c r="J12" s="29">
        <v>1</v>
      </c>
      <c r="K12" s="29">
        <v>1</v>
      </c>
      <c r="L12" s="29">
        <v>1</v>
      </c>
      <c r="M12" s="29">
        <v>1</v>
      </c>
      <c r="N12" s="29">
        <v>1</v>
      </c>
      <c r="O12" s="29">
        <v>1</v>
      </c>
      <c r="P12" s="29">
        <v>1</v>
      </c>
      <c r="Q12" s="29">
        <v>1</v>
      </c>
      <c r="R12" s="29">
        <v>1</v>
      </c>
      <c r="S12" s="29">
        <v>1</v>
      </c>
      <c r="T12" s="29">
        <v>1</v>
      </c>
      <c r="U12" s="29">
        <v>1</v>
      </c>
      <c r="V12" s="29">
        <v>1</v>
      </c>
      <c r="W12" s="29">
        <v>1</v>
      </c>
      <c r="X12" s="29">
        <v>1</v>
      </c>
      <c r="Y12" s="29">
        <v>1</v>
      </c>
      <c r="Z12" s="29">
        <v>1</v>
      </c>
      <c r="AA12" s="29">
        <v>1</v>
      </c>
      <c r="AB12" s="29">
        <v>1</v>
      </c>
      <c r="AC12" s="29">
        <v>1</v>
      </c>
      <c r="AD12" s="29">
        <v>1</v>
      </c>
      <c r="AE12" s="29">
        <v>1</v>
      </c>
      <c r="AF12" s="29">
        <v>1</v>
      </c>
      <c r="AG12" s="29">
        <v>1</v>
      </c>
      <c r="AH12" s="29">
        <v>1</v>
      </c>
      <c r="AI12" s="29">
        <v>1</v>
      </c>
      <c r="AJ12" s="13">
        <f t="shared" si="0"/>
        <v>1</v>
      </c>
      <c r="AK12" s="221"/>
      <c r="AL12" s="264">
        <v>44</v>
      </c>
      <c r="AM12" s="29">
        <v>1</v>
      </c>
      <c r="AN12" s="29">
        <v>1</v>
      </c>
      <c r="AO12" s="29">
        <v>1</v>
      </c>
      <c r="AP12" s="29">
        <v>1</v>
      </c>
      <c r="AQ12" s="29">
        <v>1</v>
      </c>
      <c r="AR12" s="29">
        <v>1</v>
      </c>
      <c r="AS12" s="29">
        <v>1</v>
      </c>
      <c r="AT12" s="29">
        <v>1</v>
      </c>
      <c r="AU12" s="29">
        <v>1</v>
      </c>
      <c r="AV12" s="29">
        <v>1</v>
      </c>
      <c r="AW12" s="29">
        <v>1</v>
      </c>
      <c r="AX12" s="29">
        <v>1</v>
      </c>
      <c r="AY12" s="29">
        <v>1</v>
      </c>
      <c r="AZ12" s="29">
        <v>1</v>
      </c>
      <c r="BA12" s="29">
        <v>1</v>
      </c>
      <c r="BB12" s="29">
        <v>1</v>
      </c>
      <c r="BC12" s="29">
        <v>1</v>
      </c>
      <c r="BD12" s="29">
        <v>1</v>
      </c>
      <c r="BE12" s="29">
        <v>1</v>
      </c>
      <c r="BF12" s="29">
        <v>1</v>
      </c>
      <c r="BG12" s="29">
        <v>1</v>
      </c>
      <c r="BH12" s="29">
        <v>1</v>
      </c>
      <c r="BI12" s="29">
        <v>1</v>
      </c>
      <c r="BJ12" s="29">
        <v>1</v>
      </c>
      <c r="BK12" s="29">
        <v>1</v>
      </c>
      <c r="BL12" s="29">
        <v>1</v>
      </c>
      <c r="BM12" s="29">
        <v>1</v>
      </c>
      <c r="BN12" s="29">
        <v>1</v>
      </c>
      <c r="BO12" s="29">
        <v>1</v>
      </c>
      <c r="BP12" s="29">
        <v>1</v>
      </c>
      <c r="BQ12" s="29">
        <v>1</v>
      </c>
      <c r="BR12" s="29">
        <v>1</v>
      </c>
      <c r="BS12" s="29">
        <v>1</v>
      </c>
      <c r="BT12" s="13">
        <f t="shared" si="1"/>
        <v>1</v>
      </c>
    </row>
    <row r="13" spans="1:72" x14ac:dyDescent="0.25">
      <c r="A13" s="221" t="s">
        <v>74</v>
      </c>
      <c r="B13" s="264">
        <v>11</v>
      </c>
      <c r="C13" s="29">
        <v>1</v>
      </c>
      <c r="D13" s="29">
        <v>1</v>
      </c>
      <c r="E13" s="29">
        <v>1</v>
      </c>
      <c r="F13" s="29">
        <v>1</v>
      </c>
      <c r="G13" s="29">
        <v>1</v>
      </c>
      <c r="H13" s="29">
        <v>1</v>
      </c>
      <c r="I13" s="29">
        <v>1</v>
      </c>
      <c r="J13" s="29">
        <v>1</v>
      </c>
      <c r="K13" s="29">
        <v>1</v>
      </c>
      <c r="L13" s="29">
        <v>1</v>
      </c>
      <c r="M13" s="29">
        <v>1</v>
      </c>
      <c r="N13" s="29">
        <v>1</v>
      </c>
      <c r="O13" s="29">
        <v>1</v>
      </c>
      <c r="P13" s="29">
        <v>1</v>
      </c>
      <c r="Q13" s="29">
        <v>1</v>
      </c>
      <c r="R13" s="29">
        <v>1</v>
      </c>
      <c r="S13" s="29">
        <v>1</v>
      </c>
      <c r="T13" s="29">
        <v>1</v>
      </c>
      <c r="U13" s="29">
        <v>1</v>
      </c>
      <c r="V13" s="29">
        <v>1</v>
      </c>
      <c r="W13" s="29">
        <v>1</v>
      </c>
      <c r="X13" s="29">
        <v>1</v>
      </c>
      <c r="Y13" s="29">
        <v>1</v>
      </c>
      <c r="Z13" s="29">
        <v>1</v>
      </c>
      <c r="AA13" s="29">
        <v>1</v>
      </c>
      <c r="AB13" s="29">
        <v>1</v>
      </c>
      <c r="AC13" s="29">
        <v>1</v>
      </c>
      <c r="AD13" s="29">
        <v>1</v>
      </c>
      <c r="AE13" s="29">
        <v>1</v>
      </c>
      <c r="AF13" s="29">
        <v>1</v>
      </c>
      <c r="AG13" s="29">
        <v>1</v>
      </c>
      <c r="AH13" s="29">
        <v>1</v>
      </c>
      <c r="AI13" s="29">
        <v>1</v>
      </c>
      <c r="AJ13" s="13">
        <f t="shared" si="0"/>
        <v>1</v>
      </c>
      <c r="AK13" s="221"/>
      <c r="AL13" s="264">
        <v>45</v>
      </c>
      <c r="AM13" s="29">
        <v>1</v>
      </c>
      <c r="AN13" s="29">
        <v>1</v>
      </c>
      <c r="AO13" s="29">
        <v>1</v>
      </c>
      <c r="AP13" s="29">
        <v>1</v>
      </c>
      <c r="AQ13" s="29">
        <v>1</v>
      </c>
      <c r="AR13" s="29">
        <v>1</v>
      </c>
      <c r="AS13" s="29">
        <v>1</v>
      </c>
      <c r="AT13" s="29">
        <v>1</v>
      </c>
      <c r="AU13" s="29">
        <v>1</v>
      </c>
      <c r="AV13" s="29">
        <v>1</v>
      </c>
      <c r="AW13" s="29">
        <v>1</v>
      </c>
      <c r="AX13" s="29">
        <v>1</v>
      </c>
      <c r="AY13" s="29">
        <v>1</v>
      </c>
      <c r="AZ13" s="29">
        <v>1</v>
      </c>
      <c r="BA13" s="29">
        <v>1</v>
      </c>
      <c r="BB13" s="29">
        <v>1</v>
      </c>
      <c r="BC13" s="29">
        <v>1</v>
      </c>
      <c r="BD13" s="29">
        <v>1</v>
      </c>
      <c r="BE13" s="29">
        <v>1</v>
      </c>
      <c r="BF13" s="29">
        <v>1</v>
      </c>
      <c r="BG13" s="29">
        <v>1</v>
      </c>
      <c r="BH13" s="29">
        <v>1</v>
      </c>
      <c r="BI13" s="29">
        <v>1</v>
      </c>
      <c r="BJ13" s="29">
        <v>1</v>
      </c>
      <c r="BK13" s="29">
        <v>1</v>
      </c>
      <c r="BL13" s="29">
        <v>1</v>
      </c>
      <c r="BM13" s="29">
        <v>1</v>
      </c>
      <c r="BN13" s="29">
        <v>1</v>
      </c>
      <c r="BO13" s="29">
        <v>1</v>
      </c>
      <c r="BP13" s="29">
        <v>1</v>
      </c>
      <c r="BQ13" s="29">
        <v>1</v>
      </c>
      <c r="BR13" s="29">
        <v>1</v>
      </c>
      <c r="BS13" s="29">
        <v>1</v>
      </c>
      <c r="BT13" s="13">
        <f t="shared" si="1"/>
        <v>1</v>
      </c>
    </row>
    <row r="14" spans="1:72" x14ac:dyDescent="0.25">
      <c r="A14" s="221" t="s">
        <v>75</v>
      </c>
      <c r="B14" s="264">
        <v>12</v>
      </c>
      <c r="C14" s="29">
        <v>1.0194730813287514</v>
      </c>
      <c r="D14" s="29">
        <v>0.9213483146067416</v>
      </c>
      <c r="E14" s="29">
        <v>0.86585365853658536</v>
      </c>
      <c r="F14" s="29">
        <v>1.0338028169014086</v>
      </c>
      <c r="G14" s="29">
        <v>1.013623978201635</v>
      </c>
      <c r="H14" s="29">
        <v>1.0120967741935483</v>
      </c>
      <c r="I14" s="29">
        <v>1.0119521912350598</v>
      </c>
      <c r="J14" s="29">
        <v>1.0118110236220472</v>
      </c>
      <c r="K14" s="29">
        <v>1.0108949416342412</v>
      </c>
      <c r="L14" s="29">
        <v>1.0107775211701309</v>
      </c>
      <c r="M14" s="29">
        <v>1.0106626047220106</v>
      </c>
      <c r="N14" s="29">
        <v>1.0105501130369254</v>
      </c>
      <c r="O14" s="29">
        <v>1.0104399701715137</v>
      </c>
      <c r="P14" s="29">
        <v>1</v>
      </c>
      <c r="Q14" s="29">
        <v>1</v>
      </c>
      <c r="R14" s="29">
        <v>1</v>
      </c>
      <c r="S14" s="29">
        <v>1</v>
      </c>
      <c r="T14" s="29">
        <v>1</v>
      </c>
      <c r="U14" s="29">
        <v>1</v>
      </c>
      <c r="V14" s="29">
        <v>1</v>
      </c>
      <c r="W14" s="29">
        <v>1</v>
      </c>
      <c r="X14" s="29">
        <v>1</v>
      </c>
      <c r="Y14" s="29">
        <v>1</v>
      </c>
      <c r="Z14" s="29">
        <v>1</v>
      </c>
      <c r="AA14" s="29">
        <v>1</v>
      </c>
      <c r="AB14" s="29">
        <v>1</v>
      </c>
      <c r="AC14" s="29">
        <v>1</v>
      </c>
      <c r="AD14" s="29">
        <v>1</v>
      </c>
      <c r="AE14" s="29">
        <v>1</v>
      </c>
      <c r="AF14" s="29">
        <v>1</v>
      </c>
      <c r="AG14" s="29">
        <v>1</v>
      </c>
      <c r="AH14" s="29">
        <v>1</v>
      </c>
      <c r="AI14" s="29">
        <v>1</v>
      </c>
      <c r="AJ14" s="13">
        <f t="shared" si="0"/>
        <v>1</v>
      </c>
      <c r="AK14" s="221"/>
      <c r="AL14" s="264">
        <v>46</v>
      </c>
      <c r="AM14" s="29">
        <v>1.0194730813287514</v>
      </c>
      <c r="AN14" s="29">
        <v>0.9213483146067416</v>
      </c>
      <c r="AO14" s="29">
        <v>0.86585365853658536</v>
      </c>
      <c r="AP14" s="29">
        <v>1.0338028169014086</v>
      </c>
      <c r="AQ14" s="29">
        <v>1.013623978201635</v>
      </c>
      <c r="AR14" s="29">
        <v>1.0120967741935483</v>
      </c>
      <c r="AS14" s="29">
        <v>1.0119521912350598</v>
      </c>
      <c r="AT14" s="29">
        <v>1.0118110236220472</v>
      </c>
      <c r="AU14" s="29">
        <v>1.0108949416342412</v>
      </c>
      <c r="AV14" s="29">
        <v>1.0107775211701309</v>
      </c>
      <c r="AW14" s="29">
        <v>1.0106626047220106</v>
      </c>
      <c r="AX14" s="29">
        <v>1.0105501130369254</v>
      </c>
      <c r="AY14" s="29">
        <v>1.0104399701715137</v>
      </c>
      <c r="AZ14" s="29">
        <v>1</v>
      </c>
      <c r="BA14" s="29">
        <v>1</v>
      </c>
      <c r="BB14" s="29">
        <v>1</v>
      </c>
      <c r="BC14" s="29">
        <v>1</v>
      </c>
      <c r="BD14" s="29">
        <v>1</v>
      </c>
      <c r="BE14" s="29">
        <v>1</v>
      </c>
      <c r="BF14" s="29">
        <v>1</v>
      </c>
      <c r="BG14" s="29">
        <v>1</v>
      </c>
      <c r="BH14" s="29">
        <v>1</v>
      </c>
      <c r="BI14" s="29">
        <v>1</v>
      </c>
      <c r="BJ14" s="29">
        <v>1</v>
      </c>
      <c r="BK14" s="29">
        <v>1</v>
      </c>
      <c r="BL14" s="29">
        <v>1</v>
      </c>
      <c r="BM14" s="29">
        <v>1</v>
      </c>
      <c r="BN14" s="29">
        <v>1</v>
      </c>
      <c r="BO14" s="29">
        <v>1</v>
      </c>
      <c r="BP14" s="29">
        <v>1</v>
      </c>
      <c r="BQ14" s="29">
        <v>1</v>
      </c>
      <c r="BR14" s="29">
        <v>1</v>
      </c>
      <c r="BS14" s="29">
        <v>1</v>
      </c>
      <c r="BT14" s="13">
        <f t="shared" si="1"/>
        <v>1</v>
      </c>
    </row>
    <row r="15" spans="1:72" x14ac:dyDescent="0.25">
      <c r="A15" s="221" t="s">
        <v>76</v>
      </c>
      <c r="B15" s="264">
        <v>13</v>
      </c>
      <c r="C15" s="29">
        <v>1</v>
      </c>
      <c r="D15" s="29">
        <v>1</v>
      </c>
      <c r="E15" s="29">
        <v>1</v>
      </c>
      <c r="F15" s="29">
        <v>1</v>
      </c>
      <c r="G15" s="29">
        <v>1</v>
      </c>
      <c r="H15" s="29">
        <v>1</v>
      </c>
      <c r="I15" s="29">
        <v>1</v>
      </c>
      <c r="J15" s="29">
        <v>1</v>
      </c>
      <c r="K15" s="29">
        <v>1</v>
      </c>
      <c r="L15" s="29">
        <v>1</v>
      </c>
      <c r="M15" s="29">
        <v>1</v>
      </c>
      <c r="N15" s="29">
        <v>1</v>
      </c>
      <c r="O15" s="29">
        <v>1</v>
      </c>
      <c r="P15" s="29">
        <v>1</v>
      </c>
      <c r="Q15" s="29">
        <v>1</v>
      </c>
      <c r="R15" s="29">
        <v>1</v>
      </c>
      <c r="S15" s="29">
        <v>1</v>
      </c>
      <c r="T15" s="29">
        <v>1</v>
      </c>
      <c r="U15" s="29">
        <v>1</v>
      </c>
      <c r="V15" s="29">
        <v>1</v>
      </c>
      <c r="W15" s="29">
        <v>1</v>
      </c>
      <c r="X15" s="29">
        <v>1</v>
      </c>
      <c r="Y15" s="29">
        <v>1</v>
      </c>
      <c r="Z15" s="29">
        <v>1</v>
      </c>
      <c r="AA15" s="29">
        <v>1</v>
      </c>
      <c r="AB15" s="29">
        <v>1</v>
      </c>
      <c r="AC15" s="29">
        <v>1</v>
      </c>
      <c r="AD15" s="29">
        <v>1</v>
      </c>
      <c r="AE15" s="29">
        <v>1</v>
      </c>
      <c r="AF15" s="29">
        <v>1</v>
      </c>
      <c r="AG15" s="29">
        <v>1</v>
      </c>
      <c r="AH15" s="29">
        <v>1</v>
      </c>
      <c r="AI15" s="29">
        <v>1</v>
      </c>
      <c r="AJ15" s="13">
        <f t="shared" si="0"/>
        <v>1</v>
      </c>
      <c r="AK15" s="221"/>
      <c r="AL15" s="264">
        <v>47</v>
      </c>
      <c r="AM15" s="29">
        <v>1</v>
      </c>
      <c r="AN15" s="29">
        <v>1</v>
      </c>
      <c r="AO15" s="29">
        <v>1</v>
      </c>
      <c r="AP15" s="29">
        <v>1</v>
      </c>
      <c r="AQ15" s="29">
        <v>1</v>
      </c>
      <c r="AR15" s="29">
        <v>1</v>
      </c>
      <c r="AS15" s="29">
        <v>1</v>
      </c>
      <c r="AT15" s="29">
        <v>1</v>
      </c>
      <c r="AU15" s="29">
        <v>1</v>
      </c>
      <c r="AV15" s="29">
        <v>1</v>
      </c>
      <c r="AW15" s="29">
        <v>1</v>
      </c>
      <c r="AX15" s="29">
        <v>1</v>
      </c>
      <c r="AY15" s="29">
        <v>1</v>
      </c>
      <c r="AZ15" s="29">
        <v>1</v>
      </c>
      <c r="BA15" s="29">
        <v>1</v>
      </c>
      <c r="BB15" s="29">
        <v>1</v>
      </c>
      <c r="BC15" s="29">
        <v>1</v>
      </c>
      <c r="BD15" s="29">
        <v>1</v>
      </c>
      <c r="BE15" s="29">
        <v>1</v>
      </c>
      <c r="BF15" s="29">
        <v>1</v>
      </c>
      <c r="BG15" s="29">
        <v>1</v>
      </c>
      <c r="BH15" s="29">
        <v>1</v>
      </c>
      <c r="BI15" s="29">
        <v>1</v>
      </c>
      <c r="BJ15" s="29">
        <v>1</v>
      </c>
      <c r="BK15" s="29">
        <v>1</v>
      </c>
      <c r="BL15" s="29">
        <v>1</v>
      </c>
      <c r="BM15" s="29">
        <v>1</v>
      </c>
      <c r="BN15" s="29">
        <v>1</v>
      </c>
      <c r="BO15" s="29">
        <v>1</v>
      </c>
      <c r="BP15" s="29">
        <v>1</v>
      </c>
      <c r="BQ15" s="29">
        <v>1</v>
      </c>
      <c r="BR15" s="29">
        <v>1</v>
      </c>
      <c r="BS15" s="29">
        <v>1</v>
      </c>
      <c r="BT15" s="13">
        <f t="shared" si="1"/>
        <v>1</v>
      </c>
    </row>
    <row r="16" spans="1:72" x14ac:dyDescent="0.25">
      <c r="A16" s="221" t="s">
        <v>77</v>
      </c>
      <c r="B16" s="264">
        <v>14</v>
      </c>
      <c r="C16" s="29">
        <v>1.2765928691847908</v>
      </c>
      <c r="D16" s="29">
        <v>1.027310924369748</v>
      </c>
      <c r="E16" s="29">
        <v>0.66666666666666663</v>
      </c>
      <c r="F16" s="29">
        <v>1.1642638036809818</v>
      </c>
      <c r="G16" s="29">
        <v>1.1410881306810694</v>
      </c>
      <c r="H16" s="29">
        <v>1.1236435003463405</v>
      </c>
      <c r="I16" s="29">
        <v>1.1100380150005136</v>
      </c>
      <c r="J16" s="29">
        <v>1.0991299518696778</v>
      </c>
      <c r="K16" s="29">
        <v>0.97145263157894746</v>
      </c>
      <c r="L16" s="29">
        <v>1.016990291262136</v>
      </c>
      <c r="M16" s="29">
        <v>1.0167064439140814</v>
      </c>
      <c r="N16" s="29">
        <v>1.0164319248826288</v>
      </c>
      <c r="O16" s="29">
        <v>1.0161662817551962</v>
      </c>
      <c r="P16" s="29">
        <v>1.0181818181818181</v>
      </c>
      <c r="Q16" s="29">
        <v>1.017857142857143</v>
      </c>
      <c r="R16" s="29">
        <v>1.0175438596491226</v>
      </c>
      <c r="S16" s="29">
        <v>1.0172413793103448</v>
      </c>
      <c r="T16" s="29">
        <v>1.0169491525423731</v>
      </c>
      <c r="U16" s="29">
        <v>1.0145833333333334</v>
      </c>
      <c r="V16" s="29">
        <v>1.0143737166324436</v>
      </c>
      <c r="W16" s="29">
        <v>1.0141700404858298</v>
      </c>
      <c r="X16" s="29">
        <v>1.0139720558882237</v>
      </c>
      <c r="Y16" s="29">
        <v>1.0137795275590549</v>
      </c>
      <c r="Z16" s="29">
        <v>1.0190093805732889</v>
      </c>
      <c r="AA16" s="29">
        <v>1.0190093805732889</v>
      </c>
      <c r="AB16" s="29">
        <v>1.0190093805732889</v>
      </c>
      <c r="AC16" s="29">
        <v>1.0190093805732889</v>
      </c>
      <c r="AD16" s="29">
        <v>1.0190093805732889</v>
      </c>
      <c r="AE16" s="29">
        <v>1.0190093805732889</v>
      </c>
      <c r="AF16" s="29">
        <v>1.0190093805732889</v>
      </c>
      <c r="AG16" s="29">
        <v>1.0190093805732892</v>
      </c>
      <c r="AH16" s="29">
        <v>1.0190093805732887</v>
      </c>
      <c r="AI16" s="29">
        <v>1.0190093805732887</v>
      </c>
      <c r="AJ16" s="13">
        <f t="shared" si="0"/>
        <v>1.0190093805732887</v>
      </c>
      <c r="AK16" s="221"/>
      <c r="AL16" s="264">
        <v>48</v>
      </c>
      <c r="AM16" s="29">
        <v>1.2765928691847908</v>
      </c>
      <c r="AN16" s="29">
        <v>1.027310924369748</v>
      </c>
      <c r="AO16" s="29">
        <v>0.66666666666666663</v>
      </c>
      <c r="AP16" s="29">
        <v>1.1642638036809818</v>
      </c>
      <c r="AQ16" s="29">
        <v>1.1410881306810694</v>
      </c>
      <c r="AR16" s="29">
        <v>1.1236435003463405</v>
      </c>
      <c r="AS16" s="29">
        <v>1.1100380150005136</v>
      </c>
      <c r="AT16" s="29">
        <v>1.0991299518696778</v>
      </c>
      <c r="AU16" s="29">
        <v>0.97145263157894746</v>
      </c>
      <c r="AV16" s="29">
        <v>1.016990291262136</v>
      </c>
      <c r="AW16" s="29">
        <v>1.0167064439140814</v>
      </c>
      <c r="AX16" s="29">
        <v>1.0164319248826288</v>
      </c>
      <c r="AY16" s="29">
        <v>1.0161662817551962</v>
      </c>
      <c r="AZ16" s="29">
        <v>1.0181818181818181</v>
      </c>
      <c r="BA16" s="29">
        <v>1.017857142857143</v>
      </c>
      <c r="BB16" s="29">
        <v>1.0175438596491226</v>
      </c>
      <c r="BC16" s="29">
        <v>1.0172413793103448</v>
      </c>
      <c r="BD16" s="29">
        <v>1.0169491525423731</v>
      </c>
      <c r="BE16" s="29">
        <v>1.0145833333333334</v>
      </c>
      <c r="BF16" s="29">
        <v>1.0143737166324436</v>
      </c>
      <c r="BG16" s="29">
        <v>1.0141700404858298</v>
      </c>
      <c r="BH16" s="29">
        <v>1.0139720558882237</v>
      </c>
      <c r="BI16" s="29">
        <v>1.0137795275590549</v>
      </c>
      <c r="BJ16" s="29">
        <v>1.0190093805732889</v>
      </c>
      <c r="BK16" s="29">
        <v>1.0190093805732889</v>
      </c>
      <c r="BL16" s="29">
        <v>1.0190093805732889</v>
      </c>
      <c r="BM16" s="29">
        <v>1.0190093805732889</v>
      </c>
      <c r="BN16" s="29">
        <v>1.0190093805732889</v>
      </c>
      <c r="BO16" s="29">
        <v>1.0190093805732889</v>
      </c>
      <c r="BP16" s="29">
        <v>1.0190093805732889</v>
      </c>
      <c r="BQ16" s="29">
        <v>1.0190093805732892</v>
      </c>
      <c r="BR16" s="29">
        <v>1.0190093805732887</v>
      </c>
      <c r="BS16" s="29">
        <v>1.0190093805732887</v>
      </c>
      <c r="BT16" s="13">
        <f t="shared" si="1"/>
        <v>1.0190093805732887</v>
      </c>
    </row>
    <row r="17" spans="1:72" x14ac:dyDescent="0.25">
      <c r="A17" s="221" t="s">
        <v>78</v>
      </c>
      <c r="B17" s="264">
        <v>15</v>
      </c>
      <c r="C17" s="29">
        <v>0.90706453984592272</v>
      </c>
      <c r="D17" s="29">
        <v>1.0400299453936939</v>
      </c>
      <c r="E17" s="29">
        <v>0.92808031414388392</v>
      </c>
      <c r="F17" s="29">
        <v>1.0176622482354967</v>
      </c>
      <c r="G17" s="29">
        <v>1.0191489361702128</v>
      </c>
      <c r="H17" s="29">
        <v>1.0194129697202483</v>
      </c>
      <c r="I17" s="29">
        <v>1.0213492576849628</v>
      </c>
      <c r="J17" s="29">
        <v>1.0208365630928915</v>
      </c>
      <c r="K17" s="29">
        <v>1.0151678308797485</v>
      </c>
      <c r="L17" s="29">
        <v>1.0149336593446119</v>
      </c>
      <c r="M17" s="29">
        <v>1.0147068166614435</v>
      </c>
      <c r="N17" s="29">
        <v>1.0144869558544132</v>
      </c>
      <c r="O17" s="29">
        <v>1.0142737519252596</v>
      </c>
      <c r="P17" s="29">
        <v>1</v>
      </c>
      <c r="Q17" s="29">
        <v>1</v>
      </c>
      <c r="R17" s="29">
        <v>1</v>
      </c>
      <c r="S17" s="29">
        <v>1</v>
      </c>
      <c r="T17" s="29">
        <v>1</v>
      </c>
      <c r="U17" s="29">
        <v>1</v>
      </c>
      <c r="V17" s="29">
        <v>1</v>
      </c>
      <c r="W17" s="29">
        <v>1</v>
      </c>
      <c r="X17" s="29">
        <v>1</v>
      </c>
      <c r="Y17" s="29">
        <v>1</v>
      </c>
      <c r="Z17" s="29">
        <v>1</v>
      </c>
      <c r="AA17" s="29">
        <v>1</v>
      </c>
      <c r="AB17" s="29">
        <v>1</v>
      </c>
      <c r="AC17" s="29">
        <v>1</v>
      </c>
      <c r="AD17" s="29">
        <v>1</v>
      </c>
      <c r="AE17" s="29">
        <v>1</v>
      </c>
      <c r="AF17" s="29">
        <v>1</v>
      </c>
      <c r="AG17" s="29">
        <v>1</v>
      </c>
      <c r="AH17" s="29">
        <v>1</v>
      </c>
      <c r="AI17" s="29">
        <v>1</v>
      </c>
      <c r="AJ17" s="13">
        <f t="shared" si="0"/>
        <v>1</v>
      </c>
      <c r="AK17" s="221"/>
      <c r="AL17" s="264">
        <v>49</v>
      </c>
      <c r="AM17" s="29">
        <v>0.90706453984592272</v>
      </c>
      <c r="AN17" s="29">
        <v>1.0400299453936939</v>
      </c>
      <c r="AO17" s="29">
        <v>0.92808031414388392</v>
      </c>
      <c r="AP17" s="29">
        <v>1.0176622482354967</v>
      </c>
      <c r="AQ17" s="29">
        <v>1.0191489361702128</v>
      </c>
      <c r="AR17" s="29">
        <v>1.0194129697202483</v>
      </c>
      <c r="AS17" s="29">
        <v>1.0213492576849628</v>
      </c>
      <c r="AT17" s="29">
        <v>1.0208365630928915</v>
      </c>
      <c r="AU17" s="29">
        <v>1.0151678308797485</v>
      </c>
      <c r="AV17" s="29">
        <v>1.0149336593446119</v>
      </c>
      <c r="AW17" s="29">
        <v>1.0147068166614435</v>
      </c>
      <c r="AX17" s="29">
        <v>1.0144869558544132</v>
      </c>
      <c r="AY17" s="29">
        <v>1.0142737519252596</v>
      </c>
      <c r="AZ17" s="29">
        <v>1</v>
      </c>
      <c r="BA17" s="29">
        <v>1</v>
      </c>
      <c r="BB17" s="29">
        <v>1</v>
      </c>
      <c r="BC17" s="29">
        <v>1</v>
      </c>
      <c r="BD17" s="29">
        <v>1</v>
      </c>
      <c r="BE17" s="29">
        <v>1</v>
      </c>
      <c r="BF17" s="29">
        <v>1</v>
      </c>
      <c r="BG17" s="29">
        <v>1</v>
      </c>
      <c r="BH17" s="29">
        <v>1</v>
      </c>
      <c r="BI17" s="29">
        <v>1</v>
      </c>
      <c r="BJ17" s="29">
        <v>1</v>
      </c>
      <c r="BK17" s="29">
        <v>1</v>
      </c>
      <c r="BL17" s="29">
        <v>1</v>
      </c>
      <c r="BM17" s="29">
        <v>1</v>
      </c>
      <c r="BN17" s="29">
        <v>1</v>
      </c>
      <c r="BO17" s="29">
        <v>1</v>
      </c>
      <c r="BP17" s="29">
        <v>1</v>
      </c>
      <c r="BQ17" s="29">
        <v>1</v>
      </c>
      <c r="BR17" s="29">
        <v>1</v>
      </c>
      <c r="BS17" s="29">
        <v>1</v>
      </c>
      <c r="BT17" s="13">
        <f t="shared" si="1"/>
        <v>1</v>
      </c>
    </row>
    <row r="18" spans="1:72" x14ac:dyDescent="0.25">
      <c r="A18" s="221" t="s">
        <v>79</v>
      </c>
      <c r="B18" s="264">
        <v>16</v>
      </c>
      <c r="C18" s="29">
        <v>1.0285360233636069</v>
      </c>
      <c r="D18" s="29">
        <v>1.0148969284970746</v>
      </c>
      <c r="E18" s="29">
        <v>1.0134072356473671</v>
      </c>
      <c r="F18" s="29">
        <v>1.0119175427976597</v>
      </c>
      <c r="G18" s="29">
        <v>1.0104278499479522</v>
      </c>
      <c r="H18" s="29">
        <v>1.0089381570982447</v>
      </c>
      <c r="I18" s="29">
        <v>1.0074484642485373</v>
      </c>
      <c r="J18" s="29">
        <v>1.0059587713988298</v>
      </c>
      <c r="K18" s="29">
        <v>1.0044690785491224</v>
      </c>
      <c r="L18" s="29">
        <v>1.0029793856994149</v>
      </c>
      <c r="M18" s="29">
        <v>1.0014896928497075</v>
      </c>
      <c r="N18" s="29">
        <v>1</v>
      </c>
      <c r="O18" s="29">
        <v>1</v>
      </c>
      <c r="P18" s="29">
        <v>1</v>
      </c>
      <c r="Q18" s="29">
        <v>1</v>
      </c>
      <c r="R18" s="29">
        <v>1</v>
      </c>
      <c r="S18" s="29">
        <v>1</v>
      </c>
      <c r="T18" s="29">
        <v>1</v>
      </c>
      <c r="U18" s="29">
        <v>1</v>
      </c>
      <c r="V18" s="29">
        <v>1</v>
      </c>
      <c r="W18" s="29">
        <v>1</v>
      </c>
      <c r="X18" s="29">
        <v>1</v>
      </c>
      <c r="Y18" s="29">
        <v>1</v>
      </c>
      <c r="Z18" s="29">
        <v>1</v>
      </c>
      <c r="AA18" s="29">
        <v>1</v>
      </c>
      <c r="AB18" s="29">
        <v>1</v>
      </c>
      <c r="AC18" s="29">
        <v>1</v>
      </c>
      <c r="AD18" s="29">
        <v>1</v>
      </c>
      <c r="AE18" s="29">
        <v>1</v>
      </c>
      <c r="AF18" s="29">
        <v>1</v>
      </c>
      <c r="AG18" s="29">
        <v>1</v>
      </c>
      <c r="AH18" s="29">
        <v>1</v>
      </c>
      <c r="AI18" s="29">
        <v>1</v>
      </c>
      <c r="AJ18" s="13">
        <f t="shared" si="0"/>
        <v>1</v>
      </c>
      <c r="AK18" s="221"/>
      <c r="AL18" s="264">
        <v>50</v>
      </c>
      <c r="AM18" s="29">
        <v>1.0285360233636069</v>
      </c>
      <c r="AN18" s="29">
        <v>1.0148969284970746</v>
      </c>
      <c r="AO18" s="29">
        <v>1.0134072356473671</v>
      </c>
      <c r="AP18" s="29">
        <v>1.0119175427976597</v>
      </c>
      <c r="AQ18" s="29">
        <v>1.0104278499479522</v>
      </c>
      <c r="AR18" s="29">
        <v>1.0089381570982447</v>
      </c>
      <c r="AS18" s="29">
        <v>1.0074484642485373</v>
      </c>
      <c r="AT18" s="29">
        <v>1.0059587713988298</v>
      </c>
      <c r="AU18" s="29">
        <v>1.0044690785491224</v>
      </c>
      <c r="AV18" s="29">
        <v>1.0029793856994149</v>
      </c>
      <c r="AW18" s="29">
        <v>1.0014896928497075</v>
      </c>
      <c r="AX18" s="29">
        <v>1</v>
      </c>
      <c r="AY18" s="29">
        <v>1</v>
      </c>
      <c r="AZ18" s="29">
        <v>1</v>
      </c>
      <c r="BA18" s="29">
        <v>1</v>
      </c>
      <c r="BB18" s="29">
        <v>1</v>
      </c>
      <c r="BC18" s="29">
        <v>1</v>
      </c>
      <c r="BD18" s="29">
        <v>1</v>
      </c>
      <c r="BE18" s="29">
        <v>1</v>
      </c>
      <c r="BF18" s="29">
        <v>1</v>
      </c>
      <c r="BG18" s="29">
        <v>1</v>
      </c>
      <c r="BH18" s="29">
        <v>1</v>
      </c>
      <c r="BI18" s="29">
        <v>1</v>
      </c>
      <c r="BJ18" s="29">
        <v>1</v>
      </c>
      <c r="BK18" s="29">
        <v>1</v>
      </c>
      <c r="BL18" s="29">
        <v>1</v>
      </c>
      <c r="BM18" s="29">
        <v>1</v>
      </c>
      <c r="BN18" s="29">
        <v>1</v>
      </c>
      <c r="BO18" s="29">
        <v>1</v>
      </c>
      <c r="BP18" s="29">
        <v>1</v>
      </c>
      <c r="BQ18" s="29">
        <v>1</v>
      </c>
      <c r="BR18" s="29">
        <v>1</v>
      </c>
      <c r="BS18" s="29">
        <v>1</v>
      </c>
      <c r="BT18" s="13">
        <f t="shared" si="1"/>
        <v>1</v>
      </c>
    </row>
    <row r="19" spans="1:72" x14ac:dyDescent="0.25">
      <c r="A19" s="221" t="s">
        <v>80</v>
      </c>
      <c r="B19" s="264">
        <v>17</v>
      </c>
      <c r="C19" s="29">
        <v>1.0097332780020372</v>
      </c>
      <c r="D19" s="29">
        <v>1.0430786474873888</v>
      </c>
      <c r="E19" s="29">
        <v>1.0387707827386499</v>
      </c>
      <c r="F19" s="29">
        <v>1.034462917989911</v>
      </c>
      <c r="G19" s="29">
        <v>1.0301550532411721</v>
      </c>
      <c r="H19" s="29">
        <v>1.0258471884924332</v>
      </c>
      <c r="I19" s="29">
        <v>1.0215393237436943</v>
      </c>
      <c r="J19" s="29">
        <v>1.0172314589949554</v>
      </c>
      <c r="K19" s="29">
        <v>1.0129235942462165</v>
      </c>
      <c r="L19" s="29">
        <v>1.0086157294974776</v>
      </c>
      <c r="M19" s="29">
        <v>1.0043078647487387</v>
      </c>
      <c r="N19" s="29">
        <v>0.99999999999999978</v>
      </c>
      <c r="O19" s="29">
        <v>1</v>
      </c>
      <c r="P19" s="29">
        <v>1</v>
      </c>
      <c r="Q19" s="29">
        <v>1</v>
      </c>
      <c r="R19" s="29">
        <v>1</v>
      </c>
      <c r="S19" s="29">
        <v>1</v>
      </c>
      <c r="T19" s="29">
        <v>1</v>
      </c>
      <c r="U19" s="29">
        <v>1</v>
      </c>
      <c r="V19" s="29">
        <v>1</v>
      </c>
      <c r="W19" s="29">
        <v>1</v>
      </c>
      <c r="X19" s="29">
        <v>1</v>
      </c>
      <c r="Y19" s="29">
        <v>1</v>
      </c>
      <c r="Z19" s="29">
        <v>1</v>
      </c>
      <c r="AA19" s="29">
        <v>1</v>
      </c>
      <c r="AB19" s="29">
        <v>1</v>
      </c>
      <c r="AC19" s="29">
        <v>1</v>
      </c>
      <c r="AD19" s="29">
        <v>1</v>
      </c>
      <c r="AE19" s="29">
        <v>1</v>
      </c>
      <c r="AF19" s="29">
        <v>1</v>
      </c>
      <c r="AG19" s="29">
        <v>1</v>
      </c>
      <c r="AH19" s="29">
        <v>1</v>
      </c>
      <c r="AI19" s="29">
        <v>1</v>
      </c>
      <c r="AJ19" s="13">
        <f t="shared" si="0"/>
        <v>1</v>
      </c>
      <c r="AK19" s="221"/>
      <c r="AL19" s="264">
        <v>51</v>
      </c>
      <c r="AM19" s="29">
        <v>1.0097332780020372</v>
      </c>
      <c r="AN19" s="29">
        <v>1.0430786474873888</v>
      </c>
      <c r="AO19" s="29">
        <v>1.0387707827386499</v>
      </c>
      <c r="AP19" s="29">
        <v>1.034462917989911</v>
      </c>
      <c r="AQ19" s="29">
        <v>1.0301550532411721</v>
      </c>
      <c r="AR19" s="29">
        <v>1.0258471884924332</v>
      </c>
      <c r="AS19" s="29">
        <v>1.0215393237436943</v>
      </c>
      <c r="AT19" s="29">
        <v>1.0172314589949554</v>
      </c>
      <c r="AU19" s="29">
        <v>1.0129235942462165</v>
      </c>
      <c r="AV19" s="29">
        <v>1.0086157294974776</v>
      </c>
      <c r="AW19" s="29">
        <v>1.0043078647487387</v>
      </c>
      <c r="AX19" s="29">
        <v>0.99999999999999978</v>
      </c>
      <c r="AY19" s="29">
        <v>1</v>
      </c>
      <c r="AZ19" s="29">
        <v>1</v>
      </c>
      <c r="BA19" s="29">
        <v>1</v>
      </c>
      <c r="BB19" s="29">
        <v>1</v>
      </c>
      <c r="BC19" s="29">
        <v>1</v>
      </c>
      <c r="BD19" s="29">
        <v>1</v>
      </c>
      <c r="BE19" s="29">
        <v>1</v>
      </c>
      <c r="BF19" s="29">
        <v>1</v>
      </c>
      <c r="BG19" s="29">
        <v>1</v>
      </c>
      <c r="BH19" s="29">
        <v>1</v>
      </c>
      <c r="BI19" s="29">
        <v>1</v>
      </c>
      <c r="BJ19" s="29">
        <v>1</v>
      </c>
      <c r="BK19" s="29">
        <v>1</v>
      </c>
      <c r="BL19" s="29">
        <v>1</v>
      </c>
      <c r="BM19" s="29">
        <v>1</v>
      </c>
      <c r="BN19" s="29">
        <v>1</v>
      </c>
      <c r="BO19" s="29">
        <v>1</v>
      </c>
      <c r="BP19" s="29">
        <v>1</v>
      </c>
      <c r="BQ19" s="29">
        <v>1</v>
      </c>
      <c r="BR19" s="29">
        <v>1</v>
      </c>
      <c r="BS19" s="29">
        <v>1</v>
      </c>
      <c r="BT19" s="13">
        <f t="shared" si="1"/>
        <v>1</v>
      </c>
    </row>
    <row r="20" spans="1:72" x14ac:dyDescent="0.25">
      <c r="A20" s="221" t="s">
        <v>123</v>
      </c>
      <c r="B20" s="264">
        <v>18</v>
      </c>
      <c r="C20" s="29">
        <v>1</v>
      </c>
      <c r="D20" s="29">
        <v>1</v>
      </c>
      <c r="E20" s="29">
        <v>1</v>
      </c>
      <c r="F20" s="29">
        <v>1</v>
      </c>
      <c r="G20" s="29">
        <v>1</v>
      </c>
      <c r="H20" s="29">
        <v>1</v>
      </c>
      <c r="I20" s="29">
        <v>1</v>
      </c>
      <c r="J20" s="29">
        <v>1</v>
      </c>
      <c r="K20" s="29">
        <v>1</v>
      </c>
      <c r="L20" s="29">
        <v>1</v>
      </c>
      <c r="M20" s="29">
        <v>1</v>
      </c>
      <c r="N20" s="29">
        <v>1</v>
      </c>
      <c r="O20" s="29">
        <v>1</v>
      </c>
      <c r="P20" s="29">
        <v>1</v>
      </c>
      <c r="Q20" s="29">
        <v>1</v>
      </c>
      <c r="R20" s="29">
        <v>1</v>
      </c>
      <c r="S20" s="29">
        <v>1</v>
      </c>
      <c r="T20" s="29">
        <v>1</v>
      </c>
      <c r="U20" s="29">
        <v>1</v>
      </c>
      <c r="V20" s="29">
        <v>1</v>
      </c>
      <c r="W20" s="29">
        <v>1</v>
      </c>
      <c r="X20" s="29">
        <v>1</v>
      </c>
      <c r="Y20" s="29">
        <v>1</v>
      </c>
      <c r="Z20" s="29">
        <v>1</v>
      </c>
      <c r="AA20" s="29">
        <v>1</v>
      </c>
      <c r="AB20" s="29">
        <v>1</v>
      </c>
      <c r="AC20" s="29">
        <v>1</v>
      </c>
      <c r="AD20" s="29">
        <v>1</v>
      </c>
      <c r="AE20" s="29">
        <v>1</v>
      </c>
      <c r="AF20" s="29">
        <v>1</v>
      </c>
      <c r="AG20" s="29">
        <v>1</v>
      </c>
      <c r="AH20" s="29">
        <v>1</v>
      </c>
      <c r="AI20" s="29">
        <v>1</v>
      </c>
      <c r="AJ20" s="13">
        <f t="shared" si="0"/>
        <v>1</v>
      </c>
      <c r="AK20" s="221"/>
      <c r="AL20" s="264">
        <v>52</v>
      </c>
      <c r="AM20" s="29">
        <v>1</v>
      </c>
      <c r="AN20" s="29">
        <v>1</v>
      </c>
      <c r="AO20" s="29">
        <v>1</v>
      </c>
      <c r="AP20" s="29">
        <v>1</v>
      </c>
      <c r="AQ20" s="29">
        <v>1</v>
      </c>
      <c r="AR20" s="29">
        <v>1</v>
      </c>
      <c r="AS20" s="29">
        <v>1</v>
      </c>
      <c r="AT20" s="29">
        <v>1</v>
      </c>
      <c r="AU20" s="29">
        <v>1</v>
      </c>
      <c r="AV20" s="29">
        <v>1</v>
      </c>
      <c r="AW20" s="29">
        <v>1</v>
      </c>
      <c r="AX20" s="29">
        <v>1</v>
      </c>
      <c r="AY20" s="29">
        <v>1</v>
      </c>
      <c r="AZ20" s="29">
        <v>1</v>
      </c>
      <c r="BA20" s="29">
        <v>1</v>
      </c>
      <c r="BB20" s="29">
        <v>1</v>
      </c>
      <c r="BC20" s="29">
        <v>1</v>
      </c>
      <c r="BD20" s="29">
        <v>1</v>
      </c>
      <c r="BE20" s="29">
        <v>1</v>
      </c>
      <c r="BF20" s="29">
        <v>1</v>
      </c>
      <c r="BG20" s="29">
        <v>1</v>
      </c>
      <c r="BH20" s="29">
        <v>1</v>
      </c>
      <c r="BI20" s="29">
        <v>1</v>
      </c>
      <c r="BJ20" s="29">
        <v>1</v>
      </c>
      <c r="BK20" s="29">
        <v>1</v>
      </c>
      <c r="BL20" s="29">
        <v>1</v>
      </c>
      <c r="BM20" s="29">
        <v>1</v>
      </c>
      <c r="BN20" s="29">
        <v>1</v>
      </c>
      <c r="BO20" s="29">
        <v>1</v>
      </c>
      <c r="BP20" s="29">
        <v>1</v>
      </c>
      <c r="BQ20" s="29">
        <v>1</v>
      </c>
      <c r="BR20" s="29">
        <v>1</v>
      </c>
      <c r="BS20" s="29">
        <v>1</v>
      </c>
      <c r="BT20" s="13">
        <f t="shared" si="1"/>
        <v>1</v>
      </c>
    </row>
    <row r="21" spans="1:72" x14ac:dyDescent="0.25">
      <c r="A21" s="221" t="s">
        <v>82</v>
      </c>
      <c r="B21" s="264">
        <v>19</v>
      </c>
      <c r="C21" s="29">
        <v>1.8794973416342611</v>
      </c>
      <c r="D21" s="29">
        <v>0.78570340951542861</v>
      </c>
      <c r="E21" s="29">
        <v>0.72725510938442306</v>
      </c>
      <c r="F21" s="29">
        <v>1.0856166161888836</v>
      </c>
      <c r="G21" s="29">
        <v>1.0788645042017186</v>
      </c>
      <c r="H21" s="29">
        <v>1.0730995448405014</v>
      </c>
      <c r="I21" s="29">
        <v>1.0681200035839788</v>
      </c>
      <c r="J21" s="29">
        <v>1.0637756088785983</v>
      </c>
      <c r="K21" s="29">
        <v>0.96436089179642626</v>
      </c>
      <c r="L21" s="29">
        <v>0.96304380599965578</v>
      </c>
      <c r="M21" s="29">
        <v>0.96162563554211</v>
      </c>
      <c r="N21" s="29">
        <v>0.96009427885493448</v>
      </c>
      <c r="O21" s="29">
        <v>0.95843562239256364</v>
      </c>
      <c r="P21" s="29">
        <v>0.97033220038590695</v>
      </c>
      <c r="Q21" s="29">
        <v>0.96942511069683746</v>
      </c>
      <c r="R21" s="29">
        <v>0.96846080324741679</v>
      </c>
      <c r="S21" s="29">
        <v>0.96743368792332429</v>
      </c>
      <c r="T21" s="29">
        <v>0.96633742189960148</v>
      </c>
      <c r="U21" s="29">
        <v>1.1663149760313483</v>
      </c>
      <c r="V21" s="29">
        <v>1.1425986799871786</v>
      </c>
      <c r="W21" s="29">
        <v>1.1248020696022323</v>
      </c>
      <c r="X21" s="29">
        <v>1.1109546941413138</v>
      </c>
      <c r="Y21" s="29">
        <v>1.0998732844160433</v>
      </c>
      <c r="Z21" s="29">
        <v>1.047655216348375</v>
      </c>
      <c r="AA21" s="29">
        <v>1.0454874997086141</v>
      </c>
      <c r="AB21" s="29">
        <v>1.043508410881328</v>
      </c>
      <c r="AC21" s="29">
        <v>1.0416943557211782</v>
      </c>
      <c r="AD21" s="29">
        <v>1.0400255175543434</v>
      </c>
      <c r="AE21" s="29">
        <v>0.99346841909243078</v>
      </c>
      <c r="AF21" s="29">
        <v>0.99342547706394546</v>
      </c>
      <c r="AG21" s="29">
        <v>0.99338196665190681</v>
      </c>
      <c r="AH21" s="29">
        <v>0.9933378764963906</v>
      </c>
      <c r="AI21" s="29">
        <v>0.99329319493271773</v>
      </c>
      <c r="AJ21" s="13">
        <f t="shared" si="0"/>
        <v>0.99329319493271773</v>
      </c>
      <c r="AK21" s="221"/>
      <c r="AL21" s="264">
        <v>53</v>
      </c>
      <c r="AM21" s="29">
        <v>1.8794973416342611</v>
      </c>
      <c r="AN21" s="29">
        <v>0.78570340951542861</v>
      </c>
      <c r="AO21" s="29">
        <v>0.72725510938442306</v>
      </c>
      <c r="AP21" s="29">
        <v>1.0856166161888836</v>
      </c>
      <c r="AQ21" s="29">
        <v>1.0788645042017186</v>
      </c>
      <c r="AR21" s="29">
        <v>1.0730995448405014</v>
      </c>
      <c r="AS21" s="29">
        <v>1.0681200035839788</v>
      </c>
      <c r="AT21" s="29">
        <v>1.0637756088785983</v>
      </c>
      <c r="AU21" s="29">
        <v>0.96436089179642626</v>
      </c>
      <c r="AV21" s="29">
        <v>0.96304380599965578</v>
      </c>
      <c r="AW21" s="29">
        <v>0.96162563554211</v>
      </c>
      <c r="AX21" s="29">
        <v>0.96009427885493448</v>
      </c>
      <c r="AY21" s="29">
        <v>0.95843562239256364</v>
      </c>
      <c r="AZ21" s="29">
        <v>0.97033220038590695</v>
      </c>
      <c r="BA21" s="29">
        <v>0.96942511069683746</v>
      </c>
      <c r="BB21" s="29">
        <v>0.96846080324741679</v>
      </c>
      <c r="BC21" s="29">
        <v>0.96743368792332429</v>
      </c>
      <c r="BD21" s="29">
        <v>0.96633742189960148</v>
      </c>
      <c r="BE21" s="29">
        <v>1.1663149760313483</v>
      </c>
      <c r="BF21" s="29">
        <v>1.1425986799871786</v>
      </c>
      <c r="BG21" s="29">
        <v>1.1248020696022323</v>
      </c>
      <c r="BH21" s="29">
        <v>1.1109546941413138</v>
      </c>
      <c r="BI21" s="29">
        <v>1.0998732844160433</v>
      </c>
      <c r="BJ21" s="29">
        <v>1.047655216348375</v>
      </c>
      <c r="BK21" s="29">
        <v>1.0454874997086141</v>
      </c>
      <c r="BL21" s="29">
        <v>1.043508410881328</v>
      </c>
      <c r="BM21" s="29">
        <v>1.0416943557211782</v>
      </c>
      <c r="BN21" s="29">
        <v>1.0400255175543434</v>
      </c>
      <c r="BO21" s="29">
        <v>0.99346841909243078</v>
      </c>
      <c r="BP21" s="29">
        <v>0.99342547706394546</v>
      </c>
      <c r="BQ21" s="29">
        <v>0.99338196665190681</v>
      </c>
      <c r="BR21" s="29">
        <v>0.9933378764963906</v>
      </c>
      <c r="BS21" s="29">
        <v>0.99329319493271773</v>
      </c>
      <c r="BT21" s="13">
        <f t="shared" si="1"/>
        <v>0.99329319493271773</v>
      </c>
    </row>
    <row r="22" spans="1:72" x14ac:dyDescent="0.25">
      <c r="A22" s="221" t="s">
        <v>83</v>
      </c>
      <c r="B22" s="264">
        <v>20</v>
      </c>
      <c r="C22" s="29">
        <v>0.99147148387973183</v>
      </c>
      <c r="D22" s="29">
        <v>1.0271062271062272</v>
      </c>
      <c r="E22" s="29">
        <v>0.66666666666666674</v>
      </c>
      <c r="F22" s="29">
        <v>0.93767270455641805</v>
      </c>
      <c r="G22" s="29">
        <v>1.0126402823957543</v>
      </c>
      <c r="H22" s="29">
        <v>1.0124825000698665</v>
      </c>
      <c r="I22" s="29">
        <v>1.0123286082169367</v>
      </c>
      <c r="J22" s="29">
        <v>1.0121784646970038</v>
      </c>
      <c r="K22" s="29">
        <v>1.2453246392547674</v>
      </c>
      <c r="L22" s="29">
        <v>0.99877899877899878</v>
      </c>
      <c r="M22" s="29">
        <v>0.9987775061124694</v>
      </c>
      <c r="N22" s="29">
        <v>0.99877600979192172</v>
      </c>
      <c r="O22" s="29">
        <v>0.99877450980392135</v>
      </c>
      <c r="P22" s="29">
        <v>1.0552147239263807</v>
      </c>
      <c r="Q22" s="29">
        <v>1.0139534883720929</v>
      </c>
      <c r="R22" s="29">
        <v>1.0137614678899083</v>
      </c>
      <c r="S22" s="29">
        <v>1.0135746606334843</v>
      </c>
      <c r="T22" s="29">
        <v>1.0133928571428572</v>
      </c>
      <c r="U22" s="29">
        <v>1.018942731277533</v>
      </c>
      <c r="V22" s="29">
        <v>1.0185905750108086</v>
      </c>
      <c r="W22" s="29">
        <v>1.0182512733446518</v>
      </c>
      <c r="X22" s="29">
        <v>1.0179241350562735</v>
      </c>
      <c r="Y22" s="29">
        <v>1.0176085176085174</v>
      </c>
      <c r="Z22" s="29">
        <v>1.0167966143479181</v>
      </c>
      <c r="AA22" s="29">
        <v>1.0169398797311973</v>
      </c>
      <c r="AB22" s="29">
        <v>1.017083193729736</v>
      </c>
      <c r="AC22" s="29">
        <v>1.0172265159653278</v>
      </c>
      <c r="AD22" s="29">
        <v>1.0173698060504832</v>
      </c>
      <c r="AE22" s="29">
        <v>1.0175130236339416</v>
      </c>
      <c r="AF22" s="29">
        <v>1.0176561284460985</v>
      </c>
      <c r="AG22" s="29">
        <v>1.0177990803442349</v>
      </c>
      <c r="AH22" s="29">
        <v>1.0179418393574458</v>
      </c>
      <c r="AI22" s="29">
        <v>1.0180843657311578</v>
      </c>
      <c r="AJ22" s="13">
        <f t="shared" si="0"/>
        <v>1.0180843657311578</v>
      </c>
      <c r="AK22" s="221"/>
      <c r="AL22" s="264">
        <v>54</v>
      </c>
      <c r="AM22" s="29">
        <v>0.99147148387973183</v>
      </c>
      <c r="AN22" s="29">
        <v>1.0271062271062272</v>
      </c>
      <c r="AO22" s="29">
        <v>0.66666666666666674</v>
      </c>
      <c r="AP22" s="29">
        <v>0.93767270455641805</v>
      </c>
      <c r="AQ22" s="29">
        <v>1.0126402823957543</v>
      </c>
      <c r="AR22" s="29">
        <v>1.0124825000698665</v>
      </c>
      <c r="AS22" s="29">
        <v>1.0123286082169367</v>
      </c>
      <c r="AT22" s="29">
        <v>1.0121784646970038</v>
      </c>
      <c r="AU22" s="29">
        <v>1.2453246392547674</v>
      </c>
      <c r="AV22" s="29">
        <v>0.99877899877899878</v>
      </c>
      <c r="AW22" s="29">
        <v>0.9987775061124694</v>
      </c>
      <c r="AX22" s="29">
        <v>0.99877600979192172</v>
      </c>
      <c r="AY22" s="29">
        <v>0.99877450980392135</v>
      </c>
      <c r="AZ22" s="29">
        <v>1.0552147239263807</v>
      </c>
      <c r="BA22" s="29">
        <v>1.0139534883720929</v>
      </c>
      <c r="BB22" s="29">
        <v>1.0137614678899083</v>
      </c>
      <c r="BC22" s="29">
        <v>1.0135746606334843</v>
      </c>
      <c r="BD22" s="29">
        <v>1.0133928571428572</v>
      </c>
      <c r="BE22" s="29">
        <v>1.018942731277533</v>
      </c>
      <c r="BF22" s="29">
        <v>1.0185905750108086</v>
      </c>
      <c r="BG22" s="29">
        <v>1.0182512733446518</v>
      </c>
      <c r="BH22" s="29">
        <v>1.0179241350562735</v>
      </c>
      <c r="BI22" s="29">
        <v>1.0176085176085174</v>
      </c>
      <c r="BJ22" s="29">
        <v>1.0167966143479181</v>
      </c>
      <c r="BK22" s="29">
        <v>1.0169398797311973</v>
      </c>
      <c r="BL22" s="29">
        <v>1.017083193729736</v>
      </c>
      <c r="BM22" s="29">
        <v>1.0172265159653278</v>
      </c>
      <c r="BN22" s="29">
        <v>1.0173698060504832</v>
      </c>
      <c r="BO22" s="29">
        <v>1.0175130236339416</v>
      </c>
      <c r="BP22" s="29">
        <v>1.0176561284460985</v>
      </c>
      <c r="BQ22" s="29">
        <v>1.0177990803442349</v>
      </c>
      <c r="BR22" s="29">
        <v>1.0179418393574458</v>
      </c>
      <c r="BS22" s="29">
        <v>1.0180843657311578</v>
      </c>
      <c r="BT22" s="13">
        <f t="shared" si="1"/>
        <v>1.0180843657311578</v>
      </c>
    </row>
    <row r="23" spans="1:72" x14ac:dyDescent="0.25">
      <c r="A23" s="221" t="s">
        <v>84</v>
      </c>
      <c r="B23" s="264">
        <v>21</v>
      </c>
      <c r="C23" s="29">
        <v>1.8794973416342611</v>
      </c>
      <c r="D23" s="29">
        <v>0.78570340951542861</v>
      </c>
      <c r="E23" s="29">
        <v>0.72725510938442306</v>
      </c>
      <c r="F23" s="29">
        <v>1.0856166161888836</v>
      </c>
      <c r="G23" s="29">
        <v>1.0788645042017186</v>
      </c>
      <c r="H23" s="29">
        <v>1.0730995448405014</v>
      </c>
      <c r="I23" s="29">
        <v>1.0681200035839788</v>
      </c>
      <c r="J23" s="29">
        <v>1.0637756088785983</v>
      </c>
      <c r="K23" s="29">
        <v>0.96436089179642626</v>
      </c>
      <c r="L23" s="29">
        <v>0.96304380599965578</v>
      </c>
      <c r="M23" s="29">
        <v>0.96162563554211</v>
      </c>
      <c r="N23" s="29">
        <v>0.96009427885493448</v>
      </c>
      <c r="O23" s="29">
        <v>0.95843562239256364</v>
      </c>
      <c r="P23" s="29">
        <v>0.97033220038590695</v>
      </c>
      <c r="Q23" s="29">
        <v>0.96942511069683746</v>
      </c>
      <c r="R23" s="29">
        <v>0.96846080324741679</v>
      </c>
      <c r="S23" s="29">
        <v>0.96743368792332429</v>
      </c>
      <c r="T23" s="29">
        <v>0.96633742189960148</v>
      </c>
      <c r="U23" s="29">
        <v>1.1663149760313483</v>
      </c>
      <c r="V23" s="29">
        <v>1.1425986799871786</v>
      </c>
      <c r="W23" s="29">
        <v>1.1248020696022323</v>
      </c>
      <c r="X23" s="29">
        <v>1.1109546941413138</v>
      </c>
      <c r="Y23" s="29">
        <v>1.0998732844160433</v>
      </c>
      <c r="Z23" s="29">
        <v>1.047655216348375</v>
      </c>
      <c r="AA23" s="29">
        <v>1.0454874997086141</v>
      </c>
      <c r="AB23" s="29">
        <v>1.043508410881328</v>
      </c>
      <c r="AC23" s="29">
        <v>1.0416943557211782</v>
      </c>
      <c r="AD23" s="29">
        <v>1.0400255175543434</v>
      </c>
      <c r="AE23" s="29">
        <v>0.99346841909243078</v>
      </c>
      <c r="AF23" s="29">
        <v>0.99342547706394546</v>
      </c>
      <c r="AG23" s="29">
        <v>0.99338196665190681</v>
      </c>
      <c r="AH23" s="29">
        <v>0.9933378764963906</v>
      </c>
      <c r="AI23" s="29">
        <v>0.99329319493271773</v>
      </c>
      <c r="AJ23" s="13">
        <f t="shared" si="0"/>
        <v>0.99329319493271773</v>
      </c>
      <c r="AK23" s="221"/>
      <c r="AL23" s="264">
        <v>55</v>
      </c>
      <c r="AM23" s="29">
        <v>1.8794973416342611</v>
      </c>
      <c r="AN23" s="29">
        <v>0.78570340951542861</v>
      </c>
      <c r="AO23" s="29">
        <v>0.72725510938442306</v>
      </c>
      <c r="AP23" s="29">
        <v>1.0856166161888836</v>
      </c>
      <c r="AQ23" s="29">
        <v>1.0788645042017186</v>
      </c>
      <c r="AR23" s="29">
        <v>1.0730995448405014</v>
      </c>
      <c r="AS23" s="29">
        <v>1.0681200035839788</v>
      </c>
      <c r="AT23" s="29">
        <v>1.0637756088785983</v>
      </c>
      <c r="AU23" s="29">
        <v>0.96436089179642626</v>
      </c>
      <c r="AV23" s="29">
        <v>0.96304380599965578</v>
      </c>
      <c r="AW23" s="29">
        <v>0.96162563554211</v>
      </c>
      <c r="AX23" s="29">
        <v>0.96009427885493448</v>
      </c>
      <c r="AY23" s="29">
        <v>0.95843562239256364</v>
      </c>
      <c r="AZ23" s="29">
        <v>0.97033220038590695</v>
      </c>
      <c r="BA23" s="29">
        <v>0.96942511069683746</v>
      </c>
      <c r="BB23" s="29">
        <v>0.96846080324741679</v>
      </c>
      <c r="BC23" s="29">
        <v>0.96743368792332429</v>
      </c>
      <c r="BD23" s="29">
        <v>0.96633742189960148</v>
      </c>
      <c r="BE23" s="29">
        <v>1.1663149760313483</v>
      </c>
      <c r="BF23" s="29">
        <v>1.1425986799871786</v>
      </c>
      <c r="BG23" s="29">
        <v>1.1248020696022323</v>
      </c>
      <c r="BH23" s="29">
        <v>1.1109546941413138</v>
      </c>
      <c r="BI23" s="29">
        <v>1.0998732844160433</v>
      </c>
      <c r="BJ23" s="29">
        <v>1.047655216348375</v>
      </c>
      <c r="BK23" s="29">
        <v>1.0454874997086141</v>
      </c>
      <c r="BL23" s="29">
        <v>1.043508410881328</v>
      </c>
      <c r="BM23" s="29">
        <v>1.0416943557211782</v>
      </c>
      <c r="BN23" s="29">
        <v>1.0400255175543434</v>
      </c>
      <c r="BO23" s="29">
        <v>0.99346841909243078</v>
      </c>
      <c r="BP23" s="29">
        <v>0.99342547706394546</v>
      </c>
      <c r="BQ23" s="29">
        <v>0.99338196665190681</v>
      </c>
      <c r="BR23" s="29">
        <v>0.9933378764963906</v>
      </c>
      <c r="BS23" s="29">
        <v>0.99329319493271773</v>
      </c>
      <c r="BT23" s="13">
        <f t="shared" si="1"/>
        <v>0.99329319493271773</v>
      </c>
    </row>
    <row r="24" spans="1:72" x14ac:dyDescent="0.25">
      <c r="A24" s="221" t="s">
        <v>85</v>
      </c>
      <c r="B24" s="264">
        <v>22</v>
      </c>
      <c r="C24" s="29">
        <v>1.0450266066311911</v>
      </c>
      <c r="D24" s="29">
        <v>1.0300300300300274</v>
      </c>
      <c r="E24" s="29">
        <v>1.0270270270270245</v>
      </c>
      <c r="F24" s="29">
        <v>1.0240240240240217</v>
      </c>
      <c r="G24" s="29">
        <v>1.0210210210210189</v>
      </c>
      <c r="H24" s="29">
        <v>1.0180180180180161</v>
      </c>
      <c r="I24" s="29">
        <v>1.0150150150150132</v>
      </c>
      <c r="J24" s="29">
        <v>1.0120120120120104</v>
      </c>
      <c r="K24" s="29">
        <v>1.0090090090090076</v>
      </c>
      <c r="L24" s="29">
        <v>1.0060060060060048</v>
      </c>
      <c r="M24" s="29">
        <v>1.0030030030030019</v>
      </c>
      <c r="N24" s="29">
        <v>0.99999999999999922</v>
      </c>
      <c r="O24" s="29">
        <v>1</v>
      </c>
      <c r="P24" s="29">
        <v>1</v>
      </c>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v>1</v>
      </c>
      <c r="AI24" s="29">
        <v>1</v>
      </c>
      <c r="AJ24" s="13">
        <f t="shared" si="0"/>
        <v>1</v>
      </c>
      <c r="AK24" s="221"/>
      <c r="AL24" s="264">
        <v>56</v>
      </c>
      <c r="AM24" s="29">
        <v>1.0450266066311911</v>
      </c>
      <c r="AN24" s="29">
        <v>1.0300300300300274</v>
      </c>
      <c r="AO24" s="29">
        <v>1.0270270270270245</v>
      </c>
      <c r="AP24" s="29">
        <v>1.0240240240240217</v>
      </c>
      <c r="AQ24" s="29">
        <v>1.0210210210210189</v>
      </c>
      <c r="AR24" s="29">
        <v>1.0180180180180161</v>
      </c>
      <c r="AS24" s="29">
        <v>1.0150150150150132</v>
      </c>
      <c r="AT24" s="29">
        <v>1.0120120120120104</v>
      </c>
      <c r="AU24" s="29">
        <v>1.0090090090090076</v>
      </c>
      <c r="AV24" s="29">
        <v>1.0060060060060048</v>
      </c>
      <c r="AW24" s="29">
        <v>1.0030030030030019</v>
      </c>
      <c r="AX24" s="29">
        <v>0.99999999999999922</v>
      </c>
      <c r="AY24" s="29">
        <v>1</v>
      </c>
      <c r="AZ24" s="29">
        <v>1</v>
      </c>
      <c r="BA24" s="29">
        <v>1</v>
      </c>
      <c r="BB24" s="29">
        <v>1</v>
      </c>
      <c r="BC24" s="29">
        <v>1</v>
      </c>
      <c r="BD24" s="29">
        <v>1</v>
      </c>
      <c r="BE24" s="29">
        <v>1</v>
      </c>
      <c r="BF24" s="29">
        <v>1</v>
      </c>
      <c r="BG24" s="29">
        <v>1</v>
      </c>
      <c r="BH24" s="29">
        <v>1</v>
      </c>
      <c r="BI24" s="29">
        <v>1</v>
      </c>
      <c r="BJ24" s="29">
        <v>1</v>
      </c>
      <c r="BK24" s="29">
        <v>1</v>
      </c>
      <c r="BL24" s="29">
        <v>1</v>
      </c>
      <c r="BM24" s="29">
        <v>1</v>
      </c>
      <c r="BN24" s="29">
        <v>1</v>
      </c>
      <c r="BO24" s="29">
        <v>1</v>
      </c>
      <c r="BP24" s="29">
        <v>1</v>
      </c>
      <c r="BQ24" s="29">
        <v>1</v>
      </c>
      <c r="BR24" s="29">
        <v>1</v>
      </c>
      <c r="BS24" s="29">
        <v>1</v>
      </c>
      <c r="BT24" s="13">
        <f t="shared" si="1"/>
        <v>1</v>
      </c>
    </row>
    <row r="25" spans="1:72" x14ac:dyDescent="0.25">
      <c r="A25" s="221" t="s">
        <v>86</v>
      </c>
      <c r="B25" s="264">
        <v>23</v>
      </c>
      <c r="C25" s="29">
        <v>1.0498397763687217</v>
      </c>
      <c r="D25" s="29">
        <v>1.03162748408884</v>
      </c>
      <c r="E25" s="29">
        <v>1.0284647356799559</v>
      </c>
      <c r="F25" s="29">
        <v>1.0253019872710718</v>
      </c>
      <c r="G25" s="29">
        <v>1.0221392388621877</v>
      </c>
      <c r="H25" s="29">
        <v>1.0189764904533036</v>
      </c>
      <c r="I25" s="29">
        <v>1.0158137420444195</v>
      </c>
      <c r="J25" s="29">
        <v>1.0126509936355355</v>
      </c>
      <c r="K25" s="29">
        <v>1.0094882452266514</v>
      </c>
      <c r="L25" s="29">
        <v>1.0063254968177673</v>
      </c>
      <c r="M25" s="29">
        <v>1.0031627484088832</v>
      </c>
      <c r="N25" s="29">
        <v>0.99999999999999922</v>
      </c>
      <c r="O25" s="29">
        <v>1</v>
      </c>
      <c r="P25" s="29">
        <v>1</v>
      </c>
      <c r="Q25" s="29">
        <v>1</v>
      </c>
      <c r="R25" s="29">
        <v>1</v>
      </c>
      <c r="S25" s="29">
        <v>1</v>
      </c>
      <c r="T25" s="29">
        <v>1</v>
      </c>
      <c r="U25" s="29">
        <v>1</v>
      </c>
      <c r="V25" s="29">
        <v>1</v>
      </c>
      <c r="W25" s="29">
        <v>1</v>
      </c>
      <c r="X25" s="29">
        <v>1</v>
      </c>
      <c r="Y25" s="29">
        <v>1</v>
      </c>
      <c r="Z25" s="29">
        <v>1</v>
      </c>
      <c r="AA25" s="29">
        <v>1</v>
      </c>
      <c r="AB25" s="29">
        <v>1</v>
      </c>
      <c r="AC25" s="29">
        <v>1</v>
      </c>
      <c r="AD25" s="29">
        <v>1</v>
      </c>
      <c r="AE25" s="29">
        <v>1</v>
      </c>
      <c r="AF25" s="29">
        <v>1</v>
      </c>
      <c r="AG25" s="29">
        <v>1</v>
      </c>
      <c r="AH25" s="29">
        <v>1</v>
      </c>
      <c r="AI25" s="29">
        <v>1</v>
      </c>
      <c r="AJ25" s="13">
        <f t="shared" si="0"/>
        <v>1</v>
      </c>
      <c r="AK25" s="221"/>
      <c r="AL25" s="264">
        <v>57</v>
      </c>
      <c r="AM25" s="29">
        <v>1.0498397763687217</v>
      </c>
      <c r="AN25" s="29">
        <v>1.03162748408884</v>
      </c>
      <c r="AO25" s="29">
        <v>1.0284647356799559</v>
      </c>
      <c r="AP25" s="29">
        <v>1.0253019872710718</v>
      </c>
      <c r="AQ25" s="29">
        <v>1.0221392388621877</v>
      </c>
      <c r="AR25" s="29">
        <v>1.0189764904533036</v>
      </c>
      <c r="AS25" s="29">
        <v>1.0158137420444195</v>
      </c>
      <c r="AT25" s="29">
        <v>1.0126509936355355</v>
      </c>
      <c r="AU25" s="29">
        <v>1.0094882452266514</v>
      </c>
      <c r="AV25" s="29">
        <v>1.0063254968177673</v>
      </c>
      <c r="AW25" s="29">
        <v>1.0031627484088832</v>
      </c>
      <c r="AX25" s="29">
        <v>0.99999999999999922</v>
      </c>
      <c r="AY25" s="29">
        <v>1</v>
      </c>
      <c r="AZ25" s="29">
        <v>1</v>
      </c>
      <c r="BA25" s="29">
        <v>1</v>
      </c>
      <c r="BB25" s="29">
        <v>1</v>
      </c>
      <c r="BC25" s="29">
        <v>1</v>
      </c>
      <c r="BD25" s="29">
        <v>1</v>
      </c>
      <c r="BE25" s="29">
        <v>1</v>
      </c>
      <c r="BF25" s="29">
        <v>1</v>
      </c>
      <c r="BG25" s="29">
        <v>1</v>
      </c>
      <c r="BH25" s="29">
        <v>1</v>
      </c>
      <c r="BI25" s="29">
        <v>1</v>
      </c>
      <c r="BJ25" s="29">
        <v>1</v>
      </c>
      <c r="BK25" s="29">
        <v>1</v>
      </c>
      <c r="BL25" s="29">
        <v>1</v>
      </c>
      <c r="BM25" s="29">
        <v>1</v>
      </c>
      <c r="BN25" s="29">
        <v>1</v>
      </c>
      <c r="BO25" s="29">
        <v>1</v>
      </c>
      <c r="BP25" s="29">
        <v>1</v>
      </c>
      <c r="BQ25" s="29">
        <v>1</v>
      </c>
      <c r="BR25" s="29">
        <v>1</v>
      </c>
      <c r="BS25" s="29">
        <v>1</v>
      </c>
      <c r="BT25" s="13">
        <f t="shared" si="1"/>
        <v>1</v>
      </c>
    </row>
    <row r="26" spans="1:72" x14ac:dyDescent="0.25">
      <c r="A26" s="221" t="s">
        <v>87</v>
      </c>
      <c r="B26" s="264">
        <v>24</v>
      </c>
      <c r="C26" s="29">
        <v>1.0317974385396731</v>
      </c>
      <c r="D26" s="29">
        <v>1.0516478812954742</v>
      </c>
      <c r="E26" s="29">
        <v>1.0464830931659268</v>
      </c>
      <c r="F26" s="29">
        <v>1.0413183050363795</v>
      </c>
      <c r="G26" s="29">
        <v>1.0361535169068321</v>
      </c>
      <c r="H26" s="29">
        <v>1.0309887287772848</v>
      </c>
      <c r="I26" s="29">
        <v>1.0258239406477374</v>
      </c>
      <c r="J26" s="29">
        <v>1.0206591525181901</v>
      </c>
      <c r="K26" s="29">
        <v>1.0154943643886427</v>
      </c>
      <c r="L26" s="29">
        <v>1.0103295762590954</v>
      </c>
      <c r="M26" s="29">
        <v>1.005164788129548</v>
      </c>
      <c r="N26" s="29">
        <v>1.0000000000000007</v>
      </c>
      <c r="O26" s="29">
        <v>1</v>
      </c>
      <c r="P26" s="29">
        <v>1</v>
      </c>
      <c r="Q26" s="29">
        <v>1</v>
      </c>
      <c r="R26" s="29">
        <v>1</v>
      </c>
      <c r="S26" s="29">
        <v>1</v>
      </c>
      <c r="T26" s="29">
        <v>1</v>
      </c>
      <c r="U26" s="29">
        <v>1</v>
      </c>
      <c r="V26" s="29">
        <v>1</v>
      </c>
      <c r="W26" s="29">
        <v>1</v>
      </c>
      <c r="X26" s="29">
        <v>1</v>
      </c>
      <c r="Y26" s="29">
        <v>1</v>
      </c>
      <c r="Z26" s="29">
        <v>1</v>
      </c>
      <c r="AA26" s="29">
        <v>1</v>
      </c>
      <c r="AB26" s="29">
        <v>1</v>
      </c>
      <c r="AC26" s="29">
        <v>1</v>
      </c>
      <c r="AD26" s="29">
        <v>1</v>
      </c>
      <c r="AE26" s="29">
        <v>1</v>
      </c>
      <c r="AF26" s="29">
        <v>1</v>
      </c>
      <c r="AG26" s="29">
        <v>1</v>
      </c>
      <c r="AH26" s="29">
        <v>1</v>
      </c>
      <c r="AI26" s="29">
        <v>1</v>
      </c>
      <c r="AJ26" s="13">
        <f t="shared" si="0"/>
        <v>1</v>
      </c>
      <c r="AK26" s="221"/>
      <c r="AL26" s="264">
        <v>58</v>
      </c>
      <c r="AM26" s="29">
        <v>1.0317974385396731</v>
      </c>
      <c r="AN26" s="29">
        <v>1.0516478812954742</v>
      </c>
      <c r="AO26" s="29">
        <v>1.0464830931659268</v>
      </c>
      <c r="AP26" s="29">
        <v>1.0413183050363795</v>
      </c>
      <c r="AQ26" s="29">
        <v>1.0361535169068321</v>
      </c>
      <c r="AR26" s="29">
        <v>1.0309887287772848</v>
      </c>
      <c r="AS26" s="29">
        <v>1.0258239406477374</v>
      </c>
      <c r="AT26" s="29">
        <v>1.0206591525181901</v>
      </c>
      <c r="AU26" s="29">
        <v>1.0154943643886427</v>
      </c>
      <c r="AV26" s="29">
        <v>1.0103295762590954</v>
      </c>
      <c r="AW26" s="29">
        <v>1.005164788129548</v>
      </c>
      <c r="AX26" s="29">
        <v>1.0000000000000007</v>
      </c>
      <c r="AY26" s="29">
        <v>1</v>
      </c>
      <c r="AZ26" s="29">
        <v>1</v>
      </c>
      <c r="BA26" s="29">
        <v>1</v>
      </c>
      <c r="BB26" s="29">
        <v>1</v>
      </c>
      <c r="BC26" s="29">
        <v>1</v>
      </c>
      <c r="BD26" s="29">
        <v>1</v>
      </c>
      <c r="BE26" s="29">
        <v>1</v>
      </c>
      <c r="BF26" s="29">
        <v>1</v>
      </c>
      <c r="BG26" s="29">
        <v>1</v>
      </c>
      <c r="BH26" s="29">
        <v>1</v>
      </c>
      <c r="BI26" s="29">
        <v>1</v>
      </c>
      <c r="BJ26" s="29">
        <v>1</v>
      </c>
      <c r="BK26" s="29">
        <v>1</v>
      </c>
      <c r="BL26" s="29">
        <v>1</v>
      </c>
      <c r="BM26" s="29">
        <v>1</v>
      </c>
      <c r="BN26" s="29">
        <v>1</v>
      </c>
      <c r="BO26" s="29">
        <v>1</v>
      </c>
      <c r="BP26" s="29">
        <v>1</v>
      </c>
      <c r="BQ26" s="29">
        <v>1</v>
      </c>
      <c r="BR26" s="29">
        <v>1</v>
      </c>
      <c r="BS26" s="29">
        <v>1</v>
      </c>
      <c r="BT26" s="13">
        <f t="shared" si="1"/>
        <v>1</v>
      </c>
    </row>
    <row r="27" spans="1:72" x14ac:dyDescent="0.25">
      <c r="A27" s="221" t="s">
        <v>88</v>
      </c>
      <c r="B27" s="264">
        <v>25</v>
      </c>
      <c r="C27" s="29">
        <v>1.0223353338904504</v>
      </c>
      <c r="D27" s="29">
        <v>0.99680463699189414</v>
      </c>
      <c r="E27" s="29">
        <v>0.99712417329270475</v>
      </c>
      <c r="F27" s="29">
        <v>0.99744370959351536</v>
      </c>
      <c r="G27" s="29">
        <v>0.99776324589432597</v>
      </c>
      <c r="H27" s="29">
        <v>0.99808278219513658</v>
      </c>
      <c r="I27" s="29">
        <v>0.99840231849594718</v>
      </c>
      <c r="J27" s="29">
        <v>0.99872185479675779</v>
      </c>
      <c r="K27" s="29">
        <v>0.9990413910975684</v>
      </c>
      <c r="L27" s="29">
        <v>0.99936092739837901</v>
      </c>
      <c r="M27" s="29">
        <v>0.99968046369918961</v>
      </c>
      <c r="N27" s="29">
        <v>1.0000000000000002</v>
      </c>
      <c r="O27" s="29">
        <v>1</v>
      </c>
      <c r="P27" s="29">
        <v>1</v>
      </c>
      <c r="Q27" s="29">
        <v>1</v>
      </c>
      <c r="R27" s="29">
        <v>1</v>
      </c>
      <c r="S27" s="29">
        <v>1</v>
      </c>
      <c r="T27" s="29">
        <v>1</v>
      </c>
      <c r="U27" s="29">
        <v>1</v>
      </c>
      <c r="V27" s="29">
        <v>1</v>
      </c>
      <c r="W27" s="29">
        <v>1</v>
      </c>
      <c r="X27" s="29">
        <v>1</v>
      </c>
      <c r="Y27" s="29">
        <v>1</v>
      </c>
      <c r="Z27" s="29">
        <v>1</v>
      </c>
      <c r="AA27" s="29">
        <v>1</v>
      </c>
      <c r="AB27" s="29">
        <v>1</v>
      </c>
      <c r="AC27" s="29">
        <v>1</v>
      </c>
      <c r="AD27" s="29">
        <v>1</v>
      </c>
      <c r="AE27" s="29">
        <v>1</v>
      </c>
      <c r="AF27" s="29">
        <v>1</v>
      </c>
      <c r="AG27" s="29">
        <v>1</v>
      </c>
      <c r="AH27" s="29">
        <v>1</v>
      </c>
      <c r="AI27" s="29">
        <v>1</v>
      </c>
      <c r="AJ27" s="13">
        <f t="shared" si="0"/>
        <v>1</v>
      </c>
      <c r="AK27" s="221"/>
      <c r="AL27" s="264">
        <v>59</v>
      </c>
      <c r="AM27" s="29">
        <v>1.0223353338904504</v>
      </c>
      <c r="AN27" s="29">
        <v>0.99680463699189414</v>
      </c>
      <c r="AO27" s="29">
        <v>0.99712417329270475</v>
      </c>
      <c r="AP27" s="29">
        <v>0.99744370959351536</v>
      </c>
      <c r="AQ27" s="29">
        <v>0.99776324589432597</v>
      </c>
      <c r="AR27" s="29">
        <v>0.99808278219513658</v>
      </c>
      <c r="AS27" s="29">
        <v>0.99840231849594718</v>
      </c>
      <c r="AT27" s="29">
        <v>0.99872185479675779</v>
      </c>
      <c r="AU27" s="29">
        <v>0.9990413910975684</v>
      </c>
      <c r="AV27" s="29">
        <v>0.99936092739837901</v>
      </c>
      <c r="AW27" s="29">
        <v>0.99968046369918961</v>
      </c>
      <c r="AX27" s="29">
        <v>1.0000000000000002</v>
      </c>
      <c r="AY27" s="29">
        <v>1</v>
      </c>
      <c r="AZ27" s="29">
        <v>1</v>
      </c>
      <c r="BA27" s="29">
        <v>1</v>
      </c>
      <c r="BB27" s="29">
        <v>1</v>
      </c>
      <c r="BC27" s="29">
        <v>1</v>
      </c>
      <c r="BD27" s="29">
        <v>1</v>
      </c>
      <c r="BE27" s="29">
        <v>1</v>
      </c>
      <c r="BF27" s="29">
        <v>1</v>
      </c>
      <c r="BG27" s="29">
        <v>1</v>
      </c>
      <c r="BH27" s="29">
        <v>1</v>
      </c>
      <c r="BI27" s="29">
        <v>1</v>
      </c>
      <c r="BJ27" s="29">
        <v>1</v>
      </c>
      <c r="BK27" s="29">
        <v>1</v>
      </c>
      <c r="BL27" s="29">
        <v>1</v>
      </c>
      <c r="BM27" s="29">
        <v>1</v>
      </c>
      <c r="BN27" s="29">
        <v>1</v>
      </c>
      <c r="BO27" s="29">
        <v>1</v>
      </c>
      <c r="BP27" s="29">
        <v>1</v>
      </c>
      <c r="BQ27" s="29">
        <v>1</v>
      </c>
      <c r="BR27" s="29">
        <v>1</v>
      </c>
      <c r="BS27" s="29">
        <v>1</v>
      </c>
      <c r="BT27" s="13">
        <f t="shared" si="1"/>
        <v>1</v>
      </c>
    </row>
    <row r="28" spans="1:72" x14ac:dyDescent="0.25">
      <c r="A28" s="221" t="s">
        <v>89</v>
      </c>
      <c r="B28" s="264">
        <v>26</v>
      </c>
      <c r="C28" s="29">
        <v>1.0361534496723395</v>
      </c>
      <c r="D28" s="29">
        <v>1.0445565662308127</v>
      </c>
      <c r="E28" s="29">
        <v>1.0401009096077314</v>
      </c>
      <c r="F28" s="29">
        <v>1.03564525298465</v>
      </c>
      <c r="G28" s="29">
        <v>1.0311895963615687</v>
      </c>
      <c r="H28" s="29">
        <v>1.0267339397384874</v>
      </c>
      <c r="I28" s="29">
        <v>1.022278283115406</v>
      </c>
      <c r="J28" s="29">
        <v>1.0178226264923247</v>
      </c>
      <c r="K28" s="29">
        <v>1.0133669698692434</v>
      </c>
      <c r="L28" s="29">
        <v>1.008911313246162</v>
      </c>
      <c r="M28" s="29">
        <v>1.0044556566230807</v>
      </c>
      <c r="N28" s="29">
        <v>0.99999999999999944</v>
      </c>
      <c r="O28" s="29">
        <v>1</v>
      </c>
      <c r="P28" s="29">
        <v>1</v>
      </c>
      <c r="Q28" s="29">
        <v>1</v>
      </c>
      <c r="R28" s="29">
        <v>1</v>
      </c>
      <c r="S28" s="29">
        <v>1</v>
      </c>
      <c r="T28" s="29">
        <v>1</v>
      </c>
      <c r="U28" s="29">
        <v>1</v>
      </c>
      <c r="V28" s="29">
        <v>1</v>
      </c>
      <c r="W28" s="29">
        <v>1</v>
      </c>
      <c r="X28" s="29">
        <v>1</v>
      </c>
      <c r="Y28" s="29">
        <v>1</v>
      </c>
      <c r="Z28" s="29">
        <v>1</v>
      </c>
      <c r="AA28" s="29">
        <v>1</v>
      </c>
      <c r="AB28" s="29">
        <v>1</v>
      </c>
      <c r="AC28" s="29">
        <v>1</v>
      </c>
      <c r="AD28" s="29">
        <v>1</v>
      </c>
      <c r="AE28" s="29">
        <v>1</v>
      </c>
      <c r="AF28" s="29">
        <v>1</v>
      </c>
      <c r="AG28" s="29">
        <v>1</v>
      </c>
      <c r="AH28" s="29">
        <v>1</v>
      </c>
      <c r="AI28" s="29">
        <v>1</v>
      </c>
      <c r="AJ28" s="13">
        <f t="shared" si="0"/>
        <v>1</v>
      </c>
      <c r="AK28" s="221"/>
      <c r="AL28" s="264">
        <v>60</v>
      </c>
      <c r="AM28" s="29">
        <v>1.0361534496723395</v>
      </c>
      <c r="AN28" s="29">
        <v>1.0445565662308127</v>
      </c>
      <c r="AO28" s="29">
        <v>1.0401009096077314</v>
      </c>
      <c r="AP28" s="29">
        <v>1.03564525298465</v>
      </c>
      <c r="AQ28" s="29">
        <v>1.0311895963615687</v>
      </c>
      <c r="AR28" s="29">
        <v>1.0267339397384874</v>
      </c>
      <c r="AS28" s="29">
        <v>1.022278283115406</v>
      </c>
      <c r="AT28" s="29">
        <v>1.0178226264923247</v>
      </c>
      <c r="AU28" s="29">
        <v>1.0133669698692434</v>
      </c>
      <c r="AV28" s="29">
        <v>1.008911313246162</v>
      </c>
      <c r="AW28" s="29">
        <v>1.0044556566230807</v>
      </c>
      <c r="AX28" s="29">
        <v>0.99999999999999944</v>
      </c>
      <c r="AY28" s="29">
        <v>1</v>
      </c>
      <c r="AZ28" s="29">
        <v>1</v>
      </c>
      <c r="BA28" s="29">
        <v>1</v>
      </c>
      <c r="BB28" s="29">
        <v>1</v>
      </c>
      <c r="BC28" s="29">
        <v>1</v>
      </c>
      <c r="BD28" s="29">
        <v>1</v>
      </c>
      <c r="BE28" s="29">
        <v>1</v>
      </c>
      <c r="BF28" s="29">
        <v>1</v>
      </c>
      <c r="BG28" s="29">
        <v>1</v>
      </c>
      <c r="BH28" s="29">
        <v>1</v>
      </c>
      <c r="BI28" s="29">
        <v>1</v>
      </c>
      <c r="BJ28" s="29">
        <v>1</v>
      </c>
      <c r="BK28" s="29">
        <v>1</v>
      </c>
      <c r="BL28" s="29">
        <v>1</v>
      </c>
      <c r="BM28" s="29">
        <v>1</v>
      </c>
      <c r="BN28" s="29">
        <v>1</v>
      </c>
      <c r="BO28" s="29">
        <v>1</v>
      </c>
      <c r="BP28" s="29">
        <v>1</v>
      </c>
      <c r="BQ28" s="29">
        <v>1</v>
      </c>
      <c r="BR28" s="29">
        <v>1</v>
      </c>
      <c r="BS28" s="29">
        <v>1</v>
      </c>
      <c r="BT28" s="13">
        <f t="shared" si="1"/>
        <v>1</v>
      </c>
    </row>
    <row r="29" spans="1:72" x14ac:dyDescent="0.25">
      <c r="A29" s="221" t="s">
        <v>90</v>
      </c>
      <c r="B29" s="264">
        <v>27</v>
      </c>
      <c r="C29" s="29">
        <v>1</v>
      </c>
      <c r="D29" s="29">
        <v>1</v>
      </c>
      <c r="E29" s="29">
        <v>1</v>
      </c>
      <c r="F29" s="29">
        <v>1</v>
      </c>
      <c r="G29" s="29">
        <v>1</v>
      </c>
      <c r="H29" s="29">
        <v>1</v>
      </c>
      <c r="I29" s="29">
        <v>1</v>
      </c>
      <c r="J29" s="29">
        <v>1</v>
      </c>
      <c r="K29" s="29">
        <v>1</v>
      </c>
      <c r="L29" s="29">
        <v>1</v>
      </c>
      <c r="M29" s="29">
        <v>1</v>
      </c>
      <c r="N29" s="29">
        <v>1</v>
      </c>
      <c r="O29" s="29">
        <v>1</v>
      </c>
      <c r="P29" s="29">
        <v>1</v>
      </c>
      <c r="Q29" s="29">
        <v>1</v>
      </c>
      <c r="R29" s="29">
        <v>1</v>
      </c>
      <c r="S29" s="29">
        <v>1</v>
      </c>
      <c r="T29" s="29">
        <v>1</v>
      </c>
      <c r="U29" s="29">
        <v>1</v>
      </c>
      <c r="V29" s="29">
        <v>1</v>
      </c>
      <c r="W29" s="29">
        <v>1</v>
      </c>
      <c r="X29" s="29">
        <v>1</v>
      </c>
      <c r="Y29" s="29">
        <v>1</v>
      </c>
      <c r="Z29" s="29">
        <v>1</v>
      </c>
      <c r="AA29" s="29">
        <v>1</v>
      </c>
      <c r="AB29" s="29">
        <v>1</v>
      </c>
      <c r="AC29" s="29">
        <v>1</v>
      </c>
      <c r="AD29" s="29">
        <v>1</v>
      </c>
      <c r="AE29" s="29">
        <v>1</v>
      </c>
      <c r="AF29" s="29">
        <v>1</v>
      </c>
      <c r="AG29" s="29">
        <v>1</v>
      </c>
      <c r="AH29" s="29">
        <v>1</v>
      </c>
      <c r="AI29" s="29">
        <v>1</v>
      </c>
      <c r="AJ29" s="13">
        <f t="shared" si="0"/>
        <v>1</v>
      </c>
      <c r="AK29" s="221"/>
      <c r="AL29" s="264">
        <v>61</v>
      </c>
      <c r="AM29" s="29">
        <v>1</v>
      </c>
      <c r="AN29" s="29">
        <v>1</v>
      </c>
      <c r="AO29" s="29">
        <v>1</v>
      </c>
      <c r="AP29" s="29">
        <v>1</v>
      </c>
      <c r="AQ29" s="29">
        <v>1</v>
      </c>
      <c r="AR29" s="29">
        <v>1</v>
      </c>
      <c r="AS29" s="29">
        <v>1</v>
      </c>
      <c r="AT29" s="29">
        <v>1</v>
      </c>
      <c r="AU29" s="29">
        <v>1</v>
      </c>
      <c r="AV29" s="29">
        <v>1</v>
      </c>
      <c r="AW29" s="29">
        <v>1</v>
      </c>
      <c r="AX29" s="29">
        <v>1</v>
      </c>
      <c r="AY29" s="29">
        <v>1</v>
      </c>
      <c r="AZ29" s="29">
        <v>1</v>
      </c>
      <c r="BA29" s="29">
        <v>1</v>
      </c>
      <c r="BB29" s="29">
        <v>1</v>
      </c>
      <c r="BC29" s="29">
        <v>1</v>
      </c>
      <c r="BD29" s="29">
        <v>1</v>
      </c>
      <c r="BE29" s="29">
        <v>1</v>
      </c>
      <c r="BF29" s="29">
        <v>1</v>
      </c>
      <c r="BG29" s="29">
        <v>1</v>
      </c>
      <c r="BH29" s="29">
        <v>1</v>
      </c>
      <c r="BI29" s="29">
        <v>1</v>
      </c>
      <c r="BJ29" s="29">
        <v>1</v>
      </c>
      <c r="BK29" s="29">
        <v>1</v>
      </c>
      <c r="BL29" s="29">
        <v>1</v>
      </c>
      <c r="BM29" s="29">
        <v>1</v>
      </c>
      <c r="BN29" s="29">
        <v>1</v>
      </c>
      <c r="BO29" s="29">
        <v>1</v>
      </c>
      <c r="BP29" s="29">
        <v>1</v>
      </c>
      <c r="BQ29" s="29">
        <v>1</v>
      </c>
      <c r="BR29" s="29">
        <v>1</v>
      </c>
      <c r="BS29" s="29">
        <v>1</v>
      </c>
      <c r="BT29" s="13">
        <f t="shared" si="1"/>
        <v>1</v>
      </c>
    </row>
    <row r="30" spans="1:72" x14ac:dyDescent="0.25">
      <c r="A30" s="221" t="s">
        <v>91</v>
      </c>
      <c r="B30" s="264">
        <v>28</v>
      </c>
      <c r="C30" s="29">
        <v>1.0183826629564079</v>
      </c>
      <c r="D30" s="29">
        <v>1.01763683033866</v>
      </c>
      <c r="E30" s="29">
        <v>1.0158731473047939</v>
      </c>
      <c r="F30" s="29">
        <v>1.0141094642709279</v>
      </c>
      <c r="G30" s="29">
        <v>1.0123457812370618</v>
      </c>
      <c r="H30" s="29">
        <v>1.0105820982031957</v>
      </c>
      <c r="I30" s="29">
        <v>1.0088184151693296</v>
      </c>
      <c r="J30" s="29">
        <v>1.0070547321354635</v>
      </c>
      <c r="K30" s="29">
        <v>1.0052910491015974</v>
      </c>
      <c r="L30" s="29">
        <v>1.0035273660677313</v>
      </c>
      <c r="M30" s="29">
        <v>1.0017636830338652</v>
      </c>
      <c r="N30" s="29">
        <v>0.99999999999999922</v>
      </c>
      <c r="O30" s="29">
        <v>1</v>
      </c>
      <c r="P30" s="29">
        <v>1</v>
      </c>
      <c r="Q30" s="29">
        <v>1</v>
      </c>
      <c r="R30" s="29">
        <v>1</v>
      </c>
      <c r="S30" s="29">
        <v>1</v>
      </c>
      <c r="T30" s="29">
        <v>1</v>
      </c>
      <c r="U30" s="29">
        <v>1</v>
      </c>
      <c r="V30" s="29">
        <v>1</v>
      </c>
      <c r="W30" s="29">
        <v>1</v>
      </c>
      <c r="X30" s="29">
        <v>1</v>
      </c>
      <c r="Y30" s="29">
        <v>1</v>
      </c>
      <c r="Z30" s="29">
        <v>1</v>
      </c>
      <c r="AA30" s="29">
        <v>1</v>
      </c>
      <c r="AB30" s="29">
        <v>1</v>
      </c>
      <c r="AC30" s="29">
        <v>1</v>
      </c>
      <c r="AD30" s="29">
        <v>1</v>
      </c>
      <c r="AE30" s="29">
        <v>1</v>
      </c>
      <c r="AF30" s="29">
        <v>1</v>
      </c>
      <c r="AG30" s="29">
        <v>1</v>
      </c>
      <c r="AH30" s="29">
        <v>1</v>
      </c>
      <c r="AI30" s="29">
        <v>1</v>
      </c>
      <c r="AJ30" s="13">
        <f t="shared" si="0"/>
        <v>1</v>
      </c>
      <c r="AK30" s="221"/>
      <c r="AL30" s="264">
        <v>62</v>
      </c>
      <c r="AM30" s="29">
        <v>1.0183826629564079</v>
      </c>
      <c r="AN30" s="29">
        <v>1.01763683033866</v>
      </c>
      <c r="AO30" s="29">
        <v>1.0158731473047939</v>
      </c>
      <c r="AP30" s="29">
        <v>1.0141094642709279</v>
      </c>
      <c r="AQ30" s="29">
        <v>1.0123457812370618</v>
      </c>
      <c r="AR30" s="29">
        <v>1.0105820982031957</v>
      </c>
      <c r="AS30" s="29">
        <v>1.0088184151693296</v>
      </c>
      <c r="AT30" s="29">
        <v>1.0070547321354635</v>
      </c>
      <c r="AU30" s="29">
        <v>1.0052910491015974</v>
      </c>
      <c r="AV30" s="29">
        <v>1.0035273660677313</v>
      </c>
      <c r="AW30" s="29">
        <v>1.0017636830338652</v>
      </c>
      <c r="AX30" s="29">
        <v>0.99999999999999922</v>
      </c>
      <c r="AY30" s="29">
        <v>1</v>
      </c>
      <c r="AZ30" s="29">
        <v>1</v>
      </c>
      <c r="BA30" s="29">
        <v>1</v>
      </c>
      <c r="BB30" s="29">
        <v>1</v>
      </c>
      <c r="BC30" s="29">
        <v>1</v>
      </c>
      <c r="BD30" s="29">
        <v>1</v>
      </c>
      <c r="BE30" s="29">
        <v>1</v>
      </c>
      <c r="BF30" s="29">
        <v>1</v>
      </c>
      <c r="BG30" s="29">
        <v>1</v>
      </c>
      <c r="BH30" s="29">
        <v>1</v>
      </c>
      <c r="BI30" s="29">
        <v>1</v>
      </c>
      <c r="BJ30" s="29">
        <v>1</v>
      </c>
      <c r="BK30" s="29">
        <v>1</v>
      </c>
      <c r="BL30" s="29">
        <v>1</v>
      </c>
      <c r="BM30" s="29">
        <v>1</v>
      </c>
      <c r="BN30" s="29">
        <v>1</v>
      </c>
      <c r="BO30" s="29">
        <v>1</v>
      </c>
      <c r="BP30" s="29">
        <v>1</v>
      </c>
      <c r="BQ30" s="29">
        <v>1</v>
      </c>
      <c r="BR30" s="29">
        <v>1</v>
      </c>
      <c r="BS30" s="29">
        <v>1</v>
      </c>
      <c r="BT30" s="13">
        <f t="shared" si="1"/>
        <v>1</v>
      </c>
    </row>
    <row r="31" spans="1:72" x14ac:dyDescent="0.25">
      <c r="A31" s="221" t="s">
        <v>92</v>
      </c>
      <c r="B31" s="264">
        <v>29</v>
      </c>
      <c r="C31" s="29">
        <v>1</v>
      </c>
      <c r="D31" s="29">
        <v>1</v>
      </c>
      <c r="E31" s="29">
        <v>1</v>
      </c>
      <c r="F31" s="29">
        <v>1</v>
      </c>
      <c r="G31" s="29">
        <v>1</v>
      </c>
      <c r="H31" s="29">
        <v>1</v>
      </c>
      <c r="I31" s="29">
        <v>1</v>
      </c>
      <c r="J31" s="29">
        <v>1</v>
      </c>
      <c r="K31" s="29">
        <v>1</v>
      </c>
      <c r="L31" s="29">
        <v>1</v>
      </c>
      <c r="M31" s="29">
        <v>1</v>
      </c>
      <c r="N31" s="29">
        <v>1</v>
      </c>
      <c r="O31" s="29">
        <v>1</v>
      </c>
      <c r="P31" s="29">
        <v>1</v>
      </c>
      <c r="Q31" s="29">
        <v>1</v>
      </c>
      <c r="R31" s="29">
        <v>1</v>
      </c>
      <c r="S31" s="29">
        <v>1</v>
      </c>
      <c r="T31" s="29">
        <v>1</v>
      </c>
      <c r="U31" s="29">
        <v>1</v>
      </c>
      <c r="V31" s="29">
        <v>1</v>
      </c>
      <c r="W31" s="29">
        <v>1</v>
      </c>
      <c r="X31" s="29">
        <v>1</v>
      </c>
      <c r="Y31" s="29">
        <v>1</v>
      </c>
      <c r="Z31" s="29">
        <v>1</v>
      </c>
      <c r="AA31" s="29">
        <v>1</v>
      </c>
      <c r="AB31" s="29">
        <v>1</v>
      </c>
      <c r="AC31" s="29">
        <v>1</v>
      </c>
      <c r="AD31" s="29">
        <v>1</v>
      </c>
      <c r="AE31" s="29">
        <v>1</v>
      </c>
      <c r="AF31" s="29">
        <v>1</v>
      </c>
      <c r="AG31" s="29">
        <v>1</v>
      </c>
      <c r="AH31" s="29">
        <v>1</v>
      </c>
      <c r="AI31" s="29">
        <v>1</v>
      </c>
      <c r="AJ31" s="13">
        <f t="shared" si="0"/>
        <v>1</v>
      </c>
      <c r="AK31" s="221"/>
      <c r="AL31" s="264">
        <v>63</v>
      </c>
      <c r="AM31" s="29">
        <v>1</v>
      </c>
      <c r="AN31" s="29">
        <v>1</v>
      </c>
      <c r="AO31" s="29">
        <v>1</v>
      </c>
      <c r="AP31" s="29">
        <v>1</v>
      </c>
      <c r="AQ31" s="29">
        <v>1</v>
      </c>
      <c r="AR31" s="29">
        <v>1</v>
      </c>
      <c r="AS31" s="29">
        <v>1</v>
      </c>
      <c r="AT31" s="29">
        <v>1</v>
      </c>
      <c r="AU31" s="29">
        <v>1</v>
      </c>
      <c r="AV31" s="29">
        <v>1</v>
      </c>
      <c r="AW31" s="29">
        <v>1</v>
      </c>
      <c r="AX31" s="29">
        <v>1</v>
      </c>
      <c r="AY31" s="29">
        <v>1</v>
      </c>
      <c r="AZ31" s="29">
        <v>1</v>
      </c>
      <c r="BA31" s="29">
        <v>1</v>
      </c>
      <c r="BB31" s="29">
        <v>1</v>
      </c>
      <c r="BC31" s="29">
        <v>1</v>
      </c>
      <c r="BD31" s="29">
        <v>1</v>
      </c>
      <c r="BE31" s="29">
        <v>1</v>
      </c>
      <c r="BF31" s="29">
        <v>1</v>
      </c>
      <c r="BG31" s="29">
        <v>1</v>
      </c>
      <c r="BH31" s="29">
        <v>1</v>
      </c>
      <c r="BI31" s="29">
        <v>1</v>
      </c>
      <c r="BJ31" s="29">
        <v>1</v>
      </c>
      <c r="BK31" s="29">
        <v>1</v>
      </c>
      <c r="BL31" s="29">
        <v>1</v>
      </c>
      <c r="BM31" s="29">
        <v>1</v>
      </c>
      <c r="BN31" s="29">
        <v>1</v>
      </c>
      <c r="BO31" s="29">
        <v>1</v>
      </c>
      <c r="BP31" s="29">
        <v>1</v>
      </c>
      <c r="BQ31" s="29">
        <v>1</v>
      </c>
      <c r="BR31" s="29">
        <v>1</v>
      </c>
      <c r="BS31" s="29">
        <v>1</v>
      </c>
      <c r="BT31" s="13">
        <f t="shared" si="1"/>
        <v>1</v>
      </c>
    </row>
    <row r="32" spans="1:72" x14ac:dyDescent="0.25">
      <c r="A32" s="221" t="s">
        <v>93</v>
      </c>
      <c r="B32" s="264">
        <v>30</v>
      </c>
      <c r="C32" s="29">
        <v>1.0347869037538782</v>
      </c>
      <c r="D32" s="29">
        <v>1.0267984998295261</v>
      </c>
      <c r="E32" s="29">
        <v>1.0241186498465735</v>
      </c>
      <c r="F32" s="29">
        <v>1.021438799863621</v>
      </c>
      <c r="G32" s="29">
        <v>1.0187589498806684</v>
      </c>
      <c r="H32" s="29">
        <v>1.0160790998977158</v>
      </c>
      <c r="I32" s="29">
        <v>1.0133992499147633</v>
      </c>
      <c r="J32" s="29">
        <v>1.0107193999318107</v>
      </c>
      <c r="K32" s="29">
        <v>1.0080395499488581</v>
      </c>
      <c r="L32" s="29">
        <v>1.0053596999659056</v>
      </c>
      <c r="M32" s="29">
        <v>1.002679849982953</v>
      </c>
      <c r="N32" s="29">
        <v>1.0000000000000004</v>
      </c>
      <c r="O32" s="29">
        <v>1</v>
      </c>
      <c r="P32" s="29">
        <v>1</v>
      </c>
      <c r="Q32" s="29">
        <v>1</v>
      </c>
      <c r="R32" s="29">
        <v>1</v>
      </c>
      <c r="S32" s="29">
        <v>1</v>
      </c>
      <c r="T32" s="29">
        <v>1</v>
      </c>
      <c r="U32" s="29">
        <v>1</v>
      </c>
      <c r="V32" s="29">
        <v>1</v>
      </c>
      <c r="W32" s="29">
        <v>1</v>
      </c>
      <c r="X32" s="29">
        <v>1</v>
      </c>
      <c r="Y32" s="29">
        <v>1</v>
      </c>
      <c r="Z32" s="29">
        <v>1</v>
      </c>
      <c r="AA32" s="29">
        <v>1</v>
      </c>
      <c r="AB32" s="29">
        <v>1</v>
      </c>
      <c r="AC32" s="29">
        <v>1</v>
      </c>
      <c r="AD32" s="29">
        <v>1</v>
      </c>
      <c r="AE32" s="29">
        <v>1</v>
      </c>
      <c r="AF32" s="29">
        <v>1</v>
      </c>
      <c r="AG32" s="29">
        <v>1</v>
      </c>
      <c r="AH32" s="29">
        <v>1</v>
      </c>
      <c r="AI32" s="29">
        <v>1</v>
      </c>
      <c r="AJ32" s="13">
        <f t="shared" si="0"/>
        <v>1</v>
      </c>
      <c r="AK32" s="221"/>
      <c r="AL32" s="264">
        <v>64</v>
      </c>
      <c r="AM32" s="29">
        <v>1.0347869037538782</v>
      </c>
      <c r="AN32" s="29">
        <v>1.0267984998295261</v>
      </c>
      <c r="AO32" s="29">
        <v>1.0241186498465735</v>
      </c>
      <c r="AP32" s="29">
        <v>1.021438799863621</v>
      </c>
      <c r="AQ32" s="29">
        <v>1.0187589498806684</v>
      </c>
      <c r="AR32" s="29">
        <v>1.0160790998977158</v>
      </c>
      <c r="AS32" s="29">
        <v>1.0133992499147633</v>
      </c>
      <c r="AT32" s="29">
        <v>1.0107193999318107</v>
      </c>
      <c r="AU32" s="29">
        <v>1.0080395499488581</v>
      </c>
      <c r="AV32" s="29">
        <v>1.0053596999659056</v>
      </c>
      <c r="AW32" s="29">
        <v>1.002679849982953</v>
      </c>
      <c r="AX32" s="29">
        <v>1.0000000000000004</v>
      </c>
      <c r="AY32" s="29">
        <v>1</v>
      </c>
      <c r="AZ32" s="29">
        <v>1</v>
      </c>
      <c r="BA32" s="29">
        <v>1</v>
      </c>
      <c r="BB32" s="29">
        <v>1</v>
      </c>
      <c r="BC32" s="29">
        <v>1</v>
      </c>
      <c r="BD32" s="29">
        <v>1</v>
      </c>
      <c r="BE32" s="29">
        <v>1</v>
      </c>
      <c r="BF32" s="29">
        <v>1</v>
      </c>
      <c r="BG32" s="29">
        <v>1</v>
      </c>
      <c r="BH32" s="29">
        <v>1</v>
      </c>
      <c r="BI32" s="29">
        <v>1</v>
      </c>
      <c r="BJ32" s="29">
        <v>1</v>
      </c>
      <c r="BK32" s="29">
        <v>1</v>
      </c>
      <c r="BL32" s="29">
        <v>1</v>
      </c>
      <c r="BM32" s="29">
        <v>1</v>
      </c>
      <c r="BN32" s="29">
        <v>1</v>
      </c>
      <c r="BO32" s="29">
        <v>1</v>
      </c>
      <c r="BP32" s="29">
        <v>1</v>
      </c>
      <c r="BQ32" s="29">
        <v>1</v>
      </c>
      <c r="BR32" s="29">
        <v>1</v>
      </c>
      <c r="BS32" s="29">
        <v>1</v>
      </c>
      <c r="BT32" s="13">
        <f t="shared" si="1"/>
        <v>1</v>
      </c>
    </row>
    <row r="33" spans="1:72" x14ac:dyDescent="0.25">
      <c r="A33" s="221" t="s">
        <v>94</v>
      </c>
      <c r="B33" s="264">
        <v>31</v>
      </c>
      <c r="C33" s="29">
        <v>1</v>
      </c>
      <c r="D33" s="29">
        <v>1</v>
      </c>
      <c r="E33" s="29">
        <v>1</v>
      </c>
      <c r="F33" s="29">
        <v>1</v>
      </c>
      <c r="G33" s="29">
        <v>1</v>
      </c>
      <c r="H33" s="29">
        <v>1</v>
      </c>
      <c r="I33" s="29">
        <v>1</v>
      </c>
      <c r="J33" s="29">
        <v>1</v>
      </c>
      <c r="K33" s="29">
        <v>1</v>
      </c>
      <c r="L33" s="29">
        <v>1</v>
      </c>
      <c r="M33" s="29">
        <v>1</v>
      </c>
      <c r="N33" s="29">
        <v>1</v>
      </c>
      <c r="O33" s="29">
        <v>1</v>
      </c>
      <c r="P33" s="29">
        <v>1</v>
      </c>
      <c r="Q33" s="29">
        <v>1</v>
      </c>
      <c r="R33" s="29">
        <v>1</v>
      </c>
      <c r="S33" s="29">
        <v>1</v>
      </c>
      <c r="T33" s="29">
        <v>1</v>
      </c>
      <c r="U33" s="29">
        <v>1</v>
      </c>
      <c r="V33" s="29">
        <v>1</v>
      </c>
      <c r="W33" s="29">
        <v>1</v>
      </c>
      <c r="X33" s="29">
        <v>1</v>
      </c>
      <c r="Y33" s="29">
        <v>1</v>
      </c>
      <c r="Z33" s="29">
        <v>1</v>
      </c>
      <c r="AA33" s="29">
        <v>1</v>
      </c>
      <c r="AB33" s="29">
        <v>1</v>
      </c>
      <c r="AC33" s="29">
        <v>1</v>
      </c>
      <c r="AD33" s="29">
        <v>1</v>
      </c>
      <c r="AE33" s="29">
        <v>1</v>
      </c>
      <c r="AF33" s="29">
        <v>1</v>
      </c>
      <c r="AG33" s="29">
        <v>1</v>
      </c>
      <c r="AH33" s="29">
        <v>1</v>
      </c>
      <c r="AI33" s="29">
        <v>1</v>
      </c>
      <c r="AJ33" s="13">
        <f t="shared" si="0"/>
        <v>1</v>
      </c>
      <c r="AK33" s="221"/>
      <c r="AL33" s="264">
        <v>65</v>
      </c>
      <c r="AM33" s="29">
        <v>1</v>
      </c>
      <c r="AN33" s="29">
        <v>1</v>
      </c>
      <c r="AO33" s="29">
        <v>1</v>
      </c>
      <c r="AP33" s="29">
        <v>1</v>
      </c>
      <c r="AQ33" s="29">
        <v>1</v>
      </c>
      <c r="AR33" s="29">
        <v>1</v>
      </c>
      <c r="AS33" s="29">
        <v>1</v>
      </c>
      <c r="AT33" s="29">
        <v>1</v>
      </c>
      <c r="AU33" s="29">
        <v>1</v>
      </c>
      <c r="AV33" s="29">
        <v>1</v>
      </c>
      <c r="AW33" s="29">
        <v>1</v>
      </c>
      <c r="AX33" s="29">
        <v>1</v>
      </c>
      <c r="AY33" s="29">
        <v>1</v>
      </c>
      <c r="AZ33" s="29">
        <v>1</v>
      </c>
      <c r="BA33" s="29">
        <v>1</v>
      </c>
      <c r="BB33" s="29">
        <v>1</v>
      </c>
      <c r="BC33" s="29">
        <v>1</v>
      </c>
      <c r="BD33" s="29">
        <v>1</v>
      </c>
      <c r="BE33" s="29">
        <v>1</v>
      </c>
      <c r="BF33" s="29">
        <v>1</v>
      </c>
      <c r="BG33" s="29">
        <v>1</v>
      </c>
      <c r="BH33" s="29">
        <v>1</v>
      </c>
      <c r="BI33" s="29">
        <v>1</v>
      </c>
      <c r="BJ33" s="29">
        <v>1</v>
      </c>
      <c r="BK33" s="29">
        <v>1</v>
      </c>
      <c r="BL33" s="29">
        <v>1</v>
      </c>
      <c r="BM33" s="29">
        <v>1</v>
      </c>
      <c r="BN33" s="29">
        <v>1</v>
      </c>
      <c r="BO33" s="29">
        <v>1</v>
      </c>
      <c r="BP33" s="29">
        <v>1</v>
      </c>
      <c r="BQ33" s="29">
        <v>1</v>
      </c>
      <c r="BR33" s="29">
        <v>1</v>
      </c>
      <c r="BS33" s="29">
        <v>1</v>
      </c>
      <c r="BT33" s="13">
        <f t="shared" si="1"/>
        <v>1</v>
      </c>
    </row>
    <row r="34" spans="1:72" x14ac:dyDescent="0.25">
      <c r="A34" s="221" t="s">
        <v>95</v>
      </c>
      <c r="B34" s="264">
        <v>32</v>
      </c>
      <c r="C34" s="29">
        <v>1</v>
      </c>
      <c r="D34" s="29">
        <v>1</v>
      </c>
      <c r="E34" s="29">
        <v>1</v>
      </c>
      <c r="F34" s="29">
        <v>1</v>
      </c>
      <c r="G34" s="29">
        <v>1</v>
      </c>
      <c r="H34" s="29">
        <v>1</v>
      </c>
      <c r="I34" s="29">
        <v>1</v>
      </c>
      <c r="J34" s="29">
        <v>1</v>
      </c>
      <c r="K34" s="29">
        <v>1</v>
      </c>
      <c r="L34" s="29">
        <v>1</v>
      </c>
      <c r="M34" s="29">
        <v>1</v>
      </c>
      <c r="N34" s="29">
        <v>1</v>
      </c>
      <c r="O34" s="29">
        <v>1</v>
      </c>
      <c r="P34" s="29">
        <v>1</v>
      </c>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v>1</v>
      </c>
      <c r="AI34" s="29">
        <v>1</v>
      </c>
      <c r="AJ34" s="13">
        <f t="shared" si="0"/>
        <v>1</v>
      </c>
      <c r="AK34" s="221"/>
      <c r="AL34" s="264">
        <v>66</v>
      </c>
      <c r="AM34" s="29">
        <v>1</v>
      </c>
      <c r="AN34" s="29">
        <v>1</v>
      </c>
      <c r="AO34" s="29">
        <v>1</v>
      </c>
      <c r="AP34" s="29">
        <v>1</v>
      </c>
      <c r="AQ34" s="29">
        <v>1</v>
      </c>
      <c r="AR34" s="29">
        <v>1</v>
      </c>
      <c r="AS34" s="29">
        <v>1</v>
      </c>
      <c r="AT34" s="29">
        <v>1</v>
      </c>
      <c r="AU34" s="29">
        <v>1</v>
      </c>
      <c r="AV34" s="29">
        <v>1</v>
      </c>
      <c r="AW34" s="29">
        <v>1</v>
      </c>
      <c r="AX34" s="29">
        <v>1</v>
      </c>
      <c r="AY34" s="29">
        <v>1</v>
      </c>
      <c r="AZ34" s="29">
        <v>1</v>
      </c>
      <c r="BA34" s="29">
        <v>1</v>
      </c>
      <c r="BB34" s="29">
        <v>1</v>
      </c>
      <c r="BC34" s="29">
        <v>1</v>
      </c>
      <c r="BD34" s="29">
        <v>1</v>
      </c>
      <c r="BE34" s="29">
        <v>1</v>
      </c>
      <c r="BF34" s="29">
        <v>1</v>
      </c>
      <c r="BG34" s="29">
        <v>1</v>
      </c>
      <c r="BH34" s="29">
        <v>1</v>
      </c>
      <c r="BI34" s="29">
        <v>1</v>
      </c>
      <c r="BJ34" s="29">
        <v>1</v>
      </c>
      <c r="BK34" s="29">
        <v>1</v>
      </c>
      <c r="BL34" s="29">
        <v>1</v>
      </c>
      <c r="BM34" s="29">
        <v>1</v>
      </c>
      <c r="BN34" s="29">
        <v>1</v>
      </c>
      <c r="BO34" s="29">
        <v>1</v>
      </c>
      <c r="BP34" s="29">
        <v>1</v>
      </c>
      <c r="BQ34" s="29">
        <v>1</v>
      </c>
      <c r="BR34" s="29">
        <v>1</v>
      </c>
      <c r="BS34" s="29">
        <v>1</v>
      </c>
      <c r="BT34" s="13">
        <f t="shared" si="1"/>
        <v>1</v>
      </c>
    </row>
    <row r="35" spans="1:72" x14ac:dyDescent="0.25">
      <c r="A35" s="221" t="s">
        <v>96</v>
      </c>
      <c r="B35" s="264">
        <v>33</v>
      </c>
      <c r="C35" s="29">
        <v>1</v>
      </c>
      <c r="D35" s="29">
        <v>1</v>
      </c>
      <c r="E35" s="29">
        <v>1</v>
      </c>
      <c r="F35" s="29">
        <v>1</v>
      </c>
      <c r="G35" s="29">
        <v>1</v>
      </c>
      <c r="H35" s="29">
        <v>1</v>
      </c>
      <c r="I35" s="29">
        <v>1</v>
      </c>
      <c r="J35" s="29">
        <v>1</v>
      </c>
      <c r="K35" s="29">
        <v>1</v>
      </c>
      <c r="L35" s="29">
        <v>1</v>
      </c>
      <c r="M35" s="29">
        <v>1</v>
      </c>
      <c r="N35" s="29">
        <v>1</v>
      </c>
      <c r="O35" s="29">
        <v>1</v>
      </c>
      <c r="P35" s="29">
        <v>1</v>
      </c>
      <c r="Q35" s="29">
        <v>1</v>
      </c>
      <c r="R35" s="29">
        <v>1</v>
      </c>
      <c r="S35" s="29">
        <v>1</v>
      </c>
      <c r="T35" s="29">
        <v>1</v>
      </c>
      <c r="U35" s="29">
        <v>1</v>
      </c>
      <c r="V35" s="29">
        <v>1</v>
      </c>
      <c r="W35" s="29">
        <v>1</v>
      </c>
      <c r="X35" s="29">
        <v>1</v>
      </c>
      <c r="Y35" s="29">
        <v>1</v>
      </c>
      <c r="Z35" s="29">
        <v>1</v>
      </c>
      <c r="AA35" s="29">
        <v>1</v>
      </c>
      <c r="AB35" s="29">
        <v>1</v>
      </c>
      <c r="AC35" s="29">
        <v>1</v>
      </c>
      <c r="AD35" s="29">
        <v>1</v>
      </c>
      <c r="AE35" s="29">
        <v>1</v>
      </c>
      <c r="AF35" s="29">
        <v>1</v>
      </c>
      <c r="AG35" s="29">
        <v>1</v>
      </c>
      <c r="AH35" s="29">
        <v>1</v>
      </c>
      <c r="AI35" s="29">
        <v>1</v>
      </c>
      <c r="AJ35" s="13">
        <f t="shared" si="0"/>
        <v>1</v>
      </c>
      <c r="AK35" s="221"/>
      <c r="AL35" s="264">
        <v>67</v>
      </c>
      <c r="AM35" s="29">
        <v>1</v>
      </c>
      <c r="AN35" s="29">
        <v>1</v>
      </c>
      <c r="AO35" s="29">
        <v>1</v>
      </c>
      <c r="AP35" s="29">
        <v>1</v>
      </c>
      <c r="AQ35" s="29">
        <v>1</v>
      </c>
      <c r="AR35" s="29">
        <v>1</v>
      </c>
      <c r="AS35" s="29">
        <v>1</v>
      </c>
      <c r="AT35" s="29">
        <v>1</v>
      </c>
      <c r="AU35" s="29">
        <v>1</v>
      </c>
      <c r="AV35" s="29">
        <v>1</v>
      </c>
      <c r="AW35" s="29">
        <v>1</v>
      </c>
      <c r="AX35" s="29">
        <v>1</v>
      </c>
      <c r="AY35" s="29">
        <v>1</v>
      </c>
      <c r="AZ35" s="29">
        <v>1</v>
      </c>
      <c r="BA35" s="29">
        <v>1</v>
      </c>
      <c r="BB35" s="29">
        <v>1</v>
      </c>
      <c r="BC35" s="29">
        <v>1</v>
      </c>
      <c r="BD35" s="29">
        <v>1</v>
      </c>
      <c r="BE35" s="29">
        <v>1</v>
      </c>
      <c r="BF35" s="29">
        <v>1</v>
      </c>
      <c r="BG35" s="29">
        <v>1</v>
      </c>
      <c r="BH35" s="29">
        <v>1</v>
      </c>
      <c r="BI35" s="29">
        <v>1</v>
      </c>
      <c r="BJ35" s="29">
        <v>1</v>
      </c>
      <c r="BK35" s="29">
        <v>1</v>
      </c>
      <c r="BL35" s="29">
        <v>1</v>
      </c>
      <c r="BM35" s="29">
        <v>1</v>
      </c>
      <c r="BN35" s="29">
        <v>1</v>
      </c>
      <c r="BO35" s="29">
        <v>1</v>
      </c>
      <c r="BP35" s="29">
        <v>1</v>
      </c>
      <c r="BQ35" s="29">
        <v>1</v>
      </c>
      <c r="BR35" s="29">
        <v>1</v>
      </c>
      <c r="BS35" s="29">
        <v>1</v>
      </c>
      <c r="BT35" s="13">
        <f t="shared" si="1"/>
        <v>1</v>
      </c>
    </row>
    <row r="36" spans="1:72" ht="15.75" thickBot="1" x14ac:dyDescent="0.3">
      <c r="A36" s="221" t="s">
        <v>97</v>
      </c>
      <c r="B36" s="265">
        <v>34</v>
      </c>
      <c r="C36" s="266">
        <v>1</v>
      </c>
      <c r="D36" s="266">
        <v>1</v>
      </c>
      <c r="E36" s="266">
        <v>1</v>
      </c>
      <c r="F36" s="266">
        <v>1</v>
      </c>
      <c r="G36" s="266">
        <v>1</v>
      </c>
      <c r="H36" s="266">
        <v>1</v>
      </c>
      <c r="I36" s="266">
        <v>1</v>
      </c>
      <c r="J36" s="266">
        <v>1</v>
      </c>
      <c r="K36" s="266">
        <v>1</v>
      </c>
      <c r="L36" s="266">
        <v>1</v>
      </c>
      <c r="M36" s="266">
        <v>1</v>
      </c>
      <c r="N36" s="266">
        <v>1</v>
      </c>
      <c r="O36" s="266">
        <v>1</v>
      </c>
      <c r="P36" s="266">
        <v>1</v>
      </c>
      <c r="Q36" s="266">
        <v>1</v>
      </c>
      <c r="R36" s="266">
        <v>1</v>
      </c>
      <c r="S36" s="266">
        <v>1</v>
      </c>
      <c r="T36" s="266">
        <v>1</v>
      </c>
      <c r="U36" s="266">
        <v>1</v>
      </c>
      <c r="V36" s="266">
        <v>1</v>
      </c>
      <c r="W36" s="266">
        <v>1</v>
      </c>
      <c r="X36" s="266">
        <v>1</v>
      </c>
      <c r="Y36" s="266">
        <v>1</v>
      </c>
      <c r="Z36" s="266">
        <v>1</v>
      </c>
      <c r="AA36" s="266">
        <v>1</v>
      </c>
      <c r="AB36" s="266">
        <v>1</v>
      </c>
      <c r="AC36" s="266">
        <v>1</v>
      </c>
      <c r="AD36" s="266">
        <v>1</v>
      </c>
      <c r="AE36" s="266">
        <v>1</v>
      </c>
      <c r="AF36" s="266">
        <v>1</v>
      </c>
      <c r="AG36" s="266">
        <v>1</v>
      </c>
      <c r="AH36" s="266">
        <v>1</v>
      </c>
      <c r="AI36" s="266">
        <v>1</v>
      </c>
      <c r="AJ36" s="267">
        <f t="shared" si="0"/>
        <v>1</v>
      </c>
      <c r="AK36" s="221"/>
      <c r="AL36" s="265">
        <v>68</v>
      </c>
      <c r="AM36" s="266">
        <v>1</v>
      </c>
      <c r="AN36" s="266">
        <v>1</v>
      </c>
      <c r="AO36" s="266">
        <v>1</v>
      </c>
      <c r="AP36" s="266">
        <v>1</v>
      </c>
      <c r="AQ36" s="266">
        <v>1</v>
      </c>
      <c r="AR36" s="266">
        <v>1</v>
      </c>
      <c r="AS36" s="266">
        <v>1</v>
      </c>
      <c r="AT36" s="266">
        <v>1</v>
      </c>
      <c r="AU36" s="266">
        <v>1</v>
      </c>
      <c r="AV36" s="266">
        <v>1</v>
      </c>
      <c r="AW36" s="266">
        <v>1</v>
      </c>
      <c r="AX36" s="266">
        <v>1</v>
      </c>
      <c r="AY36" s="266">
        <v>1</v>
      </c>
      <c r="AZ36" s="266">
        <v>1</v>
      </c>
      <c r="BA36" s="266">
        <v>1</v>
      </c>
      <c r="BB36" s="266">
        <v>1</v>
      </c>
      <c r="BC36" s="266">
        <v>1</v>
      </c>
      <c r="BD36" s="266">
        <v>1</v>
      </c>
      <c r="BE36" s="266">
        <v>1</v>
      </c>
      <c r="BF36" s="266">
        <v>1</v>
      </c>
      <c r="BG36" s="266">
        <v>1</v>
      </c>
      <c r="BH36" s="266">
        <v>1</v>
      </c>
      <c r="BI36" s="266">
        <v>1</v>
      </c>
      <c r="BJ36" s="266">
        <v>1</v>
      </c>
      <c r="BK36" s="266">
        <v>1</v>
      </c>
      <c r="BL36" s="266">
        <v>1</v>
      </c>
      <c r="BM36" s="266">
        <v>1</v>
      </c>
      <c r="BN36" s="266">
        <v>1</v>
      </c>
      <c r="BO36" s="266">
        <v>1</v>
      </c>
      <c r="BP36" s="266">
        <v>1</v>
      </c>
      <c r="BQ36" s="266">
        <v>1</v>
      </c>
      <c r="BR36" s="266">
        <v>1</v>
      </c>
      <c r="BS36" s="266">
        <v>1</v>
      </c>
      <c r="BT36" s="267">
        <f t="shared" si="1"/>
        <v>1</v>
      </c>
    </row>
    <row r="37" spans="1:72" x14ac:dyDescent="0.25">
      <c r="A37" s="221"/>
      <c r="B37" s="15" t="s">
        <v>124</v>
      </c>
      <c r="C37" s="270"/>
      <c r="D37" s="270"/>
      <c r="E37" s="270"/>
      <c r="F37" s="270"/>
      <c r="G37" s="270"/>
      <c r="H37" s="270"/>
      <c r="I37" s="270"/>
      <c r="J37" s="270"/>
      <c r="K37" s="270"/>
      <c r="L37" s="270"/>
      <c r="M37" s="270"/>
      <c r="N37" s="270"/>
      <c r="O37" s="270"/>
      <c r="P37" s="270"/>
      <c r="Q37" s="270"/>
      <c r="R37" s="270"/>
      <c r="S37" s="270"/>
      <c r="T37" s="270"/>
      <c r="U37" s="270"/>
      <c r="V37" s="270"/>
      <c r="AK37" s="221"/>
    </row>
    <row r="38" spans="1:72" ht="14.25" customHeight="1" x14ac:dyDescent="0.25">
      <c r="A38" s="221"/>
      <c r="B38" s="221"/>
      <c r="AK38" s="221"/>
    </row>
    <row r="39" spans="1:72" s="6" customFormat="1" x14ac:dyDescent="0.25">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c r="AE39" s="271"/>
      <c r="AF39" s="271"/>
      <c r="AG39" s="271"/>
      <c r="AH39" s="271"/>
      <c r="AI39" s="271"/>
      <c r="AJ39" s="271"/>
      <c r="AM39" s="271"/>
      <c r="AN39" s="271"/>
      <c r="AO39" s="271"/>
      <c r="AP39" s="271"/>
      <c r="AQ39" s="271"/>
      <c r="AR39" s="271"/>
      <c r="AS39" s="271"/>
      <c r="AT39" s="271"/>
      <c r="AU39" s="271"/>
      <c r="AV39" s="271"/>
      <c r="AW39" s="271"/>
      <c r="AX39" s="271"/>
      <c r="AY39" s="271"/>
      <c r="AZ39" s="271"/>
      <c r="BA39" s="271"/>
      <c r="BB39" s="271"/>
      <c r="BC39" s="271"/>
      <c r="BD39" s="271"/>
      <c r="BE39" s="271"/>
      <c r="BF39" s="271"/>
      <c r="BG39" s="271"/>
      <c r="BH39" s="271"/>
      <c r="BI39" s="271"/>
      <c r="BJ39" s="271"/>
      <c r="BK39" s="271"/>
      <c r="BL39" s="271"/>
      <c r="BM39" s="271"/>
      <c r="BN39" s="271"/>
      <c r="BO39" s="271"/>
      <c r="BP39" s="271"/>
      <c r="BQ39" s="271"/>
      <c r="BR39" s="271"/>
      <c r="BS39" s="271"/>
      <c r="BT39" s="271"/>
    </row>
    <row r="40" spans="1:72" ht="15.75" thickBot="1" x14ac:dyDescent="0.3">
      <c r="A40" s="246" t="s">
        <v>125</v>
      </c>
      <c r="B40" s="21"/>
      <c r="C40" s="261">
        <v>2017</v>
      </c>
      <c r="D40" s="261">
        <v>2018</v>
      </c>
      <c r="E40" s="261">
        <v>2019</v>
      </c>
      <c r="F40" s="261">
        <v>2020</v>
      </c>
      <c r="G40" s="261">
        <v>2021</v>
      </c>
      <c r="H40" s="261">
        <v>2022</v>
      </c>
      <c r="I40" s="261">
        <v>2023</v>
      </c>
      <c r="J40" s="261">
        <v>2024</v>
      </c>
      <c r="K40" s="261">
        <v>2025</v>
      </c>
      <c r="L40" s="261">
        <v>2026</v>
      </c>
      <c r="M40" s="261">
        <v>2027</v>
      </c>
      <c r="N40" s="261">
        <v>2028</v>
      </c>
      <c r="O40" s="261">
        <v>2029</v>
      </c>
      <c r="P40" s="261">
        <v>2030</v>
      </c>
      <c r="Q40" s="261">
        <v>2031</v>
      </c>
      <c r="R40" s="261">
        <v>2032</v>
      </c>
      <c r="S40" s="261">
        <v>2033</v>
      </c>
      <c r="T40" s="261">
        <v>2034</v>
      </c>
      <c r="U40" s="261">
        <v>2035</v>
      </c>
      <c r="V40" s="261">
        <v>2036</v>
      </c>
      <c r="W40" s="261">
        <v>2037</v>
      </c>
      <c r="X40" s="261">
        <v>2038</v>
      </c>
      <c r="Y40" s="261">
        <v>2039</v>
      </c>
      <c r="Z40" s="261">
        <v>2040</v>
      </c>
      <c r="AA40" s="261">
        <v>2041</v>
      </c>
      <c r="AB40" s="261">
        <v>2042</v>
      </c>
      <c r="AC40" s="261">
        <v>2043</v>
      </c>
      <c r="AD40" s="261">
        <v>2044</v>
      </c>
      <c r="AE40" s="261">
        <v>2045</v>
      </c>
      <c r="AF40" s="261">
        <v>2046</v>
      </c>
      <c r="AG40" s="261">
        <v>2047</v>
      </c>
      <c r="AH40" s="261">
        <v>2048</v>
      </c>
      <c r="AI40" s="261">
        <v>2049</v>
      </c>
      <c r="AJ40" s="261">
        <v>2050</v>
      </c>
      <c r="AK40" s="221"/>
      <c r="AL40" s="21"/>
      <c r="AM40" s="261">
        <v>2017</v>
      </c>
      <c r="AN40" s="261">
        <v>2018</v>
      </c>
      <c r="AO40" s="261">
        <v>2019</v>
      </c>
      <c r="AP40" s="261">
        <v>2020</v>
      </c>
      <c r="AQ40" s="261">
        <v>2021</v>
      </c>
      <c r="AR40" s="261">
        <v>2022</v>
      </c>
      <c r="AS40" s="261">
        <v>2023</v>
      </c>
      <c r="AT40" s="261">
        <v>2024</v>
      </c>
      <c r="AU40" s="261">
        <v>2025</v>
      </c>
      <c r="AV40" s="261">
        <v>2026</v>
      </c>
      <c r="AW40" s="261">
        <v>2027</v>
      </c>
      <c r="AX40" s="261">
        <v>2028</v>
      </c>
      <c r="AY40" s="261">
        <v>2029</v>
      </c>
      <c r="AZ40" s="261">
        <v>2030</v>
      </c>
      <c r="BA40" s="261">
        <v>2031</v>
      </c>
      <c r="BB40" s="261">
        <v>2032</v>
      </c>
      <c r="BC40" s="261">
        <v>2033</v>
      </c>
      <c r="BD40" s="261">
        <v>2034</v>
      </c>
      <c r="BE40" s="261">
        <v>2035</v>
      </c>
      <c r="BF40" s="261">
        <v>2036</v>
      </c>
      <c r="BG40" s="261">
        <v>2037</v>
      </c>
      <c r="BH40" s="261">
        <v>2038</v>
      </c>
      <c r="BI40" s="261">
        <v>2039</v>
      </c>
      <c r="BJ40" s="261">
        <v>2040</v>
      </c>
      <c r="BK40" s="261">
        <v>2041</v>
      </c>
      <c r="BL40" s="261">
        <v>2042</v>
      </c>
      <c r="BM40" s="261">
        <v>2043</v>
      </c>
      <c r="BN40" s="261">
        <v>2044</v>
      </c>
      <c r="BO40" s="261">
        <v>2045</v>
      </c>
      <c r="BP40" s="261">
        <v>2046</v>
      </c>
      <c r="BQ40" s="261">
        <v>2047</v>
      </c>
      <c r="BR40" s="261">
        <v>2048</v>
      </c>
      <c r="BS40" s="261">
        <v>2049</v>
      </c>
      <c r="BT40" s="261">
        <v>2050</v>
      </c>
    </row>
    <row r="41" spans="1:72" s="221" customFormat="1" x14ac:dyDescent="0.25">
      <c r="A41" s="76"/>
      <c r="B41" s="253"/>
      <c r="C41" s="268">
        <v>1</v>
      </c>
      <c r="D41" s="268">
        <v>2</v>
      </c>
      <c r="E41" s="268">
        <v>3</v>
      </c>
      <c r="F41" s="268">
        <v>4</v>
      </c>
      <c r="G41" s="268">
        <v>5</v>
      </c>
      <c r="H41" s="268">
        <v>6</v>
      </c>
      <c r="I41" s="268">
        <v>7</v>
      </c>
      <c r="J41" s="268">
        <v>8</v>
      </c>
      <c r="K41" s="268">
        <v>9</v>
      </c>
      <c r="L41" s="268">
        <v>10</v>
      </c>
      <c r="M41" s="268">
        <v>11</v>
      </c>
      <c r="N41" s="268">
        <v>12</v>
      </c>
      <c r="O41" s="268">
        <v>13</v>
      </c>
      <c r="P41" s="268">
        <v>14</v>
      </c>
      <c r="Q41" s="268">
        <v>15</v>
      </c>
      <c r="R41" s="268">
        <v>16</v>
      </c>
      <c r="S41" s="268">
        <v>17</v>
      </c>
      <c r="T41" s="268">
        <v>18</v>
      </c>
      <c r="U41" s="268">
        <v>19</v>
      </c>
      <c r="V41" s="268">
        <v>20</v>
      </c>
      <c r="W41" s="268">
        <v>21</v>
      </c>
      <c r="X41" s="268">
        <v>22</v>
      </c>
      <c r="Y41" s="268">
        <v>23</v>
      </c>
      <c r="Z41" s="268">
        <v>24</v>
      </c>
      <c r="AA41" s="268">
        <v>25</v>
      </c>
      <c r="AB41" s="268">
        <v>26</v>
      </c>
      <c r="AC41" s="268">
        <v>27</v>
      </c>
      <c r="AD41" s="268">
        <v>28</v>
      </c>
      <c r="AE41" s="268">
        <v>29</v>
      </c>
      <c r="AF41" s="268">
        <v>30</v>
      </c>
      <c r="AG41" s="268">
        <v>31</v>
      </c>
      <c r="AH41" s="268">
        <v>32</v>
      </c>
      <c r="AI41" s="268">
        <v>33</v>
      </c>
      <c r="AJ41" s="269">
        <v>34</v>
      </c>
      <c r="AL41" s="253"/>
      <c r="AM41" s="268">
        <v>1</v>
      </c>
      <c r="AN41" s="268">
        <v>2</v>
      </c>
      <c r="AO41" s="268">
        <v>3</v>
      </c>
      <c r="AP41" s="268">
        <v>4</v>
      </c>
      <c r="AQ41" s="268">
        <v>5</v>
      </c>
      <c r="AR41" s="268">
        <v>6</v>
      </c>
      <c r="AS41" s="268">
        <v>7</v>
      </c>
      <c r="AT41" s="268">
        <v>8</v>
      </c>
      <c r="AU41" s="268">
        <v>9</v>
      </c>
      <c r="AV41" s="268">
        <v>10</v>
      </c>
      <c r="AW41" s="268">
        <v>11</v>
      </c>
      <c r="AX41" s="268">
        <v>12</v>
      </c>
      <c r="AY41" s="268">
        <v>13</v>
      </c>
      <c r="AZ41" s="268">
        <v>14</v>
      </c>
      <c r="BA41" s="268">
        <v>15</v>
      </c>
      <c r="BB41" s="268">
        <v>16</v>
      </c>
      <c r="BC41" s="268">
        <v>17</v>
      </c>
      <c r="BD41" s="268">
        <v>18</v>
      </c>
      <c r="BE41" s="268">
        <v>19</v>
      </c>
      <c r="BF41" s="268">
        <v>20</v>
      </c>
      <c r="BG41" s="268">
        <v>21</v>
      </c>
      <c r="BH41" s="268">
        <v>22</v>
      </c>
      <c r="BI41" s="268">
        <v>23</v>
      </c>
      <c r="BJ41" s="268">
        <v>24</v>
      </c>
      <c r="BK41" s="268">
        <v>25</v>
      </c>
      <c r="BL41" s="268">
        <v>26</v>
      </c>
      <c r="BM41" s="268">
        <v>27</v>
      </c>
      <c r="BN41" s="268">
        <v>28</v>
      </c>
      <c r="BO41" s="268">
        <v>29</v>
      </c>
      <c r="BP41" s="268">
        <v>30</v>
      </c>
      <c r="BQ41" s="268">
        <v>31</v>
      </c>
      <c r="BR41" s="268">
        <v>32</v>
      </c>
      <c r="BS41" s="268">
        <v>33</v>
      </c>
      <c r="BT41" s="269">
        <v>34</v>
      </c>
    </row>
    <row r="42" spans="1:72" x14ac:dyDescent="0.25">
      <c r="A42" s="221" t="s">
        <v>64</v>
      </c>
      <c r="B42" s="264">
        <v>1</v>
      </c>
      <c r="C42" s="29">
        <v>0.95302013422818788</v>
      </c>
      <c r="D42" s="29">
        <v>0.98356807511737088</v>
      </c>
      <c r="E42" s="29">
        <v>0.99284009546539387</v>
      </c>
      <c r="F42" s="29">
        <v>1.0024038461538463</v>
      </c>
      <c r="G42" s="29">
        <v>1.0023980815347719</v>
      </c>
      <c r="H42" s="29">
        <v>1.0011961722488039</v>
      </c>
      <c r="I42" s="29">
        <v>1.0005973715651135</v>
      </c>
      <c r="J42" s="29">
        <v>1.0005970149253731</v>
      </c>
      <c r="K42" s="29">
        <v>1.0002386634844869</v>
      </c>
      <c r="L42" s="29">
        <v>1.000238606537819</v>
      </c>
      <c r="M42" s="29">
        <v>1.0002385496183206</v>
      </c>
      <c r="N42" s="29">
        <v>1.0002384927259718</v>
      </c>
      <c r="O42" s="29">
        <v>1.0002384358607537</v>
      </c>
      <c r="P42" s="29">
        <v>1</v>
      </c>
      <c r="Q42" s="29">
        <v>1</v>
      </c>
      <c r="R42" s="29">
        <v>1</v>
      </c>
      <c r="S42" s="29">
        <v>1</v>
      </c>
      <c r="T42" s="29">
        <v>1</v>
      </c>
      <c r="U42" s="29">
        <v>1</v>
      </c>
      <c r="V42" s="29">
        <v>1</v>
      </c>
      <c r="W42" s="29">
        <v>1</v>
      </c>
      <c r="X42" s="29">
        <v>1</v>
      </c>
      <c r="Y42" s="29">
        <v>1</v>
      </c>
      <c r="Z42" s="29">
        <v>1</v>
      </c>
      <c r="AA42" s="29">
        <v>1</v>
      </c>
      <c r="AB42" s="29">
        <v>1</v>
      </c>
      <c r="AC42" s="29">
        <v>1</v>
      </c>
      <c r="AD42" s="29">
        <v>1</v>
      </c>
      <c r="AE42" s="29">
        <v>1</v>
      </c>
      <c r="AF42" s="29">
        <v>1</v>
      </c>
      <c r="AG42" s="29">
        <v>1</v>
      </c>
      <c r="AH42" s="29">
        <v>1</v>
      </c>
      <c r="AI42" s="29">
        <v>1</v>
      </c>
      <c r="AJ42" s="13">
        <f>AI42</f>
        <v>1</v>
      </c>
      <c r="AK42" s="221"/>
      <c r="AL42" s="264">
        <v>35</v>
      </c>
      <c r="AM42" s="29">
        <v>0.95302013422818788</v>
      </c>
      <c r="AN42" s="29">
        <v>0.98356807511737088</v>
      </c>
      <c r="AO42" s="29">
        <v>0.99284009546539387</v>
      </c>
      <c r="AP42" s="29">
        <v>1.0024038461538463</v>
      </c>
      <c r="AQ42" s="29">
        <v>1.0023980815347719</v>
      </c>
      <c r="AR42" s="29">
        <v>1.0011961722488039</v>
      </c>
      <c r="AS42" s="29">
        <v>1.0005973715651135</v>
      </c>
      <c r="AT42" s="29">
        <v>1.0005970149253731</v>
      </c>
      <c r="AU42" s="29">
        <v>1.0002386634844869</v>
      </c>
      <c r="AV42" s="29">
        <v>1.000238606537819</v>
      </c>
      <c r="AW42" s="29">
        <v>1.0002385496183206</v>
      </c>
      <c r="AX42" s="29">
        <v>1.0002384927259718</v>
      </c>
      <c r="AY42" s="29">
        <v>1.0002384358607537</v>
      </c>
      <c r="AZ42" s="29">
        <v>1</v>
      </c>
      <c r="BA42" s="29">
        <v>1</v>
      </c>
      <c r="BB42" s="29">
        <v>1</v>
      </c>
      <c r="BC42" s="29">
        <v>1</v>
      </c>
      <c r="BD42" s="29">
        <v>1</v>
      </c>
      <c r="BE42" s="29">
        <v>1</v>
      </c>
      <c r="BF42" s="29">
        <v>1</v>
      </c>
      <c r="BG42" s="29">
        <v>1</v>
      </c>
      <c r="BH42" s="29">
        <v>1</v>
      </c>
      <c r="BI42" s="29">
        <v>1</v>
      </c>
      <c r="BJ42" s="29">
        <v>1</v>
      </c>
      <c r="BK42" s="29">
        <v>1</v>
      </c>
      <c r="BL42" s="29">
        <v>1</v>
      </c>
      <c r="BM42" s="29">
        <v>1</v>
      </c>
      <c r="BN42" s="29">
        <v>1</v>
      </c>
      <c r="BO42" s="29">
        <v>1</v>
      </c>
      <c r="BP42" s="29">
        <v>1</v>
      </c>
      <c r="BQ42" s="29">
        <v>1</v>
      </c>
      <c r="BR42" s="29">
        <v>1</v>
      </c>
      <c r="BS42" s="29">
        <v>1</v>
      </c>
      <c r="BT42" s="13">
        <f>BS42</f>
        <v>1</v>
      </c>
    </row>
    <row r="43" spans="1:72" x14ac:dyDescent="0.25">
      <c r="A43" s="221" t="s">
        <v>65</v>
      </c>
      <c r="B43" s="264">
        <v>2</v>
      </c>
      <c r="C43" s="29">
        <v>0.93283060637163151</v>
      </c>
      <c r="D43" s="29">
        <v>1.1495016611295683</v>
      </c>
      <c r="E43" s="29">
        <v>1.1300578034682081</v>
      </c>
      <c r="F43" s="29">
        <v>1</v>
      </c>
      <c r="G43" s="29">
        <v>1</v>
      </c>
      <c r="H43" s="29">
        <v>1</v>
      </c>
      <c r="I43" s="29">
        <v>1</v>
      </c>
      <c r="J43" s="29">
        <v>1</v>
      </c>
      <c r="K43" s="29">
        <v>1</v>
      </c>
      <c r="L43" s="29">
        <v>1</v>
      </c>
      <c r="M43" s="29">
        <v>1</v>
      </c>
      <c r="N43" s="29">
        <v>1</v>
      </c>
      <c r="O43" s="29">
        <v>1</v>
      </c>
      <c r="P43" s="29">
        <v>0.93452685421994885</v>
      </c>
      <c r="Q43" s="29">
        <v>1</v>
      </c>
      <c r="R43" s="29">
        <v>1</v>
      </c>
      <c r="S43" s="29">
        <v>1</v>
      </c>
      <c r="T43" s="29">
        <v>1</v>
      </c>
      <c r="U43" s="29">
        <v>1</v>
      </c>
      <c r="V43" s="29">
        <v>1</v>
      </c>
      <c r="W43" s="29">
        <v>1</v>
      </c>
      <c r="X43" s="29">
        <v>1</v>
      </c>
      <c r="Y43" s="29">
        <v>1</v>
      </c>
      <c r="Z43" s="29">
        <v>1</v>
      </c>
      <c r="AA43" s="29">
        <v>1</v>
      </c>
      <c r="AB43" s="29">
        <v>1</v>
      </c>
      <c r="AC43" s="29">
        <v>1</v>
      </c>
      <c r="AD43" s="29">
        <v>1</v>
      </c>
      <c r="AE43" s="29">
        <v>1</v>
      </c>
      <c r="AF43" s="29">
        <v>1</v>
      </c>
      <c r="AG43" s="29">
        <v>1</v>
      </c>
      <c r="AH43" s="29">
        <v>1</v>
      </c>
      <c r="AI43" s="29">
        <v>1</v>
      </c>
      <c r="AJ43" s="13">
        <f t="shared" ref="AJ43:AJ75" si="2">AI43</f>
        <v>1</v>
      </c>
      <c r="AK43" s="221"/>
      <c r="AL43" s="264">
        <v>36</v>
      </c>
      <c r="AM43" s="29">
        <v>0.93283060637163151</v>
      </c>
      <c r="AN43" s="29">
        <v>1.1495016611295683</v>
      </c>
      <c r="AO43" s="29">
        <v>1.1300578034682081</v>
      </c>
      <c r="AP43" s="29">
        <v>1</v>
      </c>
      <c r="AQ43" s="29">
        <v>1</v>
      </c>
      <c r="AR43" s="29">
        <v>1</v>
      </c>
      <c r="AS43" s="29">
        <v>1</v>
      </c>
      <c r="AT43" s="29">
        <v>1</v>
      </c>
      <c r="AU43" s="29">
        <v>1</v>
      </c>
      <c r="AV43" s="29">
        <v>1</v>
      </c>
      <c r="AW43" s="29">
        <v>1</v>
      </c>
      <c r="AX43" s="29">
        <v>1</v>
      </c>
      <c r="AY43" s="29">
        <v>1</v>
      </c>
      <c r="AZ43" s="29">
        <v>0.93452685421994885</v>
      </c>
      <c r="BA43" s="29">
        <v>1</v>
      </c>
      <c r="BB43" s="29">
        <v>1</v>
      </c>
      <c r="BC43" s="29">
        <v>1</v>
      </c>
      <c r="BD43" s="29">
        <v>1</v>
      </c>
      <c r="BE43" s="29">
        <v>1</v>
      </c>
      <c r="BF43" s="29">
        <v>1</v>
      </c>
      <c r="BG43" s="29">
        <v>1</v>
      </c>
      <c r="BH43" s="29">
        <v>1</v>
      </c>
      <c r="BI43" s="29">
        <v>1</v>
      </c>
      <c r="BJ43" s="29">
        <v>1</v>
      </c>
      <c r="BK43" s="29">
        <v>1</v>
      </c>
      <c r="BL43" s="29">
        <v>1</v>
      </c>
      <c r="BM43" s="29">
        <v>1</v>
      </c>
      <c r="BN43" s="29">
        <v>1</v>
      </c>
      <c r="BO43" s="29">
        <v>1</v>
      </c>
      <c r="BP43" s="29">
        <v>1</v>
      </c>
      <c r="BQ43" s="29">
        <v>1</v>
      </c>
      <c r="BR43" s="29">
        <v>1</v>
      </c>
      <c r="BS43" s="29">
        <v>1</v>
      </c>
      <c r="BT43" s="13">
        <f t="shared" ref="BT43:BT75" si="3">BS43</f>
        <v>1</v>
      </c>
    </row>
    <row r="44" spans="1:72" x14ac:dyDescent="0.25">
      <c r="A44" s="221" t="s">
        <v>66</v>
      </c>
      <c r="B44" s="264">
        <v>3</v>
      </c>
      <c r="C44" s="29">
        <v>1.2765928691847908</v>
      </c>
      <c r="D44" s="29">
        <v>1.027310924369748</v>
      </c>
      <c r="E44" s="29">
        <v>0.66666666666666674</v>
      </c>
      <c r="F44" s="29">
        <v>1.1642638036809816</v>
      </c>
      <c r="G44" s="29">
        <v>1.1410881306810696</v>
      </c>
      <c r="H44" s="29">
        <v>1.1236435003463403</v>
      </c>
      <c r="I44" s="29">
        <v>1.1100380150005138</v>
      </c>
      <c r="J44" s="29">
        <v>1.099129951869678</v>
      </c>
      <c r="K44" s="29">
        <v>0.97145263157894746</v>
      </c>
      <c r="L44" s="29">
        <v>1.016990291262136</v>
      </c>
      <c r="M44" s="29">
        <v>1.0167064439140812</v>
      </c>
      <c r="N44" s="29">
        <v>1.0164319248826292</v>
      </c>
      <c r="O44" s="29">
        <v>1.016166281755196</v>
      </c>
      <c r="P44" s="29">
        <v>0.95</v>
      </c>
      <c r="Q44" s="29">
        <v>0.95</v>
      </c>
      <c r="R44" s="29">
        <v>0.95</v>
      </c>
      <c r="S44" s="29">
        <v>0.94999999999999984</v>
      </c>
      <c r="T44" s="29">
        <v>0.95</v>
      </c>
      <c r="U44" s="29">
        <v>0.95000000000000007</v>
      </c>
      <c r="V44" s="29">
        <v>0.94999999999999984</v>
      </c>
      <c r="W44" s="29">
        <v>0.95</v>
      </c>
      <c r="X44" s="29">
        <v>0.95</v>
      </c>
      <c r="Y44" s="29">
        <v>0.95000000000000007</v>
      </c>
      <c r="Z44" s="29">
        <v>0.95</v>
      </c>
      <c r="AA44" s="29">
        <v>0.95</v>
      </c>
      <c r="AB44" s="29">
        <v>0.95</v>
      </c>
      <c r="AC44" s="29">
        <v>0.95</v>
      </c>
      <c r="AD44" s="29">
        <v>0.95</v>
      </c>
      <c r="AE44" s="29">
        <v>0.94999999999999984</v>
      </c>
      <c r="AF44" s="29">
        <v>0.95</v>
      </c>
      <c r="AG44" s="29">
        <v>0.95</v>
      </c>
      <c r="AH44" s="29">
        <v>0.94999999999999984</v>
      </c>
      <c r="AI44" s="29">
        <v>0.95</v>
      </c>
      <c r="AJ44" s="13">
        <f t="shared" si="2"/>
        <v>0.95</v>
      </c>
      <c r="AK44" s="221"/>
      <c r="AL44" s="264">
        <v>37</v>
      </c>
      <c r="AM44" s="29">
        <v>1.2765928691847908</v>
      </c>
      <c r="AN44" s="29">
        <v>1.027310924369748</v>
      </c>
      <c r="AO44" s="29">
        <v>0.66666666666666674</v>
      </c>
      <c r="AP44" s="29">
        <v>1.1642638036809816</v>
      </c>
      <c r="AQ44" s="29">
        <v>1.1410881306810696</v>
      </c>
      <c r="AR44" s="29">
        <v>1.1236435003463403</v>
      </c>
      <c r="AS44" s="29">
        <v>1.1100380150005138</v>
      </c>
      <c r="AT44" s="29">
        <v>1.099129951869678</v>
      </c>
      <c r="AU44" s="29">
        <v>0.97145263157894746</v>
      </c>
      <c r="AV44" s="29">
        <v>1.016990291262136</v>
      </c>
      <c r="AW44" s="29">
        <v>1.0167064439140812</v>
      </c>
      <c r="AX44" s="29">
        <v>1.0164319248826292</v>
      </c>
      <c r="AY44" s="29">
        <v>1.016166281755196</v>
      </c>
      <c r="AZ44" s="29">
        <v>0.95</v>
      </c>
      <c r="BA44" s="29">
        <v>0.95</v>
      </c>
      <c r="BB44" s="29">
        <v>0.95</v>
      </c>
      <c r="BC44" s="29">
        <v>0.94999999999999984</v>
      </c>
      <c r="BD44" s="29">
        <v>0.95</v>
      </c>
      <c r="BE44" s="29">
        <v>0.95000000000000007</v>
      </c>
      <c r="BF44" s="29">
        <v>0.94999999999999984</v>
      </c>
      <c r="BG44" s="29">
        <v>0.95</v>
      </c>
      <c r="BH44" s="29">
        <v>0.95</v>
      </c>
      <c r="BI44" s="29">
        <v>0.95000000000000007</v>
      </c>
      <c r="BJ44" s="29">
        <v>0.95</v>
      </c>
      <c r="BK44" s="29">
        <v>0.95</v>
      </c>
      <c r="BL44" s="29">
        <v>0.95</v>
      </c>
      <c r="BM44" s="29">
        <v>0.95</v>
      </c>
      <c r="BN44" s="29">
        <v>0.95</v>
      </c>
      <c r="BO44" s="29">
        <v>0.94999999999999984</v>
      </c>
      <c r="BP44" s="29">
        <v>0.95</v>
      </c>
      <c r="BQ44" s="29">
        <v>0.95</v>
      </c>
      <c r="BR44" s="29">
        <v>0.94999999999999984</v>
      </c>
      <c r="BS44" s="29">
        <v>0.95</v>
      </c>
      <c r="BT44" s="13">
        <f t="shared" si="3"/>
        <v>0.95</v>
      </c>
    </row>
    <row r="45" spans="1:72" x14ac:dyDescent="0.25">
      <c r="A45" s="221" t="s">
        <v>67</v>
      </c>
      <c r="B45" s="264">
        <v>4</v>
      </c>
      <c r="C45" s="29">
        <v>0.99147148387973183</v>
      </c>
      <c r="D45" s="29">
        <v>1.0271062271062272</v>
      </c>
      <c r="E45" s="29">
        <v>0.56776034236804551</v>
      </c>
      <c r="F45" s="29">
        <v>1.0139171958024276</v>
      </c>
      <c r="G45" s="29">
        <v>1.0137261660617296</v>
      </c>
      <c r="H45" s="29">
        <v>1.0135403095246667</v>
      </c>
      <c r="I45" s="29">
        <v>1.0133594188582564</v>
      </c>
      <c r="J45" s="29">
        <v>1.0131832976628454</v>
      </c>
      <c r="K45" s="29">
        <v>0.79423020131750111</v>
      </c>
      <c r="L45" s="29">
        <v>1.0062111801242235</v>
      </c>
      <c r="M45" s="29">
        <v>1.0061728395061731</v>
      </c>
      <c r="N45" s="29">
        <v>1.0061349693251531</v>
      </c>
      <c r="O45" s="29">
        <v>1.0060975609756095</v>
      </c>
      <c r="P45" s="29">
        <v>1.0767676767676766</v>
      </c>
      <c r="Q45" s="29">
        <v>1.0093808630393999</v>
      </c>
      <c r="R45" s="29">
        <v>1.0092936802973975</v>
      </c>
      <c r="S45" s="29">
        <v>1.0092081031307554</v>
      </c>
      <c r="T45" s="29">
        <v>1.0091240875912406</v>
      </c>
      <c r="U45" s="29">
        <v>1.010849909584087</v>
      </c>
      <c r="V45" s="29">
        <v>1.0107334525939173</v>
      </c>
      <c r="W45" s="29">
        <v>1.0106194690265489</v>
      </c>
      <c r="X45" s="29">
        <v>1.0105078809106831</v>
      </c>
      <c r="Y45" s="29">
        <v>1.0103986135181975</v>
      </c>
      <c r="Z45" s="29">
        <v>1.0110135882885889</v>
      </c>
      <c r="AA45" s="29">
        <v>1.0112115515621323</v>
      </c>
      <c r="AB45" s="29">
        <v>1.0114108387989718</v>
      </c>
      <c r="AC45" s="29">
        <v>1.0116113800563968</v>
      </c>
      <c r="AD45" s="29">
        <v>1.0118131034648403</v>
      </c>
      <c r="AE45" s="29">
        <v>1.0120159353212894</v>
      </c>
      <c r="AF45" s="29">
        <v>1.0122198001885914</v>
      </c>
      <c r="AG45" s="29">
        <v>1.0124246210003991</v>
      </c>
      <c r="AH45" s="29">
        <v>1.0126303191714812</v>
      </c>
      <c r="AI45" s="29">
        <v>1.0128368147130762</v>
      </c>
      <c r="AJ45" s="13">
        <f t="shared" si="2"/>
        <v>1.0128368147130762</v>
      </c>
      <c r="AK45" s="221"/>
      <c r="AL45" s="264">
        <v>38</v>
      </c>
      <c r="AM45" s="29">
        <v>0.99147148387973183</v>
      </c>
      <c r="AN45" s="29">
        <v>1.0271062271062272</v>
      </c>
      <c r="AO45" s="29">
        <v>0.56776034236804551</v>
      </c>
      <c r="AP45" s="29">
        <v>1.0139171958024276</v>
      </c>
      <c r="AQ45" s="29">
        <v>1.0137261660617296</v>
      </c>
      <c r="AR45" s="29">
        <v>1.0135403095246667</v>
      </c>
      <c r="AS45" s="29">
        <v>1.0133594188582564</v>
      </c>
      <c r="AT45" s="29">
        <v>1.0131832976628454</v>
      </c>
      <c r="AU45" s="29">
        <v>0.79423020131750111</v>
      </c>
      <c r="AV45" s="29">
        <v>1.0062111801242235</v>
      </c>
      <c r="AW45" s="29">
        <v>1.0061728395061731</v>
      </c>
      <c r="AX45" s="29">
        <v>1.0061349693251531</v>
      </c>
      <c r="AY45" s="29">
        <v>1.0060975609756095</v>
      </c>
      <c r="AZ45" s="29">
        <v>1.0767676767676766</v>
      </c>
      <c r="BA45" s="29">
        <v>1.0093808630393999</v>
      </c>
      <c r="BB45" s="29">
        <v>1.0092936802973975</v>
      </c>
      <c r="BC45" s="29">
        <v>1.0092081031307554</v>
      </c>
      <c r="BD45" s="29">
        <v>1.0091240875912406</v>
      </c>
      <c r="BE45" s="29">
        <v>1.010849909584087</v>
      </c>
      <c r="BF45" s="29">
        <v>1.0107334525939173</v>
      </c>
      <c r="BG45" s="29">
        <v>1.0106194690265489</v>
      </c>
      <c r="BH45" s="29">
        <v>1.0105078809106831</v>
      </c>
      <c r="BI45" s="29">
        <v>1.0103986135181975</v>
      </c>
      <c r="BJ45" s="29">
        <v>1.0110135882885889</v>
      </c>
      <c r="BK45" s="29">
        <v>1.0112115515621323</v>
      </c>
      <c r="BL45" s="29">
        <v>1.0114108387989718</v>
      </c>
      <c r="BM45" s="29">
        <v>1.0116113800563968</v>
      </c>
      <c r="BN45" s="29">
        <v>1.0118131034648403</v>
      </c>
      <c r="BO45" s="29">
        <v>1.0120159353212894</v>
      </c>
      <c r="BP45" s="29">
        <v>1.0122198001885914</v>
      </c>
      <c r="BQ45" s="29">
        <v>1.0124246210003991</v>
      </c>
      <c r="BR45" s="29">
        <v>1.0126303191714812</v>
      </c>
      <c r="BS45" s="29">
        <v>1.0128368147130762</v>
      </c>
      <c r="BT45" s="13">
        <f t="shared" si="3"/>
        <v>1.0128368147130762</v>
      </c>
    </row>
    <row r="46" spans="1:72" x14ac:dyDescent="0.25">
      <c r="A46" s="221" t="s">
        <v>68</v>
      </c>
      <c r="B46" s="264">
        <v>5</v>
      </c>
      <c r="C46" s="29">
        <v>0.92944369063772048</v>
      </c>
      <c r="D46" s="29">
        <v>1.3766423357664233</v>
      </c>
      <c r="E46" s="29">
        <v>0.91092258748674448</v>
      </c>
      <c r="F46" s="29">
        <v>0.9720605355064027</v>
      </c>
      <c r="G46" s="29">
        <v>0.99161676646706587</v>
      </c>
      <c r="H46" s="29">
        <v>0.9903381642512078</v>
      </c>
      <c r="I46" s="29">
        <v>1.0060975609756098</v>
      </c>
      <c r="J46" s="29">
        <v>1.0060606060606061</v>
      </c>
      <c r="K46" s="29">
        <v>0.98289156626506025</v>
      </c>
      <c r="L46" s="29">
        <v>0.98259377298357442</v>
      </c>
      <c r="M46" s="29">
        <v>0.98228542914171657</v>
      </c>
      <c r="N46" s="29">
        <v>0.98196596393192781</v>
      </c>
      <c r="O46" s="29">
        <v>0.98163476461458887</v>
      </c>
      <c r="P46" s="29">
        <v>1</v>
      </c>
      <c r="Q46" s="29">
        <v>1</v>
      </c>
      <c r="R46" s="29">
        <v>1</v>
      </c>
      <c r="S46" s="29">
        <v>1</v>
      </c>
      <c r="T46" s="29">
        <v>1</v>
      </c>
      <c r="U46" s="29">
        <v>1</v>
      </c>
      <c r="V46" s="29">
        <v>1</v>
      </c>
      <c r="W46" s="29">
        <v>1</v>
      </c>
      <c r="X46" s="29">
        <v>1</v>
      </c>
      <c r="Y46" s="29">
        <v>1</v>
      </c>
      <c r="Z46" s="29">
        <v>1</v>
      </c>
      <c r="AA46" s="29">
        <v>1</v>
      </c>
      <c r="AB46" s="29">
        <v>1</v>
      </c>
      <c r="AC46" s="29">
        <v>1</v>
      </c>
      <c r="AD46" s="29">
        <v>1</v>
      </c>
      <c r="AE46" s="29">
        <v>1</v>
      </c>
      <c r="AF46" s="29">
        <v>1</v>
      </c>
      <c r="AG46" s="29">
        <v>1</v>
      </c>
      <c r="AH46" s="29">
        <v>1</v>
      </c>
      <c r="AI46" s="29">
        <v>1</v>
      </c>
      <c r="AJ46" s="13">
        <f t="shared" si="2"/>
        <v>1</v>
      </c>
      <c r="AK46" s="221"/>
      <c r="AL46" s="264">
        <v>39</v>
      </c>
      <c r="AM46" s="29">
        <v>0.92944369063772048</v>
      </c>
      <c r="AN46" s="29">
        <v>1.3766423357664233</v>
      </c>
      <c r="AO46" s="29">
        <v>0.91092258748674448</v>
      </c>
      <c r="AP46" s="29">
        <v>0.9720605355064027</v>
      </c>
      <c r="AQ46" s="29">
        <v>0.99161676646706587</v>
      </c>
      <c r="AR46" s="29">
        <v>0.9903381642512078</v>
      </c>
      <c r="AS46" s="29">
        <v>1.0060975609756098</v>
      </c>
      <c r="AT46" s="29">
        <v>1.0060606060606061</v>
      </c>
      <c r="AU46" s="29">
        <v>0.98289156626506025</v>
      </c>
      <c r="AV46" s="29">
        <v>0.98259377298357442</v>
      </c>
      <c r="AW46" s="29">
        <v>0.98228542914171657</v>
      </c>
      <c r="AX46" s="29">
        <v>0.98196596393192781</v>
      </c>
      <c r="AY46" s="29">
        <v>0.98163476461458887</v>
      </c>
      <c r="AZ46" s="29">
        <v>1</v>
      </c>
      <c r="BA46" s="29">
        <v>1</v>
      </c>
      <c r="BB46" s="29">
        <v>1</v>
      </c>
      <c r="BC46" s="29">
        <v>1</v>
      </c>
      <c r="BD46" s="29">
        <v>1</v>
      </c>
      <c r="BE46" s="29">
        <v>1</v>
      </c>
      <c r="BF46" s="29">
        <v>1</v>
      </c>
      <c r="BG46" s="29">
        <v>1</v>
      </c>
      <c r="BH46" s="29">
        <v>1</v>
      </c>
      <c r="BI46" s="29">
        <v>1</v>
      </c>
      <c r="BJ46" s="29">
        <v>1</v>
      </c>
      <c r="BK46" s="29">
        <v>1</v>
      </c>
      <c r="BL46" s="29">
        <v>1</v>
      </c>
      <c r="BM46" s="29">
        <v>1</v>
      </c>
      <c r="BN46" s="29">
        <v>1</v>
      </c>
      <c r="BO46" s="29">
        <v>1</v>
      </c>
      <c r="BP46" s="29">
        <v>1</v>
      </c>
      <c r="BQ46" s="29">
        <v>1</v>
      </c>
      <c r="BR46" s="29">
        <v>1</v>
      </c>
      <c r="BS46" s="29">
        <v>1</v>
      </c>
      <c r="BT46" s="13">
        <f t="shared" si="3"/>
        <v>1</v>
      </c>
    </row>
    <row r="47" spans="1:72" x14ac:dyDescent="0.25">
      <c r="A47" s="221" t="s">
        <v>122</v>
      </c>
      <c r="B47" s="264">
        <v>6</v>
      </c>
      <c r="C47" s="29">
        <v>1.0662743782173518</v>
      </c>
      <c r="D47" s="29">
        <v>1.0370413011275108</v>
      </c>
      <c r="E47" s="29">
        <v>1.0333371710147596</v>
      </c>
      <c r="F47" s="29">
        <v>1.0296330409020085</v>
      </c>
      <c r="G47" s="29">
        <v>1.0259289107892573</v>
      </c>
      <c r="H47" s="29">
        <v>1.0222247806765061</v>
      </c>
      <c r="I47" s="29">
        <v>1.018520650563755</v>
      </c>
      <c r="J47" s="29">
        <v>1.0148165204510038</v>
      </c>
      <c r="K47" s="29">
        <v>1.0111123903382526</v>
      </c>
      <c r="L47" s="29">
        <v>1.0074082602255015</v>
      </c>
      <c r="M47" s="29">
        <v>1.0037041301127503</v>
      </c>
      <c r="N47" s="29">
        <v>0.99999999999999922</v>
      </c>
      <c r="O47" s="29">
        <v>1</v>
      </c>
      <c r="P47" s="29">
        <v>1</v>
      </c>
      <c r="Q47" s="29">
        <v>1</v>
      </c>
      <c r="R47" s="29">
        <v>1</v>
      </c>
      <c r="S47" s="29">
        <v>1</v>
      </c>
      <c r="T47" s="29">
        <v>1</v>
      </c>
      <c r="U47" s="29">
        <v>1</v>
      </c>
      <c r="V47" s="29">
        <v>1</v>
      </c>
      <c r="W47" s="29">
        <v>1</v>
      </c>
      <c r="X47" s="29">
        <v>1</v>
      </c>
      <c r="Y47" s="29">
        <v>1</v>
      </c>
      <c r="Z47" s="29">
        <v>1</v>
      </c>
      <c r="AA47" s="29">
        <v>1</v>
      </c>
      <c r="AB47" s="29">
        <v>1</v>
      </c>
      <c r="AC47" s="29">
        <v>1</v>
      </c>
      <c r="AD47" s="29">
        <v>1</v>
      </c>
      <c r="AE47" s="29">
        <v>1</v>
      </c>
      <c r="AF47" s="29">
        <v>1</v>
      </c>
      <c r="AG47" s="29">
        <v>1</v>
      </c>
      <c r="AH47" s="29">
        <v>1</v>
      </c>
      <c r="AI47" s="29">
        <v>1</v>
      </c>
      <c r="AJ47" s="13">
        <f t="shared" si="2"/>
        <v>1</v>
      </c>
      <c r="AK47" s="221"/>
      <c r="AL47" s="264">
        <v>40</v>
      </c>
      <c r="AM47" s="29">
        <v>1.0662743782173518</v>
      </c>
      <c r="AN47" s="29">
        <v>1.0370413011275108</v>
      </c>
      <c r="AO47" s="29">
        <v>1.0333371710147596</v>
      </c>
      <c r="AP47" s="29">
        <v>1.0296330409020085</v>
      </c>
      <c r="AQ47" s="29">
        <v>1.0259289107892573</v>
      </c>
      <c r="AR47" s="29">
        <v>1.0222247806765061</v>
      </c>
      <c r="AS47" s="29">
        <v>1.018520650563755</v>
      </c>
      <c r="AT47" s="29">
        <v>1.0148165204510038</v>
      </c>
      <c r="AU47" s="29">
        <v>1.0111123903382526</v>
      </c>
      <c r="AV47" s="29">
        <v>1.0074082602255015</v>
      </c>
      <c r="AW47" s="29">
        <v>1.0037041301127503</v>
      </c>
      <c r="AX47" s="29">
        <v>0.99999999999999922</v>
      </c>
      <c r="AY47" s="29">
        <v>1</v>
      </c>
      <c r="AZ47" s="29">
        <v>1</v>
      </c>
      <c r="BA47" s="29">
        <v>1</v>
      </c>
      <c r="BB47" s="29">
        <v>1</v>
      </c>
      <c r="BC47" s="29">
        <v>1</v>
      </c>
      <c r="BD47" s="29">
        <v>1</v>
      </c>
      <c r="BE47" s="29">
        <v>1</v>
      </c>
      <c r="BF47" s="29">
        <v>1</v>
      </c>
      <c r="BG47" s="29">
        <v>1</v>
      </c>
      <c r="BH47" s="29">
        <v>1</v>
      </c>
      <c r="BI47" s="29">
        <v>1</v>
      </c>
      <c r="BJ47" s="29">
        <v>1</v>
      </c>
      <c r="BK47" s="29">
        <v>1</v>
      </c>
      <c r="BL47" s="29">
        <v>1</v>
      </c>
      <c r="BM47" s="29">
        <v>1</v>
      </c>
      <c r="BN47" s="29">
        <v>1</v>
      </c>
      <c r="BO47" s="29">
        <v>1</v>
      </c>
      <c r="BP47" s="29">
        <v>1</v>
      </c>
      <c r="BQ47" s="29">
        <v>1</v>
      </c>
      <c r="BR47" s="29">
        <v>1</v>
      </c>
      <c r="BS47" s="29">
        <v>1</v>
      </c>
      <c r="BT47" s="13">
        <f t="shared" si="3"/>
        <v>1</v>
      </c>
    </row>
    <row r="48" spans="1:72" x14ac:dyDescent="0.25">
      <c r="A48" s="221" t="s">
        <v>70</v>
      </c>
      <c r="B48" s="264">
        <v>7</v>
      </c>
      <c r="C48" s="29">
        <v>1</v>
      </c>
      <c r="D48" s="29">
        <v>1</v>
      </c>
      <c r="E48" s="29">
        <v>1</v>
      </c>
      <c r="F48" s="29">
        <v>1</v>
      </c>
      <c r="G48" s="29">
        <v>1</v>
      </c>
      <c r="H48" s="29">
        <v>1</v>
      </c>
      <c r="I48" s="29">
        <v>1</v>
      </c>
      <c r="J48" s="29">
        <v>1</v>
      </c>
      <c r="K48" s="29">
        <v>1</v>
      </c>
      <c r="L48" s="29">
        <v>1</v>
      </c>
      <c r="M48" s="29">
        <v>1</v>
      </c>
      <c r="N48" s="29">
        <v>1</v>
      </c>
      <c r="O48" s="29">
        <v>1</v>
      </c>
      <c r="P48" s="29">
        <v>1</v>
      </c>
      <c r="Q48" s="29">
        <v>1</v>
      </c>
      <c r="R48" s="29">
        <v>1</v>
      </c>
      <c r="S48" s="29">
        <v>1</v>
      </c>
      <c r="T48" s="29">
        <v>1</v>
      </c>
      <c r="U48" s="29">
        <v>1</v>
      </c>
      <c r="V48" s="29">
        <v>1</v>
      </c>
      <c r="W48" s="29">
        <v>1</v>
      </c>
      <c r="X48" s="29">
        <v>1</v>
      </c>
      <c r="Y48" s="29">
        <v>1</v>
      </c>
      <c r="Z48" s="29">
        <v>1</v>
      </c>
      <c r="AA48" s="29">
        <v>1</v>
      </c>
      <c r="AB48" s="29">
        <v>1</v>
      </c>
      <c r="AC48" s="29">
        <v>1</v>
      </c>
      <c r="AD48" s="29">
        <v>1</v>
      </c>
      <c r="AE48" s="29">
        <v>1</v>
      </c>
      <c r="AF48" s="29">
        <v>1</v>
      </c>
      <c r="AG48" s="29">
        <v>1</v>
      </c>
      <c r="AH48" s="29">
        <v>1</v>
      </c>
      <c r="AI48" s="29">
        <v>1</v>
      </c>
      <c r="AJ48" s="13">
        <f t="shared" si="2"/>
        <v>1</v>
      </c>
      <c r="AK48" s="221"/>
      <c r="AL48" s="264">
        <v>41</v>
      </c>
      <c r="AM48" s="29">
        <v>1</v>
      </c>
      <c r="AN48" s="29">
        <v>1</v>
      </c>
      <c r="AO48" s="29">
        <v>1</v>
      </c>
      <c r="AP48" s="29">
        <v>1</v>
      </c>
      <c r="AQ48" s="29">
        <v>1</v>
      </c>
      <c r="AR48" s="29">
        <v>1</v>
      </c>
      <c r="AS48" s="29">
        <v>1</v>
      </c>
      <c r="AT48" s="29">
        <v>1</v>
      </c>
      <c r="AU48" s="29">
        <v>1</v>
      </c>
      <c r="AV48" s="29">
        <v>1</v>
      </c>
      <c r="AW48" s="29">
        <v>1</v>
      </c>
      <c r="AX48" s="29">
        <v>1</v>
      </c>
      <c r="AY48" s="29">
        <v>1</v>
      </c>
      <c r="AZ48" s="29">
        <v>1</v>
      </c>
      <c r="BA48" s="29">
        <v>1</v>
      </c>
      <c r="BB48" s="29">
        <v>1</v>
      </c>
      <c r="BC48" s="29">
        <v>1</v>
      </c>
      <c r="BD48" s="29">
        <v>1</v>
      </c>
      <c r="BE48" s="29">
        <v>1</v>
      </c>
      <c r="BF48" s="29">
        <v>1</v>
      </c>
      <c r="BG48" s="29">
        <v>1</v>
      </c>
      <c r="BH48" s="29">
        <v>1</v>
      </c>
      <c r="BI48" s="29">
        <v>1</v>
      </c>
      <c r="BJ48" s="29">
        <v>1</v>
      </c>
      <c r="BK48" s="29">
        <v>1</v>
      </c>
      <c r="BL48" s="29">
        <v>1</v>
      </c>
      <c r="BM48" s="29">
        <v>1</v>
      </c>
      <c r="BN48" s="29">
        <v>1</v>
      </c>
      <c r="BO48" s="29">
        <v>1</v>
      </c>
      <c r="BP48" s="29">
        <v>1</v>
      </c>
      <c r="BQ48" s="29">
        <v>1</v>
      </c>
      <c r="BR48" s="29">
        <v>1</v>
      </c>
      <c r="BS48" s="29">
        <v>1</v>
      </c>
      <c r="BT48" s="13">
        <f t="shared" si="3"/>
        <v>1</v>
      </c>
    </row>
    <row r="49" spans="1:72" x14ac:dyDescent="0.25">
      <c r="A49" s="221" t="s">
        <v>71</v>
      </c>
      <c r="B49" s="264">
        <v>8</v>
      </c>
      <c r="C49" s="29">
        <v>0.96004319654427661</v>
      </c>
      <c r="D49" s="29">
        <v>0.98312710911136103</v>
      </c>
      <c r="E49" s="29">
        <v>0.98481439820022487</v>
      </c>
      <c r="F49" s="29">
        <v>0.98650168728908882</v>
      </c>
      <c r="G49" s="29">
        <v>0.98818897637795278</v>
      </c>
      <c r="H49" s="29">
        <v>0.98987626546681673</v>
      </c>
      <c r="I49" s="29">
        <v>0.99156355455568068</v>
      </c>
      <c r="J49" s="29">
        <v>0.99325084364454463</v>
      </c>
      <c r="K49" s="29">
        <v>0.99493813273340859</v>
      </c>
      <c r="L49" s="29">
        <v>0.99662542182227254</v>
      </c>
      <c r="M49" s="29">
        <v>0.99831271091113649</v>
      </c>
      <c r="N49" s="29">
        <v>1.0000000000000004</v>
      </c>
      <c r="O49" s="29">
        <v>1</v>
      </c>
      <c r="P49" s="29">
        <v>1</v>
      </c>
      <c r="Q49" s="29">
        <v>1</v>
      </c>
      <c r="R49" s="29">
        <v>1</v>
      </c>
      <c r="S49" s="29">
        <v>1</v>
      </c>
      <c r="T49" s="29">
        <v>1</v>
      </c>
      <c r="U49" s="29">
        <v>1</v>
      </c>
      <c r="V49" s="29">
        <v>1</v>
      </c>
      <c r="W49" s="29">
        <v>1</v>
      </c>
      <c r="X49" s="29">
        <v>1</v>
      </c>
      <c r="Y49" s="29">
        <v>1</v>
      </c>
      <c r="Z49" s="29">
        <v>1</v>
      </c>
      <c r="AA49" s="29">
        <v>1</v>
      </c>
      <c r="AB49" s="29">
        <v>1</v>
      </c>
      <c r="AC49" s="29">
        <v>1</v>
      </c>
      <c r="AD49" s="29">
        <v>1</v>
      </c>
      <c r="AE49" s="29">
        <v>1</v>
      </c>
      <c r="AF49" s="29">
        <v>1</v>
      </c>
      <c r="AG49" s="29">
        <v>1</v>
      </c>
      <c r="AH49" s="29">
        <v>1</v>
      </c>
      <c r="AI49" s="29">
        <v>1</v>
      </c>
      <c r="AJ49" s="13">
        <f t="shared" si="2"/>
        <v>1</v>
      </c>
      <c r="AK49" s="221"/>
      <c r="AL49" s="264">
        <v>42</v>
      </c>
      <c r="AM49" s="29">
        <v>0.96004319654427661</v>
      </c>
      <c r="AN49" s="29">
        <v>0.98312710911136103</v>
      </c>
      <c r="AO49" s="29">
        <v>0.98481439820022487</v>
      </c>
      <c r="AP49" s="29">
        <v>0.98650168728908882</v>
      </c>
      <c r="AQ49" s="29">
        <v>0.98818897637795278</v>
      </c>
      <c r="AR49" s="29">
        <v>0.98987626546681673</v>
      </c>
      <c r="AS49" s="29">
        <v>0.99156355455568068</v>
      </c>
      <c r="AT49" s="29">
        <v>0.99325084364454463</v>
      </c>
      <c r="AU49" s="29">
        <v>0.99493813273340859</v>
      </c>
      <c r="AV49" s="29">
        <v>0.99662542182227254</v>
      </c>
      <c r="AW49" s="29">
        <v>0.99831271091113649</v>
      </c>
      <c r="AX49" s="29">
        <v>1.0000000000000004</v>
      </c>
      <c r="AY49" s="29">
        <v>1</v>
      </c>
      <c r="AZ49" s="29">
        <v>1</v>
      </c>
      <c r="BA49" s="29">
        <v>1</v>
      </c>
      <c r="BB49" s="29">
        <v>1</v>
      </c>
      <c r="BC49" s="29">
        <v>1</v>
      </c>
      <c r="BD49" s="29">
        <v>1</v>
      </c>
      <c r="BE49" s="29">
        <v>1</v>
      </c>
      <c r="BF49" s="29">
        <v>1</v>
      </c>
      <c r="BG49" s="29">
        <v>1</v>
      </c>
      <c r="BH49" s="29">
        <v>1</v>
      </c>
      <c r="BI49" s="29">
        <v>1</v>
      </c>
      <c r="BJ49" s="29">
        <v>1</v>
      </c>
      <c r="BK49" s="29">
        <v>1</v>
      </c>
      <c r="BL49" s="29">
        <v>1</v>
      </c>
      <c r="BM49" s="29">
        <v>1</v>
      </c>
      <c r="BN49" s="29">
        <v>1</v>
      </c>
      <c r="BO49" s="29">
        <v>1</v>
      </c>
      <c r="BP49" s="29">
        <v>1</v>
      </c>
      <c r="BQ49" s="29">
        <v>1</v>
      </c>
      <c r="BR49" s="29">
        <v>1</v>
      </c>
      <c r="BS49" s="29">
        <v>1</v>
      </c>
      <c r="BT49" s="13">
        <f t="shared" si="3"/>
        <v>1</v>
      </c>
    </row>
    <row r="50" spans="1:72" x14ac:dyDescent="0.25">
      <c r="A50" s="221" t="s">
        <v>72</v>
      </c>
      <c r="B50" s="264">
        <v>9</v>
      </c>
      <c r="C50" s="29">
        <v>1.2043780961306769</v>
      </c>
      <c r="D50" s="29">
        <v>0.80579178478127722</v>
      </c>
      <c r="E50" s="29">
        <v>0.82521260630314952</v>
      </c>
      <c r="F50" s="29">
        <v>0.84463342782502182</v>
      </c>
      <c r="G50" s="29">
        <v>0.86405424934689412</v>
      </c>
      <c r="H50" s="29">
        <v>0.88347507086876642</v>
      </c>
      <c r="I50" s="29">
        <v>0.90289589239063872</v>
      </c>
      <c r="J50" s="29">
        <v>0.92231671391251102</v>
      </c>
      <c r="K50" s="29">
        <v>0.94173753543438332</v>
      </c>
      <c r="L50" s="29">
        <v>0.96115835695625562</v>
      </c>
      <c r="M50" s="29">
        <v>0.98057917847812792</v>
      </c>
      <c r="N50" s="29">
        <v>1.0000000000000002</v>
      </c>
      <c r="O50" s="29">
        <v>1</v>
      </c>
      <c r="P50" s="29">
        <v>1</v>
      </c>
      <c r="Q50" s="29">
        <v>1</v>
      </c>
      <c r="R50" s="29">
        <v>1</v>
      </c>
      <c r="S50" s="29">
        <v>1</v>
      </c>
      <c r="T50" s="29">
        <v>1</v>
      </c>
      <c r="U50" s="29">
        <v>1</v>
      </c>
      <c r="V50" s="29">
        <v>1</v>
      </c>
      <c r="W50" s="29">
        <v>1</v>
      </c>
      <c r="X50" s="29">
        <v>1</v>
      </c>
      <c r="Y50" s="29">
        <v>1</v>
      </c>
      <c r="Z50" s="29">
        <v>1</v>
      </c>
      <c r="AA50" s="29">
        <v>1</v>
      </c>
      <c r="AB50" s="29">
        <v>1</v>
      </c>
      <c r="AC50" s="29">
        <v>1</v>
      </c>
      <c r="AD50" s="29">
        <v>1</v>
      </c>
      <c r="AE50" s="29">
        <v>1</v>
      </c>
      <c r="AF50" s="29">
        <v>1</v>
      </c>
      <c r="AG50" s="29">
        <v>1</v>
      </c>
      <c r="AH50" s="29">
        <v>1</v>
      </c>
      <c r="AI50" s="29">
        <v>1</v>
      </c>
      <c r="AJ50" s="13">
        <f t="shared" si="2"/>
        <v>1</v>
      </c>
      <c r="AK50" s="221"/>
      <c r="AL50" s="264">
        <v>43</v>
      </c>
      <c r="AM50" s="29">
        <v>1.2043780961306769</v>
      </c>
      <c r="AN50" s="29">
        <v>0.80579178478127722</v>
      </c>
      <c r="AO50" s="29">
        <v>0.82521260630314952</v>
      </c>
      <c r="AP50" s="29">
        <v>0.84463342782502182</v>
      </c>
      <c r="AQ50" s="29">
        <v>0.86405424934689412</v>
      </c>
      <c r="AR50" s="29">
        <v>0.88347507086876642</v>
      </c>
      <c r="AS50" s="29">
        <v>0.90289589239063872</v>
      </c>
      <c r="AT50" s="29">
        <v>0.92231671391251102</v>
      </c>
      <c r="AU50" s="29">
        <v>0.94173753543438332</v>
      </c>
      <c r="AV50" s="29">
        <v>0.96115835695625562</v>
      </c>
      <c r="AW50" s="29">
        <v>0.98057917847812792</v>
      </c>
      <c r="AX50" s="29">
        <v>1.0000000000000002</v>
      </c>
      <c r="AY50" s="29">
        <v>1</v>
      </c>
      <c r="AZ50" s="29">
        <v>1</v>
      </c>
      <c r="BA50" s="29">
        <v>1</v>
      </c>
      <c r="BB50" s="29">
        <v>1</v>
      </c>
      <c r="BC50" s="29">
        <v>1</v>
      </c>
      <c r="BD50" s="29">
        <v>1</v>
      </c>
      <c r="BE50" s="29">
        <v>1</v>
      </c>
      <c r="BF50" s="29">
        <v>1</v>
      </c>
      <c r="BG50" s="29">
        <v>1</v>
      </c>
      <c r="BH50" s="29">
        <v>1</v>
      </c>
      <c r="BI50" s="29">
        <v>1</v>
      </c>
      <c r="BJ50" s="29">
        <v>1</v>
      </c>
      <c r="BK50" s="29">
        <v>1</v>
      </c>
      <c r="BL50" s="29">
        <v>1</v>
      </c>
      <c r="BM50" s="29">
        <v>1</v>
      </c>
      <c r="BN50" s="29">
        <v>1</v>
      </c>
      <c r="BO50" s="29">
        <v>1</v>
      </c>
      <c r="BP50" s="29">
        <v>1</v>
      </c>
      <c r="BQ50" s="29">
        <v>1</v>
      </c>
      <c r="BR50" s="29">
        <v>1</v>
      </c>
      <c r="BS50" s="29">
        <v>1</v>
      </c>
      <c r="BT50" s="13">
        <f t="shared" si="3"/>
        <v>1</v>
      </c>
    </row>
    <row r="51" spans="1:72" x14ac:dyDescent="0.25">
      <c r="A51" s="221" t="s">
        <v>73</v>
      </c>
      <c r="B51" s="264">
        <v>10</v>
      </c>
      <c r="C51" s="29">
        <v>1</v>
      </c>
      <c r="D51" s="29">
        <v>1</v>
      </c>
      <c r="E51" s="29">
        <v>1</v>
      </c>
      <c r="F51" s="29">
        <v>1</v>
      </c>
      <c r="G51" s="29">
        <v>1</v>
      </c>
      <c r="H51" s="29">
        <v>1</v>
      </c>
      <c r="I51" s="29">
        <v>1</v>
      </c>
      <c r="J51" s="29">
        <v>1</v>
      </c>
      <c r="K51" s="29">
        <v>1</v>
      </c>
      <c r="L51" s="29">
        <v>1</v>
      </c>
      <c r="M51" s="29">
        <v>1</v>
      </c>
      <c r="N51" s="29">
        <v>1</v>
      </c>
      <c r="O51" s="29">
        <v>1</v>
      </c>
      <c r="P51" s="29">
        <v>1</v>
      </c>
      <c r="Q51" s="29">
        <v>1</v>
      </c>
      <c r="R51" s="29">
        <v>1</v>
      </c>
      <c r="S51" s="29">
        <v>1</v>
      </c>
      <c r="T51" s="29">
        <v>1</v>
      </c>
      <c r="U51" s="29">
        <v>1</v>
      </c>
      <c r="V51" s="29">
        <v>1</v>
      </c>
      <c r="W51" s="29">
        <v>1</v>
      </c>
      <c r="X51" s="29">
        <v>1</v>
      </c>
      <c r="Y51" s="29">
        <v>1</v>
      </c>
      <c r="Z51" s="29">
        <v>1</v>
      </c>
      <c r="AA51" s="29">
        <v>1</v>
      </c>
      <c r="AB51" s="29">
        <v>1</v>
      </c>
      <c r="AC51" s="29">
        <v>1</v>
      </c>
      <c r="AD51" s="29">
        <v>1</v>
      </c>
      <c r="AE51" s="29">
        <v>1</v>
      </c>
      <c r="AF51" s="29">
        <v>1</v>
      </c>
      <c r="AG51" s="29">
        <v>1</v>
      </c>
      <c r="AH51" s="29">
        <v>1</v>
      </c>
      <c r="AI51" s="29">
        <v>1</v>
      </c>
      <c r="AJ51" s="13">
        <f t="shared" si="2"/>
        <v>1</v>
      </c>
      <c r="AK51" s="221"/>
      <c r="AL51" s="264">
        <v>44</v>
      </c>
      <c r="AM51" s="29">
        <v>1</v>
      </c>
      <c r="AN51" s="29">
        <v>1</v>
      </c>
      <c r="AO51" s="29">
        <v>1</v>
      </c>
      <c r="AP51" s="29">
        <v>1</v>
      </c>
      <c r="AQ51" s="29">
        <v>1</v>
      </c>
      <c r="AR51" s="29">
        <v>1</v>
      </c>
      <c r="AS51" s="29">
        <v>1</v>
      </c>
      <c r="AT51" s="29">
        <v>1</v>
      </c>
      <c r="AU51" s="29">
        <v>1</v>
      </c>
      <c r="AV51" s="29">
        <v>1</v>
      </c>
      <c r="AW51" s="29">
        <v>1</v>
      </c>
      <c r="AX51" s="29">
        <v>1</v>
      </c>
      <c r="AY51" s="29">
        <v>1</v>
      </c>
      <c r="AZ51" s="29">
        <v>1</v>
      </c>
      <c r="BA51" s="29">
        <v>1</v>
      </c>
      <c r="BB51" s="29">
        <v>1</v>
      </c>
      <c r="BC51" s="29">
        <v>1</v>
      </c>
      <c r="BD51" s="29">
        <v>1</v>
      </c>
      <c r="BE51" s="29">
        <v>1</v>
      </c>
      <c r="BF51" s="29">
        <v>1</v>
      </c>
      <c r="BG51" s="29">
        <v>1</v>
      </c>
      <c r="BH51" s="29">
        <v>1</v>
      </c>
      <c r="BI51" s="29">
        <v>1</v>
      </c>
      <c r="BJ51" s="29">
        <v>1</v>
      </c>
      <c r="BK51" s="29">
        <v>1</v>
      </c>
      <c r="BL51" s="29">
        <v>1</v>
      </c>
      <c r="BM51" s="29">
        <v>1</v>
      </c>
      <c r="BN51" s="29">
        <v>1</v>
      </c>
      <c r="BO51" s="29">
        <v>1</v>
      </c>
      <c r="BP51" s="29">
        <v>1</v>
      </c>
      <c r="BQ51" s="29">
        <v>1</v>
      </c>
      <c r="BR51" s="29">
        <v>1</v>
      </c>
      <c r="BS51" s="29">
        <v>1</v>
      </c>
      <c r="BT51" s="13">
        <f t="shared" si="3"/>
        <v>1</v>
      </c>
    </row>
    <row r="52" spans="1:72" x14ac:dyDescent="0.25">
      <c r="A52" s="221" t="s">
        <v>74</v>
      </c>
      <c r="B52" s="264">
        <v>11</v>
      </c>
      <c r="C52" s="29">
        <v>1</v>
      </c>
      <c r="D52" s="29">
        <v>1</v>
      </c>
      <c r="E52" s="29">
        <v>1</v>
      </c>
      <c r="F52" s="29">
        <v>1</v>
      </c>
      <c r="G52" s="29">
        <v>1</v>
      </c>
      <c r="H52" s="29">
        <v>1</v>
      </c>
      <c r="I52" s="29">
        <v>1</v>
      </c>
      <c r="J52" s="29">
        <v>1</v>
      </c>
      <c r="K52" s="29">
        <v>1</v>
      </c>
      <c r="L52" s="29">
        <v>1</v>
      </c>
      <c r="M52" s="29">
        <v>1</v>
      </c>
      <c r="N52" s="29">
        <v>1</v>
      </c>
      <c r="O52" s="29">
        <v>1</v>
      </c>
      <c r="P52" s="29">
        <v>1</v>
      </c>
      <c r="Q52" s="29">
        <v>1</v>
      </c>
      <c r="R52" s="29">
        <v>1</v>
      </c>
      <c r="S52" s="29">
        <v>1</v>
      </c>
      <c r="T52" s="29">
        <v>1</v>
      </c>
      <c r="U52" s="29">
        <v>1</v>
      </c>
      <c r="V52" s="29">
        <v>1</v>
      </c>
      <c r="W52" s="29">
        <v>1</v>
      </c>
      <c r="X52" s="29">
        <v>1</v>
      </c>
      <c r="Y52" s="29">
        <v>1</v>
      </c>
      <c r="Z52" s="29">
        <v>1</v>
      </c>
      <c r="AA52" s="29">
        <v>1</v>
      </c>
      <c r="AB52" s="29">
        <v>1</v>
      </c>
      <c r="AC52" s="29">
        <v>1</v>
      </c>
      <c r="AD52" s="29">
        <v>1</v>
      </c>
      <c r="AE52" s="29">
        <v>1</v>
      </c>
      <c r="AF52" s="29">
        <v>1</v>
      </c>
      <c r="AG52" s="29">
        <v>1</v>
      </c>
      <c r="AH52" s="29">
        <v>1</v>
      </c>
      <c r="AI52" s="29">
        <v>1</v>
      </c>
      <c r="AJ52" s="13">
        <f t="shared" si="2"/>
        <v>1</v>
      </c>
      <c r="AK52" s="221"/>
      <c r="AL52" s="264">
        <v>45</v>
      </c>
      <c r="AM52" s="29">
        <v>1</v>
      </c>
      <c r="AN52" s="29">
        <v>1</v>
      </c>
      <c r="AO52" s="29">
        <v>1</v>
      </c>
      <c r="AP52" s="29">
        <v>1</v>
      </c>
      <c r="AQ52" s="29">
        <v>1</v>
      </c>
      <c r="AR52" s="29">
        <v>1</v>
      </c>
      <c r="AS52" s="29">
        <v>1</v>
      </c>
      <c r="AT52" s="29">
        <v>1</v>
      </c>
      <c r="AU52" s="29">
        <v>1</v>
      </c>
      <c r="AV52" s="29">
        <v>1</v>
      </c>
      <c r="AW52" s="29">
        <v>1</v>
      </c>
      <c r="AX52" s="29">
        <v>1</v>
      </c>
      <c r="AY52" s="29">
        <v>1</v>
      </c>
      <c r="AZ52" s="29">
        <v>1</v>
      </c>
      <c r="BA52" s="29">
        <v>1</v>
      </c>
      <c r="BB52" s="29">
        <v>1</v>
      </c>
      <c r="BC52" s="29">
        <v>1</v>
      </c>
      <c r="BD52" s="29">
        <v>1</v>
      </c>
      <c r="BE52" s="29">
        <v>1</v>
      </c>
      <c r="BF52" s="29">
        <v>1</v>
      </c>
      <c r="BG52" s="29">
        <v>1</v>
      </c>
      <c r="BH52" s="29">
        <v>1</v>
      </c>
      <c r="BI52" s="29">
        <v>1</v>
      </c>
      <c r="BJ52" s="29">
        <v>1</v>
      </c>
      <c r="BK52" s="29">
        <v>1</v>
      </c>
      <c r="BL52" s="29">
        <v>1</v>
      </c>
      <c r="BM52" s="29">
        <v>1</v>
      </c>
      <c r="BN52" s="29">
        <v>1</v>
      </c>
      <c r="BO52" s="29">
        <v>1</v>
      </c>
      <c r="BP52" s="29">
        <v>1</v>
      </c>
      <c r="BQ52" s="29">
        <v>1</v>
      </c>
      <c r="BR52" s="29">
        <v>1</v>
      </c>
      <c r="BS52" s="29">
        <v>1</v>
      </c>
      <c r="BT52" s="13">
        <f t="shared" si="3"/>
        <v>1</v>
      </c>
    </row>
    <row r="53" spans="1:72" x14ac:dyDescent="0.25">
      <c r="A53" s="221" t="s">
        <v>75</v>
      </c>
      <c r="B53" s="264">
        <v>12</v>
      </c>
      <c r="C53" s="29">
        <v>1.0194730813287514</v>
      </c>
      <c r="D53" s="29">
        <v>0.9213483146067416</v>
      </c>
      <c r="E53" s="29">
        <v>0.86585365853658536</v>
      </c>
      <c r="F53" s="29">
        <v>1.0338028169014086</v>
      </c>
      <c r="G53" s="29">
        <v>1.013623978201635</v>
      </c>
      <c r="H53" s="29">
        <v>1.0120967741935483</v>
      </c>
      <c r="I53" s="29">
        <v>1.0119521912350598</v>
      </c>
      <c r="J53" s="29">
        <v>1.0118110236220472</v>
      </c>
      <c r="K53" s="29">
        <v>1.0108949416342412</v>
      </c>
      <c r="L53" s="29">
        <v>1.0107775211701309</v>
      </c>
      <c r="M53" s="29">
        <v>1.0106626047220106</v>
      </c>
      <c r="N53" s="29">
        <v>1.0105501130369254</v>
      </c>
      <c r="O53" s="29">
        <v>1.0104399701715137</v>
      </c>
      <c r="P53" s="29">
        <v>1.013661193488852</v>
      </c>
      <c r="Q53" s="29">
        <v>1.013661193488852</v>
      </c>
      <c r="R53" s="29">
        <v>1.013661193488852</v>
      </c>
      <c r="S53" s="29">
        <v>1.013661193488852</v>
      </c>
      <c r="T53" s="29">
        <v>1.013661193488852</v>
      </c>
      <c r="U53" s="29">
        <v>1.013661193488852</v>
      </c>
      <c r="V53" s="29">
        <v>1.013661193488852</v>
      </c>
      <c r="W53" s="29">
        <v>1.013661193488852</v>
      </c>
      <c r="X53" s="29">
        <v>1.013661193488852</v>
      </c>
      <c r="Y53" s="29">
        <v>1.013661193488852</v>
      </c>
      <c r="Z53" s="29">
        <v>1.013661193488852</v>
      </c>
      <c r="AA53" s="29">
        <v>1.013661193488852</v>
      </c>
      <c r="AB53" s="29">
        <v>1.013661193488852</v>
      </c>
      <c r="AC53" s="29">
        <v>1.013661193488852</v>
      </c>
      <c r="AD53" s="29">
        <v>1.013661193488852</v>
      </c>
      <c r="AE53" s="29">
        <v>1.013661193488852</v>
      </c>
      <c r="AF53" s="29">
        <v>1.013661193488852</v>
      </c>
      <c r="AG53" s="29">
        <v>1.013661193488852</v>
      </c>
      <c r="AH53" s="29">
        <v>1.013661193488852</v>
      </c>
      <c r="AI53" s="29">
        <v>1.013661193488852</v>
      </c>
      <c r="AJ53" s="13">
        <f t="shared" si="2"/>
        <v>1.013661193488852</v>
      </c>
      <c r="AK53" s="221"/>
      <c r="AL53" s="264">
        <v>46</v>
      </c>
      <c r="AM53" s="29">
        <v>1.0194730813287514</v>
      </c>
      <c r="AN53" s="29">
        <v>0.9213483146067416</v>
      </c>
      <c r="AO53" s="29">
        <v>0.86585365853658536</v>
      </c>
      <c r="AP53" s="29">
        <v>1.0338028169014086</v>
      </c>
      <c r="AQ53" s="29">
        <v>1.013623978201635</v>
      </c>
      <c r="AR53" s="29">
        <v>1.0120967741935483</v>
      </c>
      <c r="AS53" s="29">
        <v>1.0119521912350598</v>
      </c>
      <c r="AT53" s="29">
        <v>1.0118110236220472</v>
      </c>
      <c r="AU53" s="29">
        <v>1.0108949416342412</v>
      </c>
      <c r="AV53" s="29">
        <v>1.0107775211701309</v>
      </c>
      <c r="AW53" s="29">
        <v>1.0106626047220106</v>
      </c>
      <c r="AX53" s="29">
        <v>1.0105501130369254</v>
      </c>
      <c r="AY53" s="29">
        <v>1.0104399701715137</v>
      </c>
      <c r="AZ53" s="29">
        <v>1.013661193488852</v>
      </c>
      <c r="BA53" s="29">
        <v>1.013661193488852</v>
      </c>
      <c r="BB53" s="29">
        <v>1.013661193488852</v>
      </c>
      <c r="BC53" s="29">
        <v>1.013661193488852</v>
      </c>
      <c r="BD53" s="29">
        <v>1.013661193488852</v>
      </c>
      <c r="BE53" s="29">
        <v>1.013661193488852</v>
      </c>
      <c r="BF53" s="29">
        <v>1.013661193488852</v>
      </c>
      <c r="BG53" s="29">
        <v>1.013661193488852</v>
      </c>
      <c r="BH53" s="29">
        <v>1.013661193488852</v>
      </c>
      <c r="BI53" s="29">
        <v>1.013661193488852</v>
      </c>
      <c r="BJ53" s="29">
        <v>1.013661193488852</v>
      </c>
      <c r="BK53" s="29">
        <v>1.013661193488852</v>
      </c>
      <c r="BL53" s="29">
        <v>1.013661193488852</v>
      </c>
      <c r="BM53" s="29">
        <v>1.013661193488852</v>
      </c>
      <c r="BN53" s="29">
        <v>1.013661193488852</v>
      </c>
      <c r="BO53" s="29">
        <v>1.013661193488852</v>
      </c>
      <c r="BP53" s="29">
        <v>1.013661193488852</v>
      </c>
      <c r="BQ53" s="29">
        <v>1.013661193488852</v>
      </c>
      <c r="BR53" s="29">
        <v>1.013661193488852</v>
      </c>
      <c r="BS53" s="29">
        <v>1.013661193488852</v>
      </c>
      <c r="BT53" s="13">
        <f t="shared" si="3"/>
        <v>1.013661193488852</v>
      </c>
    </row>
    <row r="54" spans="1:72" x14ac:dyDescent="0.25">
      <c r="A54" s="221" t="s">
        <v>76</v>
      </c>
      <c r="B54" s="264">
        <v>13</v>
      </c>
      <c r="C54" s="29">
        <v>1</v>
      </c>
      <c r="D54" s="29">
        <v>1</v>
      </c>
      <c r="E54" s="29">
        <v>1</v>
      </c>
      <c r="F54" s="29">
        <v>1</v>
      </c>
      <c r="G54" s="29">
        <v>1</v>
      </c>
      <c r="H54" s="29">
        <v>1</v>
      </c>
      <c r="I54" s="29">
        <v>1</v>
      </c>
      <c r="J54" s="29">
        <v>1</v>
      </c>
      <c r="K54" s="29">
        <v>1</v>
      </c>
      <c r="L54" s="29">
        <v>1</v>
      </c>
      <c r="M54" s="29">
        <v>1</v>
      </c>
      <c r="N54" s="29">
        <v>1</v>
      </c>
      <c r="O54" s="29">
        <v>1</v>
      </c>
      <c r="P54" s="29">
        <v>1</v>
      </c>
      <c r="Q54" s="29">
        <v>1</v>
      </c>
      <c r="R54" s="29">
        <v>1</v>
      </c>
      <c r="S54" s="29">
        <v>1</v>
      </c>
      <c r="T54" s="29">
        <v>1</v>
      </c>
      <c r="U54" s="29">
        <v>1</v>
      </c>
      <c r="V54" s="29">
        <v>1</v>
      </c>
      <c r="W54" s="29">
        <v>1</v>
      </c>
      <c r="X54" s="29">
        <v>1</v>
      </c>
      <c r="Y54" s="29">
        <v>1</v>
      </c>
      <c r="Z54" s="29">
        <v>1</v>
      </c>
      <c r="AA54" s="29">
        <v>1</v>
      </c>
      <c r="AB54" s="29">
        <v>1</v>
      </c>
      <c r="AC54" s="29">
        <v>1</v>
      </c>
      <c r="AD54" s="29">
        <v>1</v>
      </c>
      <c r="AE54" s="29">
        <v>1</v>
      </c>
      <c r="AF54" s="29">
        <v>1</v>
      </c>
      <c r="AG54" s="29">
        <v>1</v>
      </c>
      <c r="AH54" s="29">
        <v>1</v>
      </c>
      <c r="AI54" s="29">
        <v>1</v>
      </c>
      <c r="AJ54" s="13">
        <f t="shared" si="2"/>
        <v>1</v>
      </c>
      <c r="AK54" s="221"/>
      <c r="AL54" s="264">
        <v>47</v>
      </c>
      <c r="AM54" s="29">
        <v>1</v>
      </c>
      <c r="AN54" s="29">
        <v>1</v>
      </c>
      <c r="AO54" s="29">
        <v>1</v>
      </c>
      <c r="AP54" s="29">
        <v>1</v>
      </c>
      <c r="AQ54" s="29">
        <v>1</v>
      </c>
      <c r="AR54" s="29">
        <v>1</v>
      </c>
      <c r="AS54" s="29">
        <v>1</v>
      </c>
      <c r="AT54" s="29">
        <v>1</v>
      </c>
      <c r="AU54" s="29">
        <v>1</v>
      </c>
      <c r="AV54" s="29">
        <v>1</v>
      </c>
      <c r="AW54" s="29">
        <v>1</v>
      </c>
      <c r="AX54" s="29">
        <v>1</v>
      </c>
      <c r="AY54" s="29">
        <v>1</v>
      </c>
      <c r="AZ54" s="29">
        <v>1</v>
      </c>
      <c r="BA54" s="29">
        <v>1</v>
      </c>
      <c r="BB54" s="29">
        <v>1</v>
      </c>
      <c r="BC54" s="29">
        <v>1</v>
      </c>
      <c r="BD54" s="29">
        <v>1</v>
      </c>
      <c r="BE54" s="29">
        <v>1</v>
      </c>
      <c r="BF54" s="29">
        <v>1</v>
      </c>
      <c r="BG54" s="29">
        <v>1</v>
      </c>
      <c r="BH54" s="29">
        <v>1</v>
      </c>
      <c r="BI54" s="29">
        <v>1</v>
      </c>
      <c r="BJ54" s="29">
        <v>1</v>
      </c>
      <c r="BK54" s="29">
        <v>1</v>
      </c>
      <c r="BL54" s="29">
        <v>1</v>
      </c>
      <c r="BM54" s="29">
        <v>1</v>
      </c>
      <c r="BN54" s="29">
        <v>1</v>
      </c>
      <c r="BO54" s="29">
        <v>1</v>
      </c>
      <c r="BP54" s="29">
        <v>1</v>
      </c>
      <c r="BQ54" s="29">
        <v>1</v>
      </c>
      <c r="BR54" s="29">
        <v>1</v>
      </c>
      <c r="BS54" s="29">
        <v>1</v>
      </c>
      <c r="BT54" s="13">
        <f t="shared" si="3"/>
        <v>1</v>
      </c>
    </row>
    <row r="55" spans="1:72" x14ac:dyDescent="0.25">
      <c r="A55" s="221" t="s">
        <v>77</v>
      </c>
      <c r="B55" s="264">
        <v>14</v>
      </c>
      <c r="C55" s="29">
        <v>1.2765928691847908</v>
      </c>
      <c r="D55" s="29">
        <v>1.027310924369748</v>
      </c>
      <c r="E55" s="29">
        <v>0.66666666666666663</v>
      </c>
      <c r="F55" s="29">
        <v>1.1642638036809818</v>
      </c>
      <c r="G55" s="29">
        <v>1.1410881306810694</v>
      </c>
      <c r="H55" s="29">
        <v>1.1236435003463405</v>
      </c>
      <c r="I55" s="29">
        <v>1.1100380150005136</v>
      </c>
      <c r="J55" s="29">
        <v>1.0991299518696778</v>
      </c>
      <c r="K55" s="29">
        <v>0.97145263157894746</v>
      </c>
      <c r="L55" s="29">
        <v>1.016990291262136</v>
      </c>
      <c r="M55" s="29">
        <v>1.0167064439140814</v>
      </c>
      <c r="N55" s="29">
        <v>1.0164319248826288</v>
      </c>
      <c r="O55" s="29">
        <v>1.0161662817551962</v>
      </c>
      <c r="P55" s="29">
        <v>0.94999999999999984</v>
      </c>
      <c r="Q55" s="29">
        <v>0.95</v>
      </c>
      <c r="R55" s="29">
        <v>0.95</v>
      </c>
      <c r="S55" s="29">
        <v>0.95</v>
      </c>
      <c r="T55" s="29">
        <v>0.94999999999999973</v>
      </c>
      <c r="U55" s="29">
        <v>0.95000000000000018</v>
      </c>
      <c r="V55" s="29">
        <v>0.94999999999999984</v>
      </c>
      <c r="W55" s="29">
        <v>0.95</v>
      </c>
      <c r="X55" s="29">
        <v>0.95</v>
      </c>
      <c r="Y55" s="29">
        <v>0.95000000000000007</v>
      </c>
      <c r="Z55" s="29">
        <v>0.95</v>
      </c>
      <c r="AA55" s="29">
        <v>0.94999999999999984</v>
      </c>
      <c r="AB55" s="29">
        <v>0.95000000000000007</v>
      </c>
      <c r="AC55" s="29">
        <v>0.95000000000000007</v>
      </c>
      <c r="AD55" s="29">
        <v>0.94999999999999984</v>
      </c>
      <c r="AE55" s="29">
        <v>0.95000000000000018</v>
      </c>
      <c r="AF55" s="29">
        <v>0.95</v>
      </c>
      <c r="AG55" s="29">
        <v>0.95</v>
      </c>
      <c r="AH55" s="29">
        <v>0.94999999999999984</v>
      </c>
      <c r="AI55" s="29">
        <v>0.95</v>
      </c>
      <c r="AJ55" s="13">
        <f t="shared" si="2"/>
        <v>0.95</v>
      </c>
      <c r="AK55" s="221"/>
      <c r="AL55" s="264">
        <v>48</v>
      </c>
      <c r="AM55" s="29">
        <v>1.2765928691847908</v>
      </c>
      <c r="AN55" s="29">
        <v>1.027310924369748</v>
      </c>
      <c r="AO55" s="29">
        <v>0.66666666666666663</v>
      </c>
      <c r="AP55" s="29">
        <v>1.1642638036809818</v>
      </c>
      <c r="AQ55" s="29">
        <v>1.1410881306810694</v>
      </c>
      <c r="AR55" s="29">
        <v>1.1236435003463405</v>
      </c>
      <c r="AS55" s="29">
        <v>1.1100380150005136</v>
      </c>
      <c r="AT55" s="29">
        <v>1.0991299518696778</v>
      </c>
      <c r="AU55" s="29">
        <v>0.97145263157894746</v>
      </c>
      <c r="AV55" s="29">
        <v>1.016990291262136</v>
      </c>
      <c r="AW55" s="29">
        <v>1.0167064439140814</v>
      </c>
      <c r="AX55" s="29">
        <v>1.0164319248826288</v>
      </c>
      <c r="AY55" s="29">
        <v>1.0161662817551962</v>
      </c>
      <c r="AZ55" s="29">
        <v>0.94999999999999984</v>
      </c>
      <c r="BA55" s="29">
        <v>0.95</v>
      </c>
      <c r="BB55" s="29">
        <v>0.95</v>
      </c>
      <c r="BC55" s="29">
        <v>0.95</v>
      </c>
      <c r="BD55" s="29">
        <v>0.94999999999999973</v>
      </c>
      <c r="BE55" s="29">
        <v>0.95000000000000018</v>
      </c>
      <c r="BF55" s="29">
        <v>0.94999999999999984</v>
      </c>
      <c r="BG55" s="29">
        <v>0.95</v>
      </c>
      <c r="BH55" s="29">
        <v>0.95</v>
      </c>
      <c r="BI55" s="29">
        <v>0.95000000000000007</v>
      </c>
      <c r="BJ55" s="29">
        <v>0.95</v>
      </c>
      <c r="BK55" s="29">
        <v>0.94999999999999984</v>
      </c>
      <c r="BL55" s="29">
        <v>0.95000000000000007</v>
      </c>
      <c r="BM55" s="29">
        <v>0.95000000000000007</v>
      </c>
      <c r="BN55" s="29">
        <v>0.94999999999999984</v>
      </c>
      <c r="BO55" s="29">
        <v>0.95000000000000018</v>
      </c>
      <c r="BP55" s="29">
        <v>0.95</v>
      </c>
      <c r="BQ55" s="29">
        <v>0.95</v>
      </c>
      <c r="BR55" s="29">
        <v>0.94999999999999984</v>
      </c>
      <c r="BS55" s="29">
        <v>0.95</v>
      </c>
      <c r="BT55" s="13">
        <f t="shared" si="3"/>
        <v>0.95</v>
      </c>
    </row>
    <row r="56" spans="1:72" x14ac:dyDescent="0.25">
      <c r="A56" s="221" t="s">
        <v>78</v>
      </c>
      <c r="B56" s="264">
        <v>15</v>
      </c>
      <c r="C56" s="29">
        <v>0.90706453984592272</v>
      </c>
      <c r="D56" s="29">
        <v>1.0400299453936939</v>
      </c>
      <c r="E56" s="29">
        <v>0.92808031414388392</v>
      </c>
      <c r="F56" s="29">
        <v>1.0176622482354967</v>
      </c>
      <c r="G56" s="29">
        <v>1.0191489361702128</v>
      </c>
      <c r="H56" s="29">
        <v>1.0194129697202483</v>
      </c>
      <c r="I56" s="29">
        <v>1.0213492576849628</v>
      </c>
      <c r="J56" s="29">
        <v>1.0208365630928915</v>
      </c>
      <c r="K56" s="29">
        <v>1.0151678308797485</v>
      </c>
      <c r="L56" s="29">
        <v>1.0149336593446119</v>
      </c>
      <c r="M56" s="29">
        <v>1.0147068166614435</v>
      </c>
      <c r="N56" s="29">
        <v>1.0144869558544132</v>
      </c>
      <c r="O56" s="29">
        <v>1.0142737519252596</v>
      </c>
      <c r="P56" s="29">
        <v>1</v>
      </c>
      <c r="Q56" s="29">
        <v>1</v>
      </c>
      <c r="R56" s="29">
        <v>1</v>
      </c>
      <c r="S56" s="29">
        <v>1</v>
      </c>
      <c r="T56" s="29">
        <v>1</v>
      </c>
      <c r="U56" s="29">
        <v>1</v>
      </c>
      <c r="V56" s="29">
        <v>1</v>
      </c>
      <c r="W56" s="29">
        <v>1</v>
      </c>
      <c r="X56" s="29">
        <v>1</v>
      </c>
      <c r="Y56" s="29">
        <v>1</v>
      </c>
      <c r="Z56" s="29">
        <v>1</v>
      </c>
      <c r="AA56" s="29">
        <v>1</v>
      </c>
      <c r="AB56" s="29">
        <v>1</v>
      </c>
      <c r="AC56" s="29">
        <v>1</v>
      </c>
      <c r="AD56" s="29">
        <v>1</v>
      </c>
      <c r="AE56" s="29">
        <v>1</v>
      </c>
      <c r="AF56" s="29">
        <v>1</v>
      </c>
      <c r="AG56" s="29">
        <v>1</v>
      </c>
      <c r="AH56" s="29">
        <v>1</v>
      </c>
      <c r="AI56" s="29">
        <v>1</v>
      </c>
      <c r="AJ56" s="13">
        <f t="shared" si="2"/>
        <v>1</v>
      </c>
      <c r="AK56" s="221"/>
      <c r="AL56" s="264">
        <v>49</v>
      </c>
      <c r="AM56" s="29">
        <v>0.90706453984592272</v>
      </c>
      <c r="AN56" s="29">
        <v>1.0400299453936939</v>
      </c>
      <c r="AO56" s="29">
        <v>0.92808031414388392</v>
      </c>
      <c r="AP56" s="29">
        <v>1.0176622482354967</v>
      </c>
      <c r="AQ56" s="29">
        <v>1.0191489361702128</v>
      </c>
      <c r="AR56" s="29">
        <v>1.0194129697202483</v>
      </c>
      <c r="AS56" s="29">
        <v>1.0213492576849628</v>
      </c>
      <c r="AT56" s="29">
        <v>1.0208365630928915</v>
      </c>
      <c r="AU56" s="29">
        <v>1.0151678308797485</v>
      </c>
      <c r="AV56" s="29">
        <v>1.0149336593446119</v>
      </c>
      <c r="AW56" s="29">
        <v>1.0147068166614435</v>
      </c>
      <c r="AX56" s="29">
        <v>1.0144869558544132</v>
      </c>
      <c r="AY56" s="29">
        <v>1.0142737519252596</v>
      </c>
      <c r="AZ56" s="29">
        <v>1</v>
      </c>
      <c r="BA56" s="29">
        <v>1</v>
      </c>
      <c r="BB56" s="29">
        <v>1</v>
      </c>
      <c r="BC56" s="29">
        <v>1</v>
      </c>
      <c r="BD56" s="29">
        <v>1</v>
      </c>
      <c r="BE56" s="29">
        <v>1</v>
      </c>
      <c r="BF56" s="29">
        <v>1</v>
      </c>
      <c r="BG56" s="29">
        <v>1</v>
      </c>
      <c r="BH56" s="29">
        <v>1</v>
      </c>
      <c r="BI56" s="29">
        <v>1</v>
      </c>
      <c r="BJ56" s="29">
        <v>1</v>
      </c>
      <c r="BK56" s="29">
        <v>1</v>
      </c>
      <c r="BL56" s="29">
        <v>1</v>
      </c>
      <c r="BM56" s="29">
        <v>1</v>
      </c>
      <c r="BN56" s="29">
        <v>1</v>
      </c>
      <c r="BO56" s="29">
        <v>1</v>
      </c>
      <c r="BP56" s="29">
        <v>1</v>
      </c>
      <c r="BQ56" s="29">
        <v>1</v>
      </c>
      <c r="BR56" s="29">
        <v>1</v>
      </c>
      <c r="BS56" s="29">
        <v>1</v>
      </c>
      <c r="BT56" s="13">
        <f t="shared" si="3"/>
        <v>1</v>
      </c>
    </row>
    <row r="57" spans="1:72" x14ac:dyDescent="0.25">
      <c r="A57" s="221" t="s">
        <v>79</v>
      </c>
      <c r="B57" s="264">
        <v>16</v>
      </c>
      <c r="C57" s="29">
        <v>1.0285360233636069</v>
      </c>
      <c r="D57" s="29">
        <v>1.0148969284970746</v>
      </c>
      <c r="E57" s="29">
        <v>1.0286964812745267</v>
      </c>
      <c r="F57" s="29">
        <v>1.0286964812745267</v>
      </c>
      <c r="G57" s="29">
        <v>1.0286964812745267</v>
      </c>
      <c r="H57" s="29">
        <v>1.0286964812745267</v>
      </c>
      <c r="I57" s="29">
        <v>1.0286964812745267</v>
      </c>
      <c r="J57" s="29">
        <v>1.0286964812745267</v>
      </c>
      <c r="K57" s="29">
        <v>1.0286964812745267</v>
      </c>
      <c r="L57" s="29">
        <v>1.0286964812745267</v>
      </c>
      <c r="M57" s="29">
        <v>1.0286964812745267</v>
      </c>
      <c r="N57" s="29">
        <v>1.0286964812745267</v>
      </c>
      <c r="O57" s="29">
        <v>1.0286964812745267</v>
      </c>
      <c r="P57" s="29">
        <v>1.0286964812745267</v>
      </c>
      <c r="Q57" s="29">
        <v>1.0286964812745267</v>
      </c>
      <c r="R57" s="29">
        <v>1.0286964812745267</v>
      </c>
      <c r="S57" s="29">
        <v>1.0286964812745267</v>
      </c>
      <c r="T57" s="29">
        <v>1.0286964812745267</v>
      </c>
      <c r="U57" s="29">
        <v>1.0286964812745267</v>
      </c>
      <c r="V57" s="29">
        <v>1.0286964812745267</v>
      </c>
      <c r="W57" s="29">
        <v>1.0286964812745267</v>
      </c>
      <c r="X57" s="29">
        <v>1.0286964812745267</v>
      </c>
      <c r="Y57" s="29">
        <v>1.0286964812745267</v>
      </c>
      <c r="Z57" s="29">
        <v>1.0286964812745267</v>
      </c>
      <c r="AA57" s="29">
        <v>1.0286964812745267</v>
      </c>
      <c r="AB57" s="29">
        <v>1.0286964812745267</v>
      </c>
      <c r="AC57" s="29">
        <v>1.0286964812745267</v>
      </c>
      <c r="AD57" s="29">
        <v>1.0286964812745267</v>
      </c>
      <c r="AE57" s="29">
        <v>1.0286964812745267</v>
      </c>
      <c r="AF57" s="29">
        <v>1.0286964812745267</v>
      </c>
      <c r="AG57" s="29">
        <v>1.0286964812745267</v>
      </c>
      <c r="AH57" s="29">
        <v>1.0286964812745267</v>
      </c>
      <c r="AI57" s="29">
        <v>1.0286964812745267</v>
      </c>
      <c r="AJ57" s="13">
        <f t="shared" si="2"/>
        <v>1.0286964812745267</v>
      </c>
      <c r="AK57" s="221"/>
      <c r="AL57" s="264">
        <v>50</v>
      </c>
      <c r="AM57" s="29">
        <v>1.0285360233636069</v>
      </c>
      <c r="AN57" s="29">
        <v>1.0148969284970746</v>
      </c>
      <c r="AO57" s="29">
        <v>1.0286964812745267</v>
      </c>
      <c r="AP57" s="29">
        <v>1.0286964812745267</v>
      </c>
      <c r="AQ57" s="29">
        <v>1.0286964812745267</v>
      </c>
      <c r="AR57" s="29">
        <v>1.0286964812745267</v>
      </c>
      <c r="AS57" s="29">
        <v>1.0286964812745267</v>
      </c>
      <c r="AT57" s="29">
        <v>1.0286964812745267</v>
      </c>
      <c r="AU57" s="29">
        <v>1.0286964812745267</v>
      </c>
      <c r="AV57" s="29">
        <v>1.0286964812745267</v>
      </c>
      <c r="AW57" s="29">
        <v>1.0286964812745267</v>
      </c>
      <c r="AX57" s="29">
        <v>1.0286964812745267</v>
      </c>
      <c r="AY57" s="29">
        <v>1.0286964812745267</v>
      </c>
      <c r="AZ57" s="29">
        <v>1.0286964812745267</v>
      </c>
      <c r="BA57" s="29">
        <v>1.0286964812745267</v>
      </c>
      <c r="BB57" s="29">
        <v>1.0286964812745267</v>
      </c>
      <c r="BC57" s="29">
        <v>1.0286964812745267</v>
      </c>
      <c r="BD57" s="29">
        <v>1.0286964812745267</v>
      </c>
      <c r="BE57" s="29">
        <v>1.0286964812745267</v>
      </c>
      <c r="BF57" s="29">
        <v>1.0286964812745267</v>
      </c>
      <c r="BG57" s="29">
        <v>1.0286964812745267</v>
      </c>
      <c r="BH57" s="29">
        <v>1.0286964812745267</v>
      </c>
      <c r="BI57" s="29">
        <v>1.0286964812745267</v>
      </c>
      <c r="BJ57" s="29">
        <v>1.0286964812745267</v>
      </c>
      <c r="BK57" s="29">
        <v>1.0286964812745267</v>
      </c>
      <c r="BL57" s="29">
        <v>1.0286964812745267</v>
      </c>
      <c r="BM57" s="29">
        <v>1.0286964812745267</v>
      </c>
      <c r="BN57" s="29">
        <v>1.0286964812745267</v>
      </c>
      <c r="BO57" s="29">
        <v>1.0286964812745267</v>
      </c>
      <c r="BP57" s="29">
        <v>1.0286964812745267</v>
      </c>
      <c r="BQ57" s="29">
        <v>1.0286964812745267</v>
      </c>
      <c r="BR57" s="29">
        <v>1.0286964812745267</v>
      </c>
      <c r="BS57" s="29">
        <v>1.0286964812745267</v>
      </c>
      <c r="BT57" s="13">
        <f t="shared" si="3"/>
        <v>1.0286964812745267</v>
      </c>
    </row>
    <row r="58" spans="1:72" x14ac:dyDescent="0.25">
      <c r="A58" s="221" t="s">
        <v>80</v>
      </c>
      <c r="B58" s="264">
        <v>17</v>
      </c>
      <c r="C58" s="29">
        <v>1.0097332780020372</v>
      </c>
      <c r="D58" s="29">
        <v>1.0430786474873888</v>
      </c>
      <c r="E58" s="29">
        <v>1.0219931952519077</v>
      </c>
      <c r="F58" s="29">
        <v>1.0219931952519077</v>
      </c>
      <c r="G58" s="29">
        <v>1.0219931952519077</v>
      </c>
      <c r="H58" s="29">
        <v>1.0219931952519077</v>
      </c>
      <c r="I58" s="29">
        <v>1.0219931952519077</v>
      </c>
      <c r="J58" s="29">
        <v>1.0219931952519077</v>
      </c>
      <c r="K58" s="29">
        <v>1.0219931952519077</v>
      </c>
      <c r="L58" s="29">
        <v>1.0219931952519077</v>
      </c>
      <c r="M58" s="29">
        <v>1.0219931952519077</v>
      </c>
      <c r="N58" s="29">
        <v>1.0219931952519077</v>
      </c>
      <c r="O58" s="29">
        <v>1.0219931952519077</v>
      </c>
      <c r="P58" s="29">
        <v>1.0219931952519077</v>
      </c>
      <c r="Q58" s="29">
        <v>1.0219931952519077</v>
      </c>
      <c r="R58" s="29">
        <v>1.0219931952519077</v>
      </c>
      <c r="S58" s="29">
        <v>1.0219931952519077</v>
      </c>
      <c r="T58" s="29">
        <v>1.0219931952519077</v>
      </c>
      <c r="U58" s="29">
        <v>1.0219931952519077</v>
      </c>
      <c r="V58" s="29">
        <v>1.0219931952519077</v>
      </c>
      <c r="W58" s="29">
        <v>1.0219931952519077</v>
      </c>
      <c r="X58" s="29">
        <v>1.0219931952519077</v>
      </c>
      <c r="Y58" s="29">
        <v>1.0219931952519077</v>
      </c>
      <c r="Z58" s="29">
        <v>1.0219931952519077</v>
      </c>
      <c r="AA58" s="29">
        <v>1.0219931952519077</v>
      </c>
      <c r="AB58" s="29">
        <v>1.0219931952519077</v>
      </c>
      <c r="AC58" s="29">
        <v>1.0219931952519077</v>
      </c>
      <c r="AD58" s="29">
        <v>1.0219931952519077</v>
      </c>
      <c r="AE58" s="29">
        <v>1.0219931952519077</v>
      </c>
      <c r="AF58" s="29">
        <v>1.0219931952519077</v>
      </c>
      <c r="AG58" s="29">
        <v>1.0219931952519077</v>
      </c>
      <c r="AH58" s="29">
        <v>1.0219931952519077</v>
      </c>
      <c r="AI58" s="29">
        <v>1.0219931952519077</v>
      </c>
      <c r="AJ58" s="13">
        <f t="shared" si="2"/>
        <v>1.0219931952519077</v>
      </c>
      <c r="AK58" s="221"/>
      <c r="AL58" s="264">
        <v>51</v>
      </c>
      <c r="AM58" s="29">
        <v>1.0097332780020372</v>
      </c>
      <c r="AN58" s="29">
        <v>1.0430786474873888</v>
      </c>
      <c r="AO58" s="29">
        <v>1.0219931952519077</v>
      </c>
      <c r="AP58" s="29">
        <v>1.0219931952519077</v>
      </c>
      <c r="AQ58" s="29">
        <v>1.0219931952519077</v>
      </c>
      <c r="AR58" s="29">
        <v>1.0219931952519077</v>
      </c>
      <c r="AS58" s="29">
        <v>1.0219931952519077</v>
      </c>
      <c r="AT58" s="29">
        <v>1.0219931952519077</v>
      </c>
      <c r="AU58" s="29">
        <v>1.0219931952519077</v>
      </c>
      <c r="AV58" s="29">
        <v>1.0219931952519077</v>
      </c>
      <c r="AW58" s="29">
        <v>1.0219931952519077</v>
      </c>
      <c r="AX58" s="29">
        <v>1.0219931952519077</v>
      </c>
      <c r="AY58" s="29">
        <v>1.0219931952519077</v>
      </c>
      <c r="AZ58" s="29">
        <v>1.0219931952519077</v>
      </c>
      <c r="BA58" s="29">
        <v>1.0219931952519077</v>
      </c>
      <c r="BB58" s="29">
        <v>1.0219931952519077</v>
      </c>
      <c r="BC58" s="29">
        <v>1.0219931952519077</v>
      </c>
      <c r="BD58" s="29">
        <v>1.0219931952519077</v>
      </c>
      <c r="BE58" s="29">
        <v>1.0219931952519077</v>
      </c>
      <c r="BF58" s="29">
        <v>1.0219931952519077</v>
      </c>
      <c r="BG58" s="29">
        <v>1.0219931952519077</v>
      </c>
      <c r="BH58" s="29">
        <v>1.0219931952519077</v>
      </c>
      <c r="BI58" s="29">
        <v>1.0219931952519077</v>
      </c>
      <c r="BJ58" s="29">
        <v>1.0219931952519077</v>
      </c>
      <c r="BK58" s="29">
        <v>1.0219931952519077</v>
      </c>
      <c r="BL58" s="29">
        <v>1.0219931952519077</v>
      </c>
      <c r="BM58" s="29">
        <v>1.0219931952519077</v>
      </c>
      <c r="BN58" s="29">
        <v>1.0219931952519077</v>
      </c>
      <c r="BO58" s="29">
        <v>1.0219931952519077</v>
      </c>
      <c r="BP58" s="29">
        <v>1.0219931952519077</v>
      </c>
      <c r="BQ58" s="29">
        <v>1.0219931952519077</v>
      </c>
      <c r="BR58" s="29">
        <v>1.0219931952519077</v>
      </c>
      <c r="BS58" s="29">
        <v>1.0219931952519077</v>
      </c>
      <c r="BT58" s="13">
        <f t="shared" si="3"/>
        <v>1.0219931952519077</v>
      </c>
    </row>
    <row r="59" spans="1:72" x14ac:dyDescent="0.25">
      <c r="A59" s="221" t="s">
        <v>123</v>
      </c>
      <c r="B59" s="264">
        <v>18</v>
      </c>
      <c r="C59" s="29">
        <v>1</v>
      </c>
      <c r="D59" s="29">
        <v>1</v>
      </c>
      <c r="E59" s="29">
        <v>1</v>
      </c>
      <c r="F59" s="29">
        <v>1</v>
      </c>
      <c r="G59" s="29">
        <v>1</v>
      </c>
      <c r="H59" s="29">
        <v>1</v>
      </c>
      <c r="I59" s="29">
        <v>1</v>
      </c>
      <c r="J59" s="29">
        <v>1</v>
      </c>
      <c r="K59" s="29">
        <v>1</v>
      </c>
      <c r="L59" s="29">
        <v>1</v>
      </c>
      <c r="M59" s="29">
        <v>1</v>
      </c>
      <c r="N59" s="29">
        <v>1</v>
      </c>
      <c r="O59" s="29">
        <v>1</v>
      </c>
      <c r="P59" s="29">
        <v>1</v>
      </c>
      <c r="Q59" s="29">
        <v>1</v>
      </c>
      <c r="R59" s="29">
        <v>1</v>
      </c>
      <c r="S59" s="29">
        <v>1</v>
      </c>
      <c r="T59" s="29">
        <v>1</v>
      </c>
      <c r="U59" s="29">
        <v>1</v>
      </c>
      <c r="V59" s="29">
        <v>1</v>
      </c>
      <c r="W59" s="29">
        <v>1</v>
      </c>
      <c r="X59" s="29">
        <v>1</v>
      </c>
      <c r="Y59" s="29">
        <v>1</v>
      </c>
      <c r="Z59" s="29">
        <v>1</v>
      </c>
      <c r="AA59" s="29">
        <v>1</v>
      </c>
      <c r="AB59" s="29">
        <v>1</v>
      </c>
      <c r="AC59" s="29">
        <v>1</v>
      </c>
      <c r="AD59" s="29">
        <v>1</v>
      </c>
      <c r="AE59" s="29">
        <v>1</v>
      </c>
      <c r="AF59" s="29">
        <v>1</v>
      </c>
      <c r="AG59" s="29">
        <v>1</v>
      </c>
      <c r="AH59" s="29">
        <v>1</v>
      </c>
      <c r="AI59" s="29">
        <v>1</v>
      </c>
      <c r="AJ59" s="13">
        <f t="shared" si="2"/>
        <v>1</v>
      </c>
      <c r="AK59" s="221"/>
      <c r="AL59" s="264">
        <v>52</v>
      </c>
      <c r="AM59" s="29">
        <v>1</v>
      </c>
      <c r="AN59" s="29">
        <v>1</v>
      </c>
      <c r="AO59" s="29">
        <v>1</v>
      </c>
      <c r="AP59" s="29">
        <v>1</v>
      </c>
      <c r="AQ59" s="29">
        <v>1</v>
      </c>
      <c r="AR59" s="29">
        <v>1</v>
      </c>
      <c r="AS59" s="29">
        <v>1</v>
      </c>
      <c r="AT59" s="29">
        <v>1</v>
      </c>
      <c r="AU59" s="29">
        <v>1</v>
      </c>
      <c r="AV59" s="29">
        <v>1</v>
      </c>
      <c r="AW59" s="29">
        <v>1</v>
      </c>
      <c r="AX59" s="29">
        <v>1</v>
      </c>
      <c r="AY59" s="29">
        <v>1</v>
      </c>
      <c r="AZ59" s="29">
        <v>1</v>
      </c>
      <c r="BA59" s="29">
        <v>1</v>
      </c>
      <c r="BB59" s="29">
        <v>1</v>
      </c>
      <c r="BC59" s="29">
        <v>1</v>
      </c>
      <c r="BD59" s="29">
        <v>1</v>
      </c>
      <c r="BE59" s="29">
        <v>1</v>
      </c>
      <c r="BF59" s="29">
        <v>1</v>
      </c>
      <c r="BG59" s="29">
        <v>1</v>
      </c>
      <c r="BH59" s="29">
        <v>1</v>
      </c>
      <c r="BI59" s="29">
        <v>1</v>
      </c>
      <c r="BJ59" s="29">
        <v>1</v>
      </c>
      <c r="BK59" s="29">
        <v>1</v>
      </c>
      <c r="BL59" s="29">
        <v>1</v>
      </c>
      <c r="BM59" s="29">
        <v>1</v>
      </c>
      <c r="BN59" s="29">
        <v>1</v>
      </c>
      <c r="BO59" s="29">
        <v>1</v>
      </c>
      <c r="BP59" s="29">
        <v>1</v>
      </c>
      <c r="BQ59" s="29">
        <v>1</v>
      </c>
      <c r="BR59" s="29">
        <v>1</v>
      </c>
      <c r="BS59" s="29">
        <v>1</v>
      </c>
      <c r="BT59" s="13">
        <f t="shared" si="3"/>
        <v>1</v>
      </c>
    </row>
    <row r="60" spans="1:72" x14ac:dyDescent="0.25">
      <c r="A60" s="221" t="s">
        <v>82</v>
      </c>
      <c r="B60" s="264">
        <v>19</v>
      </c>
      <c r="C60" s="29">
        <v>1.8794973416342611</v>
      </c>
      <c r="D60" s="29">
        <v>0.78570340951542861</v>
      </c>
      <c r="E60" s="29">
        <v>0.72725510938442306</v>
      </c>
      <c r="F60" s="29">
        <v>1.0856166161888836</v>
      </c>
      <c r="G60" s="29">
        <v>1.0788645042017186</v>
      </c>
      <c r="H60" s="29">
        <v>1.0730995448405014</v>
      </c>
      <c r="I60" s="29">
        <v>1.0681200035839788</v>
      </c>
      <c r="J60" s="29">
        <v>1.0637756088785983</v>
      </c>
      <c r="K60" s="29">
        <v>0.96436089179642626</v>
      </c>
      <c r="L60" s="29">
        <v>0.96304380599965578</v>
      </c>
      <c r="M60" s="29">
        <v>0.96162563554211</v>
      </c>
      <c r="N60" s="29">
        <v>0.96009427885493448</v>
      </c>
      <c r="O60" s="29">
        <v>0.95843562239256364</v>
      </c>
      <c r="P60" s="29">
        <v>0.97033220038590695</v>
      </c>
      <c r="Q60" s="29">
        <v>0.96942511069683746</v>
      </c>
      <c r="R60" s="29">
        <v>0.96846080324741679</v>
      </c>
      <c r="S60" s="29">
        <v>0.96743368792332429</v>
      </c>
      <c r="T60" s="29">
        <v>0.96633742189960148</v>
      </c>
      <c r="U60" s="29">
        <v>1.1663149760313483</v>
      </c>
      <c r="V60" s="29">
        <v>1.1425986799871786</v>
      </c>
      <c r="W60" s="29">
        <v>1.1248020696022323</v>
      </c>
      <c r="X60" s="29">
        <v>1.1109546941413138</v>
      </c>
      <c r="Y60" s="29">
        <v>1.0998732844160433</v>
      </c>
      <c r="Z60" s="29">
        <v>1.047655216348375</v>
      </c>
      <c r="AA60" s="29">
        <v>1.0454874997086141</v>
      </c>
      <c r="AB60" s="29">
        <v>1.043508410881328</v>
      </c>
      <c r="AC60" s="29">
        <v>1.0416943557211782</v>
      </c>
      <c r="AD60" s="29">
        <v>1.0400255175543434</v>
      </c>
      <c r="AE60" s="29">
        <v>0.99346841909243078</v>
      </c>
      <c r="AF60" s="29">
        <v>0.99342547706394546</v>
      </c>
      <c r="AG60" s="29">
        <v>0.99338196665190681</v>
      </c>
      <c r="AH60" s="29">
        <v>0.9933378764963906</v>
      </c>
      <c r="AI60" s="29">
        <v>0.99329319493271773</v>
      </c>
      <c r="AJ60" s="13">
        <f t="shared" si="2"/>
        <v>0.99329319493271773</v>
      </c>
      <c r="AK60" s="221"/>
      <c r="AL60" s="264">
        <v>53</v>
      </c>
      <c r="AM60" s="29">
        <v>1.8794973416342611</v>
      </c>
      <c r="AN60" s="29">
        <v>0.78570340951542861</v>
      </c>
      <c r="AO60" s="29">
        <v>0.72725510938442306</v>
      </c>
      <c r="AP60" s="29">
        <v>1.0856166161888836</v>
      </c>
      <c r="AQ60" s="29">
        <v>1.0788645042017186</v>
      </c>
      <c r="AR60" s="29">
        <v>1.0730995448405014</v>
      </c>
      <c r="AS60" s="29">
        <v>1.0681200035839788</v>
      </c>
      <c r="AT60" s="29">
        <v>1.0637756088785983</v>
      </c>
      <c r="AU60" s="29">
        <v>0.96436089179642626</v>
      </c>
      <c r="AV60" s="29">
        <v>0.96304380599965578</v>
      </c>
      <c r="AW60" s="29">
        <v>0.96162563554211</v>
      </c>
      <c r="AX60" s="29">
        <v>0.96009427885493448</v>
      </c>
      <c r="AY60" s="29">
        <v>0.95843562239256364</v>
      </c>
      <c r="AZ60" s="29">
        <v>0.97033220038590695</v>
      </c>
      <c r="BA60" s="29">
        <v>0.96942511069683746</v>
      </c>
      <c r="BB60" s="29">
        <v>0.96846080324741679</v>
      </c>
      <c r="BC60" s="29">
        <v>0.96743368792332429</v>
      </c>
      <c r="BD60" s="29">
        <v>0.96633742189960148</v>
      </c>
      <c r="BE60" s="29">
        <v>1.1663149760313483</v>
      </c>
      <c r="BF60" s="29">
        <v>1.1425986799871786</v>
      </c>
      <c r="BG60" s="29">
        <v>1.1248020696022323</v>
      </c>
      <c r="BH60" s="29">
        <v>1.1109546941413138</v>
      </c>
      <c r="BI60" s="29">
        <v>1.0998732844160433</v>
      </c>
      <c r="BJ60" s="29">
        <v>1.047655216348375</v>
      </c>
      <c r="BK60" s="29">
        <v>1.0454874997086141</v>
      </c>
      <c r="BL60" s="29">
        <v>1.043508410881328</v>
      </c>
      <c r="BM60" s="29">
        <v>1.0416943557211782</v>
      </c>
      <c r="BN60" s="29">
        <v>1.0400255175543434</v>
      </c>
      <c r="BO60" s="29">
        <v>0.99346841909243078</v>
      </c>
      <c r="BP60" s="29">
        <v>0.99342547706394546</v>
      </c>
      <c r="BQ60" s="29">
        <v>0.99338196665190681</v>
      </c>
      <c r="BR60" s="29">
        <v>0.9933378764963906</v>
      </c>
      <c r="BS60" s="29">
        <v>0.99329319493271773</v>
      </c>
      <c r="BT60" s="13">
        <f t="shared" si="3"/>
        <v>0.99329319493271773</v>
      </c>
    </row>
    <row r="61" spans="1:72" x14ac:dyDescent="0.25">
      <c r="A61" s="221" t="s">
        <v>83</v>
      </c>
      <c r="B61" s="264">
        <v>20</v>
      </c>
      <c r="C61" s="29">
        <v>0.99147148387973183</v>
      </c>
      <c r="D61" s="29">
        <v>1.0271062271062272</v>
      </c>
      <c r="E61" s="29">
        <v>0.56776034236804551</v>
      </c>
      <c r="F61" s="29">
        <v>1.0139171958024276</v>
      </c>
      <c r="G61" s="29">
        <v>1.0137261660617296</v>
      </c>
      <c r="H61" s="29">
        <v>1.0135403095246667</v>
      </c>
      <c r="I61" s="29">
        <v>1.0133594188582564</v>
      </c>
      <c r="J61" s="29">
        <v>1.0131832976628454</v>
      </c>
      <c r="K61" s="29">
        <v>0.79423020131750111</v>
      </c>
      <c r="L61" s="29">
        <v>1.0062111801242235</v>
      </c>
      <c r="M61" s="29">
        <v>1.0061728395061731</v>
      </c>
      <c r="N61" s="29">
        <v>1.0061349693251531</v>
      </c>
      <c r="O61" s="29">
        <v>1.0060975609756095</v>
      </c>
      <c r="P61" s="29">
        <v>1.0767676767676766</v>
      </c>
      <c r="Q61" s="29">
        <v>1.0093808630393999</v>
      </c>
      <c r="R61" s="29">
        <v>1.0092936802973975</v>
      </c>
      <c r="S61" s="29">
        <v>1.0092081031307554</v>
      </c>
      <c r="T61" s="29">
        <v>1.0091240875912406</v>
      </c>
      <c r="U61" s="29">
        <v>1.010849909584087</v>
      </c>
      <c r="V61" s="29">
        <v>1.0107334525939173</v>
      </c>
      <c r="W61" s="29">
        <v>1.0106194690265489</v>
      </c>
      <c r="X61" s="29">
        <v>1.0105078809106831</v>
      </c>
      <c r="Y61" s="29">
        <v>1.0103986135181975</v>
      </c>
      <c r="Z61" s="29">
        <v>1.0110135882885889</v>
      </c>
      <c r="AA61" s="29">
        <v>1.0112115515621323</v>
      </c>
      <c r="AB61" s="29">
        <v>1.0114108387989718</v>
      </c>
      <c r="AC61" s="29">
        <v>1.0116113800563968</v>
      </c>
      <c r="AD61" s="29">
        <v>1.0118131034648403</v>
      </c>
      <c r="AE61" s="29">
        <v>1.0120159353212894</v>
      </c>
      <c r="AF61" s="29">
        <v>1.0122198001885914</v>
      </c>
      <c r="AG61" s="29">
        <v>1.0124246210003991</v>
      </c>
      <c r="AH61" s="29">
        <v>1.0126303191714812</v>
      </c>
      <c r="AI61" s="29">
        <v>1.0128368147130762</v>
      </c>
      <c r="AJ61" s="13">
        <f t="shared" si="2"/>
        <v>1.0128368147130762</v>
      </c>
      <c r="AK61" s="221"/>
      <c r="AL61" s="264">
        <v>54</v>
      </c>
      <c r="AM61" s="29">
        <v>0.99147148387973183</v>
      </c>
      <c r="AN61" s="29">
        <v>1.0271062271062272</v>
      </c>
      <c r="AO61" s="29">
        <v>0.56776034236804551</v>
      </c>
      <c r="AP61" s="29">
        <v>1.0139171958024276</v>
      </c>
      <c r="AQ61" s="29">
        <v>1.0137261660617296</v>
      </c>
      <c r="AR61" s="29">
        <v>1.0135403095246667</v>
      </c>
      <c r="AS61" s="29">
        <v>1.0133594188582564</v>
      </c>
      <c r="AT61" s="29">
        <v>1.0131832976628454</v>
      </c>
      <c r="AU61" s="29">
        <v>0.79423020131750111</v>
      </c>
      <c r="AV61" s="29">
        <v>1.0062111801242235</v>
      </c>
      <c r="AW61" s="29">
        <v>1.0061728395061731</v>
      </c>
      <c r="AX61" s="29">
        <v>1.0061349693251531</v>
      </c>
      <c r="AY61" s="29">
        <v>1.0060975609756095</v>
      </c>
      <c r="AZ61" s="29">
        <v>1.0767676767676766</v>
      </c>
      <c r="BA61" s="29">
        <v>1.0093808630393999</v>
      </c>
      <c r="BB61" s="29">
        <v>1.0092936802973975</v>
      </c>
      <c r="BC61" s="29">
        <v>1.0092081031307554</v>
      </c>
      <c r="BD61" s="29">
        <v>1.0091240875912406</v>
      </c>
      <c r="BE61" s="29">
        <v>1.010849909584087</v>
      </c>
      <c r="BF61" s="29">
        <v>1.0107334525939173</v>
      </c>
      <c r="BG61" s="29">
        <v>1.0106194690265489</v>
      </c>
      <c r="BH61" s="29">
        <v>1.0105078809106831</v>
      </c>
      <c r="BI61" s="29">
        <v>1.0103986135181975</v>
      </c>
      <c r="BJ61" s="29">
        <v>1.0110135882885889</v>
      </c>
      <c r="BK61" s="29">
        <v>1.0112115515621323</v>
      </c>
      <c r="BL61" s="29">
        <v>1.0114108387989718</v>
      </c>
      <c r="BM61" s="29">
        <v>1.0116113800563968</v>
      </c>
      <c r="BN61" s="29">
        <v>1.0118131034648403</v>
      </c>
      <c r="BO61" s="29">
        <v>1.0120159353212894</v>
      </c>
      <c r="BP61" s="29">
        <v>1.0122198001885914</v>
      </c>
      <c r="BQ61" s="29">
        <v>1.0124246210003991</v>
      </c>
      <c r="BR61" s="29">
        <v>1.0126303191714812</v>
      </c>
      <c r="BS61" s="29">
        <v>1.0128368147130762</v>
      </c>
      <c r="BT61" s="13">
        <f t="shared" si="3"/>
        <v>1.0128368147130762</v>
      </c>
    </row>
    <row r="62" spans="1:72" x14ac:dyDescent="0.25">
      <c r="A62" s="221" t="s">
        <v>84</v>
      </c>
      <c r="B62" s="264">
        <v>21</v>
      </c>
      <c r="C62" s="29">
        <v>1.8794973416342611</v>
      </c>
      <c r="D62" s="29">
        <v>0.78570340951542861</v>
      </c>
      <c r="E62" s="29">
        <v>0.72725510938442306</v>
      </c>
      <c r="F62" s="29">
        <v>1.0856166161888836</v>
      </c>
      <c r="G62" s="29">
        <v>1.0788645042017186</v>
      </c>
      <c r="H62" s="29">
        <v>1.0730995448405014</v>
      </c>
      <c r="I62" s="29">
        <v>1.0681200035839788</v>
      </c>
      <c r="J62" s="29">
        <v>1.0637756088785983</v>
      </c>
      <c r="K62" s="29">
        <v>0.96436089179642626</v>
      </c>
      <c r="L62" s="29">
        <v>0.96304380599965578</v>
      </c>
      <c r="M62" s="29">
        <v>0.96162563554211</v>
      </c>
      <c r="N62" s="29">
        <v>0.96009427885493448</v>
      </c>
      <c r="O62" s="29">
        <v>0.95843562239256364</v>
      </c>
      <c r="P62" s="29">
        <v>0.97033220038590695</v>
      </c>
      <c r="Q62" s="29">
        <v>0.96942511069683746</v>
      </c>
      <c r="R62" s="29">
        <v>0.96846080324741679</v>
      </c>
      <c r="S62" s="29">
        <v>0.96743368792332429</v>
      </c>
      <c r="T62" s="29">
        <v>0.96633742189960148</v>
      </c>
      <c r="U62" s="29">
        <v>1.1663149760313483</v>
      </c>
      <c r="V62" s="29">
        <v>1.1425986799871786</v>
      </c>
      <c r="W62" s="29">
        <v>1.1248020696022323</v>
      </c>
      <c r="X62" s="29">
        <v>1.1109546941413138</v>
      </c>
      <c r="Y62" s="29">
        <v>1.0998732844160433</v>
      </c>
      <c r="Z62" s="29">
        <v>1.047655216348375</v>
      </c>
      <c r="AA62" s="29">
        <v>1.0454874997086141</v>
      </c>
      <c r="AB62" s="29">
        <v>1.043508410881328</v>
      </c>
      <c r="AC62" s="29">
        <v>1.0416943557211782</v>
      </c>
      <c r="AD62" s="29">
        <v>1.0400255175543434</v>
      </c>
      <c r="AE62" s="29">
        <v>0.99346841909243078</v>
      </c>
      <c r="AF62" s="29">
        <v>0.99342547706394546</v>
      </c>
      <c r="AG62" s="29">
        <v>0.99338196665190681</v>
      </c>
      <c r="AH62" s="29">
        <v>0.9933378764963906</v>
      </c>
      <c r="AI62" s="29">
        <v>0.99329319493271773</v>
      </c>
      <c r="AJ62" s="13">
        <f t="shared" si="2"/>
        <v>0.99329319493271773</v>
      </c>
      <c r="AK62" s="221"/>
      <c r="AL62" s="264">
        <v>55</v>
      </c>
      <c r="AM62" s="29">
        <v>1.8794973416342611</v>
      </c>
      <c r="AN62" s="29">
        <v>0.78570340951542861</v>
      </c>
      <c r="AO62" s="29">
        <v>0.72725510938442306</v>
      </c>
      <c r="AP62" s="29">
        <v>1.0856166161888836</v>
      </c>
      <c r="AQ62" s="29">
        <v>1.0788645042017186</v>
      </c>
      <c r="AR62" s="29">
        <v>1.0730995448405014</v>
      </c>
      <c r="AS62" s="29">
        <v>1.0681200035839788</v>
      </c>
      <c r="AT62" s="29">
        <v>1.0637756088785983</v>
      </c>
      <c r="AU62" s="29">
        <v>0.96436089179642626</v>
      </c>
      <c r="AV62" s="29">
        <v>0.96304380599965578</v>
      </c>
      <c r="AW62" s="29">
        <v>0.96162563554211</v>
      </c>
      <c r="AX62" s="29">
        <v>0.96009427885493448</v>
      </c>
      <c r="AY62" s="29">
        <v>0.95843562239256364</v>
      </c>
      <c r="AZ62" s="29">
        <v>0.97033220038590695</v>
      </c>
      <c r="BA62" s="29">
        <v>0.96942511069683746</v>
      </c>
      <c r="BB62" s="29">
        <v>0.96846080324741679</v>
      </c>
      <c r="BC62" s="29">
        <v>0.96743368792332429</v>
      </c>
      <c r="BD62" s="29">
        <v>0.96633742189960148</v>
      </c>
      <c r="BE62" s="29">
        <v>1.1663149760313483</v>
      </c>
      <c r="BF62" s="29">
        <v>1.1425986799871786</v>
      </c>
      <c r="BG62" s="29">
        <v>1.1248020696022323</v>
      </c>
      <c r="BH62" s="29">
        <v>1.1109546941413138</v>
      </c>
      <c r="BI62" s="29">
        <v>1.0998732844160433</v>
      </c>
      <c r="BJ62" s="29">
        <v>1.047655216348375</v>
      </c>
      <c r="BK62" s="29">
        <v>1.0454874997086141</v>
      </c>
      <c r="BL62" s="29">
        <v>1.043508410881328</v>
      </c>
      <c r="BM62" s="29">
        <v>1.0416943557211782</v>
      </c>
      <c r="BN62" s="29">
        <v>1.0400255175543434</v>
      </c>
      <c r="BO62" s="29">
        <v>0.99346841909243078</v>
      </c>
      <c r="BP62" s="29">
        <v>0.99342547706394546</v>
      </c>
      <c r="BQ62" s="29">
        <v>0.99338196665190681</v>
      </c>
      <c r="BR62" s="29">
        <v>0.9933378764963906</v>
      </c>
      <c r="BS62" s="29">
        <v>0.99329319493271773</v>
      </c>
      <c r="BT62" s="13">
        <f t="shared" si="3"/>
        <v>0.99329319493271773</v>
      </c>
    </row>
    <row r="63" spans="1:72" x14ac:dyDescent="0.25">
      <c r="A63" s="221" t="s">
        <v>85</v>
      </c>
      <c r="B63" s="264">
        <v>22</v>
      </c>
      <c r="C63" s="29">
        <v>1.0450266066311911</v>
      </c>
      <c r="D63" s="29">
        <v>1.0300300300300274</v>
      </c>
      <c r="E63" s="29">
        <v>1.0270270270270245</v>
      </c>
      <c r="F63" s="29">
        <v>1.0240240240240217</v>
      </c>
      <c r="G63" s="29">
        <v>1.0210210210210189</v>
      </c>
      <c r="H63" s="29">
        <v>1.0180180180180161</v>
      </c>
      <c r="I63" s="29">
        <v>1.0150150150150132</v>
      </c>
      <c r="J63" s="29">
        <v>1.0120120120120104</v>
      </c>
      <c r="K63" s="29">
        <v>1.0090090090090076</v>
      </c>
      <c r="L63" s="29">
        <v>1.0060060060060048</v>
      </c>
      <c r="M63" s="29">
        <v>1.0030030030030019</v>
      </c>
      <c r="N63" s="29">
        <v>0.99999999999999922</v>
      </c>
      <c r="O63" s="29">
        <v>1</v>
      </c>
      <c r="P63" s="29">
        <v>1</v>
      </c>
      <c r="Q63" s="29">
        <v>1</v>
      </c>
      <c r="R63" s="29">
        <v>1</v>
      </c>
      <c r="S63" s="29">
        <v>1</v>
      </c>
      <c r="T63" s="29">
        <v>1</v>
      </c>
      <c r="U63" s="29">
        <v>1</v>
      </c>
      <c r="V63" s="29">
        <v>1</v>
      </c>
      <c r="W63" s="29">
        <v>1</v>
      </c>
      <c r="X63" s="29">
        <v>1</v>
      </c>
      <c r="Y63" s="29">
        <v>1</v>
      </c>
      <c r="Z63" s="29">
        <v>1</v>
      </c>
      <c r="AA63" s="29">
        <v>1</v>
      </c>
      <c r="AB63" s="29">
        <v>1</v>
      </c>
      <c r="AC63" s="29">
        <v>1</v>
      </c>
      <c r="AD63" s="29">
        <v>1</v>
      </c>
      <c r="AE63" s="29">
        <v>1</v>
      </c>
      <c r="AF63" s="29">
        <v>1</v>
      </c>
      <c r="AG63" s="29">
        <v>1</v>
      </c>
      <c r="AH63" s="29">
        <v>1</v>
      </c>
      <c r="AI63" s="29">
        <v>1</v>
      </c>
      <c r="AJ63" s="13">
        <f t="shared" si="2"/>
        <v>1</v>
      </c>
      <c r="AK63" s="221"/>
      <c r="AL63" s="264">
        <v>56</v>
      </c>
      <c r="AM63" s="29">
        <v>1.0450266066311911</v>
      </c>
      <c r="AN63" s="29">
        <v>1.0300300300300274</v>
      </c>
      <c r="AO63" s="29">
        <v>1.0270270270270245</v>
      </c>
      <c r="AP63" s="29">
        <v>1.0240240240240217</v>
      </c>
      <c r="AQ63" s="29">
        <v>1.0210210210210189</v>
      </c>
      <c r="AR63" s="29">
        <v>1.0180180180180161</v>
      </c>
      <c r="AS63" s="29">
        <v>1.0150150150150132</v>
      </c>
      <c r="AT63" s="29">
        <v>1.0120120120120104</v>
      </c>
      <c r="AU63" s="29">
        <v>1.0090090090090076</v>
      </c>
      <c r="AV63" s="29">
        <v>1.0060060060060048</v>
      </c>
      <c r="AW63" s="29">
        <v>1.0030030030030019</v>
      </c>
      <c r="AX63" s="29">
        <v>0.99999999999999922</v>
      </c>
      <c r="AY63" s="29">
        <v>1</v>
      </c>
      <c r="AZ63" s="29">
        <v>1</v>
      </c>
      <c r="BA63" s="29">
        <v>1</v>
      </c>
      <c r="BB63" s="29">
        <v>1</v>
      </c>
      <c r="BC63" s="29">
        <v>1</v>
      </c>
      <c r="BD63" s="29">
        <v>1</v>
      </c>
      <c r="BE63" s="29">
        <v>1</v>
      </c>
      <c r="BF63" s="29">
        <v>1</v>
      </c>
      <c r="BG63" s="29">
        <v>1</v>
      </c>
      <c r="BH63" s="29">
        <v>1</v>
      </c>
      <c r="BI63" s="29">
        <v>1</v>
      </c>
      <c r="BJ63" s="29">
        <v>1</v>
      </c>
      <c r="BK63" s="29">
        <v>1</v>
      </c>
      <c r="BL63" s="29">
        <v>1</v>
      </c>
      <c r="BM63" s="29">
        <v>1</v>
      </c>
      <c r="BN63" s="29">
        <v>1</v>
      </c>
      <c r="BO63" s="29">
        <v>1</v>
      </c>
      <c r="BP63" s="29">
        <v>1</v>
      </c>
      <c r="BQ63" s="29">
        <v>1</v>
      </c>
      <c r="BR63" s="29">
        <v>1</v>
      </c>
      <c r="BS63" s="29">
        <v>1</v>
      </c>
      <c r="BT63" s="13">
        <f t="shared" si="3"/>
        <v>1</v>
      </c>
    </row>
    <row r="64" spans="1:72" x14ac:dyDescent="0.25">
      <c r="A64" s="221" t="s">
        <v>86</v>
      </c>
      <c r="B64" s="264">
        <v>23</v>
      </c>
      <c r="C64" s="29">
        <v>1.0498397763687217</v>
      </c>
      <c r="D64" s="29">
        <v>1.03162748408884</v>
      </c>
      <c r="E64" s="29">
        <v>1.0253709099316097</v>
      </c>
      <c r="F64" s="29">
        <v>1.0253709099316097</v>
      </c>
      <c r="G64" s="29">
        <v>1.0253709099316097</v>
      </c>
      <c r="H64" s="29">
        <v>1.0253709099316097</v>
      </c>
      <c r="I64" s="29">
        <v>1.0253709099316097</v>
      </c>
      <c r="J64" s="29">
        <v>1.0253709099316097</v>
      </c>
      <c r="K64" s="29">
        <v>1.0253709099316097</v>
      </c>
      <c r="L64" s="29">
        <v>1.0253709099316097</v>
      </c>
      <c r="M64" s="29">
        <v>1.0253709099316097</v>
      </c>
      <c r="N64" s="29">
        <v>1.0253709099316097</v>
      </c>
      <c r="O64" s="29">
        <v>1.0253709099316097</v>
      </c>
      <c r="P64" s="29">
        <v>1.0253709099316097</v>
      </c>
      <c r="Q64" s="29">
        <v>1.0253709099316097</v>
      </c>
      <c r="R64" s="29">
        <v>1.0253709099316097</v>
      </c>
      <c r="S64" s="29">
        <v>1.0253709099316097</v>
      </c>
      <c r="T64" s="29">
        <v>1.0253709099316097</v>
      </c>
      <c r="U64" s="29">
        <v>1.0253709099316097</v>
      </c>
      <c r="V64" s="29">
        <v>1.0253709099316097</v>
      </c>
      <c r="W64" s="29">
        <v>1.0253709099316097</v>
      </c>
      <c r="X64" s="29">
        <v>1.0253709099316097</v>
      </c>
      <c r="Y64" s="29">
        <v>1.0253709099316097</v>
      </c>
      <c r="Z64" s="29">
        <v>1.0253709099316097</v>
      </c>
      <c r="AA64" s="29">
        <v>1.0253709099316097</v>
      </c>
      <c r="AB64" s="29">
        <v>1.0253709099316097</v>
      </c>
      <c r="AC64" s="29">
        <v>1.0253709099316097</v>
      </c>
      <c r="AD64" s="29">
        <v>1.0253709099316097</v>
      </c>
      <c r="AE64" s="29">
        <v>1.0253709099316097</v>
      </c>
      <c r="AF64" s="29">
        <v>1.0253709099316097</v>
      </c>
      <c r="AG64" s="29">
        <v>1.0253709099316097</v>
      </c>
      <c r="AH64" s="29">
        <v>1.0253709099316097</v>
      </c>
      <c r="AI64" s="29">
        <v>1.0253709099316097</v>
      </c>
      <c r="AJ64" s="13">
        <f t="shared" si="2"/>
        <v>1.0253709099316097</v>
      </c>
      <c r="AK64" s="221"/>
      <c r="AL64" s="264">
        <v>57</v>
      </c>
      <c r="AM64" s="29">
        <v>1.0498397763687217</v>
      </c>
      <c r="AN64" s="29">
        <v>1.03162748408884</v>
      </c>
      <c r="AO64" s="29">
        <v>1.0253709099316097</v>
      </c>
      <c r="AP64" s="29">
        <v>1.0253709099316097</v>
      </c>
      <c r="AQ64" s="29">
        <v>1.0253709099316097</v>
      </c>
      <c r="AR64" s="29">
        <v>1.0253709099316097</v>
      </c>
      <c r="AS64" s="29">
        <v>1.0253709099316097</v>
      </c>
      <c r="AT64" s="29">
        <v>1.0253709099316097</v>
      </c>
      <c r="AU64" s="29">
        <v>1.0253709099316097</v>
      </c>
      <c r="AV64" s="29">
        <v>1.0253709099316097</v>
      </c>
      <c r="AW64" s="29">
        <v>1.0253709099316097</v>
      </c>
      <c r="AX64" s="29">
        <v>1.0253709099316097</v>
      </c>
      <c r="AY64" s="29">
        <v>1.0253709099316097</v>
      </c>
      <c r="AZ64" s="29">
        <v>1.0253709099316097</v>
      </c>
      <c r="BA64" s="29">
        <v>1.0253709099316097</v>
      </c>
      <c r="BB64" s="29">
        <v>1.0253709099316097</v>
      </c>
      <c r="BC64" s="29">
        <v>1.0253709099316097</v>
      </c>
      <c r="BD64" s="29">
        <v>1.0253709099316097</v>
      </c>
      <c r="BE64" s="29">
        <v>1.0253709099316097</v>
      </c>
      <c r="BF64" s="29">
        <v>1.0253709099316097</v>
      </c>
      <c r="BG64" s="29">
        <v>1.0253709099316097</v>
      </c>
      <c r="BH64" s="29">
        <v>1.0253709099316097</v>
      </c>
      <c r="BI64" s="29">
        <v>1.0253709099316097</v>
      </c>
      <c r="BJ64" s="29">
        <v>1.0253709099316097</v>
      </c>
      <c r="BK64" s="29">
        <v>1.0253709099316097</v>
      </c>
      <c r="BL64" s="29">
        <v>1.0253709099316097</v>
      </c>
      <c r="BM64" s="29">
        <v>1.0253709099316097</v>
      </c>
      <c r="BN64" s="29">
        <v>1.0253709099316097</v>
      </c>
      <c r="BO64" s="29">
        <v>1.0253709099316097</v>
      </c>
      <c r="BP64" s="29">
        <v>1.0253709099316097</v>
      </c>
      <c r="BQ64" s="29">
        <v>1.0253709099316097</v>
      </c>
      <c r="BR64" s="29">
        <v>1.0253709099316097</v>
      </c>
      <c r="BS64" s="29">
        <v>1.0253709099316097</v>
      </c>
      <c r="BT64" s="13">
        <f t="shared" si="3"/>
        <v>1.0253709099316097</v>
      </c>
    </row>
    <row r="65" spans="1:72" x14ac:dyDescent="0.25">
      <c r="A65" s="221" t="s">
        <v>87</v>
      </c>
      <c r="B65" s="264">
        <v>24</v>
      </c>
      <c r="C65" s="29">
        <v>1.0317974385396731</v>
      </c>
      <c r="D65" s="29">
        <v>1.0516478812954742</v>
      </c>
      <c r="E65" s="29">
        <v>1.0102150655859006</v>
      </c>
      <c r="F65" s="29">
        <v>1.0102150655859006</v>
      </c>
      <c r="G65" s="29">
        <v>1.0102150655859006</v>
      </c>
      <c r="H65" s="29">
        <v>1.0102150655859006</v>
      </c>
      <c r="I65" s="29">
        <v>1.0102150655859006</v>
      </c>
      <c r="J65" s="29">
        <v>1.0102150655859006</v>
      </c>
      <c r="K65" s="29">
        <v>1.0102150655859006</v>
      </c>
      <c r="L65" s="29">
        <v>1.0102150655859006</v>
      </c>
      <c r="M65" s="29">
        <v>1.0102150655859006</v>
      </c>
      <c r="N65" s="29">
        <v>1.0102150655859006</v>
      </c>
      <c r="O65" s="29">
        <v>1.0102150655859006</v>
      </c>
      <c r="P65" s="29">
        <v>1.0102150655859006</v>
      </c>
      <c r="Q65" s="29">
        <v>1.0102150655859006</v>
      </c>
      <c r="R65" s="29">
        <v>1.0102150655859006</v>
      </c>
      <c r="S65" s="29">
        <v>1.0102150655859006</v>
      </c>
      <c r="T65" s="29">
        <v>1.0102150655859006</v>
      </c>
      <c r="U65" s="29">
        <v>1.0102150655859006</v>
      </c>
      <c r="V65" s="29">
        <v>1.0102150655859006</v>
      </c>
      <c r="W65" s="29">
        <v>1.0102150655859006</v>
      </c>
      <c r="X65" s="29">
        <v>1.0102150655859006</v>
      </c>
      <c r="Y65" s="29">
        <v>1.0102150655859006</v>
      </c>
      <c r="Z65" s="29">
        <v>1.0102150655859006</v>
      </c>
      <c r="AA65" s="29">
        <v>1.0102150655859006</v>
      </c>
      <c r="AB65" s="29">
        <v>1.0102150655859006</v>
      </c>
      <c r="AC65" s="29">
        <v>1.0102150655859006</v>
      </c>
      <c r="AD65" s="29">
        <v>1.0102150655859006</v>
      </c>
      <c r="AE65" s="29">
        <v>1.0102150655859006</v>
      </c>
      <c r="AF65" s="29">
        <v>1.0102150655859006</v>
      </c>
      <c r="AG65" s="29">
        <v>1.0102150655859006</v>
      </c>
      <c r="AH65" s="29">
        <v>1.0102150655859006</v>
      </c>
      <c r="AI65" s="29">
        <v>1.0102150655859006</v>
      </c>
      <c r="AJ65" s="13">
        <f t="shared" si="2"/>
        <v>1.0102150655859006</v>
      </c>
      <c r="AK65" s="221"/>
      <c r="AL65" s="264">
        <v>58</v>
      </c>
      <c r="AM65" s="29">
        <v>1.0317974385396731</v>
      </c>
      <c r="AN65" s="29">
        <v>1.0516478812954742</v>
      </c>
      <c r="AO65" s="29">
        <v>1.0102150655859006</v>
      </c>
      <c r="AP65" s="29">
        <v>1.0102150655859006</v>
      </c>
      <c r="AQ65" s="29">
        <v>1.0102150655859006</v>
      </c>
      <c r="AR65" s="29">
        <v>1.0102150655859006</v>
      </c>
      <c r="AS65" s="29">
        <v>1.0102150655859006</v>
      </c>
      <c r="AT65" s="29">
        <v>1.0102150655859006</v>
      </c>
      <c r="AU65" s="29">
        <v>1.0102150655859006</v>
      </c>
      <c r="AV65" s="29">
        <v>1.0102150655859006</v>
      </c>
      <c r="AW65" s="29">
        <v>1.0102150655859006</v>
      </c>
      <c r="AX65" s="29">
        <v>1.0102150655859006</v>
      </c>
      <c r="AY65" s="29">
        <v>1.0102150655859006</v>
      </c>
      <c r="AZ65" s="29">
        <v>1.0102150655859006</v>
      </c>
      <c r="BA65" s="29">
        <v>1.0102150655859006</v>
      </c>
      <c r="BB65" s="29">
        <v>1.0102150655859006</v>
      </c>
      <c r="BC65" s="29">
        <v>1.0102150655859006</v>
      </c>
      <c r="BD65" s="29">
        <v>1.0102150655859006</v>
      </c>
      <c r="BE65" s="29">
        <v>1.0102150655859006</v>
      </c>
      <c r="BF65" s="29">
        <v>1.0102150655859006</v>
      </c>
      <c r="BG65" s="29">
        <v>1.0102150655859006</v>
      </c>
      <c r="BH65" s="29">
        <v>1.0102150655859006</v>
      </c>
      <c r="BI65" s="29">
        <v>1.0102150655859006</v>
      </c>
      <c r="BJ65" s="29">
        <v>1.0102150655859006</v>
      </c>
      <c r="BK65" s="29">
        <v>1.0102150655859006</v>
      </c>
      <c r="BL65" s="29">
        <v>1.0102150655859006</v>
      </c>
      <c r="BM65" s="29">
        <v>1.0102150655859006</v>
      </c>
      <c r="BN65" s="29">
        <v>1.0102150655859006</v>
      </c>
      <c r="BO65" s="29">
        <v>1.0102150655859006</v>
      </c>
      <c r="BP65" s="29">
        <v>1.0102150655859006</v>
      </c>
      <c r="BQ65" s="29">
        <v>1.0102150655859006</v>
      </c>
      <c r="BR65" s="29">
        <v>1.0102150655859006</v>
      </c>
      <c r="BS65" s="29">
        <v>1.0102150655859006</v>
      </c>
      <c r="BT65" s="13">
        <f t="shared" si="3"/>
        <v>1.0102150655859006</v>
      </c>
    </row>
    <row r="66" spans="1:72" x14ac:dyDescent="0.25">
      <c r="A66" s="221" t="s">
        <v>88</v>
      </c>
      <c r="B66" s="264">
        <v>25</v>
      </c>
      <c r="C66" s="29">
        <v>1.0223353338904504</v>
      </c>
      <c r="D66" s="29">
        <v>0.99680463699189414</v>
      </c>
      <c r="E66" s="29">
        <v>1.0131639663497838</v>
      </c>
      <c r="F66" s="29">
        <v>1.0131639663497838</v>
      </c>
      <c r="G66" s="29">
        <v>1.0131639663497838</v>
      </c>
      <c r="H66" s="29">
        <v>1.0131639663497838</v>
      </c>
      <c r="I66" s="29">
        <v>1.0131639663497838</v>
      </c>
      <c r="J66" s="29">
        <v>1.0131639663497838</v>
      </c>
      <c r="K66" s="29">
        <v>1.0131639663497838</v>
      </c>
      <c r="L66" s="29">
        <v>1.0131639663497838</v>
      </c>
      <c r="M66" s="29">
        <v>1.0131639663497838</v>
      </c>
      <c r="N66" s="29">
        <v>1.0131639663497838</v>
      </c>
      <c r="O66" s="29">
        <v>1.0131639663497838</v>
      </c>
      <c r="P66" s="29">
        <v>1.0131639663497838</v>
      </c>
      <c r="Q66" s="29">
        <v>1.0131639663497838</v>
      </c>
      <c r="R66" s="29">
        <v>1.0131639663497838</v>
      </c>
      <c r="S66" s="29">
        <v>1.0131639663497838</v>
      </c>
      <c r="T66" s="29">
        <v>1.0131639663497838</v>
      </c>
      <c r="U66" s="29">
        <v>1.0131639663497838</v>
      </c>
      <c r="V66" s="29">
        <v>1.0131639663497838</v>
      </c>
      <c r="W66" s="29">
        <v>1.0131639663497838</v>
      </c>
      <c r="X66" s="29">
        <v>1.0131639663497838</v>
      </c>
      <c r="Y66" s="29">
        <v>1.0131639663497838</v>
      </c>
      <c r="Z66" s="29">
        <v>1.0131639663497838</v>
      </c>
      <c r="AA66" s="29">
        <v>1.0131639663497838</v>
      </c>
      <c r="AB66" s="29">
        <v>1.0131639663497838</v>
      </c>
      <c r="AC66" s="29">
        <v>1.0131639663497838</v>
      </c>
      <c r="AD66" s="29">
        <v>1.0131639663497838</v>
      </c>
      <c r="AE66" s="29">
        <v>1.0131639663497838</v>
      </c>
      <c r="AF66" s="29">
        <v>1.0131639663497838</v>
      </c>
      <c r="AG66" s="29">
        <v>1.0131639663497838</v>
      </c>
      <c r="AH66" s="29">
        <v>1.0131639663497838</v>
      </c>
      <c r="AI66" s="29">
        <v>1.0131639663497838</v>
      </c>
      <c r="AJ66" s="13">
        <f t="shared" si="2"/>
        <v>1.0131639663497838</v>
      </c>
      <c r="AK66" s="221"/>
      <c r="AL66" s="264">
        <v>59</v>
      </c>
      <c r="AM66" s="29">
        <v>1.0223353338904504</v>
      </c>
      <c r="AN66" s="29">
        <v>0.99680463699189414</v>
      </c>
      <c r="AO66" s="29">
        <v>1.0131639663497838</v>
      </c>
      <c r="AP66" s="29">
        <v>1.0131639663497838</v>
      </c>
      <c r="AQ66" s="29">
        <v>1.0131639663497838</v>
      </c>
      <c r="AR66" s="29">
        <v>1.0131639663497838</v>
      </c>
      <c r="AS66" s="29">
        <v>1.0131639663497838</v>
      </c>
      <c r="AT66" s="29">
        <v>1.0131639663497838</v>
      </c>
      <c r="AU66" s="29">
        <v>1.0131639663497838</v>
      </c>
      <c r="AV66" s="29">
        <v>1.0131639663497838</v>
      </c>
      <c r="AW66" s="29">
        <v>1.0131639663497838</v>
      </c>
      <c r="AX66" s="29">
        <v>1.0131639663497838</v>
      </c>
      <c r="AY66" s="29">
        <v>1.0131639663497838</v>
      </c>
      <c r="AZ66" s="29">
        <v>1.0131639663497838</v>
      </c>
      <c r="BA66" s="29">
        <v>1.0131639663497838</v>
      </c>
      <c r="BB66" s="29">
        <v>1.0131639663497838</v>
      </c>
      <c r="BC66" s="29">
        <v>1.0131639663497838</v>
      </c>
      <c r="BD66" s="29">
        <v>1.0131639663497838</v>
      </c>
      <c r="BE66" s="29">
        <v>1.0131639663497838</v>
      </c>
      <c r="BF66" s="29">
        <v>1.0131639663497838</v>
      </c>
      <c r="BG66" s="29">
        <v>1.0131639663497838</v>
      </c>
      <c r="BH66" s="29">
        <v>1.0131639663497838</v>
      </c>
      <c r="BI66" s="29">
        <v>1.0131639663497838</v>
      </c>
      <c r="BJ66" s="29">
        <v>1.0131639663497838</v>
      </c>
      <c r="BK66" s="29">
        <v>1.0131639663497838</v>
      </c>
      <c r="BL66" s="29">
        <v>1.0131639663497838</v>
      </c>
      <c r="BM66" s="29">
        <v>1.0131639663497838</v>
      </c>
      <c r="BN66" s="29">
        <v>1.0131639663497838</v>
      </c>
      <c r="BO66" s="29">
        <v>1.0131639663497838</v>
      </c>
      <c r="BP66" s="29">
        <v>1.0131639663497838</v>
      </c>
      <c r="BQ66" s="29">
        <v>1.0131639663497838</v>
      </c>
      <c r="BR66" s="29">
        <v>1.0131639663497838</v>
      </c>
      <c r="BS66" s="29">
        <v>1.0131639663497838</v>
      </c>
      <c r="BT66" s="13">
        <f t="shared" si="3"/>
        <v>1.0131639663497838</v>
      </c>
    </row>
    <row r="67" spans="1:72" x14ac:dyDescent="0.25">
      <c r="A67" s="221" t="s">
        <v>89</v>
      </c>
      <c r="B67" s="264">
        <v>26</v>
      </c>
      <c r="C67" s="29">
        <v>1.0361534496723395</v>
      </c>
      <c r="D67" s="29">
        <v>1.0445565662308127</v>
      </c>
      <c r="E67" s="29">
        <v>1.0252653631429054</v>
      </c>
      <c r="F67" s="29">
        <v>1.0252653631429054</v>
      </c>
      <c r="G67" s="29">
        <v>1.0252653631429054</v>
      </c>
      <c r="H67" s="29">
        <v>1.0252653631429054</v>
      </c>
      <c r="I67" s="29">
        <v>1.0252653631429054</v>
      </c>
      <c r="J67" s="29">
        <v>1.0252653631429054</v>
      </c>
      <c r="K67" s="29">
        <v>1.0252653631429054</v>
      </c>
      <c r="L67" s="29">
        <v>1.0252653631429054</v>
      </c>
      <c r="M67" s="29">
        <v>1.0252653631429054</v>
      </c>
      <c r="N67" s="29">
        <v>1.0252653631429054</v>
      </c>
      <c r="O67" s="29">
        <v>1.0252653631429054</v>
      </c>
      <c r="P67" s="29">
        <v>1.0252653631429054</v>
      </c>
      <c r="Q67" s="29">
        <v>1.0252653631429054</v>
      </c>
      <c r="R67" s="29">
        <v>1.0252653631429054</v>
      </c>
      <c r="S67" s="29">
        <v>1.0252653631429054</v>
      </c>
      <c r="T67" s="29">
        <v>1.0252653631429054</v>
      </c>
      <c r="U67" s="29">
        <v>1.0252653631429054</v>
      </c>
      <c r="V67" s="29">
        <v>1.0252653631429054</v>
      </c>
      <c r="W67" s="29">
        <v>1.0252653631429054</v>
      </c>
      <c r="X67" s="29">
        <v>1.0252653631429054</v>
      </c>
      <c r="Y67" s="29">
        <v>1.0252653631429054</v>
      </c>
      <c r="Z67" s="29">
        <v>1.0252653631429054</v>
      </c>
      <c r="AA67" s="29">
        <v>1.0252653631429054</v>
      </c>
      <c r="AB67" s="29">
        <v>1.0252653631429054</v>
      </c>
      <c r="AC67" s="29">
        <v>1.0252653631429054</v>
      </c>
      <c r="AD67" s="29">
        <v>1.0252653631429054</v>
      </c>
      <c r="AE67" s="29">
        <v>1.0252653631429054</v>
      </c>
      <c r="AF67" s="29">
        <v>1.0252653631429054</v>
      </c>
      <c r="AG67" s="29">
        <v>1.0252653631429054</v>
      </c>
      <c r="AH67" s="29">
        <v>1.0252653631429054</v>
      </c>
      <c r="AI67" s="29">
        <v>1.0252653631429054</v>
      </c>
      <c r="AJ67" s="13">
        <f t="shared" si="2"/>
        <v>1.0252653631429054</v>
      </c>
      <c r="AK67" s="221"/>
      <c r="AL67" s="264">
        <v>60</v>
      </c>
      <c r="AM67" s="29">
        <v>1.0361534496723395</v>
      </c>
      <c r="AN67" s="29">
        <v>1.0445565662308127</v>
      </c>
      <c r="AO67" s="29">
        <v>1.0252653631429054</v>
      </c>
      <c r="AP67" s="29">
        <v>1.0252653631429054</v>
      </c>
      <c r="AQ67" s="29">
        <v>1.0252653631429054</v>
      </c>
      <c r="AR67" s="29">
        <v>1.0252653631429054</v>
      </c>
      <c r="AS67" s="29">
        <v>1.0252653631429054</v>
      </c>
      <c r="AT67" s="29">
        <v>1.0252653631429054</v>
      </c>
      <c r="AU67" s="29">
        <v>1.0252653631429054</v>
      </c>
      <c r="AV67" s="29">
        <v>1.0252653631429054</v>
      </c>
      <c r="AW67" s="29">
        <v>1.0252653631429054</v>
      </c>
      <c r="AX67" s="29">
        <v>1.0252653631429054</v>
      </c>
      <c r="AY67" s="29">
        <v>1.0252653631429054</v>
      </c>
      <c r="AZ67" s="29">
        <v>1.0252653631429054</v>
      </c>
      <c r="BA67" s="29">
        <v>1.0252653631429054</v>
      </c>
      <c r="BB67" s="29">
        <v>1.0252653631429054</v>
      </c>
      <c r="BC67" s="29">
        <v>1.0252653631429054</v>
      </c>
      <c r="BD67" s="29">
        <v>1.0252653631429054</v>
      </c>
      <c r="BE67" s="29">
        <v>1.0252653631429054</v>
      </c>
      <c r="BF67" s="29">
        <v>1.0252653631429054</v>
      </c>
      <c r="BG67" s="29">
        <v>1.0252653631429054</v>
      </c>
      <c r="BH67" s="29">
        <v>1.0252653631429054</v>
      </c>
      <c r="BI67" s="29">
        <v>1.0252653631429054</v>
      </c>
      <c r="BJ67" s="29">
        <v>1.0252653631429054</v>
      </c>
      <c r="BK67" s="29">
        <v>1.0252653631429054</v>
      </c>
      <c r="BL67" s="29">
        <v>1.0252653631429054</v>
      </c>
      <c r="BM67" s="29">
        <v>1.0252653631429054</v>
      </c>
      <c r="BN67" s="29">
        <v>1.0252653631429054</v>
      </c>
      <c r="BO67" s="29">
        <v>1.0252653631429054</v>
      </c>
      <c r="BP67" s="29">
        <v>1.0252653631429054</v>
      </c>
      <c r="BQ67" s="29">
        <v>1.0252653631429054</v>
      </c>
      <c r="BR67" s="29">
        <v>1.0252653631429054</v>
      </c>
      <c r="BS67" s="29">
        <v>1.0252653631429054</v>
      </c>
      <c r="BT67" s="13">
        <f t="shared" si="3"/>
        <v>1.0252653631429054</v>
      </c>
    </row>
    <row r="68" spans="1:72" x14ac:dyDescent="0.25">
      <c r="A68" s="221" t="s">
        <v>90</v>
      </c>
      <c r="B68" s="264">
        <v>27</v>
      </c>
      <c r="C68" s="29">
        <v>1</v>
      </c>
      <c r="D68" s="29">
        <v>1</v>
      </c>
      <c r="E68" s="29">
        <v>1</v>
      </c>
      <c r="F68" s="29">
        <v>1</v>
      </c>
      <c r="G68" s="29">
        <v>1</v>
      </c>
      <c r="H68" s="29">
        <v>1</v>
      </c>
      <c r="I68" s="29">
        <v>1</v>
      </c>
      <c r="J68" s="29">
        <v>1</v>
      </c>
      <c r="K68" s="29">
        <v>1</v>
      </c>
      <c r="L68" s="29">
        <v>1</v>
      </c>
      <c r="M68" s="29">
        <v>1</v>
      </c>
      <c r="N68" s="29">
        <v>1</v>
      </c>
      <c r="O68" s="29">
        <v>1</v>
      </c>
      <c r="P68" s="29">
        <v>1</v>
      </c>
      <c r="Q68" s="29">
        <v>1</v>
      </c>
      <c r="R68" s="29">
        <v>1</v>
      </c>
      <c r="S68" s="29">
        <v>1</v>
      </c>
      <c r="T68" s="29">
        <v>1</v>
      </c>
      <c r="U68" s="29">
        <v>1</v>
      </c>
      <c r="V68" s="29">
        <v>1</v>
      </c>
      <c r="W68" s="29">
        <v>1</v>
      </c>
      <c r="X68" s="29">
        <v>1</v>
      </c>
      <c r="Y68" s="29">
        <v>1</v>
      </c>
      <c r="Z68" s="29">
        <v>1</v>
      </c>
      <c r="AA68" s="29">
        <v>1</v>
      </c>
      <c r="AB68" s="29">
        <v>1</v>
      </c>
      <c r="AC68" s="29">
        <v>1</v>
      </c>
      <c r="AD68" s="29">
        <v>1</v>
      </c>
      <c r="AE68" s="29">
        <v>1</v>
      </c>
      <c r="AF68" s="29">
        <v>1</v>
      </c>
      <c r="AG68" s="29">
        <v>1</v>
      </c>
      <c r="AH68" s="29">
        <v>1</v>
      </c>
      <c r="AI68" s="29">
        <v>1</v>
      </c>
      <c r="AJ68" s="13">
        <f t="shared" si="2"/>
        <v>1</v>
      </c>
      <c r="AK68" s="221"/>
      <c r="AL68" s="264">
        <v>61</v>
      </c>
      <c r="AM68" s="29">
        <v>1</v>
      </c>
      <c r="AN68" s="29">
        <v>1</v>
      </c>
      <c r="AO68" s="29">
        <v>1</v>
      </c>
      <c r="AP68" s="29">
        <v>1</v>
      </c>
      <c r="AQ68" s="29">
        <v>1</v>
      </c>
      <c r="AR68" s="29">
        <v>1</v>
      </c>
      <c r="AS68" s="29">
        <v>1</v>
      </c>
      <c r="AT68" s="29">
        <v>1</v>
      </c>
      <c r="AU68" s="29">
        <v>1</v>
      </c>
      <c r="AV68" s="29">
        <v>1</v>
      </c>
      <c r="AW68" s="29">
        <v>1</v>
      </c>
      <c r="AX68" s="29">
        <v>1</v>
      </c>
      <c r="AY68" s="29">
        <v>1</v>
      </c>
      <c r="AZ68" s="29">
        <v>1</v>
      </c>
      <c r="BA68" s="29">
        <v>1</v>
      </c>
      <c r="BB68" s="29">
        <v>1</v>
      </c>
      <c r="BC68" s="29">
        <v>1</v>
      </c>
      <c r="BD68" s="29">
        <v>1</v>
      </c>
      <c r="BE68" s="29">
        <v>1</v>
      </c>
      <c r="BF68" s="29">
        <v>1</v>
      </c>
      <c r="BG68" s="29">
        <v>1</v>
      </c>
      <c r="BH68" s="29">
        <v>1</v>
      </c>
      <c r="BI68" s="29">
        <v>1</v>
      </c>
      <c r="BJ68" s="29">
        <v>1</v>
      </c>
      <c r="BK68" s="29">
        <v>1</v>
      </c>
      <c r="BL68" s="29">
        <v>1</v>
      </c>
      <c r="BM68" s="29">
        <v>1</v>
      </c>
      <c r="BN68" s="29">
        <v>1</v>
      </c>
      <c r="BO68" s="29">
        <v>1</v>
      </c>
      <c r="BP68" s="29">
        <v>1</v>
      </c>
      <c r="BQ68" s="29">
        <v>1</v>
      </c>
      <c r="BR68" s="29">
        <v>1</v>
      </c>
      <c r="BS68" s="29">
        <v>1</v>
      </c>
      <c r="BT68" s="13">
        <f t="shared" si="3"/>
        <v>1</v>
      </c>
    </row>
    <row r="69" spans="1:72" x14ac:dyDescent="0.25">
      <c r="A69" s="221" t="s">
        <v>91</v>
      </c>
      <c r="B69" s="264">
        <v>28</v>
      </c>
      <c r="C69" s="29">
        <v>1.0183826629564079</v>
      </c>
      <c r="D69" s="29">
        <v>1.01763683033866</v>
      </c>
      <c r="E69" s="29">
        <v>1.0158731473047939</v>
      </c>
      <c r="F69" s="29">
        <v>1.0141094642709279</v>
      </c>
      <c r="G69" s="29">
        <v>1.0123457812370618</v>
      </c>
      <c r="H69" s="29">
        <v>1.0105820982031957</v>
      </c>
      <c r="I69" s="29">
        <v>1.0088184151693296</v>
      </c>
      <c r="J69" s="29">
        <v>1.0070547321354635</v>
      </c>
      <c r="K69" s="29">
        <v>1.0052910491015974</v>
      </c>
      <c r="L69" s="29">
        <v>1.0035273660677313</v>
      </c>
      <c r="M69" s="29">
        <v>1.0017636830338652</v>
      </c>
      <c r="N69" s="29">
        <v>0.99999999999999922</v>
      </c>
      <c r="O69" s="29">
        <v>1</v>
      </c>
      <c r="P69" s="29">
        <v>1</v>
      </c>
      <c r="Q69" s="29">
        <v>1</v>
      </c>
      <c r="R69" s="29">
        <v>1</v>
      </c>
      <c r="S69" s="29">
        <v>1</v>
      </c>
      <c r="T69" s="29">
        <v>1</v>
      </c>
      <c r="U69" s="29">
        <v>1</v>
      </c>
      <c r="V69" s="29">
        <v>1</v>
      </c>
      <c r="W69" s="29">
        <v>1</v>
      </c>
      <c r="X69" s="29">
        <v>1</v>
      </c>
      <c r="Y69" s="29">
        <v>1</v>
      </c>
      <c r="Z69" s="29">
        <v>1</v>
      </c>
      <c r="AA69" s="29">
        <v>1</v>
      </c>
      <c r="AB69" s="29">
        <v>1</v>
      </c>
      <c r="AC69" s="29">
        <v>1</v>
      </c>
      <c r="AD69" s="29">
        <v>1</v>
      </c>
      <c r="AE69" s="29">
        <v>1</v>
      </c>
      <c r="AF69" s="29">
        <v>1</v>
      </c>
      <c r="AG69" s="29">
        <v>1</v>
      </c>
      <c r="AH69" s="29">
        <v>1</v>
      </c>
      <c r="AI69" s="29">
        <v>1</v>
      </c>
      <c r="AJ69" s="13">
        <f t="shared" si="2"/>
        <v>1</v>
      </c>
      <c r="AK69" s="221"/>
      <c r="AL69" s="264">
        <v>62</v>
      </c>
      <c r="AM69" s="29">
        <v>1.0183826629564079</v>
      </c>
      <c r="AN69" s="29">
        <v>1.01763683033866</v>
      </c>
      <c r="AO69" s="29">
        <v>1.0158731473047939</v>
      </c>
      <c r="AP69" s="29">
        <v>1.0141094642709279</v>
      </c>
      <c r="AQ69" s="29">
        <v>1.0123457812370618</v>
      </c>
      <c r="AR69" s="29">
        <v>1.0105820982031957</v>
      </c>
      <c r="AS69" s="29">
        <v>1.0088184151693296</v>
      </c>
      <c r="AT69" s="29">
        <v>1.0070547321354635</v>
      </c>
      <c r="AU69" s="29">
        <v>1.0052910491015974</v>
      </c>
      <c r="AV69" s="29">
        <v>1.0035273660677313</v>
      </c>
      <c r="AW69" s="29">
        <v>1.0017636830338652</v>
      </c>
      <c r="AX69" s="29">
        <v>0.99999999999999922</v>
      </c>
      <c r="AY69" s="29">
        <v>1</v>
      </c>
      <c r="AZ69" s="29">
        <v>1</v>
      </c>
      <c r="BA69" s="29">
        <v>1</v>
      </c>
      <c r="BB69" s="29">
        <v>1</v>
      </c>
      <c r="BC69" s="29">
        <v>1</v>
      </c>
      <c r="BD69" s="29">
        <v>1</v>
      </c>
      <c r="BE69" s="29">
        <v>1</v>
      </c>
      <c r="BF69" s="29">
        <v>1</v>
      </c>
      <c r="BG69" s="29">
        <v>1</v>
      </c>
      <c r="BH69" s="29">
        <v>1</v>
      </c>
      <c r="BI69" s="29">
        <v>1</v>
      </c>
      <c r="BJ69" s="29">
        <v>1</v>
      </c>
      <c r="BK69" s="29">
        <v>1</v>
      </c>
      <c r="BL69" s="29">
        <v>1</v>
      </c>
      <c r="BM69" s="29">
        <v>1</v>
      </c>
      <c r="BN69" s="29">
        <v>1</v>
      </c>
      <c r="BO69" s="29">
        <v>1</v>
      </c>
      <c r="BP69" s="29">
        <v>1</v>
      </c>
      <c r="BQ69" s="29">
        <v>1</v>
      </c>
      <c r="BR69" s="29">
        <v>1</v>
      </c>
      <c r="BS69" s="29">
        <v>1</v>
      </c>
      <c r="BT69" s="13">
        <f t="shared" si="3"/>
        <v>1</v>
      </c>
    </row>
    <row r="70" spans="1:72" x14ac:dyDescent="0.25">
      <c r="A70" s="221" t="s">
        <v>92</v>
      </c>
      <c r="B70" s="264">
        <v>29</v>
      </c>
      <c r="C70" s="29">
        <v>1</v>
      </c>
      <c r="D70" s="29">
        <v>1</v>
      </c>
      <c r="E70" s="29">
        <v>1</v>
      </c>
      <c r="F70" s="29">
        <v>1</v>
      </c>
      <c r="G70" s="29">
        <v>1</v>
      </c>
      <c r="H70" s="29">
        <v>1</v>
      </c>
      <c r="I70" s="29">
        <v>1</v>
      </c>
      <c r="J70" s="29">
        <v>1</v>
      </c>
      <c r="K70" s="29">
        <v>1</v>
      </c>
      <c r="L70" s="29">
        <v>1</v>
      </c>
      <c r="M70" s="29">
        <v>1</v>
      </c>
      <c r="N70" s="29">
        <v>1</v>
      </c>
      <c r="O70" s="29">
        <v>1</v>
      </c>
      <c r="P70" s="29">
        <v>1</v>
      </c>
      <c r="Q70" s="29">
        <v>1</v>
      </c>
      <c r="R70" s="29">
        <v>1</v>
      </c>
      <c r="S70" s="29">
        <v>1</v>
      </c>
      <c r="T70" s="29">
        <v>1</v>
      </c>
      <c r="U70" s="29">
        <v>1</v>
      </c>
      <c r="V70" s="29">
        <v>1</v>
      </c>
      <c r="W70" s="29">
        <v>1</v>
      </c>
      <c r="X70" s="29">
        <v>1</v>
      </c>
      <c r="Y70" s="29">
        <v>1</v>
      </c>
      <c r="Z70" s="29">
        <v>1</v>
      </c>
      <c r="AA70" s="29">
        <v>1</v>
      </c>
      <c r="AB70" s="29">
        <v>1</v>
      </c>
      <c r="AC70" s="29">
        <v>1</v>
      </c>
      <c r="AD70" s="29">
        <v>1</v>
      </c>
      <c r="AE70" s="29">
        <v>1</v>
      </c>
      <c r="AF70" s="29">
        <v>1</v>
      </c>
      <c r="AG70" s="29">
        <v>1</v>
      </c>
      <c r="AH70" s="29">
        <v>1</v>
      </c>
      <c r="AI70" s="29">
        <v>1</v>
      </c>
      <c r="AJ70" s="13">
        <f t="shared" si="2"/>
        <v>1</v>
      </c>
      <c r="AK70" s="221"/>
      <c r="AL70" s="264">
        <v>63</v>
      </c>
      <c r="AM70" s="29">
        <v>1</v>
      </c>
      <c r="AN70" s="29">
        <v>1</v>
      </c>
      <c r="AO70" s="29">
        <v>1</v>
      </c>
      <c r="AP70" s="29">
        <v>1</v>
      </c>
      <c r="AQ70" s="29">
        <v>1</v>
      </c>
      <c r="AR70" s="29">
        <v>1</v>
      </c>
      <c r="AS70" s="29">
        <v>1</v>
      </c>
      <c r="AT70" s="29">
        <v>1</v>
      </c>
      <c r="AU70" s="29">
        <v>1</v>
      </c>
      <c r="AV70" s="29">
        <v>1</v>
      </c>
      <c r="AW70" s="29">
        <v>1</v>
      </c>
      <c r="AX70" s="29">
        <v>1</v>
      </c>
      <c r="AY70" s="29">
        <v>1</v>
      </c>
      <c r="AZ70" s="29">
        <v>1</v>
      </c>
      <c r="BA70" s="29">
        <v>1</v>
      </c>
      <c r="BB70" s="29">
        <v>1</v>
      </c>
      <c r="BC70" s="29">
        <v>1</v>
      </c>
      <c r="BD70" s="29">
        <v>1</v>
      </c>
      <c r="BE70" s="29">
        <v>1</v>
      </c>
      <c r="BF70" s="29">
        <v>1</v>
      </c>
      <c r="BG70" s="29">
        <v>1</v>
      </c>
      <c r="BH70" s="29">
        <v>1</v>
      </c>
      <c r="BI70" s="29">
        <v>1</v>
      </c>
      <c r="BJ70" s="29">
        <v>1</v>
      </c>
      <c r="BK70" s="29">
        <v>1</v>
      </c>
      <c r="BL70" s="29">
        <v>1</v>
      </c>
      <c r="BM70" s="29">
        <v>1</v>
      </c>
      <c r="BN70" s="29">
        <v>1</v>
      </c>
      <c r="BO70" s="29">
        <v>1</v>
      </c>
      <c r="BP70" s="29">
        <v>1</v>
      </c>
      <c r="BQ70" s="29">
        <v>1</v>
      </c>
      <c r="BR70" s="29">
        <v>1</v>
      </c>
      <c r="BS70" s="29">
        <v>1</v>
      </c>
      <c r="BT70" s="13">
        <f t="shared" si="3"/>
        <v>1</v>
      </c>
    </row>
    <row r="71" spans="1:72" x14ac:dyDescent="0.25">
      <c r="A71" s="221" t="s">
        <v>93</v>
      </c>
      <c r="B71" s="264">
        <v>30</v>
      </c>
      <c r="C71" s="29">
        <v>1.0347869037538782</v>
      </c>
      <c r="D71" s="29">
        <v>1.0267984998295261</v>
      </c>
      <c r="E71" s="29">
        <v>1.0266603533938234</v>
      </c>
      <c r="F71" s="29">
        <v>1.0266603533938234</v>
      </c>
      <c r="G71" s="29">
        <v>1.0266603533938234</v>
      </c>
      <c r="H71" s="29">
        <v>1.0266603533938234</v>
      </c>
      <c r="I71" s="29">
        <v>1.0266603533938234</v>
      </c>
      <c r="J71" s="29">
        <v>1.0266603533938234</v>
      </c>
      <c r="K71" s="29">
        <v>1.0266603533938234</v>
      </c>
      <c r="L71" s="29">
        <v>1.0266603533938234</v>
      </c>
      <c r="M71" s="29">
        <v>1.0266603533938234</v>
      </c>
      <c r="N71" s="29">
        <v>1.0266603533938234</v>
      </c>
      <c r="O71" s="29">
        <v>1.0266603533938234</v>
      </c>
      <c r="P71" s="29">
        <v>1.0266603533938234</v>
      </c>
      <c r="Q71" s="29">
        <v>1.0266603533938234</v>
      </c>
      <c r="R71" s="29">
        <v>1.0266603533938234</v>
      </c>
      <c r="S71" s="29">
        <v>1.0266603533938234</v>
      </c>
      <c r="T71" s="29">
        <v>1.0266603533938234</v>
      </c>
      <c r="U71" s="29">
        <v>1.0266603533938234</v>
      </c>
      <c r="V71" s="29">
        <v>1.0266603533938234</v>
      </c>
      <c r="W71" s="29">
        <v>1.0266603533938234</v>
      </c>
      <c r="X71" s="29">
        <v>1.0266603533938234</v>
      </c>
      <c r="Y71" s="29">
        <v>1.0266603533938234</v>
      </c>
      <c r="Z71" s="29">
        <v>1.0266603533938234</v>
      </c>
      <c r="AA71" s="29">
        <v>1.0266603533938234</v>
      </c>
      <c r="AB71" s="29">
        <v>1.0266603533938234</v>
      </c>
      <c r="AC71" s="29">
        <v>1.0266603533938234</v>
      </c>
      <c r="AD71" s="29">
        <v>1.0266603533938234</v>
      </c>
      <c r="AE71" s="29">
        <v>1.0266603533938234</v>
      </c>
      <c r="AF71" s="29">
        <v>1.0266603533938234</v>
      </c>
      <c r="AG71" s="29">
        <v>1.0266603533938234</v>
      </c>
      <c r="AH71" s="29">
        <v>1.0266603533938234</v>
      </c>
      <c r="AI71" s="29">
        <v>1.0266603533938234</v>
      </c>
      <c r="AJ71" s="13">
        <f t="shared" si="2"/>
        <v>1.0266603533938234</v>
      </c>
      <c r="AK71" s="221"/>
      <c r="AL71" s="264">
        <v>64</v>
      </c>
      <c r="AM71" s="29">
        <v>1.0347869037538782</v>
      </c>
      <c r="AN71" s="29">
        <v>1.0267984998295261</v>
      </c>
      <c r="AO71" s="29">
        <v>1.0266603533938234</v>
      </c>
      <c r="AP71" s="29">
        <v>1.0266603533938234</v>
      </c>
      <c r="AQ71" s="29">
        <v>1.0266603533938234</v>
      </c>
      <c r="AR71" s="29">
        <v>1.0266603533938234</v>
      </c>
      <c r="AS71" s="29">
        <v>1.0266603533938234</v>
      </c>
      <c r="AT71" s="29">
        <v>1.0266603533938234</v>
      </c>
      <c r="AU71" s="29">
        <v>1.0266603533938234</v>
      </c>
      <c r="AV71" s="29">
        <v>1.0266603533938234</v>
      </c>
      <c r="AW71" s="29">
        <v>1.0266603533938234</v>
      </c>
      <c r="AX71" s="29">
        <v>1.0266603533938234</v>
      </c>
      <c r="AY71" s="29">
        <v>1.0266603533938234</v>
      </c>
      <c r="AZ71" s="29">
        <v>1.0266603533938234</v>
      </c>
      <c r="BA71" s="29">
        <v>1.0266603533938234</v>
      </c>
      <c r="BB71" s="29">
        <v>1.0266603533938234</v>
      </c>
      <c r="BC71" s="29">
        <v>1.0266603533938234</v>
      </c>
      <c r="BD71" s="29">
        <v>1.0266603533938234</v>
      </c>
      <c r="BE71" s="29">
        <v>1.0266603533938234</v>
      </c>
      <c r="BF71" s="29">
        <v>1.0266603533938234</v>
      </c>
      <c r="BG71" s="29">
        <v>1.0266603533938234</v>
      </c>
      <c r="BH71" s="29">
        <v>1.0266603533938234</v>
      </c>
      <c r="BI71" s="29">
        <v>1.0266603533938234</v>
      </c>
      <c r="BJ71" s="29">
        <v>1.0266603533938234</v>
      </c>
      <c r="BK71" s="29">
        <v>1.0266603533938234</v>
      </c>
      <c r="BL71" s="29">
        <v>1.0266603533938234</v>
      </c>
      <c r="BM71" s="29">
        <v>1.0266603533938234</v>
      </c>
      <c r="BN71" s="29">
        <v>1.0266603533938234</v>
      </c>
      <c r="BO71" s="29">
        <v>1.0266603533938234</v>
      </c>
      <c r="BP71" s="29">
        <v>1.0266603533938234</v>
      </c>
      <c r="BQ71" s="29">
        <v>1.0266603533938234</v>
      </c>
      <c r="BR71" s="29">
        <v>1.0266603533938234</v>
      </c>
      <c r="BS71" s="29">
        <v>1.0266603533938234</v>
      </c>
      <c r="BT71" s="13">
        <f t="shared" si="3"/>
        <v>1.0266603533938234</v>
      </c>
    </row>
    <row r="72" spans="1:72" x14ac:dyDescent="0.25">
      <c r="A72" s="221" t="s">
        <v>94</v>
      </c>
      <c r="B72" s="264">
        <v>31</v>
      </c>
      <c r="C72" s="29">
        <v>1</v>
      </c>
      <c r="D72" s="29">
        <v>1</v>
      </c>
      <c r="E72" s="29">
        <v>1</v>
      </c>
      <c r="F72" s="29">
        <v>1</v>
      </c>
      <c r="G72" s="29">
        <v>1</v>
      </c>
      <c r="H72" s="29">
        <v>1</v>
      </c>
      <c r="I72" s="29">
        <v>1</v>
      </c>
      <c r="J72" s="29">
        <v>1</v>
      </c>
      <c r="K72" s="29">
        <v>1</v>
      </c>
      <c r="L72" s="29">
        <v>1</v>
      </c>
      <c r="M72" s="29">
        <v>1</v>
      </c>
      <c r="N72" s="29">
        <v>1</v>
      </c>
      <c r="O72" s="29">
        <v>1</v>
      </c>
      <c r="P72" s="29">
        <v>1</v>
      </c>
      <c r="Q72" s="29">
        <v>1</v>
      </c>
      <c r="R72" s="29">
        <v>1</v>
      </c>
      <c r="S72" s="29">
        <v>1</v>
      </c>
      <c r="T72" s="29">
        <v>1</v>
      </c>
      <c r="U72" s="29">
        <v>1</v>
      </c>
      <c r="V72" s="29">
        <v>1</v>
      </c>
      <c r="W72" s="29">
        <v>1</v>
      </c>
      <c r="X72" s="29">
        <v>1</v>
      </c>
      <c r="Y72" s="29">
        <v>1</v>
      </c>
      <c r="Z72" s="29">
        <v>1</v>
      </c>
      <c r="AA72" s="29">
        <v>1</v>
      </c>
      <c r="AB72" s="29">
        <v>1</v>
      </c>
      <c r="AC72" s="29">
        <v>1</v>
      </c>
      <c r="AD72" s="29">
        <v>1</v>
      </c>
      <c r="AE72" s="29">
        <v>1</v>
      </c>
      <c r="AF72" s="29">
        <v>1</v>
      </c>
      <c r="AG72" s="29">
        <v>1</v>
      </c>
      <c r="AH72" s="29">
        <v>1</v>
      </c>
      <c r="AI72" s="29">
        <v>1</v>
      </c>
      <c r="AJ72" s="13">
        <f t="shared" si="2"/>
        <v>1</v>
      </c>
      <c r="AK72" s="221"/>
      <c r="AL72" s="264">
        <v>65</v>
      </c>
      <c r="AM72" s="29">
        <v>1</v>
      </c>
      <c r="AN72" s="29">
        <v>1</v>
      </c>
      <c r="AO72" s="29">
        <v>1</v>
      </c>
      <c r="AP72" s="29">
        <v>1</v>
      </c>
      <c r="AQ72" s="29">
        <v>1</v>
      </c>
      <c r="AR72" s="29">
        <v>1</v>
      </c>
      <c r="AS72" s="29">
        <v>1</v>
      </c>
      <c r="AT72" s="29">
        <v>1</v>
      </c>
      <c r="AU72" s="29">
        <v>1</v>
      </c>
      <c r="AV72" s="29">
        <v>1</v>
      </c>
      <c r="AW72" s="29">
        <v>1</v>
      </c>
      <c r="AX72" s="29">
        <v>1</v>
      </c>
      <c r="AY72" s="29">
        <v>1</v>
      </c>
      <c r="AZ72" s="29">
        <v>1</v>
      </c>
      <c r="BA72" s="29">
        <v>1</v>
      </c>
      <c r="BB72" s="29">
        <v>1</v>
      </c>
      <c r="BC72" s="29">
        <v>1</v>
      </c>
      <c r="BD72" s="29">
        <v>1</v>
      </c>
      <c r="BE72" s="29">
        <v>1</v>
      </c>
      <c r="BF72" s="29">
        <v>1</v>
      </c>
      <c r="BG72" s="29">
        <v>1</v>
      </c>
      <c r="BH72" s="29">
        <v>1</v>
      </c>
      <c r="BI72" s="29">
        <v>1</v>
      </c>
      <c r="BJ72" s="29">
        <v>1</v>
      </c>
      <c r="BK72" s="29">
        <v>1</v>
      </c>
      <c r="BL72" s="29">
        <v>1</v>
      </c>
      <c r="BM72" s="29">
        <v>1</v>
      </c>
      <c r="BN72" s="29">
        <v>1</v>
      </c>
      <c r="BO72" s="29">
        <v>1</v>
      </c>
      <c r="BP72" s="29">
        <v>1</v>
      </c>
      <c r="BQ72" s="29">
        <v>1</v>
      </c>
      <c r="BR72" s="29">
        <v>1</v>
      </c>
      <c r="BS72" s="29">
        <v>1</v>
      </c>
      <c r="BT72" s="13">
        <f t="shared" si="3"/>
        <v>1</v>
      </c>
    </row>
    <row r="73" spans="1:72" x14ac:dyDescent="0.25">
      <c r="A73" s="221" t="s">
        <v>95</v>
      </c>
      <c r="B73" s="264">
        <v>32</v>
      </c>
      <c r="C73" s="29">
        <v>1</v>
      </c>
      <c r="D73" s="29">
        <v>1</v>
      </c>
      <c r="E73" s="29">
        <v>1</v>
      </c>
      <c r="F73" s="29">
        <v>1</v>
      </c>
      <c r="G73" s="29">
        <v>1</v>
      </c>
      <c r="H73" s="29">
        <v>1</v>
      </c>
      <c r="I73" s="29">
        <v>1</v>
      </c>
      <c r="J73" s="29">
        <v>1</v>
      </c>
      <c r="K73" s="29">
        <v>1</v>
      </c>
      <c r="L73" s="29">
        <v>1</v>
      </c>
      <c r="M73" s="29">
        <v>1</v>
      </c>
      <c r="N73" s="29">
        <v>1</v>
      </c>
      <c r="O73" s="29">
        <v>1</v>
      </c>
      <c r="P73" s="29">
        <v>1</v>
      </c>
      <c r="Q73" s="29">
        <v>1</v>
      </c>
      <c r="R73" s="29">
        <v>1</v>
      </c>
      <c r="S73" s="29">
        <v>1</v>
      </c>
      <c r="T73" s="29">
        <v>1</v>
      </c>
      <c r="U73" s="29">
        <v>1</v>
      </c>
      <c r="V73" s="29">
        <v>1</v>
      </c>
      <c r="W73" s="29">
        <v>1</v>
      </c>
      <c r="X73" s="29">
        <v>1</v>
      </c>
      <c r="Y73" s="29">
        <v>1</v>
      </c>
      <c r="Z73" s="29">
        <v>1</v>
      </c>
      <c r="AA73" s="29">
        <v>1</v>
      </c>
      <c r="AB73" s="29">
        <v>1</v>
      </c>
      <c r="AC73" s="29">
        <v>1</v>
      </c>
      <c r="AD73" s="29">
        <v>1</v>
      </c>
      <c r="AE73" s="29">
        <v>1</v>
      </c>
      <c r="AF73" s="29">
        <v>1</v>
      </c>
      <c r="AG73" s="29">
        <v>1</v>
      </c>
      <c r="AH73" s="29">
        <v>1</v>
      </c>
      <c r="AI73" s="29">
        <v>1</v>
      </c>
      <c r="AJ73" s="13">
        <f t="shared" si="2"/>
        <v>1</v>
      </c>
      <c r="AK73" s="221"/>
      <c r="AL73" s="264">
        <v>66</v>
      </c>
      <c r="AM73" s="29">
        <v>1</v>
      </c>
      <c r="AN73" s="29">
        <v>1</v>
      </c>
      <c r="AO73" s="29">
        <v>1</v>
      </c>
      <c r="AP73" s="29">
        <v>1</v>
      </c>
      <c r="AQ73" s="29">
        <v>1</v>
      </c>
      <c r="AR73" s="29">
        <v>1</v>
      </c>
      <c r="AS73" s="29">
        <v>1</v>
      </c>
      <c r="AT73" s="29">
        <v>1</v>
      </c>
      <c r="AU73" s="29">
        <v>1</v>
      </c>
      <c r="AV73" s="29">
        <v>1</v>
      </c>
      <c r="AW73" s="29">
        <v>1</v>
      </c>
      <c r="AX73" s="29">
        <v>1</v>
      </c>
      <c r="AY73" s="29">
        <v>1</v>
      </c>
      <c r="AZ73" s="29">
        <v>1</v>
      </c>
      <c r="BA73" s="29">
        <v>1</v>
      </c>
      <c r="BB73" s="29">
        <v>1</v>
      </c>
      <c r="BC73" s="29">
        <v>1</v>
      </c>
      <c r="BD73" s="29">
        <v>1</v>
      </c>
      <c r="BE73" s="29">
        <v>1</v>
      </c>
      <c r="BF73" s="29">
        <v>1</v>
      </c>
      <c r="BG73" s="29">
        <v>1</v>
      </c>
      <c r="BH73" s="29">
        <v>1</v>
      </c>
      <c r="BI73" s="29">
        <v>1</v>
      </c>
      <c r="BJ73" s="29">
        <v>1</v>
      </c>
      <c r="BK73" s="29">
        <v>1</v>
      </c>
      <c r="BL73" s="29">
        <v>1</v>
      </c>
      <c r="BM73" s="29">
        <v>1</v>
      </c>
      <c r="BN73" s="29">
        <v>1</v>
      </c>
      <c r="BO73" s="29">
        <v>1</v>
      </c>
      <c r="BP73" s="29">
        <v>1</v>
      </c>
      <c r="BQ73" s="29">
        <v>1</v>
      </c>
      <c r="BR73" s="29">
        <v>1</v>
      </c>
      <c r="BS73" s="29">
        <v>1</v>
      </c>
      <c r="BT73" s="13">
        <f t="shared" si="3"/>
        <v>1</v>
      </c>
    </row>
    <row r="74" spans="1:72" x14ac:dyDescent="0.25">
      <c r="A74" s="221" t="s">
        <v>96</v>
      </c>
      <c r="B74" s="264">
        <v>33</v>
      </c>
      <c r="C74" s="29">
        <v>1</v>
      </c>
      <c r="D74" s="29">
        <v>1</v>
      </c>
      <c r="E74" s="29">
        <v>1</v>
      </c>
      <c r="F74" s="29">
        <v>1</v>
      </c>
      <c r="G74" s="29">
        <v>1</v>
      </c>
      <c r="H74" s="29">
        <v>1</v>
      </c>
      <c r="I74" s="29">
        <v>1</v>
      </c>
      <c r="J74" s="29">
        <v>1</v>
      </c>
      <c r="K74" s="29">
        <v>1</v>
      </c>
      <c r="L74" s="29">
        <v>1</v>
      </c>
      <c r="M74" s="29">
        <v>1</v>
      </c>
      <c r="N74" s="29">
        <v>1</v>
      </c>
      <c r="O74" s="29">
        <v>1</v>
      </c>
      <c r="P74" s="29">
        <v>1</v>
      </c>
      <c r="Q74" s="29">
        <v>1</v>
      </c>
      <c r="R74" s="29">
        <v>1</v>
      </c>
      <c r="S74" s="29">
        <v>1</v>
      </c>
      <c r="T74" s="29">
        <v>1</v>
      </c>
      <c r="U74" s="29">
        <v>1</v>
      </c>
      <c r="V74" s="29">
        <v>1</v>
      </c>
      <c r="W74" s="29">
        <v>1</v>
      </c>
      <c r="X74" s="29">
        <v>1</v>
      </c>
      <c r="Y74" s="29">
        <v>1</v>
      </c>
      <c r="Z74" s="29">
        <v>1</v>
      </c>
      <c r="AA74" s="29">
        <v>1</v>
      </c>
      <c r="AB74" s="29">
        <v>1</v>
      </c>
      <c r="AC74" s="29">
        <v>1</v>
      </c>
      <c r="AD74" s="29">
        <v>1</v>
      </c>
      <c r="AE74" s="29">
        <v>1</v>
      </c>
      <c r="AF74" s="29">
        <v>1</v>
      </c>
      <c r="AG74" s="29">
        <v>1</v>
      </c>
      <c r="AH74" s="29">
        <v>1</v>
      </c>
      <c r="AI74" s="29">
        <v>1</v>
      </c>
      <c r="AJ74" s="13">
        <f t="shared" si="2"/>
        <v>1</v>
      </c>
      <c r="AK74" s="221"/>
      <c r="AL74" s="264">
        <v>67</v>
      </c>
      <c r="AM74" s="29">
        <v>1</v>
      </c>
      <c r="AN74" s="29">
        <v>1</v>
      </c>
      <c r="AO74" s="29">
        <v>1</v>
      </c>
      <c r="AP74" s="29">
        <v>1</v>
      </c>
      <c r="AQ74" s="29">
        <v>1</v>
      </c>
      <c r="AR74" s="29">
        <v>1</v>
      </c>
      <c r="AS74" s="29">
        <v>1</v>
      </c>
      <c r="AT74" s="29">
        <v>1</v>
      </c>
      <c r="AU74" s="29">
        <v>1</v>
      </c>
      <c r="AV74" s="29">
        <v>1</v>
      </c>
      <c r="AW74" s="29">
        <v>1</v>
      </c>
      <c r="AX74" s="29">
        <v>1</v>
      </c>
      <c r="AY74" s="29">
        <v>1</v>
      </c>
      <c r="AZ74" s="29">
        <v>1</v>
      </c>
      <c r="BA74" s="29">
        <v>1</v>
      </c>
      <c r="BB74" s="29">
        <v>1</v>
      </c>
      <c r="BC74" s="29">
        <v>1</v>
      </c>
      <c r="BD74" s="29">
        <v>1</v>
      </c>
      <c r="BE74" s="29">
        <v>1</v>
      </c>
      <c r="BF74" s="29">
        <v>1</v>
      </c>
      <c r="BG74" s="29">
        <v>1</v>
      </c>
      <c r="BH74" s="29">
        <v>1</v>
      </c>
      <c r="BI74" s="29">
        <v>1</v>
      </c>
      <c r="BJ74" s="29">
        <v>1</v>
      </c>
      <c r="BK74" s="29">
        <v>1</v>
      </c>
      <c r="BL74" s="29">
        <v>1</v>
      </c>
      <c r="BM74" s="29">
        <v>1</v>
      </c>
      <c r="BN74" s="29">
        <v>1</v>
      </c>
      <c r="BO74" s="29">
        <v>1</v>
      </c>
      <c r="BP74" s="29">
        <v>1</v>
      </c>
      <c r="BQ74" s="29">
        <v>1</v>
      </c>
      <c r="BR74" s="29">
        <v>1</v>
      </c>
      <c r="BS74" s="29">
        <v>1</v>
      </c>
      <c r="BT74" s="13">
        <f t="shared" si="3"/>
        <v>1</v>
      </c>
    </row>
    <row r="75" spans="1:72" ht="15.75" thickBot="1" x14ac:dyDescent="0.3">
      <c r="A75" s="221" t="s">
        <v>97</v>
      </c>
      <c r="B75" s="265">
        <v>34</v>
      </c>
      <c r="C75" s="266">
        <v>1</v>
      </c>
      <c r="D75" s="266">
        <v>1</v>
      </c>
      <c r="E75" s="266">
        <v>1</v>
      </c>
      <c r="F75" s="266">
        <v>1</v>
      </c>
      <c r="G75" s="266">
        <v>1</v>
      </c>
      <c r="H75" s="266">
        <v>1</v>
      </c>
      <c r="I75" s="266">
        <v>1</v>
      </c>
      <c r="J75" s="266">
        <v>1</v>
      </c>
      <c r="K75" s="266">
        <v>1</v>
      </c>
      <c r="L75" s="266">
        <v>1</v>
      </c>
      <c r="M75" s="266">
        <v>1</v>
      </c>
      <c r="N75" s="266">
        <v>1</v>
      </c>
      <c r="O75" s="266">
        <v>1</v>
      </c>
      <c r="P75" s="266">
        <v>1</v>
      </c>
      <c r="Q75" s="266">
        <v>1</v>
      </c>
      <c r="R75" s="266">
        <v>1</v>
      </c>
      <c r="S75" s="266">
        <v>1</v>
      </c>
      <c r="T75" s="266">
        <v>1</v>
      </c>
      <c r="U75" s="266">
        <v>1</v>
      </c>
      <c r="V75" s="266">
        <v>1</v>
      </c>
      <c r="W75" s="266">
        <v>1</v>
      </c>
      <c r="X75" s="266">
        <v>1</v>
      </c>
      <c r="Y75" s="266">
        <v>1</v>
      </c>
      <c r="Z75" s="266">
        <v>1</v>
      </c>
      <c r="AA75" s="266">
        <v>1</v>
      </c>
      <c r="AB75" s="266">
        <v>1</v>
      </c>
      <c r="AC75" s="266">
        <v>1</v>
      </c>
      <c r="AD75" s="266">
        <v>1</v>
      </c>
      <c r="AE75" s="266">
        <v>1</v>
      </c>
      <c r="AF75" s="266">
        <v>1</v>
      </c>
      <c r="AG75" s="266">
        <v>1</v>
      </c>
      <c r="AH75" s="266">
        <v>1</v>
      </c>
      <c r="AI75" s="266">
        <v>1</v>
      </c>
      <c r="AJ75" s="267">
        <f t="shared" si="2"/>
        <v>1</v>
      </c>
      <c r="AK75" s="221"/>
      <c r="AL75" s="265">
        <v>68</v>
      </c>
      <c r="AM75" s="266">
        <v>1</v>
      </c>
      <c r="AN75" s="266">
        <v>1</v>
      </c>
      <c r="AO75" s="266">
        <v>1</v>
      </c>
      <c r="AP75" s="266">
        <v>1</v>
      </c>
      <c r="AQ75" s="266">
        <v>1</v>
      </c>
      <c r="AR75" s="266">
        <v>1</v>
      </c>
      <c r="AS75" s="266">
        <v>1</v>
      </c>
      <c r="AT75" s="266">
        <v>1</v>
      </c>
      <c r="AU75" s="266">
        <v>1</v>
      </c>
      <c r="AV75" s="266">
        <v>1</v>
      </c>
      <c r="AW75" s="266">
        <v>1</v>
      </c>
      <c r="AX75" s="266">
        <v>1</v>
      </c>
      <c r="AY75" s="266">
        <v>1</v>
      </c>
      <c r="AZ75" s="266">
        <v>1</v>
      </c>
      <c r="BA75" s="266">
        <v>1</v>
      </c>
      <c r="BB75" s="266">
        <v>1</v>
      </c>
      <c r="BC75" s="266">
        <v>1</v>
      </c>
      <c r="BD75" s="266">
        <v>1</v>
      </c>
      <c r="BE75" s="266">
        <v>1</v>
      </c>
      <c r="BF75" s="266">
        <v>1</v>
      </c>
      <c r="BG75" s="266">
        <v>1</v>
      </c>
      <c r="BH75" s="266">
        <v>1</v>
      </c>
      <c r="BI75" s="266">
        <v>1</v>
      </c>
      <c r="BJ75" s="266">
        <v>1</v>
      </c>
      <c r="BK75" s="266">
        <v>1</v>
      </c>
      <c r="BL75" s="266">
        <v>1</v>
      </c>
      <c r="BM75" s="266">
        <v>1</v>
      </c>
      <c r="BN75" s="266">
        <v>1</v>
      </c>
      <c r="BO75" s="266">
        <v>1</v>
      </c>
      <c r="BP75" s="266">
        <v>1</v>
      </c>
      <c r="BQ75" s="266">
        <v>1</v>
      </c>
      <c r="BR75" s="266">
        <v>1</v>
      </c>
      <c r="BS75" s="266">
        <v>1</v>
      </c>
      <c r="BT75" s="267">
        <f t="shared" si="3"/>
        <v>1</v>
      </c>
    </row>
  </sheetData>
  <pageMargins left="0.7" right="0.7" top="0.78740157499999996" bottom="0.78740157499999996"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0"/>
  <sheetViews>
    <sheetView workbookViewId="0">
      <selection activeCell="J26" sqref="J26"/>
    </sheetView>
  </sheetViews>
  <sheetFormatPr defaultColWidth="11.42578125" defaultRowHeight="15" x14ac:dyDescent="0.25"/>
  <cols>
    <col min="1" max="1" width="21.85546875" style="74" bestFit="1" customWidth="1"/>
    <col min="2" max="2" width="11.42578125" style="74"/>
    <col min="3" max="3" width="12.7109375" style="74" bestFit="1" customWidth="1"/>
    <col min="4" max="16384" width="11.42578125" style="74"/>
  </cols>
  <sheetData>
    <row r="1" spans="1:36" x14ac:dyDescent="0.25">
      <c r="A1" s="221" t="s">
        <v>126</v>
      </c>
      <c r="B1" s="153">
        <v>2017</v>
      </c>
      <c r="C1" s="153">
        <v>2018</v>
      </c>
      <c r="D1" s="153">
        <v>2019</v>
      </c>
      <c r="E1" s="153">
        <v>2020</v>
      </c>
      <c r="F1" s="153">
        <v>2021</v>
      </c>
      <c r="G1" s="153">
        <v>2022</v>
      </c>
      <c r="H1" s="153">
        <v>2023</v>
      </c>
      <c r="I1" s="153">
        <v>2024</v>
      </c>
      <c r="J1" s="153">
        <v>2025</v>
      </c>
      <c r="K1" s="153">
        <v>2026</v>
      </c>
      <c r="L1" s="153">
        <v>2027</v>
      </c>
      <c r="M1" s="153">
        <v>2028</v>
      </c>
      <c r="N1" s="153">
        <v>2029</v>
      </c>
      <c r="O1" s="153">
        <v>2030</v>
      </c>
      <c r="P1" s="153">
        <v>2031</v>
      </c>
      <c r="Q1" s="153">
        <v>2032</v>
      </c>
      <c r="R1" s="153">
        <v>2033</v>
      </c>
      <c r="S1" s="153">
        <v>2034</v>
      </c>
      <c r="T1" s="153">
        <v>2035</v>
      </c>
      <c r="U1" s="153">
        <v>2036</v>
      </c>
      <c r="V1" s="153">
        <v>2037</v>
      </c>
      <c r="W1" s="153">
        <v>2038</v>
      </c>
      <c r="X1" s="153">
        <v>2039</v>
      </c>
      <c r="Y1" s="153">
        <v>2040</v>
      </c>
      <c r="Z1" s="153">
        <v>2041</v>
      </c>
      <c r="AA1" s="153">
        <v>2042</v>
      </c>
      <c r="AB1" s="153">
        <v>2043</v>
      </c>
      <c r="AC1" s="153">
        <v>2044</v>
      </c>
      <c r="AD1" s="153">
        <v>2045</v>
      </c>
      <c r="AE1" s="153">
        <v>2046</v>
      </c>
      <c r="AF1" s="153">
        <v>2047</v>
      </c>
      <c r="AG1" s="153">
        <v>2048</v>
      </c>
      <c r="AH1" s="153">
        <v>2049</v>
      </c>
      <c r="AI1" s="153">
        <v>2050</v>
      </c>
      <c r="AJ1" s="221"/>
    </row>
    <row r="2" spans="1:36" x14ac:dyDescent="0.25">
      <c r="A2" s="221"/>
      <c r="B2" s="153">
        <v>1</v>
      </c>
      <c r="C2" s="153">
        <v>2</v>
      </c>
      <c r="D2" s="153">
        <v>3</v>
      </c>
      <c r="E2" s="153">
        <v>4</v>
      </c>
      <c r="F2" s="153">
        <v>5</v>
      </c>
      <c r="G2" s="153">
        <v>6</v>
      </c>
      <c r="H2" s="153">
        <v>7</v>
      </c>
      <c r="I2" s="153">
        <v>8</v>
      </c>
      <c r="J2" s="153">
        <v>9</v>
      </c>
      <c r="K2" s="153">
        <v>10</v>
      </c>
      <c r="L2" s="153">
        <v>11</v>
      </c>
      <c r="M2" s="153">
        <v>12</v>
      </c>
      <c r="N2" s="153">
        <v>13</v>
      </c>
      <c r="O2" s="153">
        <v>14</v>
      </c>
      <c r="P2" s="153">
        <v>15</v>
      </c>
      <c r="Q2" s="153">
        <v>16</v>
      </c>
      <c r="R2" s="153">
        <v>17</v>
      </c>
      <c r="S2" s="153">
        <v>18</v>
      </c>
      <c r="T2" s="153">
        <v>19</v>
      </c>
      <c r="U2" s="153">
        <v>20</v>
      </c>
      <c r="V2" s="153">
        <v>21</v>
      </c>
      <c r="W2" s="153">
        <v>22</v>
      </c>
      <c r="X2" s="153">
        <v>23</v>
      </c>
      <c r="Y2" s="153">
        <v>24</v>
      </c>
      <c r="Z2" s="153">
        <v>25</v>
      </c>
      <c r="AA2" s="153">
        <v>26</v>
      </c>
      <c r="AB2" s="153">
        <v>27</v>
      </c>
      <c r="AC2" s="153">
        <v>28</v>
      </c>
      <c r="AD2" s="153">
        <v>29</v>
      </c>
      <c r="AE2" s="153">
        <v>30</v>
      </c>
      <c r="AF2" s="153">
        <v>31</v>
      </c>
      <c r="AG2" s="153">
        <v>32</v>
      </c>
      <c r="AH2" s="153">
        <v>33</v>
      </c>
      <c r="AI2" s="153">
        <v>34</v>
      </c>
      <c r="AJ2" s="153"/>
    </row>
    <row r="3" spans="1:36" s="21" customFormat="1" x14ac:dyDescent="0.25">
      <c r="A3" s="21" t="s">
        <v>127</v>
      </c>
      <c r="C3" s="21">
        <v>1.3232036289618998E-2</v>
      </c>
      <c r="D3" s="21">
        <v>1.2990267476422845E-2</v>
      </c>
      <c r="E3" s="21">
        <v>1.1994459002843794E-2</v>
      </c>
      <c r="F3" s="21">
        <v>1.0817531911156308E-2</v>
      </c>
      <c r="G3" s="21">
        <v>1.0203208295139765E-2</v>
      </c>
      <c r="H3" s="21">
        <v>9.6463257800196711E-3</v>
      </c>
      <c r="I3" s="21">
        <v>9.1562606700310578E-3</v>
      </c>
      <c r="J3" s="21">
        <v>8.7456504703975479E-3</v>
      </c>
      <c r="K3" s="21">
        <v>8.4294493117074154E-3</v>
      </c>
      <c r="L3" s="21">
        <v>8.2222652442289768E-3</v>
      </c>
      <c r="M3" s="21">
        <v>8.1075778531318754E-3</v>
      </c>
      <c r="N3" s="21">
        <v>8.0637189460750491E-3</v>
      </c>
      <c r="O3" s="21">
        <v>8.0926360564446131E-3</v>
      </c>
      <c r="P3" s="21">
        <v>8.1824660643012859E-3</v>
      </c>
      <c r="Q3" s="21">
        <v>8.3156778365129913E-3</v>
      </c>
      <c r="R3" s="21">
        <v>8.4818276311220409E-3</v>
      </c>
      <c r="S3" s="21">
        <v>8.6700702906594707E-3</v>
      </c>
      <c r="T3" s="21">
        <v>8.8649173804118409E-3</v>
      </c>
      <c r="U3" s="21">
        <v>9.0549015468723848E-3</v>
      </c>
      <c r="V3" s="21">
        <v>9.2253238747663779E-3</v>
      </c>
      <c r="W3" s="21">
        <v>9.3635910880951467E-3</v>
      </c>
      <c r="X3" s="21">
        <v>9.4601361503618975E-3</v>
      </c>
      <c r="Y3" s="21">
        <v>9.5089672547084003E-3</v>
      </c>
      <c r="Z3" s="21">
        <v>9.5115401493399698E-3</v>
      </c>
      <c r="AA3" s="21">
        <v>9.4684498804851192E-3</v>
      </c>
      <c r="AB3" s="21">
        <v>9.3837054907810469E-3</v>
      </c>
      <c r="AC3" s="21">
        <v>9.2618883421355935E-3</v>
      </c>
      <c r="AD3" s="21">
        <v>9.110164530283571E-3</v>
      </c>
      <c r="AE3" s="21">
        <v>8.9395387965847117E-3</v>
      </c>
      <c r="AF3" s="21">
        <v>8.7567033491335877E-3</v>
      </c>
      <c r="AG3" s="21">
        <v>8.5694538968412726E-3</v>
      </c>
      <c r="AH3" s="21">
        <v>8.3879017949632928E-3</v>
      </c>
      <c r="AI3" s="21">
        <v>8.2000000000000007E-3</v>
      </c>
    </row>
    <row r="4" spans="1:36" x14ac:dyDescent="0.25">
      <c r="A4" s="221" t="s">
        <v>128</v>
      </c>
      <c r="B4" s="221">
        <v>10.331492000000001</v>
      </c>
      <c r="C4" s="221">
        <v>10.509796</v>
      </c>
      <c r="D4" s="221">
        <v>10.698207999999999</v>
      </c>
      <c r="E4" s="221">
        <v>10.938651999999999</v>
      </c>
      <c r="F4" s="221">
        <v>11.096833199096512</v>
      </c>
      <c r="G4" s="221">
        <v>11.250230220576643</v>
      </c>
      <c r="H4" s="221">
        <v>11.405281378153724</v>
      </c>
      <c r="I4" s="221">
        <v>11.567517102808353</v>
      </c>
      <c r="J4" s="221">
        <v>11.724204928870931</v>
      </c>
      <c r="K4" s="221">
        <v>11.873145223550834</v>
      </c>
      <c r="L4" s="221">
        <v>12.020170902385653</v>
      </c>
      <c r="M4" s="221">
        <v>12.165661571169819</v>
      </c>
      <c r="N4" s="221">
        <v>12.309512020406729</v>
      </c>
      <c r="O4" s="221">
        <v>12.453116737347667</v>
      </c>
      <c r="P4" s="221">
        <v>12.597248944235455</v>
      </c>
      <c r="Q4" s="221">
        <v>12.737739509548181</v>
      </c>
      <c r="R4" s="221">
        <v>12.879304767866682</v>
      </c>
      <c r="S4" s="221">
        <v>13.022729243978526</v>
      </c>
      <c r="T4" s="221">
        <v>13.168766519182782</v>
      </c>
      <c r="U4" s="221">
        <v>13.317667371101976</v>
      </c>
      <c r="V4" s="221">
        <v>13.469948720954457</v>
      </c>
      <c r="W4" s="221">
        <v>13.62489587540095</v>
      </c>
      <c r="X4" s="221">
        <v>13.782620569450467</v>
      </c>
      <c r="Y4" s="221">
        <v>13.942664580516945</v>
      </c>
      <c r="Z4" s="221">
        <v>14.105024701978314</v>
      </c>
      <c r="AA4" s="221">
        <v>14.270999896671096</v>
      </c>
      <c r="AB4" s="221">
        <v>14.437845636581809</v>
      </c>
      <c r="AC4" s="221">
        <v>14.604970386243517</v>
      </c>
      <c r="AD4" s="221">
        <v>14.771711955065582</v>
      </c>
      <c r="AE4" s="221">
        <v>14.937614960679111</v>
      </c>
      <c r="AF4" s="221">
        <v>15.102268871146777</v>
      </c>
      <c r="AG4" s="221">
        <v>15.265342921110236</v>
      </c>
      <c r="AH4" s="221">
        <v>15.426526471415949</v>
      </c>
      <c r="AI4" s="221">
        <v>15.585713994357521</v>
      </c>
      <c r="AJ4" s="221"/>
    </row>
    <row r="5" spans="1:36" x14ac:dyDescent="0.25">
      <c r="A5" s="221" t="s">
        <v>129</v>
      </c>
      <c r="B5" s="221">
        <v>7.586722</v>
      </c>
      <c r="C5" s="221">
        <v>7.6475410000000004</v>
      </c>
      <c r="D5" s="221">
        <v>7.6973589999999996</v>
      </c>
      <c r="E5" s="221">
        <v>7.6931269999999996</v>
      </c>
      <c r="F5" s="221">
        <v>7.742861462323618</v>
      </c>
      <c r="G5" s="221">
        <v>7.78729186035127</v>
      </c>
      <c r="H5" s="221">
        <v>7.820882415328736</v>
      </c>
      <c r="I5" s="221">
        <v>7.8391089576084552</v>
      </c>
      <c r="J5" s="221">
        <v>7.8556907589243572</v>
      </c>
      <c r="K5" s="221">
        <v>7.874443329132391</v>
      </c>
      <c r="L5" s="221">
        <v>7.8912338203717081</v>
      </c>
      <c r="M5" s="221">
        <v>7.9080137435431839</v>
      </c>
      <c r="N5" s="221">
        <v>7.9260748517181359</v>
      </c>
      <c r="O5" s="221">
        <v>7.9456011385636467</v>
      </c>
      <c r="P5" s="221">
        <v>7.9671765676219337</v>
      </c>
      <c r="Q5" s="221">
        <v>7.9961578970206499</v>
      </c>
      <c r="R5" s="221">
        <v>8.0285442925686183</v>
      </c>
      <c r="S5" s="221">
        <v>8.0643662783823284</v>
      </c>
      <c r="T5" s="221">
        <v>8.1031816626377147</v>
      </c>
      <c r="U5" s="221">
        <v>8.1449375740097008</v>
      </c>
      <c r="V5" s="221">
        <v>8.1889566320799947</v>
      </c>
      <c r="W5" s="221">
        <v>8.2355189681801964</v>
      </c>
      <c r="X5" s="221">
        <v>8.2837819023369637</v>
      </c>
      <c r="Y5" s="221">
        <v>8.3333039355196661</v>
      </c>
      <c r="Z5" s="221">
        <v>8.383027923528477</v>
      </c>
      <c r="AA5" s="221">
        <v>8.4307434036992035</v>
      </c>
      <c r="AB5" s="221">
        <v>8.4780843067585092</v>
      </c>
      <c r="AC5" s="221">
        <v>8.5248357250204432</v>
      </c>
      <c r="AD5" s="221">
        <v>8.5706884542439283</v>
      </c>
      <c r="AE5" s="221">
        <v>8.6155605980725838</v>
      </c>
      <c r="AF5" s="221">
        <v>8.6593563589173943</v>
      </c>
      <c r="AG5" s="221">
        <v>8.7021543121724783</v>
      </c>
      <c r="AH5" s="221">
        <v>8.7441112731345623</v>
      </c>
      <c r="AI5" s="221">
        <v>8.7855611877119486</v>
      </c>
      <c r="AJ5" s="221"/>
    </row>
    <row r="6" spans="1:36" x14ac:dyDescent="0.25">
      <c r="A6" s="221" t="s">
        <v>130</v>
      </c>
      <c r="B6" s="221"/>
      <c r="C6" s="221">
        <f>C4/B4-1</f>
        <v>1.7258301124367881E-2</v>
      </c>
      <c r="D6" s="221">
        <f t="shared" ref="D6:AI7" si="0">D4/C4-1</f>
        <v>1.792727470637856E-2</v>
      </c>
      <c r="E6" s="221">
        <f t="shared" si="0"/>
        <v>2.2475165934332297E-2</v>
      </c>
      <c r="F6" s="221">
        <f t="shared" si="0"/>
        <v>1.446075797059021E-2</v>
      </c>
      <c r="G6" s="221">
        <f t="shared" si="0"/>
        <v>1.3823495291667598E-2</v>
      </c>
      <c r="H6" s="221">
        <f t="shared" si="0"/>
        <v>1.3782043081526751E-2</v>
      </c>
      <c r="I6" s="221">
        <f t="shared" si="0"/>
        <v>1.4224613955196475E-2</v>
      </c>
      <c r="J6" s="221">
        <f t="shared" si="0"/>
        <v>1.3545502000990028E-2</v>
      </c>
      <c r="K6" s="221">
        <f t="shared" si="0"/>
        <v>1.2703658421488129E-2</v>
      </c>
      <c r="L6" s="221">
        <f t="shared" si="0"/>
        <v>1.2383043925310311E-2</v>
      </c>
      <c r="M6" s="221">
        <f t="shared" si="0"/>
        <v>1.2103876888746257E-2</v>
      </c>
      <c r="N6" s="221">
        <f t="shared" si="0"/>
        <v>1.1824301407315607E-2</v>
      </c>
      <c r="O6" s="221">
        <f t="shared" si="0"/>
        <v>1.1666158390590153E-2</v>
      </c>
      <c r="P6" s="221">
        <f t="shared" si="0"/>
        <v>1.1573986651512325E-2</v>
      </c>
      <c r="Q6" s="221">
        <f t="shared" si="0"/>
        <v>1.1152479873553167E-2</v>
      </c>
      <c r="R6" s="221">
        <f t="shared" si="0"/>
        <v>1.1113844667052897E-2</v>
      </c>
      <c r="S6" s="221">
        <f t="shared" si="0"/>
        <v>1.1136041789280737E-2</v>
      </c>
      <c r="T6" s="221">
        <f t="shared" si="0"/>
        <v>1.1214029906348566E-2</v>
      </c>
      <c r="U6" s="221">
        <f t="shared" si="0"/>
        <v>1.1307122174448958E-2</v>
      </c>
      <c r="V6" s="221">
        <f t="shared" si="0"/>
        <v>1.1434536214871782E-2</v>
      </c>
      <c r="W6" s="221">
        <f t="shared" si="0"/>
        <v>1.1503173297567892E-2</v>
      </c>
      <c r="X6" s="221">
        <f t="shared" si="0"/>
        <v>1.1576212801323482E-2</v>
      </c>
      <c r="Y6" s="221">
        <f t="shared" si="0"/>
        <v>1.161201603570361E-2</v>
      </c>
      <c r="Z6" s="221">
        <f t="shared" si="0"/>
        <v>1.1644841667370009E-2</v>
      </c>
      <c r="AA6" s="221">
        <f t="shared" si="0"/>
        <v>1.1767097059355303E-2</v>
      </c>
      <c r="AB6" s="221">
        <f t="shared" si="0"/>
        <v>1.1691243859488276E-2</v>
      </c>
      <c r="AC6" s="221">
        <f t="shared" si="0"/>
        <v>1.157546311745139E-2</v>
      </c>
      <c r="AD6" s="221">
        <f t="shared" si="0"/>
        <v>1.1416768703558677E-2</v>
      </c>
      <c r="AE6" s="221">
        <f t="shared" si="0"/>
        <v>1.1231129209545498E-2</v>
      </c>
      <c r="AF6" s="221">
        <f t="shared" si="0"/>
        <v>1.1022771098404327E-2</v>
      </c>
      <c r="AG6" s="221">
        <f t="shared" si="0"/>
        <v>1.079798349207084E-2</v>
      </c>
      <c r="AH6" s="221">
        <f t="shared" si="0"/>
        <v>1.0558790008104779E-2</v>
      </c>
      <c r="AI6" s="221">
        <f t="shared" si="0"/>
        <v>1.0319077547141564E-2</v>
      </c>
      <c r="AJ6" s="221"/>
    </row>
    <row r="7" spans="1:36" x14ac:dyDescent="0.25">
      <c r="A7" s="221" t="s">
        <v>131</v>
      </c>
      <c r="B7" s="221"/>
      <c r="C7" s="221">
        <f>C5/B5-1</f>
        <v>8.0165056792644851E-3</v>
      </c>
      <c r="D7" s="221">
        <f t="shared" si="0"/>
        <v>6.5142507898943158E-3</v>
      </c>
      <c r="E7" s="221">
        <f t="shared" si="0"/>
        <v>-5.4979896351459168E-4</v>
      </c>
      <c r="F7" s="221">
        <f t="shared" si="0"/>
        <v>6.4647915371238707E-3</v>
      </c>
      <c r="G7" s="221">
        <f t="shared" si="0"/>
        <v>5.7382400865426675E-3</v>
      </c>
      <c r="H7" s="221">
        <f t="shared" si="0"/>
        <v>4.3135091864852093E-3</v>
      </c>
      <c r="I7" s="221">
        <f t="shared" si="0"/>
        <v>2.330496907100299E-3</v>
      </c>
      <c r="J7" s="221">
        <f t="shared" si="0"/>
        <v>2.1152660851597727E-3</v>
      </c>
      <c r="K7" s="221">
        <f t="shared" si="0"/>
        <v>2.3871319255699408E-3</v>
      </c>
      <c r="L7" s="221">
        <f t="shared" si="0"/>
        <v>2.1322765988038839E-3</v>
      </c>
      <c r="M7" s="221">
        <f t="shared" si="0"/>
        <v>2.1264004531404979E-3</v>
      </c>
      <c r="N7" s="221">
        <f t="shared" si="0"/>
        <v>2.2838994418412639E-3</v>
      </c>
      <c r="O7" s="221">
        <f t="shared" si="0"/>
        <v>2.4635506490677805E-3</v>
      </c>
      <c r="P7" s="221">
        <f t="shared" si="0"/>
        <v>2.7153929176699787E-3</v>
      </c>
      <c r="Q7" s="221">
        <f t="shared" si="0"/>
        <v>3.6375909524202221E-3</v>
      </c>
      <c r="R7" s="221">
        <f t="shared" si="0"/>
        <v>4.0502446256138747E-3</v>
      </c>
      <c r="S7" s="221">
        <f t="shared" si="0"/>
        <v>4.4618282603070547E-3</v>
      </c>
      <c r="T7" s="221">
        <f t="shared" si="0"/>
        <v>4.8131970839961902E-3</v>
      </c>
      <c r="U7" s="221">
        <f t="shared" si="0"/>
        <v>5.1530266888271115E-3</v>
      </c>
      <c r="V7" s="221">
        <f t="shared" si="0"/>
        <v>5.4044684407106303E-3</v>
      </c>
      <c r="W7" s="221">
        <f t="shared" si="0"/>
        <v>5.685991291954684E-3</v>
      </c>
      <c r="X7" s="221">
        <f t="shared" si="0"/>
        <v>5.8603391411327088E-3</v>
      </c>
      <c r="Y7" s="221">
        <f t="shared" si="0"/>
        <v>5.978191334169658E-3</v>
      </c>
      <c r="Z7" s="221">
        <f t="shared" si="0"/>
        <v>5.9668996107136163E-3</v>
      </c>
      <c r="AA7" s="221">
        <f t="shared" si="0"/>
        <v>5.6919147360590117E-3</v>
      </c>
      <c r="AB7" s="221">
        <f t="shared" si="0"/>
        <v>5.615270302086639E-3</v>
      </c>
      <c r="AC7" s="221">
        <f t="shared" si="0"/>
        <v>5.5143846853074052E-3</v>
      </c>
      <c r="AD7" s="221">
        <f t="shared" si="0"/>
        <v>5.3787229106254664E-3</v>
      </c>
      <c r="AE7" s="221">
        <f t="shared" si="0"/>
        <v>5.2355355194875219E-3</v>
      </c>
      <c r="AF7" s="221">
        <f t="shared" si="0"/>
        <v>5.0833326916193133E-3</v>
      </c>
      <c r="AG7" s="221">
        <f t="shared" si="0"/>
        <v>4.9423942705637547E-3</v>
      </c>
      <c r="AH7" s="221">
        <f t="shared" si="0"/>
        <v>4.8214452946893083E-3</v>
      </c>
      <c r="AI7" s="221">
        <f t="shared" si="0"/>
        <v>4.7403233196192662E-3</v>
      </c>
      <c r="AJ7" s="221"/>
    </row>
    <row r="8" spans="1:36" s="12" customFormat="1" ht="15.75" thickBot="1" x14ac:dyDescent="0.3">
      <c r="A8" s="11" t="s">
        <v>132</v>
      </c>
      <c r="B8" s="11">
        <f>B4/(B$4+B$5)</f>
        <v>0.57659161789227442</v>
      </c>
      <c r="C8" s="12">
        <f t="shared" ref="C8:AI8" si="1">C4/(C$4+C$5)</f>
        <v>0.57881813836467322</v>
      </c>
      <c r="D8" s="12">
        <f t="shared" si="1"/>
        <v>0.58156446061162448</v>
      </c>
      <c r="E8" s="12">
        <f t="shared" si="1"/>
        <v>0.58709648713630624</v>
      </c>
      <c r="F8" s="12">
        <f t="shared" si="1"/>
        <v>0.58901343140239815</v>
      </c>
      <c r="G8" s="12">
        <f t="shared" si="1"/>
        <v>0.59095034389203938</v>
      </c>
      <c r="H8" s="12">
        <f t="shared" si="1"/>
        <v>0.59321669682331724</v>
      </c>
      <c r="I8" s="12">
        <f t="shared" si="1"/>
        <v>0.59606018412455097</v>
      </c>
      <c r="J8" s="12">
        <f t="shared" si="1"/>
        <v>0.59878791571800694</v>
      </c>
      <c r="K8" s="12">
        <f t="shared" si="1"/>
        <v>0.60124532126417818</v>
      </c>
      <c r="L8" s="12">
        <f t="shared" si="1"/>
        <v>0.60368271700325726</v>
      </c>
      <c r="M8" s="12">
        <f t="shared" si="1"/>
        <v>0.6060505303806023</v>
      </c>
      <c r="N8" s="12">
        <f t="shared" si="1"/>
        <v>0.60831010724791268</v>
      </c>
      <c r="O8" s="12">
        <f t="shared" si="1"/>
        <v>0.61048526741249043</v>
      </c>
      <c r="P8" s="12">
        <f t="shared" si="1"/>
        <v>0.61257480482359783</v>
      </c>
      <c r="Q8" s="12">
        <f t="shared" si="1"/>
        <v>0.61434371260623011</v>
      </c>
      <c r="R8" s="12">
        <f t="shared" si="1"/>
        <v>0.61600333590692835</v>
      </c>
      <c r="S8" s="12">
        <f t="shared" si="1"/>
        <v>0.61756865615604406</v>
      </c>
      <c r="T8" s="12">
        <f t="shared" si="1"/>
        <v>0.61906725263824758</v>
      </c>
      <c r="U8" s="12">
        <f t="shared" si="1"/>
        <v>0.62050563783662271</v>
      </c>
      <c r="V8" s="12">
        <f t="shared" si="1"/>
        <v>0.62191271910550605</v>
      </c>
      <c r="W8" s="12">
        <f t="shared" si="1"/>
        <v>0.62326794678380115</v>
      </c>
      <c r="X8" s="12">
        <f t="shared" si="1"/>
        <v>0.62459753405984364</v>
      </c>
      <c r="Y8" s="12">
        <f t="shared" si="1"/>
        <v>0.62590610013115844</v>
      </c>
      <c r="Z8" s="12">
        <f t="shared" si="1"/>
        <v>0.62722303868943585</v>
      </c>
      <c r="AA8" s="12">
        <f t="shared" si="1"/>
        <v>0.6286301324021365</v>
      </c>
      <c r="AB8" s="12">
        <f t="shared" si="1"/>
        <v>0.63003533665355982</v>
      </c>
      <c r="AC8" s="12">
        <f t="shared" si="1"/>
        <v>0.63143505466442529</v>
      </c>
      <c r="AD8" s="12">
        <f t="shared" si="1"/>
        <v>0.63282745973178778</v>
      </c>
      <c r="AE8" s="12">
        <f t="shared" si="1"/>
        <v>0.63420811021504542</v>
      </c>
      <c r="AF8" s="12">
        <f t="shared" si="1"/>
        <v>0.63557390224464849</v>
      </c>
      <c r="AG8" s="12">
        <f t="shared" si="1"/>
        <v>0.63691852230243962</v>
      </c>
      <c r="AH8" s="12">
        <f t="shared" si="1"/>
        <v>0.63823415147140661</v>
      </c>
      <c r="AI8" s="12">
        <f t="shared" si="1"/>
        <v>0.63951163317971582</v>
      </c>
    </row>
    <row r="9" spans="1:36" s="12" customFormat="1" x14ac:dyDescent="0.25">
      <c r="B9" s="166">
        <v>1</v>
      </c>
      <c r="C9" s="158">
        <v>2</v>
      </c>
      <c r="D9" s="159">
        <v>3</v>
      </c>
      <c r="E9" s="159">
        <v>4</v>
      </c>
      <c r="F9" s="159">
        <v>5</v>
      </c>
      <c r="G9" s="159">
        <v>6</v>
      </c>
      <c r="H9" s="159">
        <v>7</v>
      </c>
      <c r="I9" s="159">
        <v>8</v>
      </c>
      <c r="J9" s="159">
        <v>9</v>
      </c>
      <c r="K9" s="159">
        <v>10</v>
      </c>
      <c r="L9" s="159">
        <v>11</v>
      </c>
      <c r="M9" s="159">
        <v>12</v>
      </c>
      <c r="N9" s="159">
        <v>13</v>
      </c>
      <c r="O9" s="159">
        <v>14</v>
      </c>
      <c r="P9" s="159">
        <v>15</v>
      </c>
      <c r="Q9" s="159">
        <v>16</v>
      </c>
      <c r="R9" s="159">
        <v>17</v>
      </c>
      <c r="S9" s="159">
        <v>18</v>
      </c>
      <c r="T9" s="159">
        <v>19</v>
      </c>
      <c r="U9" s="159">
        <v>20</v>
      </c>
      <c r="V9" s="159">
        <v>21</v>
      </c>
      <c r="W9" s="159">
        <v>22</v>
      </c>
      <c r="X9" s="159">
        <v>23</v>
      </c>
      <c r="Y9" s="159">
        <v>24</v>
      </c>
      <c r="Z9" s="159">
        <v>25</v>
      </c>
      <c r="AA9" s="159">
        <v>26</v>
      </c>
      <c r="AB9" s="159">
        <v>27</v>
      </c>
      <c r="AC9" s="159">
        <v>28</v>
      </c>
      <c r="AD9" s="159">
        <v>29</v>
      </c>
      <c r="AE9" s="159">
        <v>30</v>
      </c>
      <c r="AF9" s="159">
        <v>31</v>
      </c>
      <c r="AG9" s="159">
        <v>32</v>
      </c>
      <c r="AH9" s="159">
        <v>33</v>
      </c>
      <c r="AI9" s="160">
        <v>34</v>
      </c>
    </row>
    <row r="10" spans="1:36" s="12" customFormat="1" ht="15.75" thickBot="1" x14ac:dyDescent="0.3">
      <c r="A10" s="11" t="s">
        <v>133</v>
      </c>
      <c r="B10" s="163">
        <f t="shared" ref="B10:AI10" si="2">B5/(B$4+B$5)</f>
        <v>0.42340838210772569</v>
      </c>
      <c r="C10" s="161">
        <f t="shared" si="2"/>
        <v>0.42118186163532689</v>
      </c>
      <c r="D10" s="162">
        <f t="shared" si="2"/>
        <v>0.41843553938837547</v>
      </c>
      <c r="E10" s="162">
        <f t="shared" si="2"/>
        <v>0.41290351286369381</v>
      </c>
      <c r="F10" s="162">
        <f t="shared" si="2"/>
        <v>0.41098656859760191</v>
      </c>
      <c r="G10" s="162">
        <f t="shared" si="2"/>
        <v>0.40904965610796062</v>
      </c>
      <c r="H10" s="162">
        <f t="shared" si="2"/>
        <v>0.40678330317668271</v>
      </c>
      <c r="I10" s="162">
        <f t="shared" si="2"/>
        <v>0.40393981587544897</v>
      </c>
      <c r="J10" s="162">
        <f t="shared" si="2"/>
        <v>0.40121208428199318</v>
      </c>
      <c r="K10" s="162">
        <f t="shared" si="2"/>
        <v>0.39875467873582177</v>
      </c>
      <c r="L10" s="162">
        <f t="shared" si="2"/>
        <v>0.39631728299674268</v>
      </c>
      <c r="M10" s="162">
        <f t="shared" si="2"/>
        <v>0.3939494696193977</v>
      </c>
      <c r="N10" s="162">
        <f t="shared" si="2"/>
        <v>0.39168989275208743</v>
      </c>
      <c r="O10" s="162">
        <f t="shared" si="2"/>
        <v>0.38951473258750957</v>
      </c>
      <c r="P10" s="162">
        <f t="shared" si="2"/>
        <v>0.38742519517640223</v>
      </c>
      <c r="Q10" s="162">
        <f t="shared" si="2"/>
        <v>0.38565628739376995</v>
      </c>
      <c r="R10" s="162">
        <f t="shared" si="2"/>
        <v>0.3839966640930717</v>
      </c>
      <c r="S10" s="162">
        <f t="shared" si="2"/>
        <v>0.382431343843956</v>
      </c>
      <c r="T10" s="162">
        <f t="shared" si="2"/>
        <v>0.38093274736175231</v>
      </c>
      <c r="U10" s="162">
        <f t="shared" si="2"/>
        <v>0.37949436216337717</v>
      </c>
      <c r="V10" s="162">
        <f t="shared" si="2"/>
        <v>0.37808728089449389</v>
      </c>
      <c r="W10" s="162">
        <f t="shared" si="2"/>
        <v>0.37673205321619885</v>
      </c>
      <c r="X10" s="162">
        <f t="shared" si="2"/>
        <v>0.37540246594015642</v>
      </c>
      <c r="Y10" s="162">
        <f t="shared" si="2"/>
        <v>0.37409389986884151</v>
      </c>
      <c r="Z10" s="162">
        <f t="shared" si="2"/>
        <v>0.37277696131056426</v>
      </c>
      <c r="AA10" s="162">
        <f t="shared" si="2"/>
        <v>0.3713698675978635</v>
      </c>
      <c r="AB10" s="162">
        <f t="shared" si="2"/>
        <v>0.36996466334644024</v>
      </c>
      <c r="AC10" s="162">
        <f t="shared" si="2"/>
        <v>0.36856494533557471</v>
      </c>
      <c r="AD10" s="162">
        <f t="shared" si="2"/>
        <v>0.36717254026821211</v>
      </c>
      <c r="AE10" s="162">
        <f t="shared" si="2"/>
        <v>0.36579188978495447</v>
      </c>
      <c r="AF10" s="162">
        <f t="shared" si="2"/>
        <v>0.36442609775535162</v>
      </c>
      <c r="AG10" s="162">
        <f t="shared" si="2"/>
        <v>0.36308147769756038</v>
      </c>
      <c r="AH10" s="162">
        <f t="shared" si="2"/>
        <v>0.36176584852859339</v>
      </c>
      <c r="AI10" s="163">
        <f t="shared" si="2"/>
        <v>0.36048836682028429</v>
      </c>
    </row>
    <row r="11" spans="1:36" s="21" customFormat="1" x14ac:dyDescent="0.25">
      <c r="A11" s="21" t="s">
        <v>134</v>
      </c>
      <c r="C11" s="21">
        <f>C6*C8+C7*C10</f>
        <v>1.3365824513946349E-2</v>
      </c>
      <c r="D11" s="21">
        <f t="shared" ref="D11:AI11" si="3">D6*D8+D7*D10</f>
        <v>1.3151659887832045E-2</v>
      </c>
      <c r="E11" s="21">
        <f t="shared" si="3"/>
        <v>1.2968077044448079E-2</v>
      </c>
      <c r="F11" s="21">
        <f t="shared" si="3"/>
        <v>1.1174523163478275E-2</v>
      </c>
      <c r="G11" s="21">
        <f t="shared" si="3"/>
        <v>1.0516224430466146E-2</v>
      </c>
      <c r="H11" s="21">
        <f t="shared" si="3"/>
        <v>9.9304015874613696E-3</v>
      </c>
      <c r="I11" s="21">
        <f t="shared" si="3"/>
        <v>9.4201065047874663E-3</v>
      </c>
      <c r="J11" s="21">
        <f t="shared" si="3"/>
        <v>8.9595532253648746E-3</v>
      </c>
      <c r="K11" s="21">
        <f t="shared" si="3"/>
        <v>8.5898952129386773E-3</v>
      </c>
      <c r="L11" s="21">
        <f t="shared" si="3"/>
        <v>8.3204876698374994E-3</v>
      </c>
      <c r="M11" s="21">
        <f t="shared" si="3"/>
        <v>8.1732553387993297E-3</v>
      </c>
      <c r="N11" s="21">
        <f t="shared" si="3"/>
        <v>8.0874223846471582E-3</v>
      </c>
      <c r="O11" s="21">
        <f t="shared" si="3"/>
        <v>8.0816070970433206E-3</v>
      </c>
      <c r="P11" s="21">
        <f t="shared" si="3"/>
        <v>8.1419442451900002E-3</v>
      </c>
      <c r="Q11" s="21">
        <f t="shared" si="3"/>
        <v>8.2543157120524638E-3</v>
      </c>
      <c r="R11" s="21">
        <f t="shared" si="3"/>
        <v>8.4014458146526305E-3</v>
      </c>
      <c r="S11" s="21">
        <f t="shared" si="3"/>
        <v>8.5836133402938213E-3</v>
      </c>
      <c r="T11" s="21">
        <f t="shared" si="3"/>
        <v>8.7757430739265948E-3</v>
      </c>
      <c r="U11" s="21">
        <f t="shared" si="3"/>
        <v>8.9716776334403756E-3</v>
      </c>
      <c r="V11" s="21">
        <f t="shared" si="3"/>
        <v>9.1546442865296784E-3</v>
      </c>
      <c r="W11" s="21">
        <f t="shared" si="3"/>
        <v>9.3116543766609029E-3</v>
      </c>
      <c r="X11" s="21">
        <f t="shared" si="3"/>
        <v>9.4304597342854783E-3</v>
      </c>
      <c r="Y11" s="21">
        <f t="shared" si="3"/>
        <v>9.5044365819293604E-3</v>
      </c>
      <c r="Z11" s="21">
        <f t="shared" si="3"/>
        <v>9.528235680992184E-3</v>
      </c>
      <c r="AA11" s="21">
        <f t="shared" si="3"/>
        <v>9.5109574043198784E-3</v>
      </c>
      <c r="AB11" s="21">
        <f t="shared" si="3"/>
        <v>9.4433483478223064E-3</v>
      </c>
      <c r="AC11" s="21">
        <f t="shared" si="3"/>
        <v>9.3415620764336106E-3</v>
      </c>
      <c r="AD11" s="21">
        <f t="shared" si="3"/>
        <v>9.1997640915115978E-3</v>
      </c>
      <c r="AE11" s="21">
        <f t="shared" si="3"/>
        <v>9.0379896632764405E-3</v>
      </c>
      <c r="AF11" s="21">
        <f t="shared" si="3"/>
        <v>8.8582847369614026E-3</v>
      </c>
      <c r="AG11" s="21">
        <f t="shared" si="3"/>
        <v>8.6719275047361394E-3</v>
      </c>
      <c r="AH11" s="21">
        <f t="shared" si="3"/>
        <v>8.4832146295549908E-3</v>
      </c>
      <c r="AI11" s="21">
        <f t="shared" si="3"/>
        <v>8.3080015467702946E-3</v>
      </c>
    </row>
    <row r="12" spans="1:36" x14ac:dyDescent="0.25">
      <c r="A12" s="221" t="s">
        <v>135</v>
      </c>
      <c r="B12" s="221"/>
      <c r="C12" s="221">
        <f>C3-C11</f>
        <v>-1.337882243273511E-4</v>
      </c>
      <c r="D12" s="221">
        <f t="shared" ref="D12:AI12" si="4">D3-D11</f>
        <v>-1.613924114091999E-4</v>
      </c>
      <c r="E12" s="221">
        <f t="shared" si="4"/>
        <v>-9.73618041604285E-4</v>
      </c>
      <c r="F12" s="221">
        <f t="shared" si="4"/>
        <v>-3.5699125232196635E-4</v>
      </c>
      <c r="G12" s="221">
        <f t="shared" si="4"/>
        <v>-3.1301613532638134E-4</v>
      </c>
      <c r="H12" s="221">
        <f t="shared" si="4"/>
        <v>-2.8407580744169852E-4</v>
      </c>
      <c r="I12" s="221">
        <f t="shared" si="4"/>
        <v>-2.6384583475640849E-4</v>
      </c>
      <c r="J12" s="221">
        <f t="shared" si="4"/>
        <v>-2.1390275496732669E-4</v>
      </c>
      <c r="K12" s="221">
        <f t="shared" si="4"/>
        <v>-1.6044590123126187E-4</v>
      </c>
      <c r="L12" s="221">
        <f t="shared" si="4"/>
        <v>-9.8222425608522623E-5</v>
      </c>
      <c r="M12" s="221">
        <f t="shared" si="4"/>
        <v>-6.5677485667454266E-5</v>
      </c>
      <c r="N12" s="221">
        <f t="shared" si="4"/>
        <v>-2.3703438572109103E-5</v>
      </c>
      <c r="O12" s="221">
        <f t="shared" si="4"/>
        <v>1.1028959401292518E-5</v>
      </c>
      <c r="P12" s="221">
        <f t="shared" si="4"/>
        <v>4.0521819111285703E-5</v>
      </c>
      <c r="Q12" s="221">
        <f t="shared" si="4"/>
        <v>6.1362124460527523E-5</v>
      </c>
      <c r="R12" s="221">
        <f t="shared" si="4"/>
        <v>8.0381816469410339E-5</v>
      </c>
      <c r="S12" s="221">
        <f t="shared" si="4"/>
        <v>8.6456950365649404E-5</v>
      </c>
      <c r="T12" s="221">
        <f t="shared" si="4"/>
        <v>8.917430648524606E-5</v>
      </c>
      <c r="U12" s="221">
        <f t="shared" si="4"/>
        <v>8.3223913432009175E-5</v>
      </c>
      <c r="V12" s="221">
        <f t="shared" si="4"/>
        <v>7.0679588236699509E-5</v>
      </c>
      <c r="W12" s="221">
        <f t="shared" si="4"/>
        <v>5.1936711434243804E-5</v>
      </c>
      <c r="X12" s="221">
        <f t="shared" si="4"/>
        <v>2.967641607641916E-5</v>
      </c>
      <c r="Y12" s="221">
        <f t="shared" si="4"/>
        <v>4.5306727790399293E-6</v>
      </c>
      <c r="Z12" s="221">
        <f t="shared" si="4"/>
        <v>-1.6695531652214171E-5</v>
      </c>
      <c r="AA12" s="221">
        <f t="shared" si="4"/>
        <v>-4.2507523834759212E-5</v>
      </c>
      <c r="AB12" s="221">
        <f t="shared" si="4"/>
        <v>-5.9642857041259517E-5</v>
      </c>
      <c r="AC12" s="221">
        <f t="shared" si="4"/>
        <v>-7.9673734298017079E-5</v>
      </c>
      <c r="AD12" s="221">
        <f t="shared" si="4"/>
        <v>-8.9599561228026828E-5</v>
      </c>
      <c r="AE12" s="221">
        <f t="shared" si="4"/>
        <v>-9.8450866691728728E-5</v>
      </c>
      <c r="AF12" s="221">
        <f t="shared" si="4"/>
        <v>-1.015813878278149E-4</v>
      </c>
      <c r="AG12" s="221">
        <f t="shared" si="4"/>
        <v>-1.0247360789486688E-4</v>
      </c>
      <c r="AH12" s="221">
        <f t="shared" si="4"/>
        <v>-9.5312834591698009E-5</v>
      </c>
      <c r="AI12" s="221">
        <f t="shared" si="4"/>
        <v>-1.080015467702939E-4</v>
      </c>
      <c r="AJ12" s="221"/>
    </row>
    <row r="13" spans="1:36" ht="15.75" thickBot="1" x14ac:dyDescent="0.3">
      <c r="A13" s="221" t="s">
        <v>136</v>
      </c>
      <c r="B13" s="11"/>
      <c r="C13" s="221">
        <v>0.98999026524880851</v>
      </c>
      <c r="D13" s="221">
        <v>0.98772835956362193</v>
      </c>
      <c r="E13" s="221">
        <v>0.92492194191419408</v>
      </c>
      <c r="F13" s="221">
        <v>0.96805311089347257</v>
      </c>
      <c r="G13" s="221">
        <v>0.97023491223014935</v>
      </c>
      <c r="H13" s="221">
        <v>0.97139332131337031</v>
      </c>
      <c r="I13" s="221">
        <v>0.97199120470428746</v>
      </c>
      <c r="J13" s="221">
        <v>0.97612572034630241</v>
      </c>
      <c r="K13" s="221">
        <v>0.98132154446581177</v>
      </c>
      <c r="L13" s="221">
        <v>0.98819511012772288</v>
      </c>
      <c r="M13" s="221">
        <v>0.99196434187542437</v>
      </c>
      <c r="N13" s="221">
        <v>0.99706909847850778</v>
      </c>
      <c r="O13" s="221">
        <v>1.0013647101515681</v>
      </c>
      <c r="P13" s="221">
        <v>1.0049769366913173</v>
      </c>
      <c r="Q13" s="221">
        <v>1.0074339444481055</v>
      </c>
      <c r="R13" s="221">
        <v>1.0095676170795773</v>
      </c>
      <c r="S13" s="221">
        <v>1.0100723459027308</v>
      </c>
      <c r="T13" s="221">
        <v>1.0101614738109104</v>
      </c>
      <c r="U13" s="221">
        <v>1.0092763126109765</v>
      </c>
      <c r="V13" s="221">
        <v>1.0077206441070277</v>
      </c>
      <c r="W13" s="221">
        <v>1.0055776185827596</v>
      </c>
      <c r="X13" s="221">
        <v>1.003146868436172</v>
      </c>
      <c r="Y13" s="221">
        <v>1.0004766903056257</v>
      </c>
      <c r="Z13" s="221">
        <v>0.99824778351300425</v>
      </c>
      <c r="AA13" s="221">
        <v>0.99553068430172942</v>
      </c>
      <c r="AB13" s="221">
        <v>0.99368414464299748</v>
      </c>
      <c r="AC13" s="221">
        <v>0.99147104949854925</v>
      </c>
      <c r="AD13" s="221">
        <v>0.99026066752230268</v>
      </c>
      <c r="AE13" s="221">
        <v>0.98910699498702448</v>
      </c>
      <c r="AF13" s="221">
        <v>0.98853261056257269</v>
      </c>
      <c r="AG13" s="221">
        <v>0.98818329513952896</v>
      </c>
      <c r="AH13" s="221">
        <v>0.98876453688436439</v>
      </c>
      <c r="AI13" s="221">
        <v>0.98700029470579353</v>
      </c>
      <c r="AJ13" s="221"/>
    </row>
    <row r="14" spans="1:36" s="55" customFormat="1" x14ac:dyDescent="0.25">
      <c r="A14" s="156"/>
      <c r="B14" s="164">
        <v>1</v>
      </c>
      <c r="C14" s="159">
        <v>2</v>
      </c>
      <c r="D14" s="159">
        <v>3</v>
      </c>
      <c r="E14" s="159">
        <v>4</v>
      </c>
      <c r="F14" s="159">
        <v>5</v>
      </c>
      <c r="G14" s="159">
        <v>6</v>
      </c>
      <c r="H14" s="159">
        <v>7</v>
      </c>
      <c r="I14" s="159">
        <v>8</v>
      </c>
      <c r="J14" s="159">
        <v>9</v>
      </c>
      <c r="K14" s="159">
        <v>10</v>
      </c>
      <c r="L14" s="159">
        <v>11</v>
      </c>
      <c r="M14" s="159">
        <v>12</v>
      </c>
      <c r="N14" s="159">
        <v>13</v>
      </c>
      <c r="O14" s="159">
        <v>14</v>
      </c>
      <c r="P14" s="159">
        <v>15</v>
      </c>
      <c r="Q14" s="159">
        <v>16</v>
      </c>
      <c r="R14" s="159">
        <v>17</v>
      </c>
      <c r="S14" s="159">
        <v>18</v>
      </c>
      <c r="T14" s="159">
        <v>19</v>
      </c>
      <c r="U14" s="159">
        <v>20</v>
      </c>
      <c r="V14" s="159">
        <v>21</v>
      </c>
      <c r="W14" s="159">
        <v>22</v>
      </c>
      <c r="X14" s="159">
        <v>23</v>
      </c>
      <c r="Y14" s="159">
        <v>24</v>
      </c>
      <c r="Z14" s="159">
        <v>25</v>
      </c>
      <c r="AA14" s="159">
        <v>26</v>
      </c>
      <c r="AB14" s="159">
        <v>27</v>
      </c>
      <c r="AC14" s="159">
        <v>28</v>
      </c>
      <c r="AD14" s="159">
        <v>29</v>
      </c>
      <c r="AE14" s="159">
        <v>30</v>
      </c>
      <c r="AF14" s="159">
        <v>31</v>
      </c>
      <c r="AG14" s="159">
        <v>32</v>
      </c>
      <c r="AH14" s="159">
        <v>33</v>
      </c>
      <c r="AI14" s="160">
        <v>34</v>
      </c>
    </row>
    <row r="15" spans="1:36" s="55" customFormat="1" ht="15.75" thickBot="1" x14ac:dyDescent="0.3">
      <c r="A15" s="157" t="s">
        <v>137</v>
      </c>
      <c r="B15" s="237">
        <v>0.01</v>
      </c>
      <c r="C15" s="162">
        <f>C6*C13</f>
        <v>1.708555010785677E-2</v>
      </c>
      <c r="D15" s="162">
        <f t="shared" ref="D15:AI15" si="5">D6*D13</f>
        <v>1.7707277637177707E-2</v>
      </c>
      <c r="E15" s="162">
        <f t="shared" si="5"/>
        <v>2.0787774120826372E-2</v>
      </c>
      <c r="F15" s="162">
        <f t="shared" si="5"/>
        <v>1.3998781739307431E-2</v>
      </c>
      <c r="G15" s="162">
        <f t="shared" si="5"/>
        <v>1.3412037741024995E-2</v>
      </c>
      <c r="H15" s="162">
        <f t="shared" si="5"/>
        <v>1.3387784603448229E-2</v>
      </c>
      <c r="I15" s="162">
        <f t="shared" si="5"/>
        <v>1.382619965476484E-2</v>
      </c>
      <c r="J15" s="162">
        <f t="shared" si="5"/>
        <v>1.3222112898168673E-2</v>
      </c>
      <c r="K15" s="162">
        <f t="shared" si="5"/>
        <v>1.2466373702540846E-2</v>
      </c>
      <c r="L15" s="162">
        <f t="shared" si="5"/>
        <v>1.2236863455488453E-2</v>
      </c>
      <c r="M15" s="162">
        <f t="shared" si="5"/>
        <v>1.200661427208634E-2</v>
      </c>
      <c r="N15" s="162">
        <f t="shared" si="5"/>
        <v>1.1789645544330324E-2</v>
      </c>
      <c r="O15" s="162">
        <f t="shared" si="5"/>
        <v>1.1682079315375593E-2</v>
      </c>
      <c r="P15" s="162">
        <f t="shared" si="5"/>
        <v>1.1631589650343053E-2</v>
      </c>
      <c r="Q15" s="162">
        <f t="shared" si="5"/>
        <v>1.1235386789391776E-2</v>
      </c>
      <c r="R15" s="162">
        <f t="shared" si="5"/>
        <v>1.1220177677109162E-2</v>
      </c>
      <c r="S15" s="162">
        <f t="shared" si="5"/>
        <v>1.1248207854169637E-2</v>
      </c>
      <c r="T15" s="162">
        <f t="shared" si="5"/>
        <v>1.1327980977556693E-2</v>
      </c>
      <c r="U15" s="162">
        <f t="shared" si="5"/>
        <v>1.1412010574469651E-2</v>
      </c>
      <c r="V15" s="162">
        <f t="shared" si="5"/>
        <v>1.1522818199515726E-2</v>
      </c>
      <c r="W15" s="162">
        <f t="shared" si="5"/>
        <v>1.1567333610713111E-2</v>
      </c>
      <c r="X15" s="162">
        <f t="shared" si="5"/>
        <v>1.1612641619998377E-2</v>
      </c>
      <c r="Y15" s="162">
        <f t="shared" si="5"/>
        <v>1.16175513711766E-2</v>
      </c>
      <c r="Z15" s="162">
        <f t="shared" si="5"/>
        <v>1.1624437383811989E-2</v>
      </c>
      <c r="AA15" s="162">
        <f t="shared" si="5"/>
        <v>1.1714506187744852E-2</v>
      </c>
      <c r="AB15" s="162">
        <f t="shared" si="5"/>
        <v>1.1617403654328303E-2</v>
      </c>
      <c r="AC15" s="162">
        <f t="shared" si="5"/>
        <v>1.1476736565491278E-2</v>
      </c>
      <c r="AD15" s="162">
        <f t="shared" si="5"/>
        <v>1.130557699733375E-2</v>
      </c>
      <c r="AE15" s="162">
        <f t="shared" si="5"/>
        <v>1.1108788462764543E-2</v>
      </c>
      <c r="AF15" s="162">
        <f t="shared" si="5"/>
        <v>1.0896368689539306E-2</v>
      </c>
      <c r="AG15" s="162">
        <f t="shared" si="5"/>
        <v>1.06703869080568E-2</v>
      </c>
      <c r="AH15" s="162">
        <f t="shared" si="5"/>
        <v>1.0440157112422976E-2</v>
      </c>
      <c r="AI15" s="163">
        <f t="shared" si="5"/>
        <v>1.0184932580120661E-2</v>
      </c>
    </row>
    <row r="16" spans="1:36" s="55" customFormat="1" x14ac:dyDescent="0.25">
      <c r="A16" s="87"/>
      <c r="B16" s="164">
        <v>1</v>
      </c>
      <c r="C16" s="159">
        <v>2</v>
      </c>
      <c r="D16" s="159">
        <v>3</v>
      </c>
      <c r="E16" s="159">
        <v>4</v>
      </c>
      <c r="F16" s="159">
        <v>5</v>
      </c>
      <c r="G16" s="159">
        <v>6</v>
      </c>
      <c r="H16" s="159">
        <v>7</v>
      </c>
      <c r="I16" s="159">
        <v>8</v>
      </c>
      <c r="J16" s="159">
        <v>9</v>
      </c>
      <c r="K16" s="159">
        <v>10</v>
      </c>
      <c r="L16" s="159">
        <v>11</v>
      </c>
      <c r="M16" s="159">
        <v>12</v>
      </c>
      <c r="N16" s="159">
        <v>13</v>
      </c>
      <c r="O16" s="159">
        <v>14</v>
      </c>
      <c r="P16" s="159">
        <v>15</v>
      </c>
      <c r="Q16" s="159">
        <v>16</v>
      </c>
      <c r="R16" s="159">
        <v>17</v>
      </c>
      <c r="S16" s="159">
        <v>18</v>
      </c>
      <c r="T16" s="159">
        <v>19</v>
      </c>
      <c r="U16" s="159">
        <v>20</v>
      </c>
      <c r="V16" s="159">
        <v>21</v>
      </c>
      <c r="W16" s="159">
        <v>22</v>
      </c>
      <c r="X16" s="159">
        <v>23</v>
      </c>
      <c r="Y16" s="159">
        <v>24</v>
      </c>
      <c r="Z16" s="159">
        <v>25</v>
      </c>
      <c r="AA16" s="159">
        <v>26</v>
      </c>
      <c r="AB16" s="159">
        <v>27</v>
      </c>
      <c r="AC16" s="159">
        <v>28</v>
      </c>
      <c r="AD16" s="159">
        <v>29</v>
      </c>
      <c r="AE16" s="159">
        <v>30</v>
      </c>
      <c r="AF16" s="159">
        <v>31</v>
      </c>
      <c r="AG16" s="159">
        <v>32</v>
      </c>
      <c r="AH16" s="159">
        <v>33</v>
      </c>
      <c r="AI16" s="160">
        <v>34</v>
      </c>
    </row>
    <row r="17" spans="1:35" s="55" customFormat="1" ht="15.75" thickBot="1" x14ac:dyDescent="0.3">
      <c r="A17" s="165" t="s">
        <v>138</v>
      </c>
      <c r="B17" s="162">
        <v>0.01</v>
      </c>
      <c r="C17" s="162">
        <f>C7*C13</f>
        <v>7.9362625837836268E-3</v>
      </c>
      <c r="D17" s="162">
        <f t="shared" ref="D17:AI17" si="6">D7*D13</f>
        <v>6.4343102464883405E-3</v>
      </c>
      <c r="E17" s="162">
        <f t="shared" si="6"/>
        <v>-5.0852112499632726E-4</v>
      </c>
      <c r="F17" s="162">
        <f t="shared" si="6"/>
        <v>6.2582615587905574E-3</v>
      </c>
      <c r="G17" s="162">
        <f t="shared" si="6"/>
        <v>5.5674408667222494E-3</v>
      </c>
      <c r="H17" s="162">
        <f t="shared" si="6"/>
        <v>4.1901140151756012E-3</v>
      </c>
      <c r="I17" s="162">
        <f t="shared" si="6"/>
        <v>2.2652224962920356E-3</v>
      </c>
      <c r="J17" s="162">
        <f t="shared" si="6"/>
        <v>2.0647656311006861E-3</v>
      </c>
      <c r="K17" s="162">
        <f t="shared" si="6"/>
        <v>2.3425439880439417E-3</v>
      </c>
      <c r="L17" s="162">
        <f t="shared" si="6"/>
        <v>2.1071053083777705E-3</v>
      </c>
      <c r="M17" s="162">
        <f t="shared" si="6"/>
        <v>2.1093134260631182E-3</v>
      </c>
      <c r="N17" s="162">
        <f t="shared" si="6"/>
        <v>2.277205557492236E-3</v>
      </c>
      <c r="O17" s="162">
        <f t="shared" si="6"/>
        <v>2.4669126816474658E-3</v>
      </c>
      <c r="P17" s="162">
        <f t="shared" si="6"/>
        <v>2.7289072563132736E-3</v>
      </c>
      <c r="Q17" s="162">
        <f t="shared" si="6"/>
        <v>3.6646326014854454E-3</v>
      </c>
      <c r="R17" s="162">
        <f t="shared" si="6"/>
        <v>4.088995815270364E-3</v>
      </c>
      <c r="S17" s="162">
        <f t="shared" si="6"/>
        <v>4.5067693379034464E-3</v>
      </c>
      <c r="T17" s="162">
        <f t="shared" si="6"/>
        <v>4.8621062601119673E-3</v>
      </c>
      <c r="U17" s="162">
        <f t="shared" si="6"/>
        <v>5.2008277752853766E-3</v>
      </c>
      <c r="V17" s="162">
        <f t="shared" si="6"/>
        <v>5.4461944181290198E-3</v>
      </c>
      <c r="W17" s="162">
        <f t="shared" si="6"/>
        <v>5.7177055826460998E-3</v>
      </c>
      <c r="X17" s="162">
        <f t="shared" si="6"/>
        <v>5.8787808574012022E-3</v>
      </c>
      <c r="Y17" s="162">
        <f t="shared" si="6"/>
        <v>5.9810410800238325E-3</v>
      </c>
      <c r="Z17" s="162">
        <f t="shared" si="6"/>
        <v>5.9564443108394757E-3</v>
      </c>
      <c r="AA17" s="162">
        <f t="shared" si="6"/>
        <v>5.6664757721759254E-3</v>
      </c>
      <c r="AB17" s="162">
        <f t="shared" si="6"/>
        <v>5.579805067068188E-3</v>
      </c>
      <c r="AC17" s="162">
        <f t="shared" si="6"/>
        <v>5.4673527712804605E-3</v>
      </c>
      <c r="AD17" s="162">
        <f t="shared" si="6"/>
        <v>5.3263377398934768E-3</v>
      </c>
      <c r="AE17" s="162">
        <f t="shared" si="6"/>
        <v>5.1785048048281334E-3</v>
      </c>
      <c r="AF17" s="162">
        <f t="shared" si="6"/>
        <v>5.0250401360045095E-3</v>
      </c>
      <c r="AG17" s="162">
        <f t="shared" si="6"/>
        <v>4.8839914561644195E-3</v>
      </c>
      <c r="AH17" s="162">
        <f t="shared" si="6"/>
        <v>4.767274123916772E-3</v>
      </c>
      <c r="AI17" s="163">
        <f t="shared" si="6"/>
        <v>4.6787005134649616E-3</v>
      </c>
    </row>
    <row r="18" spans="1:35" x14ac:dyDescent="0.25">
      <c r="A18" s="154" t="s">
        <v>139</v>
      </c>
      <c r="B18" s="155"/>
      <c r="C18" s="154">
        <f t="shared" ref="C18:AI18" si="7">C15*C8+C17*C10</f>
        <v>1.3232036155830774E-2</v>
      </c>
      <c r="D18" s="154">
        <f t="shared" si="7"/>
        <v>1.2990267446547034E-2</v>
      </c>
      <c r="E18" s="154">
        <f t="shared" si="7"/>
        <v>1.1994459002843799E-2</v>
      </c>
      <c r="F18" s="154">
        <f t="shared" si="7"/>
        <v>1.0817531911156312E-2</v>
      </c>
      <c r="G18" s="154">
        <f t="shared" si="7"/>
        <v>1.0203208087285875E-2</v>
      </c>
      <c r="H18" s="154">
        <f t="shared" si="7"/>
        <v>9.6463257800196676E-3</v>
      </c>
      <c r="I18" s="154">
        <f t="shared" si="7"/>
        <v>9.1562606700310648E-3</v>
      </c>
      <c r="J18" s="154">
        <f t="shared" si="7"/>
        <v>8.7456503460903272E-3</v>
      </c>
      <c r="K18" s="154">
        <f t="shared" si="7"/>
        <v>8.4294492371604669E-3</v>
      </c>
      <c r="L18" s="154">
        <f t="shared" si="7"/>
        <v>8.2222652292114288E-3</v>
      </c>
      <c r="M18" s="154">
        <f t="shared" si="7"/>
        <v>8.1075778531318754E-3</v>
      </c>
      <c r="N18" s="154">
        <f t="shared" si="7"/>
        <v>8.0637189460750457E-3</v>
      </c>
      <c r="O18" s="154">
        <f t="shared" si="7"/>
        <v>8.0926361482896413E-3</v>
      </c>
      <c r="P18" s="154">
        <f t="shared" si="7"/>
        <v>8.1824661862425468E-3</v>
      </c>
      <c r="Q18" s="154">
        <f t="shared" si="7"/>
        <v>8.3156778365129861E-3</v>
      </c>
      <c r="R18" s="154">
        <f t="shared" si="7"/>
        <v>8.4818276311220443E-3</v>
      </c>
      <c r="S18" s="154">
        <f t="shared" si="7"/>
        <v>8.6700704629525532E-3</v>
      </c>
      <c r="T18" s="154">
        <f t="shared" si="7"/>
        <v>8.8649175573435775E-3</v>
      </c>
      <c r="U18" s="154">
        <f t="shared" si="7"/>
        <v>9.0549017198130743E-3</v>
      </c>
      <c r="V18" s="154">
        <f t="shared" si="7"/>
        <v>9.2253240369924074E-3</v>
      </c>
      <c r="W18" s="154">
        <f t="shared" si="7"/>
        <v>9.3635912331484009E-3</v>
      </c>
      <c r="X18" s="154">
        <f t="shared" si="7"/>
        <v>9.4601361503618923E-3</v>
      </c>
      <c r="Y18" s="154">
        <f t="shared" si="7"/>
        <v>9.5089672547084003E-3</v>
      </c>
      <c r="Z18" s="154">
        <f t="shared" si="7"/>
        <v>9.5115401493399698E-3</v>
      </c>
      <c r="AA18" s="154">
        <f t="shared" si="7"/>
        <v>9.4684499330871686E-3</v>
      </c>
      <c r="AB18" s="154">
        <f t="shared" si="7"/>
        <v>9.3837055255716721E-3</v>
      </c>
      <c r="AC18" s="154">
        <f t="shared" si="7"/>
        <v>9.2618883558774796E-3</v>
      </c>
      <c r="AD18" s="154">
        <f t="shared" si="7"/>
        <v>9.1101645303079855E-3</v>
      </c>
      <c r="AE18" s="154">
        <f t="shared" si="7"/>
        <v>8.9395387965671494E-3</v>
      </c>
      <c r="AF18" s="154">
        <f t="shared" si="7"/>
        <v>8.756703336135048E-3</v>
      </c>
      <c r="AG18" s="154">
        <f t="shared" si="7"/>
        <v>8.5694538968412726E-3</v>
      </c>
      <c r="AH18" s="154">
        <f t="shared" si="7"/>
        <v>8.3879017844826053E-3</v>
      </c>
      <c r="AI18" s="154">
        <f t="shared" si="7"/>
        <v>8.1999999750784706E-3</v>
      </c>
    </row>
    <row r="19" spans="1:35" x14ac:dyDescent="0.25">
      <c r="A19" s="221" t="s">
        <v>135</v>
      </c>
      <c r="B19" s="221"/>
      <c r="C19" s="221">
        <f>C3-C18</f>
        <v>1.3378822355525344E-10</v>
      </c>
      <c r="D19" s="221">
        <f t="shared" ref="D19:AI19" si="8">D3-D18</f>
        <v>2.9875811893842474E-11</v>
      </c>
      <c r="E19" s="221">
        <f t="shared" si="8"/>
        <v>0</v>
      </c>
      <c r="F19" s="221">
        <f t="shared" si="8"/>
        <v>0</v>
      </c>
      <c r="G19" s="221">
        <f t="shared" si="8"/>
        <v>2.078538903493854E-10</v>
      </c>
      <c r="H19" s="221">
        <f t="shared" si="8"/>
        <v>0</v>
      </c>
      <c r="I19" s="221">
        <f t="shared" si="8"/>
        <v>0</v>
      </c>
      <c r="J19" s="221">
        <f t="shared" si="8"/>
        <v>1.2430722076683942E-10</v>
      </c>
      <c r="K19" s="221">
        <f t="shared" si="8"/>
        <v>7.4546948475306962E-11</v>
      </c>
      <c r="L19" s="221">
        <f t="shared" si="8"/>
        <v>1.501754796906507E-11</v>
      </c>
      <c r="M19" s="221">
        <f t="shared" si="8"/>
        <v>0</v>
      </c>
      <c r="N19" s="221">
        <f t="shared" si="8"/>
        <v>0</v>
      </c>
      <c r="O19" s="221">
        <f t="shared" si="8"/>
        <v>-9.1845028110659754E-11</v>
      </c>
      <c r="P19" s="221">
        <f t="shared" si="8"/>
        <v>-1.2194126090825375E-10</v>
      </c>
      <c r="Q19" s="221">
        <f t="shared" si="8"/>
        <v>0</v>
      </c>
      <c r="R19" s="221">
        <f t="shared" si="8"/>
        <v>0</v>
      </c>
      <c r="S19" s="221">
        <f t="shared" si="8"/>
        <v>-1.7229308257871168E-10</v>
      </c>
      <c r="T19" s="221">
        <f t="shared" si="8"/>
        <v>-1.7693173662292061E-10</v>
      </c>
      <c r="U19" s="221">
        <f t="shared" si="8"/>
        <v>-1.7294068954676334E-10</v>
      </c>
      <c r="V19" s="221">
        <f t="shared" si="8"/>
        <v>-1.6222602948479103E-10</v>
      </c>
      <c r="W19" s="221">
        <f t="shared" si="8"/>
        <v>-1.4505325413027848E-10</v>
      </c>
      <c r="X19" s="221">
        <f t="shared" si="8"/>
        <v>0</v>
      </c>
      <c r="Y19" s="221">
        <f t="shared" si="8"/>
        <v>0</v>
      </c>
      <c r="Z19" s="221">
        <f t="shared" si="8"/>
        <v>0</v>
      </c>
      <c r="AA19" s="221">
        <f t="shared" si="8"/>
        <v>-5.2602049452343813E-11</v>
      </c>
      <c r="AB19" s="221">
        <f t="shared" si="8"/>
        <v>-3.4790625241809536E-11</v>
      </c>
      <c r="AC19" s="221">
        <f t="shared" si="8"/>
        <v>-1.3741886101259482E-11</v>
      </c>
      <c r="AD19" s="221">
        <f t="shared" si="8"/>
        <v>-2.4414498200897583E-14</v>
      </c>
      <c r="AE19" s="221">
        <f t="shared" si="8"/>
        <v>1.7562340470789195E-14</v>
      </c>
      <c r="AF19" s="221">
        <f t="shared" si="8"/>
        <v>1.299853974456866E-11</v>
      </c>
      <c r="AG19" s="221">
        <f t="shared" si="8"/>
        <v>0</v>
      </c>
      <c r="AH19" s="221">
        <f t="shared" si="8"/>
        <v>1.0480687498426455E-11</v>
      </c>
      <c r="AI19" s="221">
        <f t="shared" si="8"/>
        <v>2.4921530117349988E-11</v>
      </c>
    </row>
    <row r="21" spans="1:35" x14ac:dyDescent="0.25">
      <c r="A21" s="221"/>
      <c r="B21" s="15"/>
      <c r="C21" s="15"/>
      <c r="D21" s="15"/>
      <c r="E21" s="15"/>
      <c r="F21" s="15"/>
      <c r="G21" s="15"/>
      <c r="H21" s="15"/>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row>
    <row r="22" spans="1:35" x14ac:dyDescent="0.25">
      <c r="A22" s="221"/>
      <c r="B22" s="15"/>
      <c r="C22" s="15"/>
      <c r="D22" s="15"/>
      <c r="E22" s="15"/>
      <c r="F22" s="15"/>
      <c r="G22" s="15"/>
      <c r="H22" s="15"/>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row>
    <row r="23" spans="1:35" x14ac:dyDescent="0.25">
      <c r="A23" s="221"/>
      <c r="B23" s="15"/>
      <c r="C23" s="15"/>
      <c r="D23" s="15"/>
      <c r="E23" s="15"/>
      <c r="F23" s="15"/>
      <c r="G23" s="15"/>
      <c r="H23" s="15"/>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row>
    <row r="24" spans="1:35" x14ac:dyDescent="0.25">
      <c r="A24" s="221"/>
      <c r="B24" s="15"/>
      <c r="C24" s="15"/>
      <c r="D24" s="15"/>
      <c r="E24" s="15"/>
      <c r="F24" s="15"/>
      <c r="G24" s="15"/>
      <c r="H24" s="15"/>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row>
    <row r="25" spans="1:35" x14ac:dyDescent="0.25">
      <c r="A25" s="221"/>
      <c r="B25" s="15"/>
      <c r="C25" s="15"/>
      <c r="D25" s="15"/>
      <c r="E25" s="15"/>
      <c r="F25" s="15"/>
      <c r="G25" s="15"/>
      <c r="H25" s="15"/>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row>
    <row r="26" spans="1:35" x14ac:dyDescent="0.25">
      <c r="A26" s="221"/>
      <c r="B26" s="15"/>
      <c r="C26" s="15"/>
      <c r="D26" s="15"/>
      <c r="E26" s="15"/>
      <c r="F26" s="15"/>
      <c r="G26" s="15"/>
      <c r="H26" s="15"/>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row>
    <row r="27" spans="1:35" x14ac:dyDescent="0.25">
      <c r="A27" s="221"/>
      <c r="B27" s="15"/>
      <c r="C27" s="15"/>
      <c r="D27" s="15"/>
      <c r="E27" s="15"/>
      <c r="F27" s="15"/>
      <c r="G27" s="15"/>
      <c r="H27" s="15"/>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row>
    <row r="28" spans="1:35" x14ac:dyDescent="0.25">
      <c r="A28" s="221"/>
      <c r="B28" s="15"/>
      <c r="C28" s="15"/>
      <c r="D28" s="15"/>
      <c r="E28" s="15"/>
      <c r="F28" s="15"/>
      <c r="G28" s="15"/>
      <c r="H28" s="15"/>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row>
    <row r="29" spans="1:35" x14ac:dyDescent="0.25">
      <c r="A29" s="221"/>
      <c r="B29" s="15"/>
      <c r="C29" s="15"/>
      <c r="D29" s="15"/>
      <c r="E29" s="15"/>
      <c r="F29" s="15"/>
      <c r="G29" s="15"/>
      <c r="H29" s="15"/>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row>
    <row r="30" spans="1:35" x14ac:dyDescent="0.25">
      <c r="A30" s="221"/>
      <c r="B30" s="15"/>
      <c r="C30" s="15"/>
      <c r="D30" s="15"/>
      <c r="E30" s="15"/>
      <c r="F30" s="15"/>
      <c r="G30" s="15"/>
      <c r="H30" s="15"/>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
  <sheetViews>
    <sheetView zoomScale="70" zoomScaleNormal="70" workbookViewId="0">
      <pane xSplit="1" ySplit="1" topLeftCell="B2" activePane="bottomRight" state="frozen"/>
      <selection pane="topRight" activeCell="B1" sqref="B1"/>
      <selection pane="bottomLeft" activeCell="A2" sqref="A2"/>
      <selection pane="bottomRight" activeCell="L18" sqref="L18"/>
    </sheetView>
  </sheetViews>
  <sheetFormatPr defaultColWidth="11.42578125" defaultRowHeight="15" x14ac:dyDescent="0.25"/>
  <cols>
    <col min="1" max="1" width="43.28515625" style="221" customWidth="1"/>
    <col min="2" max="2" width="10.140625" style="221" customWidth="1"/>
    <col min="3" max="3" width="8.85546875" style="221" customWidth="1"/>
    <col min="4" max="4" width="10.7109375" style="221" customWidth="1"/>
    <col min="5" max="5" width="9.140625" style="221" customWidth="1"/>
    <col min="6" max="8" width="9.28515625" style="221" customWidth="1"/>
    <col min="9" max="9" width="9.5703125" style="221" customWidth="1"/>
    <col min="10" max="10" width="8.42578125" style="221" customWidth="1"/>
    <col min="11" max="11" width="8.5703125" style="221" customWidth="1"/>
    <col min="12" max="13" width="10.42578125" style="221" customWidth="1"/>
    <col min="14" max="14" width="13.42578125" style="221" customWidth="1"/>
    <col min="15" max="15" width="10.28515625" style="221" customWidth="1"/>
    <col min="16" max="17" width="9.140625" style="221" customWidth="1"/>
    <col min="18" max="37" width="6.42578125" style="221" customWidth="1"/>
    <col min="38" max="38" width="17.5703125" style="221" customWidth="1"/>
    <col min="39" max="16384" width="11.42578125" style="221"/>
  </cols>
  <sheetData>
    <row r="1" spans="1:45" ht="102" x14ac:dyDescent="0.25">
      <c r="A1" s="221" t="s">
        <v>140</v>
      </c>
      <c r="B1" s="284" t="s">
        <v>64</v>
      </c>
      <c r="C1" s="284" t="s">
        <v>65</v>
      </c>
      <c r="D1" s="284" t="s">
        <v>66</v>
      </c>
      <c r="E1" s="284" t="s">
        <v>67</v>
      </c>
      <c r="F1" s="284" t="s">
        <v>68</v>
      </c>
      <c r="G1" s="284" t="s">
        <v>122</v>
      </c>
      <c r="H1" s="284" t="s">
        <v>70</v>
      </c>
      <c r="I1" s="284" t="s">
        <v>71</v>
      </c>
      <c r="J1" s="284" t="s">
        <v>72</v>
      </c>
      <c r="K1" s="284" t="s">
        <v>73</v>
      </c>
      <c r="L1" s="284" t="s">
        <v>74</v>
      </c>
      <c r="M1" s="284" t="s">
        <v>141</v>
      </c>
      <c r="N1" s="284" t="s">
        <v>142</v>
      </c>
      <c r="O1" s="284" t="s">
        <v>77</v>
      </c>
      <c r="P1" s="284" t="s">
        <v>78</v>
      </c>
      <c r="Q1" s="284" t="s">
        <v>79</v>
      </c>
      <c r="R1" s="284" t="s">
        <v>80</v>
      </c>
      <c r="S1" s="284" t="s">
        <v>143</v>
      </c>
      <c r="T1" s="284" t="s">
        <v>82</v>
      </c>
      <c r="U1" s="284" t="s">
        <v>83</v>
      </c>
      <c r="V1" s="284" t="s">
        <v>84</v>
      </c>
      <c r="W1" s="284" t="s">
        <v>85</v>
      </c>
      <c r="X1" s="284" t="s">
        <v>86</v>
      </c>
      <c r="Y1" s="284" t="s">
        <v>87</v>
      </c>
      <c r="Z1" s="284" t="s">
        <v>88</v>
      </c>
      <c r="AA1" s="284" t="s">
        <v>89</v>
      </c>
      <c r="AB1" s="284" t="s">
        <v>90</v>
      </c>
      <c r="AC1" s="284" t="s">
        <v>144</v>
      </c>
      <c r="AD1" s="284" t="s">
        <v>145</v>
      </c>
      <c r="AE1" s="284" t="s">
        <v>93</v>
      </c>
      <c r="AF1" s="284" t="s">
        <v>94</v>
      </c>
      <c r="AG1" s="284" t="s">
        <v>95</v>
      </c>
      <c r="AH1" s="284" t="s">
        <v>146</v>
      </c>
      <c r="AI1" s="284" t="s">
        <v>97</v>
      </c>
      <c r="AJ1" s="284" t="s">
        <v>147</v>
      </c>
      <c r="AK1" s="284" t="s">
        <v>148</v>
      </c>
    </row>
    <row r="2" spans="1:45" x14ac:dyDescent="0.25">
      <c r="A2" s="285" t="s">
        <v>149</v>
      </c>
      <c r="B2" s="35">
        <f>'[44]SAM_2017_user_USD_WRONG!'!C84</f>
        <v>14798.074746586066</v>
      </c>
      <c r="C2" s="35">
        <f>'[44]SAM_2017_user_USD_WRONG!'!D84</f>
        <v>1564.9923453202732</v>
      </c>
      <c r="D2" s="35">
        <f>'[44]SAM_2017_user_USD_WRONG!'!E84</f>
        <v>30169.723520073421</v>
      </c>
      <c r="E2" s="35">
        <f>'[44]SAM_2017_user_USD_WRONG!'!F84</f>
        <v>925.9296752933908</v>
      </c>
      <c r="F2" s="35">
        <f>'[44]SAM_2017_user_USD_WRONG!'!G84</f>
        <v>1425.9656180074371</v>
      </c>
      <c r="G2" s="35">
        <f>'[44]SAM_2017_user_USD_WRONG!'!H84</f>
        <v>7952.2981549667038</v>
      </c>
      <c r="H2" s="35">
        <f>'[44]SAM_2017_user_USD_WRONG!'!I84</f>
        <v>2977.2850828044006</v>
      </c>
      <c r="I2" s="35">
        <f>'[44]SAM_2017_user_USD_WRONG!'!J84</f>
        <v>8606.0845482370278</v>
      </c>
      <c r="J2" s="35">
        <f>'[44]SAM_2017_user_USD_WRONG!'!K84</f>
        <v>416.92643975369367</v>
      </c>
      <c r="K2" s="35">
        <f>'[44]SAM_2017_user_USD_WRONG!'!L84</f>
        <v>1392.8442068686554</v>
      </c>
      <c r="L2" s="35">
        <f>'[44]SAM_2017_user_USD_WRONG!'!M84</f>
        <v>7758.0171543924134</v>
      </c>
      <c r="M2" s="35">
        <f>'[44]SAM_2017_user_USD_WRONG!'!N84</f>
        <v>9910.8424811423756</v>
      </c>
      <c r="N2" s="35">
        <f>'[44]SAM_2017_user_USD_WRONG!'!O84</f>
        <v>882.4000354391568</v>
      </c>
      <c r="O2" s="35">
        <f>'[44]SAM_2017_user_USD_WRONG!'!P84</f>
        <v>4923.2973076574881</v>
      </c>
      <c r="P2" s="35">
        <f>'[44]SAM_2017_user_USD_WRONG!'!Q84</f>
        <v>1933.8091742477745</v>
      </c>
      <c r="Q2" s="35">
        <f>'[44]SAM_2017_user_USD_WRONG!'!R84</f>
        <v>1969.2390354415859</v>
      </c>
      <c r="R2" s="35">
        <f>'[44]SAM_2017_user_USD_WRONG!'!S84</f>
        <v>3275.6876444084119</v>
      </c>
      <c r="S2" s="35">
        <f>'[44]SAM_2017_user_USD_WRONG!'!T84</f>
        <v>53.846421475040188</v>
      </c>
      <c r="T2" s="35">
        <f>'[44]SAM_2017_user_USD_WRONG!'!U84</f>
        <v>4060.722745047442</v>
      </c>
      <c r="U2" s="35">
        <f>'[44]SAM_2017_user_USD_WRONG!'!V84</f>
        <v>748.19889928565749</v>
      </c>
      <c r="V2" s="35">
        <f>'[44]SAM_2017_user_USD_WRONG!'!W84</f>
        <v>950.97915411131214</v>
      </c>
      <c r="W2" s="35">
        <f>'[44]SAM_2017_user_USD_WRONG!'!X84</f>
        <v>1172.7137325923095</v>
      </c>
      <c r="X2" s="35">
        <f>'[44]SAM_2017_user_USD_WRONG!'!Y84</f>
        <v>20171.702015171966</v>
      </c>
      <c r="Y2" s="35">
        <f>'[44]SAM_2017_user_USD_WRONG!'!Z84</f>
        <v>242.7447308522365</v>
      </c>
      <c r="Z2" s="35">
        <f>'[44]SAM_2017_user_USD_WRONG!'!AA84</f>
        <v>1425.9949749263221</v>
      </c>
      <c r="AA2" s="35">
        <f>'[44]SAM_2017_user_USD_WRONG!'!AB84</f>
        <v>18902.329943349567</v>
      </c>
      <c r="AB2" s="35">
        <f>'[44]SAM_2017_user_USD_WRONG!'!AC84</f>
        <v>53456.492617226198</v>
      </c>
      <c r="AC2" s="35">
        <f>'[44]SAM_2017_user_USD_WRONG!'!AD84</f>
        <v>5214.5726272110378</v>
      </c>
      <c r="AD2" s="35">
        <f>'[44]SAM_2017_user_USD_WRONG!'!AE84</f>
        <v>9739.704435574602</v>
      </c>
      <c r="AE2" s="35">
        <f>'[44]SAM_2017_user_USD_WRONG!'!AF84</f>
        <v>20074.299972799708</v>
      </c>
      <c r="AF2" s="35">
        <f>'[44]SAM_2017_user_USD_WRONG!'!AG84</f>
        <v>12746.054315892387</v>
      </c>
      <c r="AG2" s="35">
        <f>'[44]SAM_2017_user_USD_WRONG!'!AH84</f>
        <v>7747.0935461385307</v>
      </c>
      <c r="AH2" s="35">
        <f>'[44]SAM_2017_user_USD_WRONG!'!AI84</f>
        <v>6021.2866198461479</v>
      </c>
      <c r="AI2" s="35">
        <f>'[44]SAM_2017_user_USD_WRONG!'!AJ84</f>
        <v>29064.413288792417</v>
      </c>
      <c r="AJ2" s="34"/>
      <c r="AK2" s="34"/>
    </row>
    <row r="3" spans="1:45" x14ac:dyDescent="0.25">
      <c r="B3" s="222"/>
      <c r="C3" s="222"/>
      <c r="D3" s="222"/>
      <c r="E3" s="222"/>
      <c r="F3" s="33" t="s">
        <v>150</v>
      </c>
      <c r="G3" s="32"/>
      <c r="H3" s="31"/>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222"/>
      <c r="AI3" s="222"/>
      <c r="AJ3" s="222"/>
    </row>
    <row r="4" spans="1:45" x14ac:dyDescent="0.25">
      <c r="B4" s="222"/>
      <c r="C4" s="222"/>
    </row>
    <row r="5" spans="1:45" x14ac:dyDescent="0.25">
      <c r="A5" s="286" t="s">
        <v>151</v>
      </c>
      <c r="B5" s="221" t="s">
        <v>152</v>
      </c>
    </row>
    <row r="6" spans="1:45" x14ac:dyDescent="0.25">
      <c r="A6" s="287" t="s">
        <v>153</v>
      </c>
      <c r="B6" s="288"/>
      <c r="C6" s="288"/>
      <c r="D6" s="288"/>
      <c r="E6" s="288"/>
      <c r="F6" s="288"/>
      <c r="G6" s="288"/>
      <c r="H6" s="288"/>
      <c r="I6" s="288"/>
      <c r="J6" s="288"/>
      <c r="K6" s="288"/>
      <c r="L6" s="289">
        <v>11831.79</v>
      </c>
      <c r="M6" s="289">
        <v>2630.15</v>
      </c>
      <c r="N6" s="289">
        <v>0</v>
      </c>
      <c r="O6" s="289">
        <v>0</v>
      </c>
      <c r="P6" s="289">
        <v>688.59</v>
      </c>
      <c r="Q6" s="289">
        <v>7121.66</v>
      </c>
    </row>
    <row r="8" spans="1:45" ht="15.75" thickBot="1" x14ac:dyDescent="0.3"/>
    <row r="9" spans="1:45" s="21" customFormat="1" ht="19.5" thickTop="1" x14ac:dyDescent="0.3">
      <c r="A9" s="28" t="s">
        <v>154</v>
      </c>
      <c r="B9" s="19">
        <v>1</v>
      </c>
      <c r="C9" s="19">
        <v>2</v>
      </c>
      <c r="D9" s="19">
        <v>3</v>
      </c>
      <c r="E9" s="19">
        <v>4</v>
      </c>
      <c r="F9" s="19">
        <v>5</v>
      </c>
      <c r="G9" s="19">
        <v>6</v>
      </c>
      <c r="H9" s="19">
        <v>7</v>
      </c>
      <c r="I9" s="19">
        <v>8</v>
      </c>
      <c r="J9" s="19">
        <v>9</v>
      </c>
      <c r="K9" s="19">
        <v>10</v>
      </c>
      <c r="L9" s="19">
        <v>11</v>
      </c>
      <c r="M9" s="19">
        <v>12</v>
      </c>
      <c r="N9" s="19">
        <v>13</v>
      </c>
      <c r="O9" s="19">
        <v>14</v>
      </c>
      <c r="P9" s="19">
        <v>15</v>
      </c>
      <c r="Q9" s="19">
        <v>16</v>
      </c>
      <c r="R9" s="19">
        <v>17</v>
      </c>
      <c r="S9" s="19">
        <v>18</v>
      </c>
      <c r="T9" s="19">
        <v>19</v>
      </c>
      <c r="U9" s="19">
        <v>20</v>
      </c>
      <c r="V9" s="19">
        <v>21</v>
      </c>
      <c r="W9" s="19">
        <v>22</v>
      </c>
      <c r="X9" s="19">
        <v>23</v>
      </c>
      <c r="Y9" s="19">
        <v>24</v>
      </c>
      <c r="Z9" s="19">
        <v>25</v>
      </c>
      <c r="AA9" s="19">
        <v>26</v>
      </c>
      <c r="AB9" s="19">
        <v>27</v>
      </c>
      <c r="AC9" s="19">
        <v>28</v>
      </c>
      <c r="AD9" s="19">
        <v>29</v>
      </c>
      <c r="AE9" s="19">
        <v>30</v>
      </c>
      <c r="AF9" s="19">
        <v>31</v>
      </c>
      <c r="AG9" s="19">
        <v>32</v>
      </c>
      <c r="AH9" s="19">
        <v>33</v>
      </c>
      <c r="AI9" s="19">
        <v>34</v>
      </c>
      <c r="AJ9" s="19">
        <v>57</v>
      </c>
      <c r="AK9" s="18">
        <v>58</v>
      </c>
      <c r="AL9" s="221"/>
      <c r="AM9" s="221"/>
      <c r="AN9" s="221"/>
      <c r="AO9" s="221"/>
      <c r="AP9" s="221"/>
      <c r="AQ9" s="221"/>
      <c r="AR9" s="221"/>
      <c r="AS9" s="221"/>
    </row>
    <row r="10" spans="1:45" ht="15.75" thickBot="1" x14ac:dyDescent="0.3">
      <c r="A10" s="17" t="s">
        <v>155</v>
      </c>
      <c r="B10" s="16">
        <f t="shared" ref="B10:K10" si="0">B6</f>
        <v>0</v>
      </c>
      <c r="C10" s="16">
        <f t="shared" si="0"/>
        <v>0</v>
      </c>
      <c r="D10" s="16">
        <f t="shared" si="0"/>
        <v>0</v>
      </c>
      <c r="E10" s="16">
        <f t="shared" si="0"/>
        <v>0</v>
      </c>
      <c r="F10" s="16">
        <f t="shared" si="0"/>
        <v>0</v>
      </c>
      <c r="G10" s="16">
        <f t="shared" si="0"/>
        <v>0</v>
      </c>
      <c r="H10" s="16">
        <f t="shared" si="0"/>
        <v>0</v>
      </c>
      <c r="I10" s="16">
        <f t="shared" si="0"/>
        <v>0</v>
      </c>
      <c r="J10" s="16">
        <f t="shared" si="0"/>
        <v>0</v>
      </c>
      <c r="K10" s="16">
        <f t="shared" si="0"/>
        <v>0</v>
      </c>
      <c r="L10" s="30">
        <f>L6</f>
        <v>11831.79</v>
      </c>
      <c r="M10" s="30">
        <f t="shared" ref="M10:AK10" si="1">M6</f>
        <v>2630.15</v>
      </c>
      <c r="N10" s="271">
        <f t="shared" si="1"/>
        <v>0</v>
      </c>
      <c r="O10" s="30">
        <f t="shared" si="1"/>
        <v>0</v>
      </c>
      <c r="P10" s="30">
        <f t="shared" si="1"/>
        <v>688.59</v>
      </c>
      <c r="Q10" s="30">
        <f t="shared" si="1"/>
        <v>7121.66</v>
      </c>
      <c r="R10" s="16">
        <f t="shared" si="1"/>
        <v>0</v>
      </c>
      <c r="S10" s="16">
        <f t="shared" si="1"/>
        <v>0</v>
      </c>
      <c r="T10" s="16">
        <f t="shared" si="1"/>
        <v>0</v>
      </c>
      <c r="U10" s="16">
        <f t="shared" si="1"/>
        <v>0</v>
      </c>
      <c r="V10" s="16">
        <f t="shared" si="1"/>
        <v>0</v>
      </c>
      <c r="W10" s="16">
        <f t="shared" si="1"/>
        <v>0</v>
      </c>
      <c r="X10" s="16">
        <f t="shared" si="1"/>
        <v>0</v>
      </c>
      <c r="Y10" s="16">
        <f t="shared" si="1"/>
        <v>0</v>
      </c>
      <c r="Z10" s="16">
        <f t="shared" si="1"/>
        <v>0</v>
      </c>
      <c r="AA10" s="16">
        <f t="shared" si="1"/>
        <v>0</v>
      </c>
      <c r="AB10" s="16">
        <f t="shared" si="1"/>
        <v>0</v>
      </c>
      <c r="AC10" s="16">
        <f t="shared" si="1"/>
        <v>0</v>
      </c>
      <c r="AD10" s="16">
        <f t="shared" si="1"/>
        <v>0</v>
      </c>
      <c r="AE10" s="16">
        <f t="shared" si="1"/>
        <v>0</v>
      </c>
      <c r="AF10" s="16">
        <f t="shared" si="1"/>
        <v>0</v>
      </c>
      <c r="AG10" s="16">
        <f t="shared" si="1"/>
        <v>0</v>
      </c>
      <c r="AH10" s="16">
        <f t="shared" si="1"/>
        <v>0</v>
      </c>
      <c r="AI10" s="16">
        <f t="shared" si="1"/>
        <v>0</v>
      </c>
      <c r="AJ10" s="16">
        <f t="shared" si="1"/>
        <v>0</v>
      </c>
      <c r="AK10" s="16">
        <f t="shared" si="1"/>
        <v>0</v>
      </c>
    </row>
    <row r="11" spans="1:45" s="76" customFormat="1" ht="16.5" thickTop="1" thickBot="1" x14ac:dyDescent="0.3">
      <c r="A11" s="27"/>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290"/>
      <c r="AB11" s="290"/>
      <c r="AC11" s="290"/>
      <c r="AD11" s="290"/>
      <c r="AE11" s="290"/>
      <c r="AF11" s="290"/>
      <c r="AG11" s="290"/>
      <c r="AH11" s="290"/>
      <c r="AI11" s="290"/>
      <c r="AJ11" s="288"/>
      <c r="AK11" s="288"/>
      <c r="AL11" s="221"/>
      <c r="AM11" s="221"/>
      <c r="AN11" s="221"/>
      <c r="AO11" s="221"/>
      <c r="AP11" s="221"/>
      <c r="AQ11" s="221"/>
      <c r="AR11" s="221"/>
      <c r="AS11" s="221"/>
    </row>
    <row r="12" spans="1:45" ht="34.5" thickTop="1" x14ac:dyDescent="0.25">
      <c r="A12" s="291" t="s">
        <v>156</v>
      </c>
      <c r="B12" s="19">
        <v>1</v>
      </c>
      <c r="C12" s="19">
        <v>2</v>
      </c>
      <c r="D12" s="19">
        <v>3</v>
      </c>
      <c r="E12" s="19">
        <v>4</v>
      </c>
      <c r="F12" s="19">
        <v>5</v>
      </c>
      <c r="G12" s="19">
        <v>6</v>
      </c>
      <c r="H12" s="19">
        <v>7</v>
      </c>
      <c r="I12" s="19">
        <v>8</v>
      </c>
      <c r="J12" s="19">
        <v>9</v>
      </c>
      <c r="K12" s="19">
        <v>10</v>
      </c>
      <c r="L12" s="19">
        <v>11</v>
      </c>
      <c r="M12" s="19">
        <v>12</v>
      </c>
      <c r="N12" s="19">
        <v>13</v>
      </c>
      <c r="O12" s="19">
        <v>14</v>
      </c>
      <c r="P12" s="19">
        <v>15</v>
      </c>
      <c r="Q12" s="19">
        <v>16</v>
      </c>
      <c r="R12" s="19">
        <v>17</v>
      </c>
      <c r="S12" s="19">
        <v>18</v>
      </c>
      <c r="T12" s="19">
        <v>19</v>
      </c>
      <c r="U12" s="19">
        <v>20</v>
      </c>
      <c r="V12" s="19">
        <v>21</v>
      </c>
      <c r="W12" s="19">
        <v>22</v>
      </c>
      <c r="X12" s="19">
        <v>23</v>
      </c>
      <c r="Y12" s="19">
        <v>24</v>
      </c>
      <c r="Z12" s="19">
        <v>25</v>
      </c>
      <c r="AA12" s="19">
        <v>26</v>
      </c>
      <c r="AB12" s="19">
        <v>27</v>
      </c>
      <c r="AC12" s="19">
        <v>28</v>
      </c>
      <c r="AD12" s="19">
        <v>29</v>
      </c>
      <c r="AE12" s="19">
        <v>30</v>
      </c>
      <c r="AF12" s="19">
        <v>31</v>
      </c>
      <c r="AG12" s="19">
        <v>32</v>
      </c>
      <c r="AH12" s="19">
        <v>33</v>
      </c>
      <c r="AI12" s="18">
        <v>34</v>
      </c>
      <c r="AJ12" s="27"/>
    </row>
    <row r="13" spans="1:45" ht="15.75" thickBot="1" x14ac:dyDescent="0.3">
      <c r="A13" s="17" t="s">
        <v>155</v>
      </c>
      <c r="B13" s="24"/>
      <c r="C13" s="24"/>
      <c r="D13" s="24"/>
      <c r="E13" s="24"/>
      <c r="F13" s="24"/>
      <c r="G13" s="24"/>
      <c r="H13" s="24"/>
      <c r="I13" s="24"/>
      <c r="J13" s="24"/>
      <c r="K13" s="24"/>
      <c r="L13" s="25">
        <f t="shared" ref="L13:Q13" si="2">L10/L2</f>
        <v>1.5251049030358368</v>
      </c>
      <c r="M13" s="25">
        <f t="shared" si="2"/>
        <v>0.26538107179126869</v>
      </c>
      <c r="N13" s="292">
        <f t="shared" si="2"/>
        <v>0</v>
      </c>
      <c r="O13" s="293">
        <f t="shared" si="2"/>
        <v>0</v>
      </c>
      <c r="P13" s="26">
        <f t="shared" si="2"/>
        <v>0.35607960142595363</v>
      </c>
      <c r="Q13" s="26">
        <f t="shared" si="2"/>
        <v>3.6164527880197261</v>
      </c>
      <c r="R13" s="24"/>
      <c r="S13" s="24"/>
      <c r="T13" s="24"/>
      <c r="U13" s="24"/>
      <c r="V13" s="24"/>
      <c r="W13" s="24"/>
      <c r="X13" s="24"/>
      <c r="Y13" s="24"/>
      <c r="Z13" s="24"/>
      <c r="AA13" s="24"/>
      <c r="AB13" s="24"/>
      <c r="AC13" s="24"/>
      <c r="AD13" s="24"/>
      <c r="AE13" s="24"/>
      <c r="AF13" s="24"/>
      <c r="AG13" s="24"/>
      <c r="AH13" s="24"/>
      <c r="AI13" s="23"/>
      <c r="AJ13" s="22"/>
      <c r="AK13" s="20"/>
    </row>
    <row r="14" spans="1:45" ht="15.75" thickTop="1" x14ac:dyDescent="0.25"/>
    <row r="15" spans="1:45" x14ac:dyDescent="0.25">
      <c r="A15" s="294"/>
    </row>
    <row r="17" spans="1:10" x14ac:dyDescent="0.25">
      <c r="A17" s="295"/>
      <c r="B17" s="222"/>
      <c r="C17" s="222"/>
      <c r="D17" s="222"/>
      <c r="E17" s="222"/>
      <c r="F17" s="222"/>
      <c r="G17" s="222"/>
      <c r="H17" s="222"/>
      <c r="I17" s="222"/>
      <c r="J17" s="222"/>
    </row>
    <row r="18" spans="1:10" x14ac:dyDescent="0.25">
      <c r="A18" s="295"/>
      <c r="B18" s="222"/>
      <c r="C18" s="222"/>
      <c r="D18" s="222"/>
      <c r="E18" s="222"/>
      <c r="F18" s="222"/>
      <c r="G18" s="222"/>
      <c r="H18" s="222"/>
      <c r="I18" s="222"/>
      <c r="J18" s="222"/>
    </row>
    <row r="19" spans="1:10" x14ac:dyDescent="0.25">
      <c r="A19" s="295"/>
      <c r="B19" s="222"/>
      <c r="C19" s="222"/>
      <c r="D19" s="222"/>
      <c r="E19" s="222"/>
      <c r="F19" s="222"/>
      <c r="G19" s="222"/>
      <c r="H19" s="222"/>
      <c r="I19" s="222"/>
      <c r="J19" s="222"/>
    </row>
    <row r="21" spans="1:10" x14ac:dyDescent="0.25">
      <c r="A21" s="294"/>
    </row>
    <row r="23" spans="1:10" x14ac:dyDescent="0.25">
      <c r="A23" s="295"/>
      <c r="B23" s="222"/>
      <c r="C23" s="222"/>
      <c r="D23" s="222"/>
      <c r="E23" s="222"/>
      <c r="F23" s="222"/>
      <c r="G23" s="222"/>
      <c r="H23" s="222"/>
      <c r="I23" s="222"/>
      <c r="J23" s="222"/>
    </row>
    <row r="24" spans="1:10" x14ac:dyDescent="0.25">
      <c r="A24" s="295"/>
      <c r="B24" s="222"/>
      <c r="C24" s="222"/>
      <c r="D24" s="222"/>
      <c r="E24" s="222"/>
      <c r="F24" s="222"/>
      <c r="G24" s="222"/>
      <c r="H24" s="222"/>
      <c r="I24" s="222"/>
      <c r="J24" s="222"/>
    </row>
    <row r="25" spans="1:10" x14ac:dyDescent="0.25">
      <c r="A25" s="295"/>
      <c r="B25" s="222"/>
      <c r="C25" s="222"/>
      <c r="D25" s="222"/>
      <c r="E25" s="222"/>
      <c r="F25" s="222"/>
      <c r="G25" s="222"/>
      <c r="H25" s="222"/>
      <c r="I25" s="222"/>
      <c r="J25" s="222"/>
    </row>
    <row r="26" spans="1:10" x14ac:dyDescent="0.25">
      <c r="A26" s="294"/>
      <c r="B26" s="222"/>
      <c r="C26" s="222"/>
      <c r="D26" s="222"/>
      <c r="E26" s="222"/>
      <c r="F26" s="222"/>
      <c r="G26" s="222"/>
      <c r="H26" s="222"/>
      <c r="I26" s="222"/>
      <c r="J26" s="222"/>
    </row>
  </sheetData>
  <pageMargins left="0.7" right="0.7" top="0.78740157499999996" bottom="0.78740157499999996" header="0.3" footer="0.3"/>
  <pageSetup paperSize="9" scale="9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
  <sheetViews>
    <sheetView zoomScale="95" zoomScaleNormal="95" workbookViewId="0">
      <selection activeCell="Q26" sqref="Q26"/>
    </sheetView>
  </sheetViews>
  <sheetFormatPr defaultColWidth="11.42578125" defaultRowHeight="15" x14ac:dyDescent="0.25"/>
  <cols>
    <col min="2" max="2" width="8.28515625" customWidth="1"/>
    <col min="3" max="13" width="6.42578125" customWidth="1"/>
    <col min="14" max="15" width="7" customWidth="1"/>
    <col min="16" max="35" width="6.42578125" customWidth="1"/>
  </cols>
  <sheetData>
    <row r="1" spans="1:35" s="21" customFormat="1" ht="15.75" thickBot="1" x14ac:dyDescent="0.3">
      <c r="B1" s="21">
        <v>2017</v>
      </c>
      <c r="C1" s="21">
        <v>2018</v>
      </c>
      <c r="D1" s="21">
        <v>2019</v>
      </c>
      <c r="E1" s="21">
        <v>2020</v>
      </c>
      <c r="F1" s="21">
        <v>2021</v>
      </c>
      <c r="G1" s="21">
        <v>2022</v>
      </c>
      <c r="H1" s="21">
        <v>2023</v>
      </c>
      <c r="I1" s="21">
        <v>2024</v>
      </c>
      <c r="J1" s="21">
        <v>2025</v>
      </c>
      <c r="K1" s="21">
        <v>2026</v>
      </c>
      <c r="L1" s="21">
        <v>2027</v>
      </c>
      <c r="M1" s="21">
        <v>2028</v>
      </c>
      <c r="N1" s="21">
        <v>2029</v>
      </c>
      <c r="O1" s="21">
        <v>2030</v>
      </c>
      <c r="P1" s="21">
        <v>2031</v>
      </c>
      <c r="Q1" s="21">
        <v>2032</v>
      </c>
      <c r="R1" s="21">
        <v>2033</v>
      </c>
      <c r="S1" s="21">
        <v>2034</v>
      </c>
      <c r="T1" s="21">
        <v>2035</v>
      </c>
      <c r="U1" s="21">
        <v>2036</v>
      </c>
      <c r="V1" s="21">
        <v>2037</v>
      </c>
      <c r="W1" s="21">
        <v>2038</v>
      </c>
      <c r="X1" s="21">
        <v>2039</v>
      </c>
      <c r="Y1" s="21">
        <v>2040</v>
      </c>
      <c r="Z1" s="21">
        <v>2041</v>
      </c>
      <c r="AA1" s="21">
        <v>2042</v>
      </c>
      <c r="AB1" s="21">
        <v>2043</v>
      </c>
      <c r="AC1" s="21">
        <v>2044</v>
      </c>
      <c r="AD1" s="21">
        <v>2045</v>
      </c>
      <c r="AE1" s="21">
        <v>2046</v>
      </c>
      <c r="AF1" s="21">
        <v>2047</v>
      </c>
      <c r="AG1" s="21">
        <v>2048</v>
      </c>
      <c r="AH1" s="21">
        <v>2049</v>
      </c>
      <c r="AI1" s="21">
        <v>2050</v>
      </c>
    </row>
    <row r="2" spans="1:35" s="76" customFormat="1" x14ac:dyDescent="0.25">
      <c r="A2" s="253"/>
      <c r="B2" s="254">
        <v>1</v>
      </c>
      <c r="C2" s="254">
        <v>2</v>
      </c>
      <c r="D2" s="254">
        <v>3</v>
      </c>
      <c r="E2" s="254">
        <v>4</v>
      </c>
      <c r="F2" s="254">
        <v>5</v>
      </c>
      <c r="G2" s="254">
        <v>6</v>
      </c>
      <c r="H2" s="254">
        <v>7</v>
      </c>
      <c r="I2" s="254">
        <v>8</v>
      </c>
      <c r="J2" s="254">
        <v>9</v>
      </c>
      <c r="K2" s="254">
        <v>10</v>
      </c>
      <c r="L2" s="254">
        <v>11</v>
      </c>
      <c r="M2" s="254">
        <v>12</v>
      </c>
      <c r="N2" s="254">
        <v>13</v>
      </c>
      <c r="O2" s="254">
        <v>14</v>
      </c>
      <c r="P2" s="254">
        <v>15</v>
      </c>
      <c r="Q2" s="254">
        <v>16</v>
      </c>
      <c r="R2" s="254">
        <v>17</v>
      </c>
      <c r="S2" s="254">
        <v>18</v>
      </c>
      <c r="T2" s="254">
        <v>19</v>
      </c>
      <c r="U2" s="254">
        <v>20</v>
      </c>
      <c r="V2" s="254">
        <v>21</v>
      </c>
      <c r="W2" s="254">
        <v>22</v>
      </c>
      <c r="X2" s="254">
        <v>23</v>
      </c>
      <c r="Y2" s="254">
        <v>24</v>
      </c>
      <c r="Z2" s="254">
        <v>25</v>
      </c>
      <c r="AA2" s="254">
        <v>26</v>
      </c>
      <c r="AB2" s="254">
        <v>27</v>
      </c>
      <c r="AC2" s="254">
        <v>28</v>
      </c>
      <c r="AD2" s="254">
        <v>29</v>
      </c>
      <c r="AE2" s="254">
        <v>30</v>
      </c>
      <c r="AF2" s="254">
        <v>31</v>
      </c>
      <c r="AG2" s="254">
        <v>32</v>
      </c>
      <c r="AH2" s="254">
        <v>33</v>
      </c>
      <c r="AI2" s="255">
        <v>34</v>
      </c>
    </row>
    <row r="3" spans="1:35" s="76" customFormat="1" ht="15.75" thickBot="1" x14ac:dyDescent="0.3">
      <c r="A3" s="256" t="s">
        <v>157</v>
      </c>
      <c r="B3" s="260">
        <v>1.006</v>
      </c>
      <c r="C3" s="258">
        <v>1.0069999999999999</v>
      </c>
      <c r="D3" s="258">
        <v>1.006</v>
      </c>
      <c r="E3" s="258">
        <v>1.0049999999999999</v>
      </c>
      <c r="F3" s="258">
        <v>1.0049999999999999</v>
      </c>
      <c r="G3" s="258">
        <v>1.004</v>
      </c>
      <c r="H3" s="258">
        <v>1.0029999999999999</v>
      </c>
      <c r="I3" s="258">
        <v>1.0029999999999999</v>
      </c>
      <c r="J3" s="258">
        <v>1.002</v>
      </c>
      <c r="K3" s="258">
        <v>1.002</v>
      </c>
      <c r="L3" s="258">
        <v>1.002</v>
      </c>
      <c r="M3" s="258">
        <v>1.002</v>
      </c>
      <c r="N3" s="258">
        <v>1.002</v>
      </c>
      <c r="O3" s="258">
        <v>1.002</v>
      </c>
      <c r="P3" s="258">
        <v>1.002</v>
      </c>
      <c r="Q3" s="258">
        <v>1.002</v>
      </c>
      <c r="R3" s="258">
        <v>1.002</v>
      </c>
      <c r="S3" s="258">
        <v>1.002</v>
      </c>
      <c r="T3" s="258">
        <v>1.002</v>
      </c>
      <c r="U3" s="258">
        <v>1.0029999999999999</v>
      </c>
      <c r="V3" s="258">
        <v>1.0029999999999999</v>
      </c>
      <c r="W3" s="258">
        <v>1.0029999999999999</v>
      </c>
      <c r="X3" s="258">
        <v>1.0029999999999999</v>
      </c>
      <c r="Y3" s="258">
        <v>1.0029999999999999</v>
      </c>
      <c r="Z3" s="258">
        <v>1.0029999999999999</v>
      </c>
      <c r="AA3" s="258">
        <v>1.0029999999999999</v>
      </c>
      <c r="AB3" s="258">
        <v>1.002</v>
      </c>
      <c r="AC3" s="258">
        <v>1.002</v>
      </c>
      <c r="AD3" s="258">
        <v>1.002</v>
      </c>
      <c r="AE3" s="258">
        <v>1.002</v>
      </c>
      <c r="AF3" s="258">
        <v>1.002</v>
      </c>
      <c r="AG3" s="258">
        <v>1.0009999999999999</v>
      </c>
      <c r="AH3" s="258">
        <v>1.0009999999999999</v>
      </c>
      <c r="AI3" s="259">
        <f>AH3</f>
        <v>1.0009999999999999</v>
      </c>
    </row>
    <row r="4" spans="1:35" s="76" customFormat="1" x14ac:dyDescent="0.25">
      <c r="A4" s="253"/>
      <c r="B4" s="254">
        <v>1</v>
      </c>
      <c r="C4" s="254">
        <v>2</v>
      </c>
      <c r="D4" s="254">
        <v>3</v>
      </c>
      <c r="E4" s="254">
        <v>4</v>
      </c>
      <c r="F4" s="254">
        <v>5</v>
      </c>
      <c r="G4" s="254">
        <v>6</v>
      </c>
      <c r="H4" s="254">
        <v>7</v>
      </c>
      <c r="I4" s="254">
        <v>8</v>
      </c>
      <c r="J4" s="254">
        <v>9</v>
      </c>
      <c r="K4" s="254">
        <v>10</v>
      </c>
      <c r="L4" s="254">
        <v>11</v>
      </c>
      <c r="M4" s="254">
        <v>12</v>
      </c>
      <c r="N4" s="254">
        <v>13</v>
      </c>
      <c r="O4" s="254">
        <v>14</v>
      </c>
      <c r="P4" s="254">
        <v>15</v>
      </c>
      <c r="Q4" s="254">
        <v>16</v>
      </c>
      <c r="R4" s="254">
        <v>17</v>
      </c>
      <c r="S4" s="254">
        <v>18</v>
      </c>
      <c r="T4" s="254">
        <v>19</v>
      </c>
      <c r="U4" s="254">
        <v>20</v>
      </c>
      <c r="V4" s="254">
        <v>21</v>
      </c>
      <c r="W4" s="254">
        <v>22</v>
      </c>
      <c r="X4" s="254">
        <v>23</v>
      </c>
      <c r="Y4" s="254">
        <v>24</v>
      </c>
      <c r="Z4" s="254">
        <v>25</v>
      </c>
      <c r="AA4" s="254">
        <v>26</v>
      </c>
      <c r="AB4" s="254">
        <v>27</v>
      </c>
      <c r="AC4" s="254">
        <v>28</v>
      </c>
      <c r="AD4" s="254">
        <v>29</v>
      </c>
      <c r="AE4" s="254">
        <v>30</v>
      </c>
      <c r="AF4" s="254">
        <v>31</v>
      </c>
      <c r="AG4" s="254">
        <v>32</v>
      </c>
      <c r="AH4" s="254">
        <v>33</v>
      </c>
      <c r="AI4" s="255">
        <v>34</v>
      </c>
    </row>
    <row r="5" spans="1:35" s="76" customFormat="1" ht="15.75" thickBot="1" x14ac:dyDescent="0.3">
      <c r="A5" s="256" t="s">
        <v>158</v>
      </c>
      <c r="B5" s="260">
        <v>1</v>
      </c>
      <c r="C5" s="258">
        <v>1</v>
      </c>
      <c r="D5" s="258">
        <v>1</v>
      </c>
      <c r="E5" s="258">
        <v>1</v>
      </c>
      <c r="F5" s="258">
        <v>1</v>
      </c>
      <c r="G5" s="258">
        <v>1</v>
      </c>
      <c r="H5" s="258">
        <v>1</v>
      </c>
      <c r="I5" s="258">
        <v>1</v>
      </c>
      <c r="J5" s="258">
        <v>1</v>
      </c>
      <c r="K5" s="258">
        <v>1</v>
      </c>
      <c r="L5" s="258">
        <v>1</v>
      </c>
      <c r="M5" s="258">
        <v>1</v>
      </c>
      <c r="N5" s="258">
        <v>1</v>
      </c>
      <c r="O5" s="258">
        <v>1</v>
      </c>
      <c r="P5" s="258">
        <v>1</v>
      </c>
      <c r="Q5" s="258">
        <v>1</v>
      </c>
      <c r="R5" s="258">
        <v>1</v>
      </c>
      <c r="S5" s="258">
        <v>1</v>
      </c>
      <c r="T5" s="258">
        <v>1</v>
      </c>
      <c r="U5" s="258">
        <v>1</v>
      </c>
      <c r="V5" s="258">
        <v>1</v>
      </c>
      <c r="W5" s="258">
        <v>1</v>
      </c>
      <c r="X5" s="258">
        <v>1</v>
      </c>
      <c r="Y5" s="258">
        <v>1</v>
      </c>
      <c r="Z5" s="258">
        <v>1</v>
      </c>
      <c r="AA5" s="258">
        <v>1</v>
      </c>
      <c r="AB5" s="258">
        <v>1</v>
      </c>
      <c r="AC5" s="258">
        <v>1</v>
      </c>
      <c r="AD5" s="258">
        <v>1</v>
      </c>
      <c r="AE5" s="258">
        <v>1</v>
      </c>
      <c r="AF5" s="258">
        <v>1</v>
      </c>
      <c r="AG5" s="258">
        <v>1</v>
      </c>
      <c r="AH5" s="258">
        <v>1</v>
      </c>
      <c r="AI5" s="259">
        <v>1</v>
      </c>
    </row>
    <row r="6" spans="1:35" s="76" customFormat="1" x14ac:dyDescent="0.25">
      <c r="A6" s="253"/>
      <c r="B6" s="254">
        <v>1</v>
      </c>
      <c r="C6" s="254">
        <v>2</v>
      </c>
      <c r="D6" s="254">
        <v>3</v>
      </c>
      <c r="E6" s="254">
        <v>4</v>
      </c>
      <c r="F6" s="254">
        <v>5</v>
      </c>
      <c r="G6" s="254">
        <v>6</v>
      </c>
      <c r="H6" s="254">
        <v>7</v>
      </c>
      <c r="I6" s="254">
        <v>8</v>
      </c>
      <c r="J6" s="254">
        <v>9</v>
      </c>
      <c r="K6" s="254">
        <v>10</v>
      </c>
      <c r="L6" s="254">
        <v>11</v>
      </c>
      <c r="M6" s="254">
        <v>12</v>
      </c>
      <c r="N6" s="254">
        <v>13</v>
      </c>
      <c r="O6" s="254">
        <v>14</v>
      </c>
      <c r="P6" s="254">
        <v>15</v>
      </c>
      <c r="Q6" s="254">
        <v>16</v>
      </c>
      <c r="R6" s="254">
        <v>17</v>
      </c>
      <c r="S6" s="254">
        <v>18</v>
      </c>
      <c r="T6" s="254">
        <v>19</v>
      </c>
      <c r="U6" s="254">
        <v>20</v>
      </c>
      <c r="V6" s="254">
        <v>21</v>
      </c>
      <c r="W6" s="254">
        <v>22</v>
      </c>
      <c r="X6" s="254">
        <v>23</v>
      </c>
      <c r="Y6" s="254">
        <v>24</v>
      </c>
      <c r="Z6" s="254">
        <v>25</v>
      </c>
      <c r="AA6" s="254">
        <v>26</v>
      </c>
      <c r="AB6" s="254">
        <v>27</v>
      </c>
      <c r="AC6" s="254">
        <v>28</v>
      </c>
      <c r="AD6" s="254">
        <v>29</v>
      </c>
      <c r="AE6" s="254">
        <v>30</v>
      </c>
      <c r="AF6" s="254">
        <v>31</v>
      </c>
      <c r="AG6" s="254">
        <v>32</v>
      </c>
      <c r="AH6" s="254">
        <v>33</v>
      </c>
      <c r="AI6" s="255">
        <v>34</v>
      </c>
    </row>
    <row r="7" spans="1:35" s="76" customFormat="1" ht="15.75" thickBot="1" x14ac:dyDescent="0.3">
      <c r="A7" s="256" t="s">
        <v>159</v>
      </c>
      <c r="B7" s="260">
        <v>1.0309086255241924</v>
      </c>
      <c r="C7" s="258">
        <f t="shared" ref="C7:AH7" si="0">(D13+D14)/(C13+C14)</f>
        <v>1.0299819254189244</v>
      </c>
      <c r="D7" s="258">
        <f t="shared" si="0"/>
        <v>1.0291091762670785</v>
      </c>
      <c r="E7" s="258">
        <f t="shared" si="0"/>
        <v>1.0263571579020978</v>
      </c>
      <c r="F7" s="258">
        <f t="shared" si="0"/>
        <v>1.0304623290792918</v>
      </c>
      <c r="G7" s="258">
        <f t="shared" si="0"/>
        <v>1.0295618075689479</v>
      </c>
      <c r="H7" s="258">
        <f t="shared" si="0"/>
        <v>1.0287129994057864</v>
      </c>
      <c r="I7" s="258">
        <f t="shared" si="0"/>
        <v>1.027911574386998</v>
      </c>
      <c r="J7" s="258">
        <f t="shared" si="0"/>
        <v>1.0271536726334105</v>
      </c>
      <c r="K7" s="258">
        <f t="shared" si="0"/>
        <v>1.026435842422482</v>
      </c>
      <c r="L7" s="258">
        <f t="shared" si="0"/>
        <v>1.0257549876279564</v>
      </c>
      <c r="M7" s="258">
        <f t="shared" si="0"/>
        <v>1.0251083230777307</v>
      </c>
      <c r="N7" s="258">
        <f t="shared" si="0"/>
        <v>1.0528316806716569</v>
      </c>
      <c r="O7" s="257">
        <f t="shared" si="0"/>
        <v>0.98437467003294821</v>
      </c>
      <c r="P7" s="258">
        <f t="shared" si="0"/>
        <v>0.98412664360153779</v>
      </c>
      <c r="Q7" s="258">
        <f t="shared" si="0"/>
        <v>0.98387061614308946</v>
      </c>
      <c r="R7" s="258">
        <f t="shared" si="0"/>
        <v>0.98360619415575179</v>
      </c>
      <c r="S7" s="258">
        <f t="shared" si="0"/>
        <v>0.98333295790362607</v>
      </c>
      <c r="T7" s="258">
        <f t="shared" si="0"/>
        <v>0.98305045919348977</v>
      </c>
      <c r="U7" s="258">
        <f t="shared" si="0"/>
        <v>0.98275821892152315</v>
      </c>
      <c r="V7" s="258">
        <f t="shared" si="0"/>
        <v>0.98245572436178863</v>
      </c>
      <c r="W7" s="258">
        <f t="shared" si="0"/>
        <v>0.98214242616418324</v>
      </c>
      <c r="X7" s="258">
        <f t="shared" si="0"/>
        <v>0.98181773502488789</v>
      </c>
      <c r="Y7" s="258">
        <f t="shared" si="0"/>
        <v>0.98148101798685561</v>
      </c>
      <c r="Z7" s="258">
        <f t="shared" si="0"/>
        <v>0.98113159432147823</v>
      </c>
      <c r="AA7" s="258">
        <f t="shared" si="0"/>
        <v>0.98076873093504802</v>
      </c>
      <c r="AB7" s="258">
        <f t="shared" si="0"/>
        <v>0.98039163723478706</v>
      </c>
      <c r="AC7" s="258">
        <f t="shared" si="0"/>
        <v>0.97999945937878585</v>
      </c>
      <c r="AD7" s="258">
        <f t="shared" si="0"/>
        <v>0.9795912738218322</v>
      </c>
      <c r="AE7" s="258">
        <f t="shared" si="0"/>
        <v>0.97916608005444539</v>
      </c>
      <c r="AF7" s="258">
        <f t="shared" si="0"/>
        <v>0.97872279241495375</v>
      </c>
      <c r="AG7" s="258">
        <f t="shared" si="0"/>
        <v>0.97826023083354818</v>
      </c>
      <c r="AH7" s="258">
        <f t="shared" si="0"/>
        <v>0.9555542206843527</v>
      </c>
      <c r="AI7" s="259">
        <f>AH7</f>
        <v>0.9555542206843527</v>
      </c>
    </row>
    <row r="8" spans="1:35" s="76" customFormat="1" x14ac:dyDescent="0.25">
      <c r="A8" s="253"/>
      <c r="B8" s="254">
        <v>1</v>
      </c>
      <c r="C8" s="254">
        <v>2</v>
      </c>
      <c r="D8" s="254">
        <v>3</v>
      </c>
      <c r="E8" s="254">
        <v>4</v>
      </c>
      <c r="F8" s="254">
        <v>5</v>
      </c>
      <c r="G8" s="254">
        <v>6</v>
      </c>
      <c r="H8" s="254">
        <v>7</v>
      </c>
      <c r="I8" s="254">
        <v>8</v>
      </c>
      <c r="J8" s="254">
        <v>9</v>
      </c>
      <c r="K8" s="254">
        <v>10</v>
      </c>
      <c r="L8" s="254">
        <v>11</v>
      </c>
      <c r="M8" s="254">
        <v>12</v>
      </c>
      <c r="N8" s="254">
        <v>13</v>
      </c>
      <c r="O8" s="254">
        <v>14</v>
      </c>
      <c r="P8" s="254">
        <v>15</v>
      </c>
      <c r="Q8" s="254">
        <v>16</v>
      </c>
      <c r="R8" s="254">
        <v>17</v>
      </c>
      <c r="S8" s="254">
        <v>18</v>
      </c>
      <c r="T8" s="254">
        <v>19</v>
      </c>
      <c r="U8" s="254">
        <v>20</v>
      </c>
      <c r="V8" s="254">
        <v>21</v>
      </c>
      <c r="W8" s="254">
        <v>22</v>
      </c>
      <c r="X8" s="254">
        <v>23</v>
      </c>
      <c r="Y8" s="254">
        <v>24</v>
      </c>
      <c r="Z8" s="254">
        <v>25</v>
      </c>
      <c r="AA8" s="254">
        <v>26</v>
      </c>
      <c r="AB8" s="254">
        <v>27</v>
      </c>
      <c r="AC8" s="254">
        <v>28</v>
      </c>
      <c r="AD8" s="254">
        <v>29</v>
      </c>
      <c r="AE8" s="254">
        <v>30</v>
      </c>
      <c r="AF8" s="254">
        <v>31</v>
      </c>
      <c r="AG8" s="254">
        <v>32</v>
      </c>
      <c r="AH8" s="254">
        <v>33</v>
      </c>
      <c r="AI8" s="255">
        <v>34</v>
      </c>
    </row>
    <row r="9" spans="1:35" s="76" customFormat="1" ht="15.75" thickBot="1" x14ac:dyDescent="0.3">
      <c r="A9" s="256" t="s">
        <v>160</v>
      </c>
      <c r="B9" s="260">
        <v>1.0309088591834434</v>
      </c>
      <c r="C9" s="258">
        <f t="shared" ref="C9:AH9" si="1">D14/C14</f>
        <v>1.0299821452770572</v>
      </c>
      <c r="D9" s="258">
        <f t="shared" si="1"/>
        <v>1.0291093835116842</v>
      </c>
      <c r="E9" s="258">
        <f t="shared" si="1"/>
        <v>1.0000125356333298</v>
      </c>
      <c r="F9" s="258">
        <f t="shared" si="1"/>
        <v>1.0312650730416197</v>
      </c>
      <c r="G9" s="258">
        <f t="shared" si="1"/>
        <v>1.030317203460994</v>
      </c>
      <c r="H9" s="258">
        <f t="shared" si="1"/>
        <v>1.0294251162255215</v>
      </c>
      <c r="I9" s="258">
        <f t="shared" si="1"/>
        <v>1.0285840278828744</v>
      </c>
      <c r="J9" s="258">
        <f t="shared" si="1"/>
        <v>1.0277896867032912</v>
      </c>
      <c r="K9" s="258">
        <f t="shared" si="1"/>
        <v>1.0270383007952031</v>
      </c>
      <c r="L9" s="258">
        <f t="shared" si="1"/>
        <v>1.0263264775756349</v>
      </c>
      <c r="M9" s="258">
        <f t="shared" si="1"/>
        <v>1.0256511725565365</v>
      </c>
      <c r="N9" s="258">
        <f t="shared" si="1"/>
        <v>1.0750189100347549</v>
      </c>
      <c r="O9" s="257">
        <f t="shared" si="1"/>
        <v>0.97718399009680978</v>
      </c>
      <c r="P9" s="258">
        <f t="shared" si="1"/>
        <v>0.97665126513080724</v>
      </c>
      <c r="Q9" s="258">
        <f t="shared" si="1"/>
        <v>0.97609306852629174</v>
      </c>
      <c r="R9" s="258">
        <f t="shared" si="1"/>
        <v>0.97550752869313673</v>
      </c>
      <c r="S9" s="258">
        <f t="shared" si="1"/>
        <v>0.97489258607806417</v>
      </c>
      <c r="T9" s="258">
        <f t="shared" si="1"/>
        <v>0.97424596896059956</v>
      </c>
      <c r="U9" s="258">
        <f t="shared" si="1"/>
        <v>0.97356516541004856</v>
      </c>
      <c r="V9" s="258">
        <f t="shared" si="1"/>
        <v>0.97284739067382564</v>
      </c>
      <c r="W9" s="258">
        <f t="shared" si="1"/>
        <v>0.97208954910454393</v>
      </c>
      <c r="X9" s="258">
        <f t="shared" si="1"/>
        <v>0.97128818952825258</v>
      </c>
      <c r="Y9" s="258">
        <f t="shared" si="1"/>
        <v>0.97043945269663723</v>
      </c>
      <c r="Z9" s="258">
        <f t="shared" si="1"/>
        <v>0.96953900913527324</v>
      </c>
      <c r="AA9" s="258">
        <f t="shared" si="1"/>
        <v>0.96858198527577055</v>
      </c>
      <c r="AB9" s="258">
        <f t="shared" si="1"/>
        <v>0.9675628752115556</v>
      </c>
      <c r="AC9" s="258">
        <f t="shared" si="1"/>
        <v>0.96647543470355646</v>
      </c>
      <c r="AD9" s="258">
        <f t="shared" si="1"/>
        <v>0.9653125531258574</v>
      </c>
      <c r="AE9" s="258">
        <f t="shared" si="1"/>
        <v>0.96406609780239738</v>
      </c>
      <c r="AF9" s="258">
        <f t="shared" si="1"/>
        <v>0.96272672353118272</v>
      </c>
      <c r="AG9" s="258">
        <f t="shared" si="1"/>
        <v>0.96128363786132087</v>
      </c>
      <c r="AH9" s="258">
        <f t="shared" si="1"/>
        <v>0.91944861929655808</v>
      </c>
      <c r="AI9" s="259">
        <f>AH9</f>
        <v>0.91944861929655808</v>
      </c>
    </row>
    <row r="10" spans="1:35" x14ac:dyDescent="0.25">
      <c r="A10" s="221"/>
      <c r="B10" s="221"/>
      <c r="C10" s="221"/>
      <c r="D10" s="221"/>
      <c r="E10" s="221"/>
      <c r="F10" s="221"/>
      <c r="G10" s="221"/>
      <c r="H10" s="221"/>
      <c r="I10" s="221"/>
      <c r="J10" s="221"/>
      <c r="K10" s="221"/>
      <c r="L10" s="221"/>
      <c r="M10" s="221"/>
      <c r="N10" s="221"/>
      <c r="O10" s="221" t="s">
        <v>161</v>
      </c>
      <c r="P10" s="221"/>
      <c r="Q10" s="221"/>
      <c r="R10" s="221"/>
      <c r="S10" s="221"/>
      <c r="T10" s="221"/>
      <c r="U10" s="221"/>
      <c r="V10" s="221"/>
      <c r="W10" s="221"/>
      <c r="X10" s="221"/>
      <c r="Y10" s="221"/>
      <c r="Z10" s="221"/>
      <c r="AA10" s="221"/>
      <c r="AB10" s="221"/>
      <c r="AC10" s="221"/>
      <c r="AD10" s="221"/>
      <c r="AE10" s="221"/>
      <c r="AF10" s="221"/>
      <c r="AG10" s="221"/>
      <c r="AH10" s="221"/>
      <c r="AI10" s="221"/>
    </row>
    <row r="12" spans="1:35" s="76" customFormat="1" x14ac:dyDescent="0.25">
      <c r="A12" s="252"/>
      <c r="B12" s="252">
        <v>2017</v>
      </c>
      <c r="C12" s="252">
        <v>2018</v>
      </c>
      <c r="D12" s="252">
        <v>2019</v>
      </c>
      <c r="E12" s="252">
        <v>2020</v>
      </c>
      <c r="F12" s="252">
        <v>2021</v>
      </c>
      <c r="G12" s="252">
        <v>2022</v>
      </c>
      <c r="H12" s="252">
        <v>2023</v>
      </c>
      <c r="I12" s="252">
        <v>2024</v>
      </c>
      <c r="J12" s="252">
        <v>2025</v>
      </c>
      <c r="K12" s="252">
        <v>2026</v>
      </c>
      <c r="L12" s="252">
        <v>2027</v>
      </c>
      <c r="M12" s="252">
        <v>2028</v>
      </c>
      <c r="N12" s="252">
        <v>2029</v>
      </c>
      <c r="O12" s="252">
        <v>2030</v>
      </c>
      <c r="P12" s="252">
        <v>2031</v>
      </c>
      <c r="Q12" s="252">
        <v>2032</v>
      </c>
      <c r="R12" s="252">
        <v>2033</v>
      </c>
      <c r="S12" s="252">
        <v>2034</v>
      </c>
      <c r="T12" s="252">
        <v>2035</v>
      </c>
      <c r="U12" s="252">
        <v>2036</v>
      </c>
      <c r="V12" s="252">
        <v>2037</v>
      </c>
      <c r="W12" s="252">
        <v>2038</v>
      </c>
      <c r="X12" s="252">
        <v>2039</v>
      </c>
      <c r="Y12" s="252">
        <v>2040</v>
      </c>
      <c r="Z12" s="252">
        <v>2041</v>
      </c>
      <c r="AA12" s="252">
        <v>2042</v>
      </c>
      <c r="AB12" s="252">
        <v>2043</v>
      </c>
      <c r="AC12" s="252">
        <v>2044</v>
      </c>
      <c r="AD12" s="252">
        <v>2045</v>
      </c>
      <c r="AE12" s="252">
        <v>2046</v>
      </c>
      <c r="AF12" s="252">
        <v>2047</v>
      </c>
      <c r="AG12" s="252">
        <v>2048</v>
      </c>
      <c r="AH12" s="252">
        <v>2049</v>
      </c>
      <c r="AI12" s="252">
        <v>2050</v>
      </c>
    </row>
    <row r="13" spans="1:35" s="76" customFormat="1" x14ac:dyDescent="0.25">
      <c r="A13" s="252" t="s">
        <v>162</v>
      </c>
      <c r="B13" s="252">
        <v>73001.3</v>
      </c>
      <c r="C13" s="252">
        <f>B13+($E13-$B13)/3</f>
        <v>75257.666666666672</v>
      </c>
      <c r="D13" s="252">
        <f>C13+($E13-$B13)/3</f>
        <v>77514.03333333334</v>
      </c>
      <c r="E13" s="252">
        <v>79770.399999999994</v>
      </c>
      <c r="F13" s="252">
        <f>E13+($O13-$E13)/($O12-$E12+1)</f>
        <v>82264.436363636356</v>
      </c>
      <c r="G13" s="252">
        <f>F13+($O13-$E13)/($O$12-$E$12+1)</f>
        <v>84758.472727272718</v>
      </c>
      <c r="H13" s="252">
        <f t="shared" ref="H13:M13" si="2">G13+($O13-$E13)/($O$12-$E$12+1)</f>
        <v>87252.50909090908</v>
      </c>
      <c r="I13" s="252">
        <f t="shared" si="2"/>
        <v>89746.545454545441</v>
      </c>
      <c r="J13" s="252">
        <f t="shared" si="2"/>
        <v>92240.581818181803</v>
      </c>
      <c r="K13" s="252">
        <f t="shared" si="2"/>
        <v>94734.618181818165</v>
      </c>
      <c r="L13" s="252">
        <f t="shared" si="2"/>
        <v>97228.654545454527</v>
      </c>
      <c r="M13" s="252">
        <f t="shared" si="2"/>
        <v>99722.690909090888</v>
      </c>
      <c r="N13" s="252">
        <f t="shared" ref="N13" si="3">M13+($O13-$E13)/($O$12-$E$12+1)</f>
        <v>102216.72727272725</v>
      </c>
      <c r="O13" s="252">
        <v>107204.8</v>
      </c>
      <c r="P13" s="252">
        <f>O13+($AI13-$O13)/($AI$12-$O$12+1)</f>
        <v>105673.30476190476</v>
      </c>
      <c r="Q13" s="252">
        <f t="shared" ref="Q13:AH13" si="4">P13+($AI13-$O13)/($AI$12-$O$12+1)</f>
        <v>104141.80952380951</v>
      </c>
      <c r="R13" s="252">
        <f t="shared" si="4"/>
        <v>102610.31428571427</v>
      </c>
      <c r="S13" s="252">
        <f t="shared" si="4"/>
        <v>101078.81904761902</v>
      </c>
      <c r="T13" s="252">
        <f t="shared" si="4"/>
        <v>99547.323809523776</v>
      </c>
      <c r="U13" s="252">
        <f t="shared" si="4"/>
        <v>98015.82857142853</v>
      </c>
      <c r="V13" s="252">
        <f t="shared" si="4"/>
        <v>96484.333333333285</v>
      </c>
      <c r="W13" s="252">
        <f t="shared" si="4"/>
        <v>94952.838095238039</v>
      </c>
      <c r="X13" s="252">
        <f t="shared" si="4"/>
        <v>93421.342857142794</v>
      </c>
      <c r="Y13" s="252">
        <f t="shared" si="4"/>
        <v>91889.847619047549</v>
      </c>
      <c r="Z13" s="252">
        <f t="shared" si="4"/>
        <v>90358.352380952303</v>
      </c>
      <c r="AA13" s="252">
        <f t="shared" si="4"/>
        <v>88826.857142857058</v>
      </c>
      <c r="AB13" s="252">
        <f t="shared" si="4"/>
        <v>87295.361904761812</v>
      </c>
      <c r="AC13" s="252">
        <f t="shared" si="4"/>
        <v>85763.866666666567</v>
      </c>
      <c r="AD13" s="252">
        <f t="shared" si="4"/>
        <v>84232.371428571321</v>
      </c>
      <c r="AE13" s="252">
        <f t="shared" si="4"/>
        <v>82700.876190476076</v>
      </c>
      <c r="AF13" s="252">
        <f t="shared" si="4"/>
        <v>81169.38095238083</v>
      </c>
      <c r="AG13" s="252">
        <f t="shared" si="4"/>
        <v>79637.885714285585</v>
      </c>
      <c r="AH13" s="252">
        <f t="shared" si="4"/>
        <v>78106.39047619034</v>
      </c>
      <c r="AI13" s="252">
        <v>75043.399999999994</v>
      </c>
    </row>
    <row r="14" spans="1:35" s="76" customFormat="1" x14ac:dyDescent="0.25">
      <c r="A14" s="252" t="s">
        <v>163</v>
      </c>
      <c r="B14" s="252">
        <v>13600.2</v>
      </c>
      <c r="C14" s="252">
        <f>B14+($E14-$B14)/3</f>
        <v>14020.566666666668</v>
      </c>
      <c r="D14" s="252">
        <f>C14+($E14-$B14)/3</f>
        <v>14440.933333333334</v>
      </c>
      <c r="E14" s="252">
        <v>14861.3</v>
      </c>
      <c r="F14" s="252">
        <f>E14+($O14-$E14)/($O13-$E13+1)</f>
        <v>14861.486295807605</v>
      </c>
      <c r="G14" s="252">
        <f>F14+($O14-$E14)/($O$12-$E$12+1)</f>
        <v>15326.131750353059</v>
      </c>
      <c r="H14" s="252">
        <f t="shared" ref="H14:M14" si="5">G14+($O14-$E14)/($O$12-$E$12+1)</f>
        <v>15790.777204898513</v>
      </c>
      <c r="I14" s="252">
        <f t="shared" si="5"/>
        <v>16255.422659443968</v>
      </c>
      <c r="J14" s="252">
        <f t="shared" si="5"/>
        <v>16720.068113989422</v>
      </c>
      <c r="K14" s="252">
        <f t="shared" si="5"/>
        <v>17184.713568534877</v>
      </c>
      <c r="L14" s="252">
        <f t="shared" si="5"/>
        <v>17649.359023080331</v>
      </c>
      <c r="M14" s="252">
        <f t="shared" si="5"/>
        <v>18114.004477625786</v>
      </c>
      <c r="N14" s="252">
        <f t="shared" ref="N14" si="6">M14+($O14-$E14)/($O$12-$E$12+1)</f>
        <v>18578.64993217124</v>
      </c>
      <c r="O14" s="252">
        <v>19972.400000000001</v>
      </c>
      <c r="P14" s="252">
        <f>O14+($AI14-$O14)/($AI$12-$O$12+1)</f>
        <v>19516.709523809524</v>
      </c>
      <c r="Q14" s="252">
        <f t="shared" ref="Q14:AH14" si="7">P14+($AI14-$O14)/($AI$12-$O$12+1)</f>
        <v>19061.019047619047</v>
      </c>
      <c r="R14" s="252">
        <f t="shared" si="7"/>
        <v>18605.32857142857</v>
      </c>
      <c r="S14" s="252">
        <f t="shared" si="7"/>
        <v>18149.638095238093</v>
      </c>
      <c r="T14" s="252">
        <f t="shared" si="7"/>
        <v>17693.947619047616</v>
      </c>
      <c r="U14" s="252">
        <f t="shared" si="7"/>
        <v>17238.257142857139</v>
      </c>
      <c r="V14" s="252">
        <f t="shared" si="7"/>
        <v>16782.566666666662</v>
      </c>
      <c r="W14" s="252">
        <f t="shared" si="7"/>
        <v>16326.876190476185</v>
      </c>
      <c r="X14" s="252">
        <f t="shared" si="7"/>
        <v>15871.185714285708</v>
      </c>
      <c r="Y14" s="252">
        <f t="shared" si="7"/>
        <v>15415.495238095231</v>
      </c>
      <c r="Z14" s="252">
        <f t="shared" si="7"/>
        <v>14959.804761904754</v>
      </c>
      <c r="AA14" s="252">
        <f t="shared" si="7"/>
        <v>14504.114285714277</v>
      </c>
      <c r="AB14" s="252">
        <f t="shared" si="7"/>
        <v>14048.4238095238</v>
      </c>
      <c r="AC14" s="252">
        <f t="shared" si="7"/>
        <v>13592.733333333323</v>
      </c>
      <c r="AD14" s="252">
        <f t="shared" si="7"/>
        <v>13137.042857142846</v>
      </c>
      <c r="AE14" s="252">
        <f t="shared" si="7"/>
        <v>12681.352380952369</v>
      </c>
      <c r="AF14" s="252">
        <f t="shared" si="7"/>
        <v>12225.661904761891</v>
      </c>
      <c r="AG14" s="252">
        <f t="shared" si="7"/>
        <v>11769.971428571414</v>
      </c>
      <c r="AH14" s="252">
        <f t="shared" si="7"/>
        <v>11314.280952380937</v>
      </c>
      <c r="AI14" s="252">
        <v>10402.9</v>
      </c>
    </row>
    <row r="16" spans="1:35" x14ac:dyDescent="0.25">
      <c r="A16" s="221"/>
      <c r="B16" s="15" t="s">
        <v>116</v>
      </c>
      <c r="C16" s="15"/>
      <c r="D16" s="15"/>
      <c r="E16" s="15"/>
      <c r="F16" s="15"/>
      <c r="G16" s="15"/>
      <c r="H16" s="15"/>
      <c r="I16" s="15"/>
      <c r="J16" s="15"/>
      <c r="K16" s="15"/>
      <c r="L16" s="15"/>
      <c r="M16" s="15"/>
      <c r="N16" s="15"/>
      <c r="O16" s="15"/>
      <c r="P16" s="15"/>
      <c r="Q16" s="15"/>
      <c r="R16" s="221"/>
      <c r="S16" s="221"/>
      <c r="T16" s="221"/>
      <c r="U16" s="221"/>
      <c r="V16" s="221"/>
      <c r="W16" s="221"/>
      <c r="X16" s="221"/>
      <c r="Y16" s="221"/>
      <c r="Z16" s="221"/>
      <c r="AA16" s="221"/>
      <c r="AB16" s="221"/>
      <c r="AC16" s="221"/>
      <c r="AD16" s="221"/>
      <c r="AE16" s="221"/>
      <c r="AF16" s="221"/>
      <c r="AG16" s="221"/>
      <c r="AH16" s="221"/>
      <c r="AI16" s="221"/>
    </row>
    <row r="17" spans="2:17" x14ac:dyDescent="0.25">
      <c r="B17" s="15" t="s">
        <v>118</v>
      </c>
      <c r="C17" s="15"/>
      <c r="D17" s="15"/>
      <c r="E17" s="15"/>
      <c r="F17" s="15"/>
      <c r="G17" s="15"/>
      <c r="H17" s="15"/>
      <c r="I17" s="15"/>
      <c r="J17" s="15"/>
      <c r="K17" s="15"/>
      <c r="L17" s="15"/>
      <c r="M17" s="15"/>
      <c r="N17" s="15"/>
      <c r="O17" s="15"/>
      <c r="P17" s="15"/>
      <c r="Q17" s="15"/>
    </row>
  </sheetData>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CJ98"/>
  <sheetViews>
    <sheetView zoomScale="80" zoomScaleNormal="80" workbookViewId="0">
      <pane xSplit="2" ySplit="2" topLeftCell="BO54" activePane="bottomRight" state="frozen"/>
      <selection pane="topRight" activeCell="C1" sqref="C1"/>
      <selection pane="bottomLeft" activeCell="A3" sqref="A3"/>
      <selection pane="bottomRight" activeCell="CD102" sqref="CD102"/>
    </sheetView>
  </sheetViews>
  <sheetFormatPr defaultColWidth="11.42578125" defaultRowHeight="15" x14ac:dyDescent="0.25"/>
  <cols>
    <col min="1" max="1" width="14.5703125" style="221" customWidth="1"/>
    <col min="2" max="2" width="9.85546875" style="221" bestFit="1" customWidth="1"/>
    <col min="3" max="3" width="11.5703125" style="221" bestFit="1" customWidth="1"/>
    <col min="4" max="36" width="10.5703125" style="221" customWidth="1"/>
    <col min="37" max="37" width="11.5703125" style="221" bestFit="1" customWidth="1"/>
    <col min="38" max="71" width="10.5703125" style="221" customWidth="1"/>
    <col min="72" max="72" width="13.5703125" style="221" customWidth="1"/>
    <col min="73" max="76" width="12.85546875" style="221" customWidth="1"/>
    <col min="77" max="77" width="11" style="221" customWidth="1"/>
    <col min="78" max="78" width="10.85546875" style="221" customWidth="1"/>
    <col min="79" max="79" width="10.7109375" style="221" customWidth="1"/>
    <col min="80" max="82" width="9.28515625" style="221" customWidth="1"/>
    <col min="83" max="83" width="13.5703125" style="221" customWidth="1"/>
    <col min="84" max="84" width="10.7109375" style="221" bestFit="1" customWidth="1"/>
    <col min="85" max="85" width="15.140625" style="221" customWidth="1"/>
    <col min="86" max="16384" width="11.42578125" style="221"/>
  </cols>
  <sheetData>
    <row r="1" spans="1:85" ht="30" x14ac:dyDescent="0.25">
      <c r="A1" s="191" t="s">
        <v>48</v>
      </c>
      <c r="B1" s="87"/>
      <c r="C1" s="88" t="s">
        <v>1</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98"/>
      <c r="AK1" s="227" t="s">
        <v>2</v>
      </c>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t="s">
        <v>3</v>
      </c>
      <c r="BT1" s="227" t="s">
        <v>4</v>
      </c>
      <c r="BU1" s="89" t="s">
        <v>5</v>
      </c>
      <c r="BV1" s="89" t="s">
        <v>6</v>
      </c>
      <c r="BW1" s="89" t="s">
        <v>7</v>
      </c>
      <c r="BX1" s="89" t="s">
        <v>8</v>
      </c>
      <c r="BY1" s="227" t="s">
        <v>9</v>
      </c>
      <c r="BZ1" s="227" t="s">
        <v>10</v>
      </c>
      <c r="CA1" s="227" t="s">
        <v>11</v>
      </c>
      <c r="CB1" s="227" t="s">
        <v>12</v>
      </c>
      <c r="CC1" s="227" t="s">
        <v>49</v>
      </c>
      <c r="CD1" s="227" t="s">
        <v>13</v>
      </c>
      <c r="CE1" s="89" t="s">
        <v>50</v>
      </c>
      <c r="CF1" s="90" t="s">
        <v>15</v>
      </c>
      <c r="CG1" s="75" t="s">
        <v>16</v>
      </c>
    </row>
    <row r="2" spans="1:85" x14ac:dyDescent="0.25">
      <c r="A2" s="87"/>
      <c r="B2" s="87"/>
      <c r="C2" s="225">
        <v>1</v>
      </c>
      <c r="D2" s="225">
        <v>2</v>
      </c>
      <c r="E2" s="225">
        <v>3</v>
      </c>
      <c r="F2" s="225">
        <v>4</v>
      </c>
      <c r="G2" s="225">
        <v>5</v>
      </c>
      <c r="H2" s="225">
        <v>6</v>
      </c>
      <c r="I2" s="225">
        <v>7</v>
      </c>
      <c r="J2" s="225">
        <v>8</v>
      </c>
      <c r="K2" s="225">
        <v>9</v>
      </c>
      <c r="L2" s="225">
        <v>10</v>
      </c>
      <c r="M2" s="225">
        <v>11</v>
      </c>
      <c r="N2" s="225">
        <v>12</v>
      </c>
      <c r="O2" s="225">
        <v>13</v>
      </c>
      <c r="P2" s="225">
        <v>14</v>
      </c>
      <c r="Q2" s="225">
        <v>15</v>
      </c>
      <c r="R2" s="225">
        <v>16</v>
      </c>
      <c r="S2" s="225">
        <v>17</v>
      </c>
      <c r="T2" s="225">
        <v>18</v>
      </c>
      <c r="U2" s="225">
        <v>19</v>
      </c>
      <c r="V2" s="225">
        <v>20</v>
      </c>
      <c r="W2" s="225">
        <v>21</v>
      </c>
      <c r="X2" s="225">
        <v>22</v>
      </c>
      <c r="Y2" s="225">
        <v>23</v>
      </c>
      <c r="Z2" s="225">
        <v>24</v>
      </c>
      <c r="AA2" s="225">
        <v>25</v>
      </c>
      <c r="AB2" s="225">
        <v>26</v>
      </c>
      <c r="AC2" s="225">
        <v>27</v>
      </c>
      <c r="AD2" s="225">
        <v>28</v>
      </c>
      <c r="AE2" s="225">
        <v>29</v>
      </c>
      <c r="AF2" s="225">
        <v>30</v>
      </c>
      <c r="AG2" s="225">
        <v>31</v>
      </c>
      <c r="AH2" s="225">
        <v>32</v>
      </c>
      <c r="AI2" s="225">
        <v>33</v>
      </c>
      <c r="AJ2" s="225">
        <v>34</v>
      </c>
      <c r="AK2" s="225">
        <v>35</v>
      </c>
      <c r="AL2" s="225">
        <v>36</v>
      </c>
      <c r="AM2" s="225">
        <v>37</v>
      </c>
      <c r="AN2" s="225">
        <v>38</v>
      </c>
      <c r="AO2" s="225">
        <v>39</v>
      </c>
      <c r="AP2" s="225">
        <v>40</v>
      </c>
      <c r="AQ2" s="225">
        <v>41</v>
      </c>
      <c r="AR2" s="225">
        <v>42</v>
      </c>
      <c r="AS2" s="225">
        <v>43</v>
      </c>
      <c r="AT2" s="225">
        <v>44</v>
      </c>
      <c r="AU2" s="225">
        <v>45</v>
      </c>
      <c r="AV2" s="225">
        <v>46</v>
      </c>
      <c r="AW2" s="225">
        <v>47</v>
      </c>
      <c r="AX2" s="225">
        <v>48</v>
      </c>
      <c r="AY2" s="225">
        <v>49</v>
      </c>
      <c r="AZ2" s="225">
        <v>50</v>
      </c>
      <c r="BA2" s="225">
        <v>51</v>
      </c>
      <c r="BB2" s="225">
        <v>52</v>
      </c>
      <c r="BC2" s="225">
        <v>53</v>
      </c>
      <c r="BD2" s="225">
        <v>54</v>
      </c>
      <c r="BE2" s="225">
        <v>55</v>
      </c>
      <c r="BF2" s="225">
        <v>56</v>
      </c>
      <c r="BG2" s="225">
        <v>57</v>
      </c>
      <c r="BH2" s="225">
        <v>58</v>
      </c>
      <c r="BI2" s="225">
        <v>59</v>
      </c>
      <c r="BJ2" s="225">
        <v>60</v>
      </c>
      <c r="BK2" s="225">
        <v>61</v>
      </c>
      <c r="BL2" s="225">
        <v>62</v>
      </c>
      <c r="BM2" s="225">
        <v>63</v>
      </c>
      <c r="BN2" s="225">
        <v>64</v>
      </c>
      <c r="BO2" s="225">
        <v>65</v>
      </c>
      <c r="BP2" s="225">
        <v>66</v>
      </c>
      <c r="BQ2" s="225">
        <v>67</v>
      </c>
      <c r="BR2" s="225">
        <v>68</v>
      </c>
      <c r="BS2" s="225">
        <v>69</v>
      </c>
      <c r="BT2" s="225">
        <v>70</v>
      </c>
      <c r="BU2" s="99">
        <v>71</v>
      </c>
      <c r="BV2" s="99">
        <v>72</v>
      </c>
      <c r="BW2" s="99">
        <v>73</v>
      </c>
      <c r="BX2" s="99">
        <v>74</v>
      </c>
      <c r="BY2" s="225">
        <v>75</v>
      </c>
      <c r="BZ2" s="225">
        <v>76</v>
      </c>
      <c r="CA2" s="225">
        <v>77</v>
      </c>
      <c r="CB2" s="225">
        <v>78</v>
      </c>
      <c r="CC2" s="225">
        <v>79</v>
      </c>
      <c r="CD2" s="225">
        <v>80</v>
      </c>
      <c r="CE2" s="225">
        <v>81</v>
      </c>
      <c r="CF2" s="225">
        <v>82</v>
      </c>
      <c r="CG2" s="97"/>
    </row>
    <row r="3" spans="1:85" x14ac:dyDescent="0.25">
      <c r="A3" s="227" t="str">
        <f>C1</f>
        <v>Activities</v>
      </c>
      <c r="B3" s="225">
        <v>1</v>
      </c>
      <c r="C3" s="223"/>
      <c r="D3" s="223"/>
      <c r="E3" s="223"/>
      <c r="F3" s="223"/>
      <c r="G3" s="223"/>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92"/>
      <c r="AK3" s="223">
        <v>4464679.0063608848</v>
      </c>
      <c r="AL3" s="223"/>
      <c r="AM3" s="223"/>
      <c r="AN3" s="223"/>
      <c r="AO3" s="223"/>
      <c r="AP3" s="223"/>
      <c r="AQ3" s="223"/>
      <c r="AR3" s="223"/>
      <c r="AS3" s="223"/>
      <c r="AT3" s="223"/>
      <c r="AU3" s="223"/>
      <c r="AV3" s="223"/>
      <c r="AW3" s="223"/>
      <c r="AX3" s="223"/>
      <c r="AY3" s="223"/>
      <c r="AZ3" s="223"/>
      <c r="BA3" s="223"/>
      <c r="BB3" s="223"/>
      <c r="BC3" s="223"/>
      <c r="BD3" s="223"/>
      <c r="BE3" s="223"/>
      <c r="BF3" s="223"/>
      <c r="BG3" s="223"/>
      <c r="BH3" s="223"/>
      <c r="BI3" s="223"/>
      <c r="BJ3" s="223"/>
      <c r="BK3" s="223"/>
      <c r="BL3" s="223"/>
      <c r="BM3" s="223"/>
      <c r="BN3" s="223"/>
      <c r="BO3" s="223"/>
      <c r="BP3" s="223"/>
      <c r="BQ3" s="223"/>
      <c r="BR3" s="77"/>
      <c r="BS3" s="223"/>
      <c r="BT3" s="223"/>
      <c r="BU3" s="223"/>
      <c r="BV3" s="223"/>
      <c r="BW3" s="223"/>
      <c r="BX3" s="223"/>
      <c r="BY3" s="223"/>
      <c r="BZ3" s="223"/>
      <c r="CA3" s="223"/>
      <c r="CB3" s="223"/>
      <c r="CC3" s="223"/>
      <c r="CD3" s="223"/>
      <c r="CE3" s="223"/>
      <c r="CF3" s="83">
        <v>359493.3610261702</v>
      </c>
      <c r="CG3" s="107">
        <f t="shared" ref="CG3:CG34" si="0">SUM(C3:CF3)</f>
        <v>4824172.3673870545</v>
      </c>
    </row>
    <row r="4" spans="1:85" x14ac:dyDescent="0.25">
      <c r="A4" s="227"/>
      <c r="B4" s="225">
        <v>2</v>
      </c>
      <c r="C4" s="223"/>
      <c r="D4" s="223"/>
      <c r="E4" s="223"/>
      <c r="F4" s="223"/>
      <c r="G4" s="223"/>
      <c r="H4" s="223"/>
      <c r="I4" s="223"/>
      <c r="J4" s="223"/>
      <c r="K4" s="223"/>
      <c r="L4" s="223"/>
      <c r="M4" s="223"/>
      <c r="N4" s="223"/>
      <c r="O4" s="223"/>
      <c r="P4" s="223"/>
      <c r="Q4" s="223"/>
      <c r="R4" s="223"/>
      <c r="S4" s="223"/>
      <c r="T4" s="223"/>
      <c r="U4" s="223"/>
      <c r="V4" s="223"/>
      <c r="W4" s="223"/>
      <c r="X4" s="223"/>
      <c r="Y4" s="223"/>
      <c r="Z4" s="223"/>
      <c r="AA4" s="223"/>
      <c r="AB4" s="223"/>
      <c r="AC4" s="223"/>
      <c r="AD4" s="223"/>
      <c r="AE4" s="223"/>
      <c r="AF4" s="223"/>
      <c r="AG4" s="223"/>
      <c r="AH4" s="223"/>
      <c r="AI4" s="223"/>
      <c r="AJ4" s="77"/>
      <c r="AK4" s="223"/>
      <c r="AL4" s="223">
        <v>387096.42206774629</v>
      </c>
      <c r="AM4" s="223"/>
      <c r="AN4" s="223"/>
      <c r="AO4" s="223"/>
      <c r="AP4" s="223"/>
      <c r="AQ4" s="223"/>
      <c r="AR4" s="223"/>
      <c r="AS4" s="223"/>
      <c r="AT4" s="223"/>
      <c r="AU4" s="223"/>
      <c r="AV4" s="223"/>
      <c r="AW4" s="223"/>
      <c r="AX4" s="223"/>
      <c r="AY4" s="223"/>
      <c r="AZ4" s="223"/>
      <c r="BA4" s="223"/>
      <c r="BB4" s="223"/>
      <c r="BC4" s="223"/>
      <c r="BD4" s="223"/>
      <c r="BE4" s="223"/>
      <c r="BF4" s="223"/>
      <c r="BG4" s="223"/>
      <c r="BH4" s="223"/>
      <c r="BI4" s="223"/>
      <c r="BJ4" s="223"/>
      <c r="BK4" s="223"/>
      <c r="BL4" s="223"/>
      <c r="BM4" s="223"/>
      <c r="BN4" s="223"/>
      <c r="BO4" s="223"/>
      <c r="BP4" s="223"/>
      <c r="BQ4" s="223"/>
      <c r="BR4" s="77"/>
      <c r="BS4" s="223"/>
      <c r="BT4" s="223"/>
      <c r="BU4" s="223"/>
      <c r="BV4" s="223"/>
      <c r="BW4" s="223"/>
      <c r="BX4" s="223"/>
      <c r="BY4" s="223"/>
      <c r="BZ4" s="223"/>
      <c r="CA4" s="223"/>
      <c r="CB4" s="223"/>
      <c r="CC4" s="223"/>
      <c r="CD4" s="223"/>
      <c r="CE4" s="223"/>
      <c r="CF4" s="83">
        <v>123091.08250666122</v>
      </c>
      <c r="CG4" s="107">
        <f t="shared" si="0"/>
        <v>510187.50457440747</v>
      </c>
    </row>
    <row r="5" spans="1:85" x14ac:dyDescent="0.25">
      <c r="A5" s="227"/>
      <c r="B5" s="225">
        <v>3</v>
      </c>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77"/>
      <c r="AK5" s="223"/>
      <c r="AL5" s="223"/>
      <c r="AM5" s="223">
        <v>2131690.3363102581</v>
      </c>
      <c r="AN5" s="223"/>
      <c r="AO5" s="223"/>
      <c r="AP5" s="223"/>
      <c r="AQ5" s="223"/>
      <c r="AR5" s="223"/>
      <c r="AS5" s="223"/>
      <c r="AT5" s="223"/>
      <c r="AU5" s="223"/>
      <c r="AV5" s="223"/>
      <c r="AW5" s="223"/>
      <c r="AX5" s="223"/>
      <c r="AY5" s="223"/>
      <c r="AZ5" s="223"/>
      <c r="BA5" s="223"/>
      <c r="BB5" s="223"/>
      <c r="BC5" s="223"/>
      <c r="BD5" s="223"/>
      <c r="BE5" s="223"/>
      <c r="BF5" s="223"/>
      <c r="BG5" s="223"/>
      <c r="BH5" s="223"/>
      <c r="BI5" s="223"/>
      <c r="BJ5" s="223"/>
      <c r="BK5" s="223"/>
      <c r="BL5" s="223"/>
      <c r="BM5" s="223"/>
      <c r="BN5" s="223"/>
      <c r="BO5" s="223"/>
      <c r="BP5" s="223"/>
      <c r="BQ5" s="223"/>
      <c r="BR5" s="77"/>
      <c r="BS5" s="223"/>
      <c r="BT5" s="223"/>
      <c r="BU5" s="223"/>
      <c r="BV5" s="223"/>
      <c r="BW5" s="223"/>
      <c r="BX5" s="223"/>
      <c r="BY5" s="223"/>
      <c r="BZ5" s="223"/>
      <c r="CA5" s="223"/>
      <c r="CB5" s="223"/>
      <c r="CC5" s="223"/>
      <c r="CD5" s="223"/>
      <c r="CE5" s="223"/>
      <c r="CF5" s="83">
        <v>7703639.5312336776</v>
      </c>
      <c r="CG5" s="107">
        <f t="shared" si="0"/>
        <v>9835329.8675439358</v>
      </c>
    </row>
    <row r="6" spans="1:85" x14ac:dyDescent="0.25">
      <c r="A6" s="227"/>
      <c r="B6" s="225">
        <v>4</v>
      </c>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77"/>
      <c r="AK6" s="223"/>
      <c r="AL6" s="223"/>
      <c r="AM6" s="223"/>
      <c r="AN6" s="223">
        <v>-79489.977102817284</v>
      </c>
      <c r="AO6" s="223"/>
      <c r="AP6" s="223"/>
      <c r="AQ6" s="223"/>
      <c r="AR6" s="223"/>
      <c r="AS6" s="223"/>
      <c r="AT6" s="223"/>
      <c r="AU6" s="223"/>
      <c r="AV6" s="223"/>
      <c r="AW6" s="223"/>
      <c r="AX6" s="223"/>
      <c r="AY6" s="223"/>
      <c r="AZ6" s="223"/>
      <c r="BA6" s="223"/>
      <c r="BB6" s="223"/>
      <c r="BC6" s="223"/>
      <c r="BD6" s="223"/>
      <c r="BE6" s="223"/>
      <c r="BF6" s="223"/>
      <c r="BG6" s="223"/>
      <c r="BH6" s="223"/>
      <c r="BI6" s="223"/>
      <c r="BJ6" s="223"/>
      <c r="BK6" s="223"/>
      <c r="BL6" s="223"/>
      <c r="BM6" s="223"/>
      <c r="BN6" s="223"/>
      <c r="BO6" s="223"/>
      <c r="BP6" s="223"/>
      <c r="BQ6" s="223"/>
      <c r="BR6" s="77"/>
      <c r="BS6" s="223"/>
      <c r="BT6" s="223"/>
      <c r="BU6" s="223"/>
      <c r="BV6" s="223"/>
      <c r="BW6" s="223"/>
      <c r="BX6" s="223"/>
      <c r="BY6" s="223"/>
      <c r="BZ6" s="223"/>
      <c r="CA6" s="223"/>
      <c r="CB6" s="223"/>
      <c r="CC6" s="223"/>
      <c r="CD6" s="223"/>
      <c r="CE6" s="223"/>
      <c r="CF6" s="83">
        <v>381343.05124846118</v>
      </c>
      <c r="CG6" s="107">
        <f t="shared" si="0"/>
        <v>301853.07414564391</v>
      </c>
    </row>
    <row r="7" spans="1:85" x14ac:dyDescent="0.25">
      <c r="A7" s="227"/>
      <c r="B7" s="225">
        <v>5</v>
      </c>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77"/>
      <c r="AK7" s="223"/>
      <c r="AL7" s="223"/>
      <c r="AM7" s="223"/>
      <c r="AN7" s="223"/>
      <c r="AO7" s="223">
        <v>313451.98804420186</v>
      </c>
      <c r="AP7" s="223"/>
      <c r="AQ7" s="223"/>
      <c r="AR7" s="223"/>
      <c r="AS7" s="223"/>
      <c r="AT7" s="223"/>
      <c r="AU7" s="223"/>
      <c r="AV7" s="223"/>
      <c r="AW7" s="223"/>
      <c r="AX7" s="223"/>
      <c r="AY7" s="223"/>
      <c r="AZ7" s="223"/>
      <c r="BA7" s="223"/>
      <c r="BB7" s="223"/>
      <c r="BC7" s="223"/>
      <c r="BD7" s="223"/>
      <c r="BE7" s="223"/>
      <c r="BF7" s="223"/>
      <c r="BG7" s="223"/>
      <c r="BH7" s="223"/>
      <c r="BI7" s="223"/>
      <c r="BJ7" s="223"/>
      <c r="BK7" s="223"/>
      <c r="BL7" s="223"/>
      <c r="BM7" s="223"/>
      <c r="BN7" s="223"/>
      <c r="BO7" s="223"/>
      <c r="BP7" s="223"/>
      <c r="BQ7" s="223"/>
      <c r="BR7" s="77"/>
      <c r="BS7" s="223"/>
      <c r="BT7" s="223"/>
      <c r="BU7" s="223"/>
      <c r="BV7" s="223"/>
      <c r="BW7" s="223"/>
      <c r="BX7" s="223"/>
      <c r="BY7" s="223"/>
      <c r="BZ7" s="223"/>
      <c r="CA7" s="223"/>
      <c r="CB7" s="223"/>
      <c r="CC7" s="223"/>
      <c r="CD7" s="223"/>
      <c r="CE7" s="223"/>
      <c r="CF7" s="83">
        <v>151412.80342622113</v>
      </c>
      <c r="CG7" s="107">
        <f t="shared" si="0"/>
        <v>464864.79147042299</v>
      </c>
    </row>
    <row r="8" spans="1:85" x14ac:dyDescent="0.25">
      <c r="A8" s="227"/>
      <c r="B8" s="225">
        <v>6</v>
      </c>
      <c r="C8" s="223"/>
      <c r="D8" s="223"/>
      <c r="E8" s="223"/>
      <c r="F8" s="223"/>
      <c r="G8" s="223"/>
      <c r="H8" s="223"/>
      <c r="I8" s="223"/>
      <c r="J8" s="223"/>
      <c r="K8" s="223"/>
      <c r="L8" s="223"/>
      <c r="M8" s="223"/>
      <c r="N8" s="223"/>
      <c r="O8" s="223"/>
      <c r="P8" s="223"/>
      <c r="Q8" s="223"/>
      <c r="R8" s="223"/>
      <c r="S8" s="223"/>
      <c r="T8" s="223"/>
      <c r="U8" s="223"/>
      <c r="V8" s="223"/>
      <c r="W8" s="223"/>
      <c r="X8" s="223"/>
      <c r="Y8" s="223"/>
      <c r="Z8" s="223"/>
      <c r="AA8" s="223"/>
      <c r="AB8" s="223"/>
      <c r="AC8" s="223"/>
      <c r="AD8" s="223"/>
      <c r="AE8" s="223"/>
      <c r="AF8" s="223"/>
      <c r="AG8" s="223"/>
      <c r="AH8" s="223"/>
      <c r="AI8" s="223"/>
      <c r="AJ8" s="77"/>
      <c r="AK8" s="223"/>
      <c r="AL8" s="223"/>
      <c r="AM8" s="223"/>
      <c r="AN8" s="223"/>
      <c r="AO8" s="223"/>
      <c r="AP8" s="223">
        <v>2098187.3739231797</v>
      </c>
      <c r="AQ8" s="223"/>
      <c r="AR8" s="223"/>
      <c r="AS8" s="223"/>
      <c r="AT8" s="223"/>
      <c r="AU8" s="223"/>
      <c r="AV8" s="223"/>
      <c r="AW8" s="223"/>
      <c r="AX8" s="223"/>
      <c r="AY8" s="223"/>
      <c r="AZ8" s="223"/>
      <c r="BA8" s="223"/>
      <c r="BB8" s="223"/>
      <c r="BC8" s="223"/>
      <c r="BD8" s="223"/>
      <c r="BE8" s="223"/>
      <c r="BF8" s="223"/>
      <c r="BG8" s="223"/>
      <c r="BH8" s="223"/>
      <c r="BI8" s="223"/>
      <c r="BJ8" s="223"/>
      <c r="BK8" s="223"/>
      <c r="BL8" s="223"/>
      <c r="BM8" s="223"/>
      <c r="BN8" s="223"/>
      <c r="BO8" s="223"/>
      <c r="BP8" s="223"/>
      <c r="BQ8" s="223"/>
      <c r="BR8" s="77"/>
      <c r="BS8" s="223"/>
      <c r="BT8" s="223"/>
      <c r="BU8" s="223"/>
      <c r="BV8" s="223"/>
      <c r="BW8" s="223"/>
      <c r="BX8" s="223"/>
      <c r="BY8" s="223"/>
      <c r="BZ8" s="223"/>
      <c r="CA8" s="223"/>
      <c r="CB8" s="223"/>
      <c r="CC8" s="223"/>
      <c r="CD8" s="223"/>
      <c r="CE8" s="223"/>
      <c r="CF8" s="83">
        <v>494261.82459596405</v>
      </c>
      <c r="CG8" s="107">
        <f t="shared" si="0"/>
        <v>2592449.1985191437</v>
      </c>
    </row>
    <row r="9" spans="1:85" x14ac:dyDescent="0.25">
      <c r="A9" s="227"/>
      <c r="B9" s="225">
        <v>7</v>
      </c>
      <c r="C9" s="223"/>
      <c r="D9" s="223"/>
      <c r="E9" s="223"/>
      <c r="F9" s="223"/>
      <c r="G9" s="223"/>
      <c r="H9" s="223"/>
      <c r="I9" s="223"/>
      <c r="J9" s="223"/>
      <c r="K9" s="223"/>
      <c r="L9" s="223"/>
      <c r="M9" s="223"/>
      <c r="N9" s="223"/>
      <c r="O9" s="223"/>
      <c r="P9" s="223"/>
      <c r="Q9" s="223"/>
      <c r="R9" s="223"/>
      <c r="S9" s="223"/>
      <c r="T9" s="223"/>
      <c r="U9" s="223"/>
      <c r="V9" s="223"/>
      <c r="W9" s="223"/>
      <c r="X9" s="223"/>
      <c r="Y9" s="223"/>
      <c r="Z9" s="223"/>
      <c r="AA9" s="223"/>
      <c r="AB9" s="223"/>
      <c r="AC9" s="223"/>
      <c r="AD9" s="223"/>
      <c r="AE9" s="223"/>
      <c r="AF9" s="223"/>
      <c r="AG9" s="223"/>
      <c r="AH9" s="223"/>
      <c r="AI9" s="223"/>
      <c r="AJ9" s="77"/>
      <c r="AK9" s="223"/>
      <c r="AL9" s="223"/>
      <c r="AM9" s="223"/>
      <c r="AN9" s="223"/>
      <c r="AO9" s="223"/>
      <c r="AP9" s="223"/>
      <c r="AQ9" s="223">
        <v>908405.47561960935</v>
      </c>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77"/>
      <c r="BS9" s="223"/>
      <c r="BT9" s="223"/>
      <c r="BU9" s="223"/>
      <c r="BV9" s="223"/>
      <c r="BW9" s="223"/>
      <c r="BX9" s="223"/>
      <c r="BY9" s="223"/>
      <c r="BZ9" s="223"/>
      <c r="CA9" s="223"/>
      <c r="CB9" s="223"/>
      <c r="CC9" s="223"/>
      <c r="CD9" s="223"/>
      <c r="CE9" s="223"/>
      <c r="CF9" s="83">
        <v>62189.461374623701</v>
      </c>
      <c r="CG9" s="107">
        <f t="shared" si="0"/>
        <v>970594.93699423305</v>
      </c>
    </row>
    <row r="10" spans="1:85" x14ac:dyDescent="0.25">
      <c r="A10" s="227"/>
      <c r="B10" s="225">
        <v>8</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77"/>
      <c r="AK10" s="223"/>
      <c r="AL10" s="223"/>
      <c r="AM10" s="223"/>
      <c r="AN10" s="223"/>
      <c r="AO10" s="223"/>
      <c r="AP10" s="223"/>
      <c r="AQ10" s="223"/>
      <c r="AR10" s="223">
        <v>2486263.6955767092</v>
      </c>
      <c r="AS10" s="223"/>
      <c r="AT10" s="223"/>
      <c r="AU10" s="223"/>
      <c r="AV10" s="223"/>
      <c r="AW10" s="223"/>
      <c r="AX10" s="223"/>
      <c r="AY10" s="223"/>
      <c r="AZ10" s="223"/>
      <c r="BA10" s="223"/>
      <c r="BB10" s="223"/>
      <c r="BC10" s="223"/>
      <c r="BD10" s="223"/>
      <c r="BE10" s="223"/>
      <c r="BF10" s="223"/>
      <c r="BG10" s="223"/>
      <c r="BH10" s="223"/>
      <c r="BI10" s="223"/>
      <c r="BJ10" s="223"/>
      <c r="BK10" s="223"/>
      <c r="BL10" s="223"/>
      <c r="BM10" s="223"/>
      <c r="BN10" s="223"/>
      <c r="BO10" s="223"/>
      <c r="BP10" s="223"/>
      <c r="BQ10" s="223"/>
      <c r="BR10" s="77"/>
      <c r="BS10" s="223"/>
      <c r="BT10" s="223"/>
      <c r="BU10" s="223"/>
      <c r="BV10" s="223"/>
      <c r="BW10" s="223"/>
      <c r="BX10" s="223"/>
      <c r="BY10" s="223"/>
      <c r="BZ10" s="223"/>
      <c r="CA10" s="223"/>
      <c r="CB10" s="223"/>
      <c r="CC10" s="223"/>
      <c r="CD10" s="223"/>
      <c r="CE10" s="223"/>
      <c r="CF10" s="83">
        <v>319319.86714855919</v>
      </c>
      <c r="CG10" s="107">
        <f t="shared" si="0"/>
        <v>2805583.5627252683</v>
      </c>
    </row>
    <row r="11" spans="1:85" x14ac:dyDescent="0.25">
      <c r="A11" s="227"/>
      <c r="B11" s="225">
        <v>9</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77"/>
      <c r="AK11" s="223"/>
      <c r="AL11" s="223"/>
      <c r="AM11" s="223"/>
      <c r="AN11" s="223"/>
      <c r="AO11" s="223"/>
      <c r="AP11" s="223"/>
      <c r="AQ11" s="223"/>
      <c r="AR11" s="223"/>
      <c r="AS11" s="223">
        <v>127748.63228066688</v>
      </c>
      <c r="AT11" s="223"/>
      <c r="AU11" s="223"/>
      <c r="AV11" s="223"/>
      <c r="AW11" s="223"/>
      <c r="AX11" s="223"/>
      <c r="AY11" s="223"/>
      <c r="AZ11" s="223"/>
      <c r="BA11" s="223"/>
      <c r="BB11" s="223"/>
      <c r="BC11" s="223"/>
      <c r="BD11" s="223"/>
      <c r="BE11" s="223"/>
      <c r="BF11" s="223"/>
      <c r="BG11" s="223"/>
      <c r="BH11" s="223"/>
      <c r="BI11" s="223"/>
      <c r="BJ11" s="223"/>
      <c r="BK11" s="223"/>
      <c r="BL11" s="223"/>
      <c r="BM11" s="223"/>
      <c r="BN11" s="223"/>
      <c r="BO11" s="223"/>
      <c r="BP11" s="223"/>
      <c r="BQ11" s="223"/>
      <c r="BR11" s="77"/>
      <c r="BS11" s="223"/>
      <c r="BT11" s="223"/>
      <c r="BU11" s="223"/>
      <c r="BV11" s="223"/>
      <c r="BW11" s="223"/>
      <c r="BX11" s="223"/>
      <c r="BY11" s="223"/>
      <c r="BZ11" s="223"/>
      <c r="CA11" s="223"/>
      <c r="CB11" s="223"/>
      <c r="CC11" s="223"/>
      <c r="CD11" s="223"/>
      <c r="CE11" s="223"/>
      <c r="CF11" s="83">
        <v>8169.3870790357123</v>
      </c>
      <c r="CG11" s="107">
        <f t="shared" si="0"/>
        <v>135918.01935970259</v>
      </c>
    </row>
    <row r="12" spans="1:85" x14ac:dyDescent="0.25">
      <c r="A12" s="227"/>
      <c r="B12" s="225">
        <v>10</v>
      </c>
      <c r="C12" s="223"/>
      <c r="D12" s="223"/>
      <c r="E12" s="223"/>
      <c r="F12" s="223"/>
      <c r="G12" s="223"/>
      <c r="H12" s="223"/>
      <c r="I12" s="223"/>
      <c r="J12" s="223"/>
      <c r="K12" s="223"/>
      <c r="L12" s="223"/>
      <c r="M12" s="223"/>
      <c r="N12" s="223"/>
      <c r="O12" s="223"/>
      <c r="P12" s="223"/>
      <c r="Q12" s="223"/>
      <c r="R12" s="223"/>
      <c r="S12" s="223"/>
      <c r="T12" s="223"/>
      <c r="U12" s="223"/>
      <c r="V12" s="223"/>
      <c r="W12" s="223"/>
      <c r="X12" s="223"/>
      <c r="Y12" s="223"/>
      <c r="Z12" s="223"/>
      <c r="AA12" s="223"/>
      <c r="AB12" s="223"/>
      <c r="AC12" s="223"/>
      <c r="AD12" s="223"/>
      <c r="AE12" s="223"/>
      <c r="AF12" s="223"/>
      <c r="AG12" s="223"/>
      <c r="AH12" s="223"/>
      <c r="AI12" s="223"/>
      <c r="AJ12" s="77"/>
      <c r="AK12" s="223"/>
      <c r="AL12" s="223"/>
      <c r="AM12" s="223"/>
      <c r="AN12" s="223"/>
      <c r="AO12" s="223"/>
      <c r="AP12" s="223"/>
      <c r="AQ12" s="223"/>
      <c r="AR12" s="223"/>
      <c r="AS12" s="223"/>
      <c r="AT12" s="223">
        <v>392014.85208062199</v>
      </c>
      <c r="AU12" s="223"/>
      <c r="AV12" s="223"/>
      <c r="AW12" s="223"/>
      <c r="AX12" s="223"/>
      <c r="AY12" s="223"/>
      <c r="AZ12" s="223"/>
      <c r="BA12" s="223"/>
      <c r="BB12" s="223"/>
      <c r="BC12" s="223"/>
      <c r="BD12" s="223"/>
      <c r="BE12" s="223"/>
      <c r="BF12" s="223"/>
      <c r="BG12" s="223"/>
      <c r="BH12" s="223"/>
      <c r="BI12" s="223"/>
      <c r="BJ12" s="223"/>
      <c r="BK12" s="223"/>
      <c r="BL12" s="223"/>
      <c r="BM12" s="223"/>
      <c r="BN12" s="223"/>
      <c r="BO12" s="223"/>
      <c r="BP12" s="223"/>
      <c r="BQ12" s="223"/>
      <c r="BR12" s="77"/>
      <c r="BS12" s="223"/>
      <c r="BT12" s="223"/>
      <c r="BU12" s="223"/>
      <c r="BV12" s="223"/>
      <c r="BW12" s="223"/>
      <c r="BX12" s="223"/>
      <c r="BY12" s="223"/>
      <c r="BZ12" s="223"/>
      <c r="CA12" s="223"/>
      <c r="CB12" s="223"/>
      <c r="CC12" s="223"/>
      <c r="CD12" s="223"/>
      <c r="CE12" s="223"/>
      <c r="CF12" s="83">
        <v>62052.359358558118</v>
      </c>
      <c r="CG12" s="107">
        <f t="shared" si="0"/>
        <v>454067.21143918013</v>
      </c>
    </row>
    <row r="13" spans="1:85" x14ac:dyDescent="0.25">
      <c r="A13" s="227"/>
      <c r="B13" s="225">
        <v>11</v>
      </c>
      <c r="C13" s="223"/>
      <c r="D13" s="223"/>
      <c r="E13" s="223"/>
      <c r="F13" s="223"/>
      <c r="G13" s="223"/>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c r="AE13" s="223"/>
      <c r="AF13" s="223"/>
      <c r="AG13" s="223"/>
      <c r="AH13" s="223"/>
      <c r="AI13" s="223"/>
      <c r="AJ13" s="77"/>
      <c r="AK13" s="223"/>
      <c r="AL13" s="223"/>
      <c r="AM13" s="223"/>
      <c r="AN13" s="223"/>
      <c r="AO13" s="223"/>
      <c r="AP13" s="223"/>
      <c r="AQ13" s="223"/>
      <c r="AR13" s="223"/>
      <c r="AS13" s="223"/>
      <c r="AT13" s="223"/>
      <c r="AU13" s="223">
        <v>1421851.396186806</v>
      </c>
      <c r="AV13" s="223"/>
      <c r="AW13" s="223"/>
      <c r="AX13" s="223"/>
      <c r="AY13" s="223"/>
      <c r="AZ13" s="223"/>
      <c r="BA13" s="223"/>
      <c r="BB13" s="223"/>
      <c r="BC13" s="223"/>
      <c r="BD13" s="223"/>
      <c r="BE13" s="223"/>
      <c r="BF13" s="223"/>
      <c r="BG13" s="223"/>
      <c r="BH13" s="223"/>
      <c r="BI13" s="223"/>
      <c r="BJ13" s="223"/>
      <c r="BK13" s="223"/>
      <c r="BL13" s="223"/>
      <c r="BM13" s="223"/>
      <c r="BN13" s="223"/>
      <c r="BO13" s="223"/>
      <c r="BP13" s="223"/>
      <c r="BQ13" s="223"/>
      <c r="BR13" s="77"/>
      <c r="BS13" s="223"/>
      <c r="BT13" s="223"/>
      <c r="BU13" s="223"/>
      <c r="BV13" s="223"/>
      <c r="BW13" s="223"/>
      <c r="BX13" s="223"/>
      <c r="BY13" s="223"/>
      <c r="BZ13" s="223"/>
      <c r="CA13" s="223"/>
      <c r="CB13" s="223"/>
      <c r="CC13" s="223"/>
      <c r="CD13" s="223"/>
      <c r="CE13" s="223"/>
      <c r="CF13" s="83">
        <v>1107262.1961451182</v>
      </c>
      <c r="CG13" s="107">
        <f t="shared" si="0"/>
        <v>2529113.5923319245</v>
      </c>
    </row>
    <row r="14" spans="1:85" x14ac:dyDescent="0.25">
      <c r="A14" s="227"/>
      <c r="B14" s="225">
        <v>12</v>
      </c>
      <c r="C14" s="223"/>
      <c r="D14" s="223"/>
      <c r="E14" s="223"/>
      <c r="F14" s="223"/>
      <c r="G14" s="223"/>
      <c r="H14" s="223"/>
      <c r="I14" s="223"/>
      <c r="J14" s="223"/>
      <c r="K14" s="223"/>
      <c r="L14" s="223"/>
      <c r="M14" s="223"/>
      <c r="N14" s="223"/>
      <c r="O14" s="223"/>
      <c r="P14" s="223"/>
      <c r="Q14" s="223"/>
      <c r="R14" s="223"/>
      <c r="S14" s="223"/>
      <c r="T14" s="223"/>
      <c r="U14" s="223"/>
      <c r="V14" s="223"/>
      <c r="W14" s="223"/>
      <c r="X14" s="223"/>
      <c r="Y14" s="223"/>
      <c r="Z14" s="223"/>
      <c r="AA14" s="223"/>
      <c r="AB14" s="223"/>
      <c r="AC14" s="223"/>
      <c r="AD14" s="223"/>
      <c r="AE14" s="223"/>
      <c r="AF14" s="223"/>
      <c r="AG14" s="223"/>
      <c r="AH14" s="223"/>
      <c r="AI14" s="223"/>
      <c r="AJ14" s="77"/>
      <c r="AK14" s="223"/>
      <c r="AL14" s="223"/>
      <c r="AM14" s="223"/>
      <c r="AN14" s="223"/>
      <c r="AO14" s="223"/>
      <c r="AP14" s="223"/>
      <c r="AQ14" s="223"/>
      <c r="AR14" s="223"/>
      <c r="AS14" s="223"/>
      <c r="AT14" s="223"/>
      <c r="AU14" s="223"/>
      <c r="AV14" s="223">
        <v>1862253.4070004821</v>
      </c>
      <c r="AW14" s="223"/>
      <c r="AX14" s="223"/>
      <c r="AY14" s="223"/>
      <c r="AZ14" s="223"/>
      <c r="BA14" s="223"/>
      <c r="BB14" s="223"/>
      <c r="BC14" s="223"/>
      <c r="BD14" s="223"/>
      <c r="BE14" s="223"/>
      <c r="BF14" s="223"/>
      <c r="BG14" s="223"/>
      <c r="BH14" s="223"/>
      <c r="BI14" s="223"/>
      <c r="BJ14" s="223"/>
      <c r="BK14" s="223"/>
      <c r="BL14" s="223"/>
      <c r="BM14" s="223"/>
      <c r="BN14" s="223"/>
      <c r="BO14" s="223"/>
      <c r="BP14" s="223"/>
      <c r="BQ14" s="223"/>
      <c r="BR14" s="77"/>
      <c r="BS14" s="223"/>
      <c r="BT14" s="223"/>
      <c r="BU14" s="223"/>
      <c r="BV14" s="223"/>
      <c r="BW14" s="223"/>
      <c r="BX14" s="223"/>
      <c r="BY14" s="223"/>
      <c r="BZ14" s="223"/>
      <c r="CA14" s="223"/>
      <c r="CB14" s="223"/>
      <c r="CC14" s="223"/>
      <c r="CD14" s="223"/>
      <c r="CE14" s="223"/>
      <c r="CF14" s="83">
        <v>1368681.2418519307</v>
      </c>
      <c r="CG14" s="107">
        <f t="shared" si="0"/>
        <v>3230934.6488524126</v>
      </c>
    </row>
    <row r="15" spans="1:85" x14ac:dyDescent="0.25">
      <c r="A15" s="227"/>
      <c r="B15" s="225">
        <v>13</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77"/>
      <c r="AK15" s="223"/>
      <c r="AL15" s="223"/>
      <c r="AM15" s="223"/>
      <c r="AN15" s="223"/>
      <c r="AO15" s="223"/>
      <c r="AP15" s="223"/>
      <c r="AQ15" s="223"/>
      <c r="AR15" s="223"/>
      <c r="AS15" s="223"/>
      <c r="AT15" s="223"/>
      <c r="AU15" s="223"/>
      <c r="AV15" s="223"/>
      <c r="AW15" s="223">
        <v>268186.86292172974</v>
      </c>
      <c r="AX15" s="223"/>
      <c r="AY15" s="223"/>
      <c r="AZ15" s="223"/>
      <c r="BA15" s="223"/>
      <c r="BB15" s="223"/>
      <c r="BC15" s="223"/>
      <c r="BD15" s="223"/>
      <c r="BE15" s="223"/>
      <c r="BF15" s="223"/>
      <c r="BG15" s="223"/>
      <c r="BH15" s="223"/>
      <c r="BI15" s="223"/>
      <c r="BJ15" s="223"/>
      <c r="BK15" s="223"/>
      <c r="BL15" s="223"/>
      <c r="BM15" s="223"/>
      <c r="BN15" s="223"/>
      <c r="BO15" s="223"/>
      <c r="BP15" s="223"/>
      <c r="BQ15" s="223"/>
      <c r="BR15" s="77"/>
      <c r="BS15" s="223"/>
      <c r="BT15" s="223"/>
      <c r="BU15" s="223"/>
      <c r="BV15" s="223"/>
      <c r="BW15" s="223"/>
      <c r="BX15" s="223"/>
      <c r="BY15" s="223"/>
      <c r="BZ15" s="223"/>
      <c r="CA15" s="223"/>
      <c r="CB15" s="223"/>
      <c r="CC15" s="223"/>
      <c r="CD15" s="223"/>
      <c r="CE15" s="223"/>
      <c r="CF15" s="83">
        <v>19475.548631433812</v>
      </c>
      <c r="CG15" s="107">
        <f t="shared" si="0"/>
        <v>287662.41155316355</v>
      </c>
    </row>
    <row r="16" spans="1:85" x14ac:dyDescent="0.25">
      <c r="A16" s="227"/>
      <c r="B16" s="225">
        <v>14</v>
      </c>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77"/>
      <c r="AK16" s="223"/>
      <c r="AL16" s="223"/>
      <c r="AM16" s="223"/>
      <c r="AN16" s="223"/>
      <c r="AO16" s="223"/>
      <c r="AP16" s="223"/>
      <c r="AQ16" s="223"/>
      <c r="AR16" s="223"/>
      <c r="AS16" s="223"/>
      <c r="AT16" s="223"/>
      <c r="AU16" s="223"/>
      <c r="AV16" s="223"/>
      <c r="AW16" s="223"/>
      <c r="AX16" s="223">
        <v>1212809.5750220597</v>
      </c>
      <c r="AY16" s="223"/>
      <c r="AZ16" s="223"/>
      <c r="BA16" s="223"/>
      <c r="BB16" s="223"/>
      <c r="BC16" s="223"/>
      <c r="BD16" s="223"/>
      <c r="BE16" s="223"/>
      <c r="BF16" s="223"/>
      <c r="BG16" s="223"/>
      <c r="BH16" s="223"/>
      <c r="BI16" s="223"/>
      <c r="BJ16" s="223"/>
      <c r="BK16" s="223"/>
      <c r="BL16" s="223"/>
      <c r="BM16" s="223"/>
      <c r="BN16" s="223"/>
      <c r="BO16" s="223"/>
      <c r="BP16" s="223"/>
      <c r="BQ16" s="223"/>
      <c r="BR16" s="77"/>
      <c r="BS16" s="223"/>
      <c r="BT16" s="223"/>
      <c r="BU16" s="223"/>
      <c r="BV16" s="223"/>
      <c r="BW16" s="223"/>
      <c r="BX16" s="223"/>
      <c r="BY16" s="223"/>
      <c r="BZ16" s="223"/>
      <c r="CA16" s="223"/>
      <c r="CB16" s="223"/>
      <c r="CC16" s="223"/>
      <c r="CD16" s="223"/>
      <c r="CE16" s="223"/>
      <c r="CF16" s="83">
        <v>392185.34727427992</v>
      </c>
      <c r="CG16" s="107">
        <f t="shared" si="0"/>
        <v>1604994.9222963396</v>
      </c>
    </row>
    <row r="17" spans="1:85" x14ac:dyDescent="0.25">
      <c r="A17" s="227"/>
      <c r="B17" s="225">
        <v>15</v>
      </c>
      <c r="C17" s="223"/>
      <c r="D17" s="223"/>
      <c r="E17" s="223"/>
      <c r="F17" s="223"/>
      <c r="G17" s="223"/>
      <c r="H17" s="223"/>
      <c r="I17" s="223"/>
      <c r="J17" s="223"/>
      <c r="K17" s="223"/>
      <c r="L17" s="223"/>
      <c r="M17" s="223"/>
      <c r="N17" s="223"/>
      <c r="O17" s="223"/>
      <c r="P17" s="223"/>
      <c r="Q17" s="223"/>
      <c r="R17" s="223"/>
      <c r="S17" s="223"/>
      <c r="T17" s="223"/>
      <c r="U17" s="223"/>
      <c r="V17" s="223"/>
      <c r="W17" s="223"/>
      <c r="X17" s="223"/>
      <c r="Y17" s="223"/>
      <c r="Z17" s="223"/>
      <c r="AA17" s="223"/>
      <c r="AB17" s="223"/>
      <c r="AC17" s="223"/>
      <c r="AD17" s="223"/>
      <c r="AE17" s="223"/>
      <c r="AF17" s="223"/>
      <c r="AG17" s="223"/>
      <c r="AH17" s="223"/>
      <c r="AI17" s="223"/>
      <c r="AJ17" s="77"/>
      <c r="AK17" s="223"/>
      <c r="AL17" s="223"/>
      <c r="AM17" s="223"/>
      <c r="AN17" s="223"/>
      <c r="AO17" s="223"/>
      <c r="AP17" s="223"/>
      <c r="AQ17" s="223"/>
      <c r="AR17" s="223"/>
      <c r="AS17" s="223"/>
      <c r="AT17" s="223"/>
      <c r="AU17" s="223"/>
      <c r="AV17" s="223"/>
      <c r="AW17" s="223"/>
      <c r="AX17" s="223"/>
      <c r="AY17" s="223">
        <v>431601.48204978602</v>
      </c>
      <c r="AZ17" s="223"/>
      <c r="BA17" s="223"/>
      <c r="BB17" s="223"/>
      <c r="BC17" s="223"/>
      <c r="BD17" s="223"/>
      <c r="BE17" s="223"/>
      <c r="BF17" s="223"/>
      <c r="BG17" s="223"/>
      <c r="BH17" s="223"/>
      <c r="BI17" s="223"/>
      <c r="BJ17" s="223"/>
      <c r="BK17" s="223"/>
      <c r="BL17" s="223"/>
      <c r="BM17" s="223"/>
      <c r="BN17" s="223"/>
      <c r="BO17" s="223"/>
      <c r="BP17" s="223"/>
      <c r="BQ17" s="223"/>
      <c r="BR17" s="77"/>
      <c r="BS17" s="223"/>
      <c r="BT17" s="223"/>
      <c r="BU17" s="223"/>
      <c r="BV17" s="223"/>
      <c r="BW17" s="223"/>
      <c r="BX17" s="223"/>
      <c r="BY17" s="223"/>
      <c r="BZ17" s="223"/>
      <c r="CA17" s="223"/>
      <c r="CB17" s="223"/>
      <c r="CC17" s="223"/>
      <c r="CD17" s="223"/>
      <c r="CE17" s="223"/>
      <c r="CF17" s="83">
        <v>198820.308754987</v>
      </c>
      <c r="CG17" s="107">
        <f t="shared" si="0"/>
        <v>630421.79080477299</v>
      </c>
    </row>
    <row r="18" spans="1:85" x14ac:dyDescent="0.25">
      <c r="A18" s="227"/>
      <c r="B18" s="225">
        <v>16</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223"/>
      <c r="AB18" s="223"/>
      <c r="AC18" s="223"/>
      <c r="AD18" s="223"/>
      <c r="AE18" s="223"/>
      <c r="AF18" s="223"/>
      <c r="AG18" s="223"/>
      <c r="AH18" s="223"/>
      <c r="AI18" s="223"/>
      <c r="AJ18" s="77"/>
      <c r="AK18" s="223"/>
      <c r="AL18" s="223"/>
      <c r="AM18" s="223"/>
      <c r="AN18" s="223"/>
      <c r="AO18" s="223"/>
      <c r="AP18" s="223"/>
      <c r="AQ18" s="223"/>
      <c r="AR18" s="223"/>
      <c r="AS18" s="223"/>
      <c r="AT18" s="223"/>
      <c r="AU18" s="223"/>
      <c r="AV18" s="223"/>
      <c r="AW18" s="223"/>
      <c r="AX18" s="223"/>
      <c r="AY18" s="223"/>
      <c r="AZ18" s="223">
        <v>620697.88127218594</v>
      </c>
      <c r="BA18" s="223"/>
      <c r="BB18" s="223"/>
      <c r="BC18" s="223"/>
      <c r="BD18" s="223"/>
      <c r="BE18" s="223"/>
      <c r="BF18" s="223"/>
      <c r="BG18" s="223"/>
      <c r="BH18" s="223"/>
      <c r="BI18" s="223"/>
      <c r="BJ18" s="223"/>
      <c r="BK18" s="223"/>
      <c r="BL18" s="223"/>
      <c r="BM18" s="223"/>
      <c r="BN18" s="223"/>
      <c r="BO18" s="223"/>
      <c r="BP18" s="223"/>
      <c r="BQ18" s="223"/>
      <c r="BR18" s="77"/>
      <c r="BS18" s="223"/>
      <c r="BT18" s="223"/>
      <c r="BU18" s="223"/>
      <c r="BV18" s="223"/>
      <c r="BW18" s="223"/>
      <c r="BX18" s="223"/>
      <c r="BY18" s="223"/>
      <c r="BZ18" s="223"/>
      <c r="CA18" s="223"/>
      <c r="CB18" s="223"/>
      <c r="CC18" s="223"/>
      <c r="CD18" s="223"/>
      <c r="CE18" s="223"/>
      <c r="CF18" s="83">
        <v>21274.04428176954</v>
      </c>
      <c r="CG18" s="107">
        <f t="shared" si="0"/>
        <v>641971.92555395549</v>
      </c>
    </row>
    <row r="19" spans="1:85" x14ac:dyDescent="0.25">
      <c r="A19" s="227"/>
      <c r="B19" s="225">
        <v>17</v>
      </c>
      <c r="C19" s="223"/>
      <c r="D19" s="223"/>
      <c r="E19" s="223"/>
      <c r="F19" s="223"/>
      <c r="G19" s="223"/>
      <c r="H19" s="223"/>
      <c r="I19" s="223"/>
      <c r="J19" s="223"/>
      <c r="K19" s="223"/>
      <c r="L19" s="223"/>
      <c r="M19" s="223"/>
      <c r="N19" s="223"/>
      <c r="O19" s="223"/>
      <c r="P19" s="223"/>
      <c r="Q19" s="223"/>
      <c r="R19" s="223"/>
      <c r="S19" s="223"/>
      <c r="T19" s="223"/>
      <c r="U19" s="223"/>
      <c r="V19" s="223"/>
      <c r="W19" s="223"/>
      <c r="X19" s="223"/>
      <c r="Y19" s="223"/>
      <c r="Z19" s="223"/>
      <c r="AA19" s="223"/>
      <c r="AB19" s="223"/>
      <c r="AC19" s="223"/>
      <c r="AD19" s="223"/>
      <c r="AE19" s="223"/>
      <c r="AF19" s="223"/>
      <c r="AG19" s="223"/>
      <c r="AH19" s="223"/>
      <c r="AI19" s="223"/>
      <c r="AJ19" s="77"/>
      <c r="AK19" s="223"/>
      <c r="AL19" s="223"/>
      <c r="AM19" s="223"/>
      <c r="AN19" s="223"/>
      <c r="AO19" s="223"/>
      <c r="AP19" s="223"/>
      <c r="AQ19" s="223"/>
      <c r="AR19" s="223"/>
      <c r="AS19" s="223"/>
      <c r="AT19" s="223"/>
      <c r="AU19" s="223"/>
      <c r="AV19" s="223"/>
      <c r="AW19" s="223"/>
      <c r="AX19" s="223"/>
      <c r="AY19" s="223"/>
      <c r="AZ19" s="223"/>
      <c r="BA19" s="223">
        <v>884913.04657594522</v>
      </c>
      <c r="BB19" s="223"/>
      <c r="BC19" s="223"/>
      <c r="BD19" s="223"/>
      <c r="BE19" s="223"/>
      <c r="BF19" s="223"/>
      <c r="BG19" s="223"/>
      <c r="BH19" s="223"/>
      <c r="BI19" s="223"/>
      <c r="BJ19" s="223"/>
      <c r="BK19" s="223"/>
      <c r="BL19" s="223"/>
      <c r="BM19" s="223"/>
      <c r="BN19" s="223"/>
      <c r="BO19" s="223"/>
      <c r="BP19" s="223"/>
      <c r="BQ19" s="223"/>
      <c r="BR19" s="77"/>
      <c r="BS19" s="223"/>
      <c r="BT19" s="223"/>
      <c r="BU19" s="223"/>
      <c r="BV19" s="223"/>
      <c r="BW19" s="223"/>
      <c r="BX19" s="223"/>
      <c r="BY19" s="223"/>
      <c r="BZ19" s="223"/>
      <c r="CA19" s="223"/>
      <c r="CB19" s="223"/>
      <c r="CC19" s="223"/>
      <c r="CD19" s="223"/>
      <c r="CE19" s="223"/>
      <c r="CF19" s="83">
        <v>182961.12550119538</v>
      </c>
      <c r="CG19" s="107">
        <f t="shared" si="0"/>
        <v>1067874.1720771405</v>
      </c>
    </row>
    <row r="20" spans="1:85" x14ac:dyDescent="0.25">
      <c r="A20" s="227"/>
      <c r="B20" s="225">
        <v>18</v>
      </c>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77"/>
      <c r="AK20" s="223"/>
      <c r="AL20" s="223"/>
      <c r="AM20" s="223"/>
      <c r="AN20" s="223"/>
      <c r="AO20" s="223"/>
      <c r="AP20" s="223"/>
      <c r="AQ20" s="223"/>
      <c r="AR20" s="223"/>
      <c r="AS20" s="223"/>
      <c r="AT20" s="223"/>
      <c r="AU20" s="223"/>
      <c r="AV20" s="223"/>
      <c r="AW20" s="223"/>
      <c r="AX20" s="223"/>
      <c r="AY20" s="223"/>
      <c r="AZ20" s="223"/>
      <c r="BA20" s="223"/>
      <c r="BB20" s="223">
        <v>3852.7391980175221</v>
      </c>
      <c r="BC20" s="223"/>
      <c r="BD20" s="223"/>
      <c r="BE20" s="223"/>
      <c r="BF20" s="223"/>
      <c r="BG20" s="223"/>
      <c r="BH20" s="223"/>
      <c r="BI20" s="223"/>
      <c r="BJ20" s="223"/>
      <c r="BK20" s="223"/>
      <c r="BL20" s="223"/>
      <c r="BM20" s="223"/>
      <c r="BN20" s="223"/>
      <c r="BO20" s="223"/>
      <c r="BP20" s="223"/>
      <c r="BQ20" s="223"/>
      <c r="BR20" s="77"/>
      <c r="BS20" s="223"/>
      <c r="BT20" s="223"/>
      <c r="BU20" s="223"/>
      <c r="BV20" s="223"/>
      <c r="BW20" s="223"/>
      <c r="BX20" s="223"/>
      <c r="BY20" s="223"/>
      <c r="BZ20" s="223"/>
      <c r="CA20" s="223"/>
      <c r="CB20" s="223"/>
      <c r="CC20" s="223"/>
      <c r="CD20" s="223"/>
      <c r="CE20" s="223"/>
      <c r="CF20" s="83">
        <v>13701.194202844013</v>
      </c>
      <c r="CG20" s="107">
        <f t="shared" si="0"/>
        <v>17553.933400861537</v>
      </c>
    </row>
    <row r="21" spans="1:85" x14ac:dyDescent="0.25">
      <c r="A21" s="227"/>
      <c r="B21" s="225">
        <v>19</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77"/>
      <c r="AK21" s="223"/>
      <c r="AL21" s="223"/>
      <c r="AM21" s="223"/>
      <c r="AN21" s="223"/>
      <c r="AO21" s="223"/>
      <c r="AP21" s="223"/>
      <c r="AQ21" s="223"/>
      <c r="AR21" s="223"/>
      <c r="AS21" s="223"/>
      <c r="AT21" s="223"/>
      <c r="AU21" s="223"/>
      <c r="AV21" s="223"/>
      <c r="AW21" s="223"/>
      <c r="AX21" s="223"/>
      <c r="AY21" s="223"/>
      <c r="AZ21" s="223"/>
      <c r="BA21" s="223"/>
      <c r="BB21" s="223"/>
      <c r="BC21" s="223">
        <v>976793.38675451325</v>
      </c>
      <c r="BD21" s="223"/>
      <c r="BE21" s="2">
        <v>288790.83872620837</v>
      </c>
      <c r="BF21" s="223"/>
      <c r="BG21" s="223"/>
      <c r="BH21" s="223"/>
      <c r="BI21" s="223"/>
      <c r="BJ21" s="223"/>
      <c r="BK21" s="223"/>
      <c r="BL21" s="223"/>
      <c r="BM21" s="223"/>
      <c r="BN21" s="223"/>
      <c r="BO21" s="223"/>
      <c r="BP21" s="223"/>
      <c r="BQ21" s="223"/>
      <c r="BR21" s="77"/>
      <c r="BS21" s="223"/>
      <c r="BT21" s="223"/>
      <c r="BU21" s="223"/>
      <c r="BV21" s="223"/>
      <c r="BW21" s="223"/>
      <c r="BX21" s="223"/>
      <c r="BY21" s="223"/>
      <c r="BZ21" s="223"/>
      <c r="CA21" s="223"/>
      <c r="CB21" s="223"/>
      <c r="CC21" s="223"/>
      <c r="CD21" s="223"/>
      <c r="CE21" s="223"/>
      <c r="CF21" s="83">
        <v>58211.38940474327</v>
      </c>
      <c r="CG21" s="107">
        <f t="shared" si="0"/>
        <v>1323795.6148854648</v>
      </c>
    </row>
    <row r="22" spans="1:85" x14ac:dyDescent="0.25">
      <c r="A22" s="227"/>
      <c r="B22" s="225">
        <v>20</v>
      </c>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77"/>
      <c r="AK22" s="223"/>
      <c r="AL22" s="223"/>
      <c r="AM22" s="223"/>
      <c r="AN22" s="223"/>
      <c r="AO22" s="223"/>
      <c r="AP22" s="223"/>
      <c r="AQ22" s="223"/>
      <c r="AR22" s="223"/>
      <c r="AS22" s="223"/>
      <c r="AT22" s="223"/>
      <c r="AU22" s="223"/>
      <c r="AV22" s="223"/>
      <c r="AW22" s="223"/>
      <c r="AX22" s="223"/>
      <c r="AY22" s="223"/>
      <c r="AZ22" s="223"/>
      <c r="BA22" s="223"/>
      <c r="BB22" s="223"/>
      <c r="BC22" s="223"/>
      <c r="BD22" s="223">
        <v>240304.28724474148</v>
      </c>
      <c r="BE22" s="223"/>
      <c r="BF22" s="223"/>
      <c r="BG22" s="223"/>
      <c r="BH22" s="223"/>
      <c r="BI22" s="223"/>
      <c r="BJ22" s="223"/>
      <c r="BK22" s="223"/>
      <c r="BL22" s="223"/>
      <c r="BM22" s="223"/>
      <c r="BN22" s="223"/>
      <c r="BO22" s="223"/>
      <c r="BP22" s="223"/>
      <c r="BQ22" s="223"/>
      <c r="BR22" s="77"/>
      <c r="BS22" s="223"/>
      <c r="BT22" s="223"/>
      <c r="BU22" s="223"/>
      <c r="BV22" s="223"/>
      <c r="BW22" s="223"/>
      <c r="BX22" s="223"/>
      <c r="BY22" s="223"/>
      <c r="BZ22" s="223"/>
      <c r="CA22" s="223"/>
      <c r="CB22" s="223"/>
      <c r="CC22" s="223"/>
      <c r="CD22" s="223"/>
      <c r="CE22" s="223"/>
      <c r="CF22" s="83">
        <v>3608.5539223813103</v>
      </c>
      <c r="CG22" s="107">
        <f t="shared" si="0"/>
        <v>243912.8411671228</v>
      </c>
    </row>
    <row r="23" spans="1:85" x14ac:dyDescent="0.25">
      <c r="A23" s="227"/>
      <c r="B23" s="225">
        <v>21</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77"/>
      <c r="AK23" s="223"/>
      <c r="AL23" s="223"/>
      <c r="AM23" s="223"/>
      <c r="AN23" s="223"/>
      <c r="AO23" s="223"/>
      <c r="AP23" s="223"/>
      <c r="AQ23" s="223"/>
      <c r="AR23" s="223"/>
      <c r="AS23" s="223"/>
      <c r="AT23" s="223"/>
      <c r="AU23" s="223"/>
      <c r="AV23" s="223"/>
      <c r="AW23" s="223"/>
      <c r="AX23" s="223"/>
      <c r="AY23" s="223"/>
      <c r="AZ23" s="223"/>
      <c r="BA23" s="223"/>
      <c r="BB23" s="223"/>
      <c r="BC23" s="223"/>
      <c r="BD23" s="223"/>
      <c r="BE23" s="223">
        <v>301418.77554162184</v>
      </c>
      <c r="BF23" s="223"/>
      <c r="BG23" s="223"/>
      <c r="BH23" s="223"/>
      <c r="BI23" s="223"/>
      <c r="BJ23" s="223"/>
      <c r="BK23" s="223"/>
      <c r="BL23" s="223"/>
      <c r="BM23" s="223"/>
      <c r="BN23" s="223"/>
      <c r="BO23" s="223"/>
      <c r="BP23" s="223"/>
      <c r="BQ23" s="223"/>
      <c r="BR23" s="77"/>
      <c r="BS23" s="223"/>
      <c r="BT23" s="223"/>
      <c r="BU23" s="223"/>
      <c r="BV23" s="223"/>
      <c r="BW23" s="223"/>
      <c r="BX23" s="223"/>
      <c r="BY23" s="223"/>
      <c r="BZ23" s="223"/>
      <c r="CA23" s="223"/>
      <c r="CB23" s="223"/>
      <c r="CC23" s="223"/>
      <c r="CD23" s="223"/>
      <c r="CE23" s="223"/>
      <c r="CF23" s="83">
        <v>8600.428698664211</v>
      </c>
      <c r="CG23" s="107">
        <f t="shared" si="0"/>
        <v>310019.20424028602</v>
      </c>
    </row>
    <row r="24" spans="1:85" x14ac:dyDescent="0.25">
      <c r="A24" s="227"/>
      <c r="B24" s="225">
        <v>22</v>
      </c>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77"/>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v>331762.9664304147</v>
      </c>
      <c r="BG24" s="223"/>
      <c r="BH24" s="223"/>
      <c r="BI24" s="223"/>
      <c r="BJ24" s="223"/>
      <c r="BK24" s="223"/>
      <c r="BL24" s="223"/>
      <c r="BM24" s="223"/>
      <c r="BN24" s="223"/>
      <c r="BO24" s="223"/>
      <c r="BP24" s="223"/>
      <c r="BQ24" s="223"/>
      <c r="BR24" s="77"/>
      <c r="BS24" s="223"/>
      <c r="BT24" s="223"/>
      <c r="BU24" s="223"/>
      <c r="BV24" s="223"/>
      <c r="BW24" s="223"/>
      <c r="BX24" s="223"/>
      <c r="BY24" s="223"/>
      <c r="BZ24" s="223"/>
      <c r="CA24" s="223"/>
      <c r="CB24" s="223"/>
      <c r="CC24" s="223"/>
      <c r="CD24" s="223"/>
      <c r="CE24" s="223"/>
      <c r="CF24" s="83">
        <v>50541.71039467668</v>
      </c>
      <c r="CG24" s="107">
        <f t="shared" si="0"/>
        <v>382304.67682509136</v>
      </c>
    </row>
    <row r="25" spans="1:85" x14ac:dyDescent="0.25">
      <c r="A25" s="227"/>
      <c r="B25" s="225">
        <v>23</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77"/>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v>5614665.9101463258</v>
      </c>
      <c r="BH25" s="223"/>
      <c r="BI25" s="223"/>
      <c r="BJ25" s="223"/>
      <c r="BK25" s="223"/>
      <c r="BL25" s="223"/>
      <c r="BM25" s="223"/>
      <c r="BN25" s="223"/>
      <c r="BO25" s="223"/>
      <c r="BP25" s="223"/>
      <c r="BQ25" s="223"/>
      <c r="BR25" s="77"/>
      <c r="BS25" s="223"/>
      <c r="BT25" s="223"/>
      <c r="BU25" s="223"/>
      <c r="BV25" s="223"/>
      <c r="BW25" s="223"/>
      <c r="BX25" s="223"/>
      <c r="BY25" s="223"/>
      <c r="BZ25" s="223"/>
      <c r="CA25" s="223"/>
      <c r="CB25" s="223"/>
      <c r="CC25" s="223"/>
      <c r="CD25" s="223"/>
      <c r="CE25" s="223"/>
      <c r="CF25" s="83">
        <v>961308.94679973263</v>
      </c>
      <c r="CG25" s="107">
        <f t="shared" si="0"/>
        <v>6575974.8569460586</v>
      </c>
    </row>
    <row r="26" spans="1:85" x14ac:dyDescent="0.25">
      <c r="A26" s="227"/>
      <c r="B26" s="225">
        <v>24</v>
      </c>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77"/>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v>75233.718250836275</v>
      </c>
      <c r="BI26" s="223"/>
      <c r="BJ26" s="223"/>
      <c r="BK26" s="223"/>
      <c r="BL26" s="223"/>
      <c r="BM26" s="223"/>
      <c r="BN26" s="223"/>
      <c r="BO26" s="223"/>
      <c r="BP26" s="223"/>
      <c r="BQ26" s="223"/>
      <c r="BR26" s="77"/>
      <c r="BS26" s="223"/>
      <c r="BT26" s="223"/>
      <c r="BU26" s="223"/>
      <c r="BV26" s="223"/>
      <c r="BW26" s="223"/>
      <c r="BX26" s="223"/>
      <c r="BY26" s="223"/>
      <c r="BZ26" s="223"/>
      <c r="CA26" s="223"/>
      <c r="CB26" s="223"/>
      <c r="CC26" s="223"/>
      <c r="CD26" s="223"/>
      <c r="CE26" s="223"/>
      <c r="CF26" s="83">
        <v>3901.0640069912638</v>
      </c>
      <c r="CG26" s="107">
        <f t="shared" si="0"/>
        <v>79134.782257827537</v>
      </c>
    </row>
    <row r="27" spans="1:85" x14ac:dyDescent="0.25">
      <c r="A27" s="227"/>
      <c r="B27" s="225">
        <v>25</v>
      </c>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77"/>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v>393777.17963831697</v>
      </c>
      <c r="BJ27" s="223"/>
      <c r="BK27" s="223"/>
      <c r="BL27" s="223"/>
      <c r="BM27" s="223"/>
      <c r="BN27" s="223"/>
      <c r="BO27" s="223"/>
      <c r="BP27" s="223"/>
      <c r="BQ27" s="223"/>
      <c r="BR27" s="77"/>
      <c r="BS27" s="223"/>
      <c r="BT27" s="223"/>
      <c r="BU27" s="223"/>
      <c r="BV27" s="223"/>
      <c r="BW27" s="223"/>
      <c r="BX27" s="223"/>
      <c r="BY27" s="223"/>
      <c r="BZ27" s="223"/>
      <c r="CA27" s="223"/>
      <c r="CB27" s="223"/>
      <c r="CC27" s="223"/>
      <c r="CD27" s="223"/>
      <c r="CE27" s="223"/>
      <c r="CF27" s="83">
        <v>71097.182187662474</v>
      </c>
      <c r="CG27" s="107">
        <f t="shared" si="0"/>
        <v>464874.36182597943</v>
      </c>
    </row>
    <row r="28" spans="1:85" x14ac:dyDescent="0.25">
      <c r="A28" s="227"/>
      <c r="B28" s="225">
        <v>26</v>
      </c>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77"/>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v>6077023.6743909633</v>
      </c>
      <c r="BK28" s="223"/>
      <c r="BL28" s="223"/>
      <c r="BM28" s="223"/>
      <c r="BN28" s="223"/>
      <c r="BO28" s="223"/>
      <c r="BP28" s="223"/>
      <c r="BQ28" s="223"/>
      <c r="BR28" s="77"/>
      <c r="BS28" s="223"/>
      <c r="BT28" s="223"/>
      <c r="BU28" s="223"/>
      <c r="BV28" s="223"/>
      <c r="BW28" s="223"/>
      <c r="BX28" s="223"/>
      <c r="BY28" s="223"/>
      <c r="BZ28" s="223"/>
      <c r="CA28" s="223"/>
      <c r="CB28" s="223"/>
      <c r="CC28" s="223"/>
      <c r="CD28" s="223"/>
      <c r="CE28" s="223"/>
      <c r="CF28" s="83">
        <v>85135.887140994528</v>
      </c>
      <c r="CG28" s="107">
        <f t="shared" si="0"/>
        <v>6162159.5615319582</v>
      </c>
    </row>
    <row r="29" spans="1:85" x14ac:dyDescent="0.25">
      <c r="A29" s="227"/>
      <c r="B29" s="225">
        <v>27</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77"/>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v>15575551.899143422</v>
      </c>
      <c r="BL29" s="223"/>
      <c r="BM29" s="223"/>
      <c r="BN29" s="223"/>
      <c r="BO29" s="223"/>
      <c r="BP29" s="223"/>
      <c r="BQ29" s="223"/>
      <c r="BR29" s="77"/>
      <c r="BS29" s="223"/>
      <c r="BT29" s="223"/>
      <c r="BU29" s="223"/>
      <c r="BV29" s="223"/>
      <c r="BW29" s="223"/>
      <c r="BX29" s="223"/>
      <c r="BY29" s="223"/>
      <c r="BZ29" s="223"/>
      <c r="CA29" s="223"/>
      <c r="CB29" s="223"/>
      <c r="CC29" s="223"/>
      <c r="CD29" s="223"/>
      <c r="CE29" s="223"/>
      <c r="CF29" s="83">
        <v>1851264.6940723194</v>
      </c>
      <c r="CG29" s="107">
        <f t="shared" si="0"/>
        <v>17426816.593215741</v>
      </c>
    </row>
    <row r="30" spans="1:85" x14ac:dyDescent="0.25">
      <c r="A30" s="227"/>
      <c r="B30" s="225">
        <v>28</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77"/>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v>1649747.4347115131</v>
      </c>
      <c r="BM30" s="223"/>
      <c r="BN30" s="223"/>
      <c r="BO30" s="223"/>
      <c r="BP30" s="223"/>
      <c r="BQ30" s="223"/>
      <c r="BR30" s="77"/>
      <c r="BS30" s="223"/>
      <c r="BT30" s="223"/>
      <c r="BU30" s="223"/>
      <c r="BV30" s="223"/>
      <c r="BW30" s="223"/>
      <c r="BX30" s="223"/>
      <c r="BY30" s="223"/>
      <c r="BZ30" s="223"/>
      <c r="CA30" s="223"/>
      <c r="CB30" s="223"/>
      <c r="CC30" s="223"/>
      <c r="CD30" s="223"/>
      <c r="CE30" s="223"/>
      <c r="CF30" s="83">
        <v>50203.241759283992</v>
      </c>
      <c r="CG30" s="107">
        <f t="shared" si="0"/>
        <v>1699950.676470797</v>
      </c>
    </row>
    <row r="31" spans="1:85" x14ac:dyDescent="0.25">
      <c r="A31" s="227"/>
      <c r="B31" s="225">
        <v>29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77"/>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v>3145944.4361062404</v>
      </c>
      <c r="BN31" s="223"/>
      <c r="BO31" s="223"/>
      <c r="BP31" s="223"/>
      <c r="BQ31" s="223"/>
      <c r="BR31" s="77"/>
      <c r="BS31" s="223"/>
      <c r="BT31" s="223"/>
      <c r="BU31" s="223"/>
      <c r="BV31" s="223"/>
      <c r="BW31" s="223"/>
      <c r="BX31" s="223"/>
      <c r="BY31" s="223"/>
      <c r="BZ31" s="223"/>
      <c r="CA31" s="223"/>
      <c r="CB31" s="223"/>
      <c r="CC31" s="223"/>
      <c r="CD31" s="223"/>
      <c r="CE31" s="223"/>
      <c r="CF31" s="83">
        <v>29199.209891078048</v>
      </c>
      <c r="CG31" s="107">
        <f t="shared" si="0"/>
        <v>3175143.6459973184</v>
      </c>
    </row>
    <row r="32" spans="1:85" x14ac:dyDescent="0.25">
      <c r="A32" s="227"/>
      <c r="B32" s="225">
        <v>30</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77"/>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v>6522957.5434955312</v>
      </c>
      <c r="BO32" s="223"/>
      <c r="BP32" s="223"/>
      <c r="BQ32" s="223"/>
      <c r="BR32" s="77"/>
      <c r="BS32" s="223"/>
      <c r="BT32" s="223"/>
      <c r="BU32" s="223"/>
      <c r="BV32" s="223"/>
      <c r="BW32" s="223"/>
      <c r="BX32" s="223"/>
      <c r="BY32" s="223"/>
      <c r="BZ32" s="223"/>
      <c r="CA32" s="223"/>
      <c r="CB32" s="223"/>
      <c r="CC32" s="223"/>
      <c r="CD32" s="223"/>
      <c r="CE32" s="223"/>
      <c r="CF32" s="83">
        <v>21264.247637171658</v>
      </c>
      <c r="CG32" s="107">
        <f t="shared" si="0"/>
        <v>6544221.7911327025</v>
      </c>
    </row>
    <row r="33" spans="1:87" x14ac:dyDescent="0.25">
      <c r="A33" s="227"/>
      <c r="B33" s="225">
        <v>31</v>
      </c>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77"/>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v>4077439.6833291347</v>
      </c>
      <c r="BP33" s="223"/>
      <c r="BQ33" s="223"/>
      <c r="BR33" s="77"/>
      <c r="BS33" s="223"/>
      <c r="BT33" s="223"/>
      <c r="BU33" s="223"/>
      <c r="BV33" s="223"/>
      <c r="BW33" s="223"/>
      <c r="BX33" s="223"/>
      <c r="BY33" s="223"/>
      <c r="BZ33" s="223"/>
      <c r="CA33" s="223"/>
      <c r="CB33" s="223"/>
      <c r="CC33" s="223"/>
      <c r="CD33" s="223"/>
      <c r="CE33" s="223"/>
      <c r="CF33" s="83">
        <v>77774.02365178171</v>
      </c>
      <c r="CG33" s="107">
        <f t="shared" si="0"/>
        <v>4155213.7069809162</v>
      </c>
    </row>
    <row r="34" spans="1:87" x14ac:dyDescent="0.25">
      <c r="A34" s="227"/>
      <c r="B34" s="225">
        <v>32</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77"/>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v>2525552.4960411694</v>
      </c>
      <c r="BQ34" s="223"/>
      <c r="BR34" s="77"/>
      <c r="BS34" s="223"/>
      <c r="BT34" s="223"/>
      <c r="BU34" s="223"/>
      <c r="BV34" s="223"/>
      <c r="BW34" s="223"/>
      <c r="BX34" s="223"/>
      <c r="BY34" s="223"/>
      <c r="BZ34" s="223"/>
      <c r="CA34" s="223"/>
      <c r="CB34" s="223"/>
      <c r="CC34" s="223"/>
      <c r="CD34" s="223"/>
      <c r="CE34" s="223"/>
      <c r="CF34" s="83"/>
      <c r="CG34" s="107">
        <f t="shared" si="0"/>
        <v>2525552.4960411694</v>
      </c>
    </row>
    <row r="35" spans="1:87" x14ac:dyDescent="0.25">
      <c r="A35" s="227"/>
      <c r="B35" s="225">
        <v>33</v>
      </c>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77"/>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v>1962939.4380698428</v>
      </c>
      <c r="BR35" s="77"/>
      <c r="BS35" s="223"/>
      <c r="BT35" s="223"/>
      <c r="BU35" s="223"/>
      <c r="BV35" s="223"/>
      <c r="BW35" s="223"/>
      <c r="BX35" s="223"/>
      <c r="BY35" s="223"/>
      <c r="BZ35" s="223"/>
      <c r="CA35" s="223"/>
      <c r="CB35" s="223"/>
      <c r="CC35" s="223"/>
      <c r="CD35" s="223"/>
      <c r="CE35" s="223"/>
      <c r="CF35" s="83"/>
      <c r="CG35" s="107">
        <f t="shared" ref="CG35:CG84" si="1">SUM(C35:CF35)</f>
        <v>1962939.4380698428</v>
      </c>
    </row>
    <row r="36" spans="1:87" ht="15.75" thickBot="1" x14ac:dyDescent="0.3">
      <c r="A36" s="86"/>
      <c r="B36" s="225">
        <v>34</v>
      </c>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77"/>
      <c r="AK36" s="224"/>
      <c r="AL36" s="224"/>
      <c r="AM36" s="224"/>
      <c r="AN36" s="224"/>
      <c r="AO36" s="224"/>
      <c r="AP36" s="224"/>
      <c r="AQ36" s="224"/>
      <c r="AR36" s="224"/>
      <c r="AS36" s="224"/>
      <c r="AT36" s="224"/>
      <c r="AU36" s="224"/>
      <c r="AV36" s="224"/>
      <c r="AW36" s="224"/>
      <c r="AX36" s="224"/>
      <c r="AY36" s="224"/>
      <c r="AZ36" s="224"/>
      <c r="BA36" s="224"/>
      <c r="BB36" s="224"/>
      <c r="BC36" s="224"/>
      <c r="BD36" s="224"/>
      <c r="BE36" s="224"/>
      <c r="BF36" s="224"/>
      <c r="BG36" s="224"/>
      <c r="BH36" s="224"/>
      <c r="BI36" s="224"/>
      <c r="BJ36" s="224"/>
      <c r="BK36" s="224"/>
      <c r="BL36" s="224"/>
      <c r="BM36" s="224"/>
      <c r="BN36" s="224"/>
      <c r="BO36" s="224"/>
      <c r="BP36" s="224"/>
      <c r="BQ36" s="224"/>
      <c r="BR36" s="78">
        <v>9256791.4583553355</v>
      </c>
      <c r="BS36" s="224"/>
      <c r="BT36" s="224"/>
      <c r="BU36" s="223"/>
      <c r="BV36" s="223"/>
      <c r="BW36" s="223"/>
      <c r="BX36" s="223"/>
      <c r="BY36" s="224"/>
      <c r="BZ36" s="224"/>
      <c r="CA36" s="224"/>
      <c r="CB36" s="224"/>
      <c r="CC36" s="224"/>
      <c r="CD36" s="224"/>
      <c r="CE36" s="224"/>
      <c r="CF36" s="3">
        <v>218207.27379099085</v>
      </c>
      <c r="CG36" s="107">
        <f t="shared" si="1"/>
        <v>9474998.7321463265</v>
      </c>
    </row>
    <row r="37" spans="1:87" x14ac:dyDescent="0.25">
      <c r="A37" s="227" t="str">
        <f>AK1</f>
        <v>Com</v>
      </c>
      <c r="B37" s="102">
        <v>35</v>
      </c>
      <c r="C37" s="101">
        <v>636845.49250949547</v>
      </c>
      <c r="D37" s="4">
        <v>70.491858602401734</v>
      </c>
      <c r="E37" s="4">
        <v>22.745352915335928</v>
      </c>
      <c r="F37" s="4"/>
      <c r="G37" s="4"/>
      <c r="H37" s="4"/>
      <c r="I37" s="4"/>
      <c r="J37" s="4">
        <v>600245.92689428374</v>
      </c>
      <c r="K37" s="4">
        <v>1514.9948065094686</v>
      </c>
      <c r="L37" s="4">
        <v>13142.823043044977</v>
      </c>
      <c r="M37" s="4">
        <v>1.0881249093500965E-3</v>
      </c>
      <c r="N37" s="4"/>
      <c r="O37" s="4">
        <v>1.4079101447778823</v>
      </c>
      <c r="P37" s="4"/>
      <c r="Q37" s="4">
        <v>204.25276589085365</v>
      </c>
      <c r="R37" s="4">
        <v>39.558963271656353</v>
      </c>
      <c r="S37" s="4">
        <v>28.547950602177156</v>
      </c>
      <c r="T37" s="4"/>
      <c r="U37" s="4">
        <v>0.15427886246436096</v>
      </c>
      <c r="V37" s="4">
        <v>1.3441799707945758E-3</v>
      </c>
      <c r="W37" s="4">
        <v>69.076289981144896</v>
      </c>
      <c r="X37" s="4">
        <v>6.9140041882924077</v>
      </c>
      <c r="Y37" s="4">
        <v>12.952268371692453</v>
      </c>
      <c r="Z37" s="4"/>
      <c r="AA37" s="4"/>
      <c r="AB37" s="4">
        <v>56.332005092512048</v>
      </c>
      <c r="AC37" s="4">
        <v>1.8603666891183466</v>
      </c>
      <c r="AD37" s="4">
        <v>24.216639646516338</v>
      </c>
      <c r="AE37" s="4">
        <v>0.48841557934773799</v>
      </c>
      <c r="AF37" s="4">
        <v>3519.2752303442558</v>
      </c>
      <c r="AG37" s="4">
        <v>4322.1851210025125</v>
      </c>
      <c r="AH37" s="4">
        <v>2573.1036478253318</v>
      </c>
      <c r="AI37" s="4">
        <v>647.27896872033728</v>
      </c>
      <c r="AJ37" s="5">
        <v>218912.85416322373</v>
      </c>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77"/>
      <c r="BS37" s="223"/>
      <c r="BT37" s="223"/>
      <c r="BU37" s="190">
        <f>[45]HH_CGE_map!U41</f>
        <v>550111.3960723487</v>
      </c>
      <c r="BV37" s="189">
        <f>[45]HH_CGE_map!V41</f>
        <v>1779639.0467496545</v>
      </c>
      <c r="BW37" s="189">
        <f>[45]HH_CGE_map!W41</f>
        <v>178150.11741389663</v>
      </c>
      <c r="BX37" s="188">
        <f>[45]HH_CGE_map!X41</f>
        <v>537000.02171314287</v>
      </c>
      <c r="BY37" s="223">
        <v>104373.35135742096</v>
      </c>
      <c r="BZ37" s="223"/>
      <c r="CA37" s="223"/>
      <c r="CB37" s="223"/>
      <c r="CC37" s="223"/>
      <c r="CD37" s="223"/>
      <c r="CE37" s="79">
        <v>272725.72399249562</v>
      </c>
      <c r="CF37" s="85"/>
      <c r="CG37" s="107">
        <f t="shared" si="1"/>
        <v>4904262.5931855515</v>
      </c>
      <c r="CH37" s="221" t="b">
        <f>CG37=CI37</f>
        <v>1</v>
      </c>
      <c r="CI37" s="79">
        <v>4904262.5931855515</v>
      </c>
    </row>
    <row r="38" spans="1:87" x14ac:dyDescent="0.25">
      <c r="A38" s="227"/>
      <c r="B38" s="225">
        <v>36</v>
      </c>
      <c r="C38" s="7">
        <v>1444.8698020142294</v>
      </c>
      <c r="D38" s="79">
        <v>1802.7014385812527</v>
      </c>
      <c r="E38" s="79">
        <v>14.21053696679547</v>
      </c>
      <c r="F38" s="79"/>
      <c r="G38" s="79">
        <v>2151.1605818875337</v>
      </c>
      <c r="H38" s="79">
        <v>100.05667788511757</v>
      </c>
      <c r="I38" s="79">
        <v>33.425742561010843</v>
      </c>
      <c r="J38" s="79">
        <v>411.51281413788621</v>
      </c>
      <c r="K38" s="79"/>
      <c r="L38" s="79">
        <v>7.0369547997990676</v>
      </c>
      <c r="M38" s="79">
        <v>24421.079756692154</v>
      </c>
      <c r="N38" s="79">
        <v>38.422143696888682</v>
      </c>
      <c r="O38" s="79">
        <v>3.0126139401101548E-2</v>
      </c>
      <c r="P38" s="79"/>
      <c r="Q38" s="79">
        <v>4.9959824522251219</v>
      </c>
      <c r="R38" s="79">
        <v>5475.8325869539021</v>
      </c>
      <c r="S38" s="79">
        <v>63.503036084490731</v>
      </c>
      <c r="T38" s="79"/>
      <c r="U38" s="79">
        <v>47383.052872260792</v>
      </c>
      <c r="V38" s="79">
        <v>0.15558873000069726</v>
      </c>
      <c r="W38" s="79">
        <v>9014.1969829377267</v>
      </c>
      <c r="X38" s="79">
        <v>2564.4421602422231</v>
      </c>
      <c r="Y38" s="94">
        <v>27267.72244034526</v>
      </c>
      <c r="Z38" s="94">
        <v>19.643893410246729</v>
      </c>
      <c r="AA38" s="94">
        <v>2.9314832201609291</v>
      </c>
      <c r="AB38" s="79">
        <v>626.02210274697757</v>
      </c>
      <c r="AC38" s="79">
        <v>46109.815072440724</v>
      </c>
      <c r="AD38" s="79">
        <v>34.145160115165297</v>
      </c>
      <c r="AE38" s="79">
        <v>222.15716754846625</v>
      </c>
      <c r="AF38" s="79">
        <v>563.03377746273588</v>
      </c>
      <c r="AG38" s="79">
        <v>50.532938325413426</v>
      </c>
      <c r="AH38" s="79">
        <v>138.99104028714339</v>
      </c>
      <c r="AI38" s="79">
        <v>104.28276069598843</v>
      </c>
      <c r="AJ38" s="80">
        <v>4767.6645621329662</v>
      </c>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77"/>
      <c r="BS38" s="223"/>
      <c r="BT38" s="223"/>
      <c r="BU38" s="186">
        <f>[45]HH_CGE_map!U42</f>
        <v>75751.768589576648</v>
      </c>
      <c r="BV38" s="79">
        <f>[45]HH_CGE_map!V42</f>
        <v>134831.9881891945</v>
      </c>
      <c r="BW38" s="79">
        <f>[45]HH_CGE_map!W42</f>
        <v>11674.756840545628</v>
      </c>
      <c r="BX38" s="185">
        <f>[45]HH_CGE_map!X42</f>
        <v>21685.352667025647</v>
      </c>
      <c r="BY38" s="223"/>
      <c r="BZ38" s="223"/>
      <c r="CA38" s="223"/>
      <c r="CB38" s="223"/>
      <c r="CC38" s="223"/>
      <c r="CD38" s="223"/>
      <c r="CE38" s="79">
        <v>1962.6516668482247</v>
      </c>
      <c r="CF38" s="85"/>
      <c r="CG38" s="107">
        <f t="shared" si="1"/>
        <v>420744.14613694529</v>
      </c>
      <c r="CH38" s="221" t="b">
        <f t="shared" ref="CH38:CH83" si="2">CG38=CI38</f>
        <v>1</v>
      </c>
      <c r="CI38" s="79">
        <v>420744.14613694535</v>
      </c>
    </row>
    <row r="39" spans="1:87" x14ac:dyDescent="0.25">
      <c r="A39" s="227"/>
      <c r="B39" s="225">
        <v>37</v>
      </c>
      <c r="C39" s="7"/>
      <c r="D39" s="79"/>
      <c r="E39" s="79"/>
      <c r="F39" s="79"/>
      <c r="G39" s="79"/>
      <c r="H39" s="79"/>
      <c r="I39" s="79"/>
      <c r="J39" s="79"/>
      <c r="K39" s="79"/>
      <c r="L39" s="79"/>
      <c r="M39" s="79"/>
      <c r="N39" s="79"/>
      <c r="O39" s="79"/>
      <c r="P39" s="79">
        <v>857022.65165656316</v>
      </c>
      <c r="Q39" s="79"/>
      <c r="R39" s="79"/>
      <c r="S39" s="79"/>
      <c r="T39" s="79"/>
      <c r="U39" s="79"/>
      <c r="V39" s="79"/>
      <c r="W39" s="79"/>
      <c r="X39" s="79"/>
      <c r="Y39" s="94"/>
      <c r="Z39" s="94"/>
      <c r="AA39" s="94"/>
      <c r="AB39" s="79"/>
      <c r="AC39" s="79"/>
      <c r="AD39" s="79"/>
      <c r="AE39" s="79"/>
      <c r="AF39" s="79"/>
      <c r="AG39" s="79"/>
      <c r="AH39" s="79"/>
      <c r="AI39" s="79"/>
      <c r="AJ39" s="80"/>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77"/>
      <c r="BS39" s="223"/>
      <c r="BT39" s="223"/>
      <c r="BU39" s="186">
        <f>[45]HH_CGE_map!U43</f>
        <v>0</v>
      </c>
      <c r="BV39" s="79">
        <f>[45]HH_CGE_map!V43</f>
        <v>0</v>
      </c>
      <c r="BW39" s="79">
        <f>[45]HH_CGE_map!W43</f>
        <v>0</v>
      </c>
      <c r="BX39" s="185">
        <f>[45]HH_CGE_map!X43</f>
        <v>0</v>
      </c>
      <c r="BY39" s="223"/>
      <c r="BZ39" s="223"/>
      <c r="CA39" s="223"/>
      <c r="CB39" s="223"/>
      <c r="CC39" s="223"/>
      <c r="CD39" s="223"/>
      <c r="CE39" s="79">
        <v>1335776.924879967</v>
      </c>
      <c r="CF39" s="85"/>
      <c r="CG39" s="107">
        <f t="shared" si="1"/>
        <v>2192799.5765365302</v>
      </c>
      <c r="CH39" s="221" t="b">
        <f t="shared" si="2"/>
        <v>1</v>
      </c>
      <c r="CI39" s="94">
        <v>2192799.5765365302</v>
      </c>
    </row>
    <row r="40" spans="1:87" x14ac:dyDescent="0.25">
      <c r="A40" s="227"/>
      <c r="B40" s="225">
        <v>38</v>
      </c>
      <c r="C40" s="7">
        <v>157.33783184847061</v>
      </c>
      <c r="D40" s="79"/>
      <c r="E40" s="79">
        <v>13095.203643003253</v>
      </c>
      <c r="F40" s="79"/>
      <c r="G40" s="79">
        <v>0.20373265875036889</v>
      </c>
      <c r="H40" s="79">
        <v>0.13640193266854883</v>
      </c>
      <c r="I40" s="79">
        <v>10.981548442766652</v>
      </c>
      <c r="J40" s="79">
        <v>1419.922487809185</v>
      </c>
      <c r="K40" s="79">
        <v>16.049168509363444</v>
      </c>
      <c r="L40" s="79">
        <v>2.3618523705340779</v>
      </c>
      <c r="M40" s="79">
        <v>0.77589159016281561</v>
      </c>
      <c r="N40" s="79"/>
      <c r="O40" s="79">
        <v>0.17585101056069388</v>
      </c>
      <c r="P40" s="79">
        <v>4.4788265136994889</v>
      </c>
      <c r="Q40" s="79">
        <v>31.450403051799054</v>
      </c>
      <c r="R40" s="79">
        <v>18.623454181440689</v>
      </c>
      <c r="S40" s="79">
        <v>17.277885180659407</v>
      </c>
      <c r="T40" s="79"/>
      <c r="U40" s="79">
        <v>3187.6710876512648</v>
      </c>
      <c r="V40" s="79">
        <v>15743.664653820979</v>
      </c>
      <c r="W40" s="79">
        <v>1041.8742563480857</v>
      </c>
      <c r="X40" s="79">
        <v>3.8521308618359669</v>
      </c>
      <c r="Y40" s="79">
        <v>10101.230671374366</v>
      </c>
      <c r="Z40" s="94"/>
      <c r="AA40" s="94">
        <v>0.50449812110763614</v>
      </c>
      <c r="AB40" s="79">
        <v>0.16612415686117005</v>
      </c>
      <c r="AC40" s="79">
        <v>36.768236830492654</v>
      </c>
      <c r="AD40" s="79">
        <v>0.54953064649933547</v>
      </c>
      <c r="AE40" s="79"/>
      <c r="AF40" s="79">
        <v>99.210367434691577</v>
      </c>
      <c r="AG40" s="79">
        <v>7.62480946353008</v>
      </c>
      <c r="AH40" s="79">
        <v>0.45637615869402448</v>
      </c>
      <c r="AI40" s="79">
        <v>0.2529347870907977</v>
      </c>
      <c r="AJ40" s="80">
        <v>158.76230982565011</v>
      </c>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77"/>
      <c r="BS40" s="223"/>
      <c r="BT40" s="223"/>
      <c r="BU40" s="186">
        <f>[45]HH_CGE_map!U44</f>
        <v>0</v>
      </c>
      <c r="BV40" s="79">
        <f>[45]HH_CGE_map!V44</f>
        <v>0</v>
      </c>
      <c r="BW40" s="79">
        <f>[45]HH_CGE_map!W44</f>
        <v>0</v>
      </c>
      <c r="BX40" s="185">
        <f>[45]HH_CGE_map!X44</f>
        <v>0</v>
      </c>
      <c r="BY40" s="223"/>
      <c r="BZ40" s="223"/>
      <c r="CA40" s="223"/>
      <c r="CB40" s="223"/>
      <c r="CC40" s="223"/>
      <c r="CD40" s="223"/>
      <c r="CE40" s="79">
        <v>-2758.6891618810973</v>
      </c>
      <c r="CF40" s="85"/>
      <c r="CG40" s="107">
        <f t="shared" si="1"/>
        <v>42398.87780370337</v>
      </c>
      <c r="CH40" s="221" t="b">
        <f t="shared" si="2"/>
        <v>1</v>
      </c>
      <c r="CI40" s="187">
        <v>42398.87780370337</v>
      </c>
    </row>
    <row r="41" spans="1:87" x14ac:dyDescent="0.25">
      <c r="A41" s="227"/>
      <c r="B41" s="225">
        <v>39</v>
      </c>
      <c r="C41" s="7"/>
      <c r="D41" s="79"/>
      <c r="E41" s="79"/>
      <c r="F41" s="79">
        <v>28.102698495641111</v>
      </c>
      <c r="G41" s="79">
        <v>69.036128999676052</v>
      </c>
      <c r="H41" s="79">
        <v>21612.679338532034</v>
      </c>
      <c r="I41" s="79"/>
      <c r="J41" s="79"/>
      <c r="K41" s="79"/>
      <c r="L41" s="79">
        <v>3.2281568317925236E-3</v>
      </c>
      <c r="M41" s="79">
        <v>268715.33832269919</v>
      </c>
      <c r="N41" s="79">
        <v>2017.522685515235</v>
      </c>
      <c r="O41" s="79">
        <v>117.43155026263997</v>
      </c>
      <c r="P41" s="79">
        <v>99.212844204870365</v>
      </c>
      <c r="Q41" s="79">
        <v>1768.7427354915376</v>
      </c>
      <c r="R41" s="79">
        <v>1448.7720877210845</v>
      </c>
      <c r="S41" s="79"/>
      <c r="T41" s="79"/>
      <c r="U41" s="79"/>
      <c r="V41" s="79"/>
      <c r="W41" s="79"/>
      <c r="X41" s="79">
        <v>1.5396277684556392E-3</v>
      </c>
      <c r="Y41" s="79">
        <v>1.4975098382319127</v>
      </c>
      <c r="Z41" s="94"/>
      <c r="AA41" s="94"/>
      <c r="AB41" s="79">
        <v>7668.5215478753844</v>
      </c>
      <c r="AC41" s="79"/>
      <c r="AD41" s="79"/>
      <c r="AE41" s="79"/>
      <c r="AF41" s="79">
        <v>2.3041979511051838</v>
      </c>
      <c r="AG41" s="79">
        <v>1.7786601281666701</v>
      </c>
      <c r="AH41" s="79"/>
      <c r="AI41" s="79"/>
      <c r="AJ41" s="80">
        <v>5.4952528960594273</v>
      </c>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77"/>
      <c r="BS41" s="223"/>
      <c r="BT41" s="223"/>
      <c r="BU41" s="186">
        <f>[45]HH_CGE_map!U45</f>
        <v>343.28105497236413</v>
      </c>
      <c r="BV41" s="79">
        <f>[45]HH_CGE_map!V45</f>
        <v>585.72238041272067</v>
      </c>
      <c r="BW41" s="79">
        <f>[45]HH_CGE_map!W45</f>
        <v>216.06455573037672</v>
      </c>
      <c r="BX41" s="185">
        <f>[45]HH_CGE_map!X45</f>
        <v>826.67387398692324</v>
      </c>
      <c r="BY41" s="223"/>
      <c r="BZ41" s="223"/>
      <c r="CA41" s="223"/>
      <c r="CB41" s="223"/>
      <c r="CC41" s="223"/>
      <c r="CD41" s="223"/>
      <c r="CE41" s="79">
        <v>21879.577853778359</v>
      </c>
      <c r="CF41" s="85"/>
      <c r="CG41" s="107">
        <f t="shared" si="1"/>
        <v>327407.76004727627</v>
      </c>
      <c r="CH41" s="221" t="b">
        <f t="shared" si="2"/>
        <v>1</v>
      </c>
      <c r="CI41" s="79">
        <v>327407.76004727621</v>
      </c>
    </row>
    <row r="42" spans="1:87" x14ac:dyDescent="0.25">
      <c r="A42" s="227"/>
      <c r="B42" s="225">
        <v>40</v>
      </c>
      <c r="C42" s="7"/>
      <c r="D42" s="79"/>
      <c r="E42" s="79">
        <v>106852.60184958855</v>
      </c>
      <c r="F42" s="79"/>
      <c r="G42" s="79">
        <v>90.048715527096931</v>
      </c>
      <c r="H42" s="79">
        <v>220569.24579255332</v>
      </c>
      <c r="I42" s="79"/>
      <c r="J42" s="79"/>
      <c r="K42" s="79"/>
      <c r="L42" s="79"/>
      <c r="M42" s="79">
        <v>466022.4525621577</v>
      </c>
      <c r="N42" s="79">
        <v>1130519.3815019082</v>
      </c>
      <c r="O42" s="79">
        <v>10.640943683099881</v>
      </c>
      <c r="P42" s="79">
        <v>2015.9703816951528</v>
      </c>
      <c r="Q42" s="79">
        <v>83431.674617163546</v>
      </c>
      <c r="R42" s="79">
        <v>7.5147642342269299</v>
      </c>
      <c r="S42" s="79"/>
      <c r="T42" s="79"/>
      <c r="U42" s="79"/>
      <c r="V42" s="79"/>
      <c r="W42" s="79">
        <v>1.1135176221894421</v>
      </c>
      <c r="X42" s="79">
        <v>204.75308770704069</v>
      </c>
      <c r="Y42" s="79">
        <v>826.77554639853395</v>
      </c>
      <c r="Z42" s="94"/>
      <c r="AA42" s="94"/>
      <c r="AB42" s="79">
        <v>66474.862422499587</v>
      </c>
      <c r="AC42" s="79">
        <v>21875.451004066948</v>
      </c>
      <c r="AD42" s="79"/>
      <c r="AE42" s="79"/>
      <c r="AF42" s="79">
        <v>1321.404757134696</v>
      </c>
      <c r="AG42" s="79">
        <v>2082.1405672438191</v>
      </c>
      <c r="AH42" s="79"/>
      <c r="AI42" s="79">
        <v>4.7868097046028573E-3</v>
      </c>
      <c r="AJ42" s="80">
        <v>3252.6297897796612</v>
      </c>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77"/>
      <c r="BS42" s="223"/>
      <c r="BT42" s="223"/>
      <c r="BU42" s="186">
        <f>[45]HH_CGE_map!U46</f>
        <v>1683.2083214274876</v>
      </c>
      <c r="BV42" s="79">
        <f>[45]HH_CGE_map!V46</f>
        <v>2871.9696891993567</v>
      </c>
      <c r="BW42" s="79">
        <f>[45]HH_CGE_map!W46</f>
        <v>1059.4282815874635</v>
      </c>
      <c r="BX42" s="185">
        <f>[45]HH_CGE_map!X46</f>
        <v>4053.425971653191</v>
      </c>
      <c r="BY42" s="223"/>
      <c r="BZ42" s="223"/>
      <c r="CA42" s="223"/>
      <c r="CB42" s="223"/>
      <c r="CC42" s="223"/>
      <c r="CD42" s="223"/>
      <c r="CE42" s="79">
        <v>261223.06248490344</v>
      </c>
      <c r="CF42" s="85"/>
      <c r="CG42" s="107">
        <f t="shared" si="1"/>
        <v>2376449.7613565437</v>
      </c>
      <c r="CH42" s="221" t="b">
        <f t="shared" si="2"/>
        <v>1</v>
      </c>
      <c r="CI42" s="79">
        <v>2376449.7613565437</v>
      </c>
    </row>
    <row r="43" spans="1:87" x14ac:dyDescent="0.25">
      <c r="A43" s="227"/>
      <c r="B43" s="225">
        <v>41</v>
      </c>
      <c r="C43" s="7">
        <v>179.23293527989844</v>
      </c>
      <c r="D43" s="79">
        <v>7168.4706500885386</v>
      </c>
      <c r="E43" s="79">
        <v>651269.95621578221</v>
      </c>
      <c r="F43" s="79">
        <v>11083.204292397106</v>
      </c>
      <c r="G43" s="79">
        <v>1973.0435352880602</v>
      </c>
      <c r="H43" s="79">
        <v>95796.854873321354</v>
      </c>
      <c r="I43" s="79">
        <v>3054.405566298858</v>
      </c>
      <c r="J43" s="79">
        <v>16.886094440188813</v>
      </c>
      <c r="K43" s="79"/>
      <c r="L43" s="79">
        <v>99.170266308600205</v>
      </c>
      <c r="M43" s="79">
        <v>4265.394846440995</v>
      </c>
      <c r="N43" s="79">
        <v>174.1017786159818</v>
      </c>
      <c r="O43" s="79">
        <v>0.10168382666980677</v>
      </c>
      <c r="P43" s="79">
        <v>7.136077204934355</v>
      </c>
      <c r="Q43" s="79">
        <v>35340.188374214886</v>
      </c>
      <c r="R43" s="79">
        <v>31209.417712122158</v>
      </c>
      <c r="S43" s="79">
        <v>451.22481479316679</v>
      </c>
      <c r="T43" s="79">
        <v>1663.9550269729064</v>
      </c>
      <c r="U43" s="79">
        <v>107.95997303966145</v>
      </c>
      <c r="V43" s="79">
        <v>1.0481922483774518E-2</v>
      </c>
      <c r="W43" s="79">
        <v>33.98573770639711</v>
      </c>
      <c r="X43" s="79">
        <v>1092.0606042675922</v>
      </c>
      <c r="Y43" s="79">
        <v>4595.6171648144855</v>
      </c>
      <c r="Z43" s="79"/>
      <c r="AA43" s="79">
        <v>430.45828480108293</v>
      </c>
      <c r="AB43" s="79">
        <v>32780.043818189748</v>
      </c>
      <c r="AC43" s="79">
        <v>1237.9955894627803</v>
      </c>
      <c r="AD43" s="79">
        <v>56.214112104062806</v>
      </c>
      <c r="AE43" s="79">
        <v>22.589482945810474</v>
      </c>
      <c r="AF43" s="79">
        <v>5264.9910285279566</v>
      </c>
      <c r="AG43" s="79">
        <v>2359.2574385662097</v>
      </c>
      <c r="AH43" s="79">
        <v>63.181343701423557</v>
      </c>
      <c r="AI43" s="79">
        <v>4.1326583473672196</v>
      </c>
      <c r="AJ43" s="80">
        <v>2260.876294092302</v>
      </c>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77"/>
      <c r="BS43" s="223"/>
      <c r="BT43" s="223"/>
      <c r="BU43" s="186">
        <f>[45]HH_CGE_map!U47</f>
        <v>0</v>
      </c>
      <c r="BV43" s="79">
        <f>[45]HH_CGE_map!V47</f>
        <v>0</v>
      </c>
      <c r="BW43" s="79">
        <f>[45]HH_CGE_map!W47</f>
        <v>13443.054667372879</v>
      </c>
      <c r="BX43" s="185">
        <f>[45]HH_CGE_map!X47</f>
        <v>1894.6587115089294</v>
      </c>
      <c r="BY43" s="223"/>
      <c r="BZ43" s="223"/>
      <c r="CA43" s="223"/>
      <c r="CB43" s="223"/>
      <c r="CC43" s="223"/>
      <c r="CD43" s="223"/>
      <c r="CE43" s="79">
        <v>24502.290657803238</v>
      </c>
      <c r="CF43" s="85"/>
      <c r="CG43" s="107">
        <f t="shared" si="1"/>
        <v>933902.12279257132</v>
      </c>
      <c r="CH43" s="221" t="b">
        <f t="shared" si="2"/>
        <v>1</v>
      </c>
      <c r="CI43" s="79">
        <v>933902.12279257132</v>
      </c>
    </row>
    <row r="44" spans="1:87" x14ac:dyDescent="0.25">
      <c r="A44" s="227"/>
      <c r="B44" s="225">
        <v>42</v>
      </c>
      <c r="C44" s="7">
        <v>139660.51114790718</v>
      </c>
      <c r="D44" s="79">
        <v>1.2621027386177739E-3</v>
      </c>
      <c r="E44" s="79">
        <v>861.57794812384918</v>
      </c>
      <c r="F44" s="79"/>
      <c r="G44" s="79"/>
      <c r="H44" s="79">
        <v>4.6169017141003493E-2</v>
      </c>
      <c r="I44" s="79">
        <v>606.74786495019453</v>
      </c>
      <c r="J44" s="79">
        <v>131072.91098278438</v>
      </c>
      <c r="K44" s="79">
        <v>320.38400224904814</v>
      </c>
      <c r="L44" s="79">
        <v>332.74458133776648</v>
      </c>
      <c r="M44" s="79">
        <v>46.60130807463235</v>
      </c>
      <c r="N44" s="79">
        <v>98.607242017103189</v>
      </c>
      <c r="O44" s="79">
        <v>1.5144874191146545</v>
      </c>
      <c r="P44" s="79">
        <v>10.253274302369277</v>
      </c>
      <c r="Q44" s="79">
        <v>408.41000725595273</v>
      </c>
      <c r="R44" s="79">
        <v>15.672970363141763</v>
      </c>
      <c r="S44" s="79">
        <v>1.0179937026883699</v>
      </c>
      <c r="T44" s="79"/>
      <c r="U44" s="79">
        <v>22.831262203559898</v>
      </c>
      <c r="V44" s="79">
        <v>180.31473601331635</v>
      </c>
      <c r="W44" s="79">
        <v>29.33575019842737</v>
      </c>
      <c r="X44" s="79">
        <v>43.65802474575527</v>
      </c>
      <c r="Y44" s="79">
        <v>558.22311839613144</v>
      </c>
      <c r="Z44" s="79">
        <v>1.6676835654608247E-2</v>
      </c>
      <c r="AA44" s="79">
        <v>155.55410620054431</v>
      </c>
      <c r="AB44" s="79">
        <v>191.97209489143376</v>
      </c>
      <c r="AC44" s="79">
        <v>51465.784642391853</v>
      </c>
      <c r="AD44" s="79">
        <v>2896.1080045288859</v>
      </c>
      <c r="AE44" s="79">
        <v>165.91114116040973</v>
      </c>
      <c r="AF44" s="79">
        <v>263.37482786744857</v>
      </c>
      <c r="AG44" s="79">
        <v>2371.4078500437954</v>
      </c>
      <c r="AH44" s="79">
        <v>14134.426610475291</v>
      </c>
      <c r="AI44" s="79">
        <v>3384.6283117932726</v>
      </c>
      <c r="AJ44" s="80">
        <v>83163.247395804021</v>
      </c>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77"/>
      <c r="BS44" s="223"/>
      <c r="BT44" s="223"/>
      <c r="BU44" s="186">
        <f>[45]HH_CGE_map!U48</f>
        <v>762110.6903095023</v>
      </c>
      <c r="BV44" s="79">
        <f>[45]HH_CGE_map!V48</f>
        <v>964290.69745345542</v>
      </c>
      <c r="BW44" s="79">
        <f>[45]HH_CGE_map!W48</f>
        <v>431148.23470442195</v>
      </c>
      <c r="BX44" s="185">
        <f>[45]HH_CGE_map!X48</f>
        <v>1226267.5608979089</v>
      </c>
      <c r="BY44" s="223"/>
      <c r="BZ44" s="223"/>
      <c r="CA44" s="223"/>
      <c r="CB44" s="223"/>
      <c r="CC44" s="223"/>
      <c r="CD44" s="223"/>
      <c r="CE44" s="79">
        <v>5109.3254919610872</v>
      </c>
      <c r="CF44" s="85"/>
      <c r="CG44" s="107">
        <f t="shared" si="1"/>
        <v>3821390.3046524068</v>
      </c>
      <c r="CH44" s="221" t="b">
        <f t="shared" si="2"/>
        <v>1</v>
      </c>
      <c r="CI44" s="79">
        <v>3821390.3046524068</v>
      </c>
    </row>
    <row r="45" spans="1:87" x14ac:dyDescent="0.25">
      <c r="A45" s="227"/>
      <c r="B45" s="225">
        <v>43</v>
      </c>
      <c r="C45" s="7">
        <v>650.2621776969645</v>
      </c>
      <c r="D45" s="79">
        <v>1467.3180980070465</v>
      </c>
      <c r="E45" s="79">
        <v>711.2825844667974</v>
      </c>
      <c r="F45" s="79"/>
      <c r="G45" s="79">
        <v>47.392537501074877</v>
      </c>
      <c r="H45" s="79">
        <v>34.13014685655682</v>
      </c>
      <c r="I45" s="79">
        <v>227.0914800337101</v>
      </c>
      <c r="J45" s="79">
        <v>13988.680967997267</v>
      </c>
      <c r="K45" s="79">
        <v>4701.0942369211007</v>
      </c>
      <c r="L45" s="79">
        <v>236.44425256865384</v>
      </c>
      <c r="M45" s="79">
        <v>156.7786405617673</v>
      </c>
      <c r="N45" s="79">
        <v>9.4548696428913392E-2</v>
      </c>
      <c r="O45" s="79">
        <v>9.3543469032076189E-4</v>
      </c>
      <c r="P45" s="79">
        <v>0.28594985955198565</v>
      </c>
      <c r="Q45" s="79">
        <v>724.37739524048459</v>
      </c>
      <c r="R45" s="79">
        <v>155.73705111084962</v>
      </c>
      <c r="S45" s="79">
        <v>23.397716228557499</v>
      </c>
      <c r="T45" s="79"/>
      <c r="U45" s="79">
        <v>667.1232711155435</v>
      </c>
      <c r="V45" s="79">
        <v>3.2033927860274547</v>
      </c>
      <c r="W45" s="79">
        <v>13.582813665894005</v>
      </c>
      <c r="X45" s="79">
        <v>6.3763039799859502</v>
      </c>
      <c r="Y45" s="79">
        <v>1377.2204021389648</v>
      </c>
      <c r="Z45" s="79">
        <v>23.724355889004393</v>
      </c>
      <c r="AA45" s="79">
        <v>150.18145845182286</v>
      </c>
      <c r="AB45" s="79">
        <v>12045.656944726448</v>
      </c>
      <c r="AC45" s="79">
        <v>107755.97776774642</v>
      </c>
      <c r="AD45" s="79">
        <v>36492.265481042603</v>
      </c>
      <c r="AE45" s="79">
        <v>7631.2034539395354</v>
      </c>
      <c r="AF45" s="79">
        <v>9581.559030659062</v>
      </c>
      <c r="AG45" s="79">
        <v>27853.58353765629</v>
      </c>
      <c r="AH45" s="79">
        <v>26209.153218251169</v>
      </c>
      <c r="AI45" s="79">
        <v>1219.039785592548</v>
      </c>
      <c r="AJ45" s="80">
        <v>36730.611756032391</v>
      </c>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77"/>
      <c r="BS45" s="223"/>
      <c r="BT45" s="223"/>
      <c r="BU45" s="186">
        <f>[45]HH_CGE_map!U49</f>
        <v>20912.473735709482</v>
      </c>
      <c r="BV45" s="79">
        <f>[45]HH_CGE_map!V49</f>
        <v>21864.867971920114</v>
      </c>
      <c r="BW45" s="79">
        <f>[45]HH_CGE_map!W49</f>
        <v>11508.462545406594</v>
      </c>
      <c r="BX45" s="185">
        <f>[45]HH_CGE_map!X49</f>
        <v>24097.331165015803</v>
      </c>
      <c r="BY45" s="223"/>
      <c r="BZ45" s="223"/>
      <c r="CA45" s="223"/>
      <c r="CB45" s="223"/>
      <c r="CC45" s="223"/>
      <c r="CD45" s="223"/>
      <c r="CE45" s="79">
        <v>6278.4252740151805</v>
      </c>
      <c r="CF45" s="85"/>
      <c r="CG45" s="107">
        <f t="shared" si="1"/>
        <v>375546.39238492242</v>
      </c>
      <c r="CH45" s="221" t="b">
        <f t="shared" si="2"/>
        <v>1</v>
      </c>
      <c r="CI45" s="79">
        <v>375546.39238492236</v>
      </c>
    </row>
    <row r="46" spans="1:87" x14ac:dyDescent="0.25">
      <c r="A46" s="227"/>
      <c r="B46" s="225">
        <v>44</v>
      </c>
      <c r="C46" s="7">
        <v>14133.111510925039</v>
      </c>
      <c r="D46" s="79">
        <v>6180.8320502391471</v>
      </c>
      <c r="E46" s="79">
        <v>47627.701306762545</v>
      </c>
      <c r="F46" s="79">
        <v>0.23781253581073861</v>
      </c>
      <c r="G46" s="79">
        <v>2339.9706934599108</v>
      </c>
      <c r="H46" s="79">
        <v>4035.6494001018268</v>
      </c>
      <c r="I46" s="79">
        <v>44728.917406486922</v>
      </c>
      <c r="J46" s="79">
        <v>24783.002199080478</v>
      </c>
      <c r="K46" s="79">
        <v>803.80777463782431</v>
      </c>
      <c r="L46" s="79">
        <v>43507.517097260723</v>
      </c>
      <c r="M46" s="79">
        <v>1118.2826881131239</v>
      </c>
      <c r="N46" s="79">
        <v>43.692798201112481</v>
      </c>
      <c r="O46" s="79">
        <v>275.95676069668224</v>
      </c>
      <c r="P46" s="79">
        <v>152.37389629601196</v>
      </c>
      <c r="Q46" s="79">
        <v>6166.5257110935709</v>
      </c>
      <c r="R46" s="79">
        <v>15861.776106108411</v>
      </c>
      <c r="S46" s="79">
        <v>1250.6339871331763</v>
      </c>
      <c r="T46" s="79">
        <v>0.34321433457696476</v>
      </c>
      <c r="U46" s="79">
        <v>10069.86241058903</v>
      </c>
      <c r="V46" s="79">
        <v>18.604212155563776</v>
      </c>
      <c r="W46" s="79">
        <v>2238.7999111996187</v>
      </c>
      <c r="X46" s="79">
        <v>2682.874996876375</v>
      </c>
      <c r="Y46" s="79">
        <v>79717.056664057411</v>
      </c>
      <c r="Z46" s="79">
        <v>2710.4601238097916</v>
      </c>
      <c r="AA46" s="79">
        <v>6144.3246111834987</v>
      </c>
      <c r="AB46" s="79">
        <v>49226.020253942406</v>
      </c>
      <c r="AC46" s="79">
        <v>198017.61664592143</v>
      </c>
      <c r="AD46" s="79">
        <v>11850.775750398536</v>
      </c>
      <c r="AE46" s="79">
        <v>1282.4796229618635</v>
      </c>
      <c r="AF46" s="79">
        <v>97783.25417419165</v>
      </c>
      <c r="AG46" s="79">
        <v>57154.834598780522</v>
      </c>
      <c r="AH46" s="79">
        <v>12992.789391397051</v>
      </c>
      <c r="AI46" s="79">
        <v>37912.617216257153</v>
      </c>
      <c r="AJ46" s="80">
        <v>107285.04423778006</v>
      </c>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77"/>
      <c r="BS46" s="223"/>
      <c r="BT46" s="223"/>
      <c r="BU46" s="186">
        <f>[45]HH_CGE_map!U50</f>
        <v>120961.26449848842</v>
      </c>
      <c r="BV46" s="79">
        <f>[45]HH_CGE_map!V50</f>
        <v>195506.72626486403</v>
      </c>
      <c r="BW46" s="79">
        <f>[45]HH_CGE_map!W50</f>
        <v>75452.339389819419</v>
      </c>
      <c r="BX46" s="185">
        <f>[45]HH_CGE_map!X50</f>
        <v>317005.34704238299</v>
      </c>
      <c r="BY46" s="223"/>
      <c r="BZ46" s="223"/>
      <c r="CA46" s="223"/>
      <c r="CB46" s="223"/>
      <c r="CC46" s="223"/>
      <c r="CD46" s="223"/>
      <c r="CE46" s="79">
        <v>70918.574275688035</v>
      </c>
      <c r="CF46" s="85"/>
      <c r="CG46" s="107">
        <f t="shared" si="1"/>
        <v>1669941.9987062116</v>
      </c>
      <c r="CH46" s="221" t="b">
        <f t="shared" si="2"/>
        <v>1</v>
      </c>
      <c r="CI46" s="79">
        <v>1669941.9987062116</v>
      </c>
    </row>
    <row r="47" spans="1:87" x14ac:dyDescent="0.25">
      <c r="A47" s="227"/>
      <c r="B47" s="225">
        <v>45</v>
      </c>
      <c r="C47" s="7">
        <v>23117.838987948173</v>
      </c>
      <c r="D47" s="79">
        <v>38412.500364949061</v>
      </c>
      <c r="E47" s="79">
        <v>285630.43030823616</v>
      </c>
      <c r="F47" s="79">
        <v>3053.9276500096171</v>
      </c>
      <c r="G47" s="79">
        <v>106748.1359074369</v>
      </c>
      <c r="H47" s="79">
        <v>50271.264279912357</v>
      </c>
      <c r="I47" s="79">
        <v>76805.403447807112</v>
      </c>
      <c r="J47" s="79">
        <v>1309.5555587413819</v>
      </c>
      <c r="K47" s="79">
        <v>1.4925567411340692</v>
      </c>
      <c r="L47" s="79">
        <v>8949.4149136638698</v>
      </c>
      <c r="M47" s="79">
        <v>125109.96846638802</v>
      </c>
      <c r="N47" s="79">
        <v>8174.4513949754582</v>
      </c>
      <c r="O47" s="79">
        <v>38719.952474310623</v>
      </c>
      <c r="P47" s="79">
        <v>513.09834456469707</v>
      </c>
      <c r="Q47" s="79">
        <v>899.28516549175436</v>
      </c>
      <c r="R47" s="79">
        <v>58231.447802674811</v>
      </c>
      <c r="S47" s="79">
        <v>118031.36260087478</v>
      </c>
      <c r="T47" s="79">
        <v>0.33043487429806762</v>
      </c>
      <c r="U47" s="79">
        <v>154499.13261408365</v>
      </c>
      <c r="V47" s="79">
        <v>17949.509054930484</v>
      </c>
      <c r="W47" s="79">
        <v>22589.781219969231</v>
      </c>
      <c r="X47" s="79">
        <v>14687.339372697837</v>
      </c>
      <c r="Y47" s="79">
        <v>310378.92089611606</v>
      </c>
      <c r="Z47" s="79">
        <v>8851.2231169150928</v>
      </c>
      <c r="AA47" s="79">
        <v>663.57001927694989</v>
      </c>
      <c r="AB47" s="79">
        <v>389213.55135928234</v>
      </c>
      <c r="AC47" s="79">
        <v>96915.2593587109</v>
      </c>
      <c r="AD47" s="79">
        <v>46700.529241892269</v>
      </c>
      <c r="AE47" s="79">
        <v>9.3950892663614477E-2</v>
      </c>
      <c r="AF47" s="79">
        <v>13021.936154148852</v>
      </c>
      <c r="AG47" s="79">
        <v>77665.162642701383</v>
      </c>
      <c r="AH47" s="79">
        <v>18.647260704700393</v>
      </c>
      <c r="AI47" s="79">
        <v>1692.6509119114046</v>
      </c>
      <c r="AJ47" s="80">
        <v>75731.815895657608</v>
      </c>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77"/>
      <c r="BS47" s="223"/>
      <c r="BT47" s="223"/>
      <c r="BU47" s="186">
        <f>[45]HH_CGE_map!U51</f>
        <v>4611.7618486705305</v>
      </c>
      <c r="BV47" s="79">
        <f>[45]HH_CGE_map!V51</f>
        <v>7868.8062995999999</v>
      </c>
      <c r="BW47" s="79">
        <f>[45]HH_CGE_map!W51</f>
        <v>2902.6893868277048</v>
      </c>
      <c r="BX47" s="185">
        <f>[45]HH_CGE_map!X51</f>
        <v>11105.835810404633</v>
      </c>
      <c r="BY47" s="223"/>
      <c r="BZ47" s="223"/>
      <c r="CA47" s="223"/>
      <c r="CB47" s="223"/>
      <c r="CC47" s="223"/>
      <c r="CD47" s="223"/>
      <c r="CE47" s="79">
        <v>47327.664635679459</v>
      </c>
      <c r="CF47" s="85"/>
      <c r="CG47" s="107">
        <f t="shared" si="1"/>
        <v>2248375.741710674</v>
      </c>
      <c r="CH47" s="221" t="b">
        <f t="shared" si="2"/>
        <v>1</v>
      </c>
      <c r="CI47" s="79">
        <v>2248375.741710674</v>
      </c>
    </row>
    <row r="48" spans="1:87" x14ac:dyDescent="0.25">
      <c r="A48" s="227"/>
      <c r="B48" s="225">
        <v>46</v>
      </c>
      <c r="C48" s="7">
        <v>7667.0010462752953</v>
      </c>
      <c r="D48" s="79"/>
      <c r="E48" s="79">
        <v>130584.88041836501</v>
      </c>
      <c r="F48" s="79"/>
      <c r="G48" s="79">
        <v>1.9131836241635629</v>
      </c>
      <c r="H48" s="79">
        <v>130539.51049112903</v>
      </c>
      <c r="I48" s="79">
        <v>1818.0583609458015</v>
      </c>
      <c r="J48" s="79">
        <v>2837.2571814392081</v>
      </c>
      <c r="K48" s="79">
        <v>140.53993697385584</v>
      </c>
      <c r="L48" s="79">
        <v>233.66095946002318</v>
      </c>
      <c r="M48" s="79">
        <v>173.1827488615339</v>
      </c>
      <c r="N48" s="79">
        <v>69937.232364302239</v>
      </c>
      <c r="O48" s="79">
        <v>30720.759361006487</v>
      </c>
      <c r="P48" s="79">
        <v>10.04605581778898</v>
      </c>
      <c r="Q48" s="79">
        <v>164.25887317088413</v>
      </c>
      <c r="R48" s="79">
        <v>555.49926075904273</v>
      </c>
      <c r="S48" s="79">
        <v>109433.91067858606</v>
      </c>
      <c r="T48" s="79">
        <v>142.90604332096757</v>
      </c>
      <c r="U48" s="79">
        <v>29868.587493678559</v>
      </c>
      <c r="V48" s="79">
        <v>27161.322358159767</v>
      </c>
      <c r="W48" s="79">
        <v>1575.120569247099</v>
      </c>
      <c r="X48" s="79">
        <v>79926.216419715216</v>
      </c>
      <c r="Y48" s="79">
        <v>4776.8944615474438</v>
      </c>
      <c r="Z48" s="79"/>
      <c r="AA48" s="79">
        <v>0.28037155790234108</v>
      </c>
      <c r="AB48" s="79">
        <v>376681.7996679293</v>
      </c>
      <c r="AC48" s="79">
        <v>8433.447598248802</v>
      </c>
      <c r="AD48" s="79">
        <v>17444.845067733033</v>
      </c>
      <c r="AE48" s="79">
        <v>195279.50184059527</v>
      </c>
      <c r="AF48" s="79">
        <v>19459.514211011265</v>
      </c>
      <c r="AG48" s="79">
        <v>32103.124476552734</v>
      </c>
      <c r="AH48" s="79"/>
      <c r="AI48" s="79"/>
      <c r="AJ48" s="80">
        <v>30996.686795541682</v>
      </c>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77"/>
      <c r="BS48" s="223"/>
      <c r="BT48" s="223"/>
      <c r="BU48" s="186">
        <f>[45]HH_CGE_map!U52</f>
        <v>7290.299379188069</v>
      </c>
      <c r="BV48" s="79">
        <f>[45]HH_CGE_map!V52</f>
        <v>12439.0537853689</v>
      </c>
      <c r="BW48" s="79">
        <f>[45]HH_CGE_map!W52</f>
        <v>4588.5879039626034</v>
      </c>
      <c r="BX48" s="185">
        <f>[45]HH_CGE_map!X52</f>
        <v>17556.168460281162</v>
      </c>
      <c r="BY48" s="223"/>
      <c r="BZ48" s="223"/>
      <c r="CA48" s="223"/>
      <c r="CB48" s="223"/>
      <c r="CC48" s="223"/>
      <c r="CD48" s="223"/>
      <c r="CE48" s="79">
        <v>620898.882243876</v>
      </c>
      <c r="CF48" s="85"/>
      <c r="CG48" s="107">
        <f t="shared" si="1"/>
        <v>1971440.9500682321</v>
      </c>
      <c r="CH48" s="221" t="b">
        <f t="shared" si="2"/>
        <v>1</v>
      </c>
      <c r="CI48" s="79">
        <v>1971440.9500682321</v>
      </c>
    </row>
    <row r="49" spans="1:88" x14ac:dyDescent="0.25">
      <c r="A49" s="227"/>
      <c r="B49" s="225">
        <v>47</v>
      </c>
      <c r="C49" s="7">
        <v>7883.5560531751344</v>
      </c>
      <c r="D49" s="79">
        <v>40765.582754110474</v>
      </c>
      <c r="E49" s="79">
        <v>26874.616005886903</v>
      </c>
      <c r="F49" s="79">
        <v>530.27578105357043</v>
      </c>
      <c r="G49" s="79">
        <v>636.57663443453293</v>
      </c>
      <c r="H49" s="79">
        <v>6059.4100427692238</v>
      </c>
      <c r="I49" s="79">
        <v>13453.94260135799</v>
      </c>
      <c r="J49" s="79">
        <v>4702.5619362583147</v>
      </c>
      <c r="K49" s="79">
        <v>10.031738862908638</v>
      </c>
      <c r="L49" s="79">
        <v>219.50930520280039</v>
      </c>
      <c r="M49" s="79">
        <v>9121.4687445612581</v>
      </c>
      <c r="N49" s="79">
        <v>136.06323593691724</v>
      </c>
      <c r="O49" s="79">
        <v>700.58056058039574</v>
      </c>
      <c r="P49" s="79">
        <v>7563.1538123354921</v>
      </c>
      <c r="Q49" s="79">
        <v>200.74747707876085</v>
      </c>
      <c r="R49" s="79">
        <v>10697.214659244826</v>
      </c>
      <c r="S49" s="79">
        <v>20712.483137825591</v>
      </c>
      <c r="T49" s="79">
        <v>0.28136841460847684</v>
      </c>
      <c r="U49" s="79">
        <v>32780.297416443587</v>
      </c>
      <c r="V49" s="79">
        <v>44.370206592977929</v>
      </c>
      <c r="W49" s="79">
        <v>7018.0021066028294</v>
      </c>
      <c r="X49" s="79">
        <v>1138.8071592338301</v>
      </c>
      <c r="Y49" s="79">
        <v>31509.251686753574</v>
      </c>
      <c r="Z49" s="79">
        <v>3.7687772077640161E-3</v>
      </c>
      <c r="AA49" s="79">
        <v>1373.4011244315057</v>
      </c>
      <c r="AB49" s="79">
        <v>70233.826265446449</v>
      </c>
      <c r="AC49" s="79">
        <v>97727.630575813411</v>
      </c>
      <c r="AD49" s="79">
        <v>18199.415116839216</v>
      </c>
      <c r="AE49" s="79">
        <v>377.93519065873215</v>
      </c>
      <c r="AF49" s="79">
        <v>11824.893583685687</v>
      </c>
      <c r="AG49" s="79">
        <v>46578.510968904826</v>
      </c>
      <c r="AH49" s="79">
        <v>542.52981354959866</v>
      </c>
      <c r="AI49" s="79">
        <v>2755.2322880856077</v>
      </c>
      <c r="AJ49" s="80">
        <v>40560.709413633085</v>
      </c>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77"/>
      <c r="BS49" s="223"/>
      <c r="BT49" s="223"/>
      <c r="BU49" s="186">
        <f>[45]HH_CGE_map!U53</f>
        <v>20152.91003282095</v>
      </c>
      <c r="BV49" s="79">
        <f>[45]HH_CGE_map!V53</f>
        <v>45266.378255596661</v>
      </c>
      <c r="BW49" s="79">
        <f>[45]HH_CGE_map!W53</f>
        <v>8200.7538283839986</v>
      </c>
      <c r="BX49" s="185">
        <f>[45]HH_CGE_map!X53</f>
        <v>47901.766662134054</v>
      </c>
      <c r="BY49" s="223"/>
      <c r="BZ49" s="223"/>
      <c r="CA49" s="223"/>
      <c r="CB49" s="223"/>
      <c r="CC49" s="223"/>
      <c r="CD49" s="223"/>
      <c r="CE49" s="79">
        <v>235061.80410458989</v>
      </c>
      <c r="CF49" s="85"/>
      <c r="CG49" s="107">
        <f t="shared" si="1"/>
        <v>869516.48541806743</v>
      </c>
      <c r="CH49" s="221" t="b">
        <f t="shared" si="2"/>
        <v>1</v>
      </c>
      <c r="CI49" s="79">
        <v>869516.48541806743</v>
      </c>
    </row>
    <row r="50" spans="1:88" x14ac:dyDescent="0.25">
      <c r="A50" s="227"/>
      <c r="B50" s="225">
        <v>48</v>
      </c>
      <c r="C50" s="7">
        <v>65548.654618653192</v>
      </c>
      <c r="D50" s="79">
        <v>2317.1894917184504</v>
      </c>
      <c r="E50" s="79">
        <v>181702.46051354753</v>
      </c>
      <c r="F50" s="79">
        <v>750.98965536193487</v>
      </c>
      <c r="G50" s="79">
        <v>581.37864287230786</v>
      </c>
      <c r="H50" s="79">
        <v>34753.350860960847</v>
      </c>
      <c r="I50" s="79">
        <v>2517.6427140586416</v>
      </c>
      <c r="J50" s="79">
        <v>5627.0941880113587</v>
      </c>
      <c r="K50" s="79">
        <v>9.8038700485790642</v>
      </c>
      <c r="L50" s="79">
        <v>295.37881514945332</v>
      </c>
      <c r="M50" s="79">
        <v>5579.8350380437423</v>
      </c>
      <c r="N50" s="79">
        <v>543.68558943021537</v>
      </c>
      <c r="O50" s="79">
        <v>2.2644002605143767E-3</v>
      </c>
      <c r="P50" s="79">
        <v>84.000580915068255</v>
      </c>
      <c r="Q50" s="79">
        <v>854.08382547744941</v>
      </c>
      <c r="R50" s="79">
        <v>2283.7171077288244</v>
      </c>
      <c r="S50" s="79">
        <v>902.181069285577</v>
      </c>
      <c r="T50" s="79">
        <v>7.5917488535123784E-2</v>
      </c>
      <c r="U50" s="79">
        <v>4839.8274431291102</v>
      </c>
      <c r="V50" s="79">
        <v>753.48159406720163</v>
      </c>
      <c r="W50" s="79">
        <v>515.25250479824524</v>
      </c>
      <c r="X50" s="79">
        <v>1982.2095532692963</v>
      </c>
      <c r="Y50" s="79">
        <v>616262.73301358125</v>
      </c>
      <c r="Z50" s="79">
        <v>2306.8474422678159</v>
      </c>
      <c r="AA50" s="79">
        <v>22328.063904103408</v>
      </c>
      <c r="AB50" s="79">
        <v>23874.588875479014</v>
      </c>
      <c r="AC50" s="79">
        <v>161384.97127136451</v>
      </c>
      <c r="AD50" s="79">
        <v>401.77030686461859</v>
      </c>
      <c r="AE50" s="79">
        <v>4971.5793161144338</v>
      </c>
      <c r="AF50" s="79">
        <v>68300.172770447243</v>
      </c>
      <c r="AG50" s="79">
        <v>10814.261275790614</v>
      </c>
      <c r="AH50" s="79">
        <v>2881.9636208534607</v>
      </c>
      <c r="AI50" s="79">
        <v>14353.943673714783</v>
      </c>
      <c r="AJ50" s="80">
        <v>54369.699560100089</v>
      </c>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77"/>
      <c r="BS50" s="223"/>
      <c r="BT50" s="223"/>
      <c r="BU50" s="186">
        <f>[45]HH_CGE_map!U54</f>
        <v>56190.961054146515</v>
      </c>
      <c r="BV50" s="79">
        <f>[45]HH_CGE_map!V54</f>
        <v>121694.88667155137</v>
      </c>
      <c r="BW50" s="79">
        <f>[45]HH_CGE_map!W54</f>
        <v>30749.135318650107</v>
      </c>
      <c r="BX50" s="185">
        <f>[45]HH_CGE_map!X54</f>
        <v>185915.56148917254</v>
      </c>
      <c r="BY50" s="223"/>
      <c r="BZ50" s="223"/>
      <c r="CA50" s="223"/>
      <c r="CB50" s="223"/>
      <c r="CC50" s="223"/>
      <c r="CD50" s="223"/>
      <c r="CE50" s="79">
        <v>7798.6343248258754</v>
      </c>
      <c r="CF50" s="85"/>
      <c r="CG50" s="107">
        <f t="shared" si="1"/>
        <v>1697042.0697474433</v>
      </c>
      <c r="CH50" s="221" t="b">
        <f t="shared" si="2"/>
        <v>1</v>
      </c>
      <c r="CI50" s="79">
        <v>1697042.0697474433</v>
      </c>
    </row>
    <row r="51" spans="1:88" x14ac:dyDescent="0.25">
      <c r="A51" s="227"/>
      <c r="B51" s="225">
        <v>49</v>
      </c>
      <c r="C51" s="7">
        <v>218474.02477080803</v>
      </c>
      <c r="D51" s="79">
        <v>2330.2905501033888</v>
      </c>
      <c r="E51" s="79">
        <v>110463.28643075997</v>
      </c>
      <c r="F51" s="79">
        <v>0.26442482605491557</v>
      </c>
      <c r="G51" s="79">
        <v>2369.8048365865166</v>
      </c>
      <c r="H51" s="79">
        <v>249084.22755272753</v>
      </c>
      <c r="I51" s="79">
        <v>8227.0068425138488</v>
      </c>
      <c r="J51" s="79">
        <v>98408.141678649161</v>
      </c>
      <c r="K51" s="79">
        <v>14790.457148401782</v>
      </c>
      <c r="L51" s="79">
        <v>64525.328273329797</v>
      </c>
      <c r="M51" s="79">
        <v>180.75666275815601</v>
      </c>
      <c r="N51" s="79">
        <v>1686.6570997792019</v>
      </c>
      <c r="O51" s="79">
        <v>111.33705475557366</v>
      </c>
      <c r="P51" s="79">
        <v>2361.9818144679898</v>
      </c>
      <c r="Q51" s="79">
        <v>33711.261083985322</v>
      </c>
      <c r="R51" s="79">
        <v>7273.5915626143105</v>
      </c>
      <c r="S51" s="79">
        <v>2591.8140847518312</v>
      </c>
      <c r="T51" s="79">
        <v>2349.0212429534604</v>
      </c>
      <c r="U51" s="79">
        <v>11104.492321118134</v>
      </c>
      <c r="V51" s="79">
        <v>54.732236291323609</v>
      </c>
      <c r="W51" s="79">
        <v>1489.6749357489714</v>
      </c>
      <c r="X51" s="79">
        <v>454.15637478031613</v>
      </c>
      <c r="Y51" s="79">
        <v>15514.214764687029</v>
      </c>
      <c r="Z51" s="79">
        <v>552.14476512857652</v>
      </c>
      <c r="AA51" s="79">
        <v>2751.8399743054142</v>
      </c>
      <c r="AB51" s="79">
        <v>7067.5604392022396</v>
      </c>
      <c r="AC51" s="79">
        <v>12465.394827002354</v>
      </c>
      <c r="AD51" s="79">
        <v>3517.3240418382829</v>
      </c>
      <c r="AE51" s="79">
        <v>339.13651790286661</v>
      </c>
      <c r="AF51" s="79">
        <v>16122.476450357968</v>
      </c>
      <c r="AG51" s="79">
        <v>58367.001595322305</v>
      </c>
      <c r="AH51" s="79">
        <v>30249.368118569324</v>
      </c>
      <c r="AI51" s="79">
        <v>150197.09614603544</v>
      </c>
      <c r="AJ51" s="80">
        <v>56636.021967094275</v>
      </c>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77"/>
      <c r="BS51" s="223"/>
      <c r="BT51" s="223"/>
      <c r="BU51" s="186">
        <f>[45]HH_CGE_map!U55</f>
        <v>109928.16934187557</v>
      </c>
      <c r="BV51" s="79">
        <f>[45]HH_CGE_map!V55</f>
        <v>189161.39395065504</v>
      </c>
      <c r="BW51" s="79">
        <f>[45]HH_CGE_map!W55</f>
        <v>69823.24101352453</v>
      </c>
      <c r="BX51" s="185">
        <f>[45]HH_CGE_map!X55</f>
        <v>330978.60190605093</v>
      </c>
      <c r="BY51" s="223"/>
      <c r="BZ51" s="223"/>
      <c r="CA51" s="223"/>
      <c r="CB51" s="223"/>
      <c r="CC51" s="223"/>
      <c r="CD51" s="223"/>
      <c r="CE51" s="79">
        <v>21281.855841806744</v>
      </c>
      <c r="CF51" s="85"/>
      <c r="CG51" s="107">
        <f t="shared" si="1"/>
        <v>1906995.1506440695</v>
      </c>
      <c r="CH51" s="221" t="b">
        <f t="shared" si="2"/>
        <v>1</v>
      </c>
      <c r="CI51" s="79">
        <v>1906995.1506440695</v>
      </c>
    </row>
    <row r="52" spans="1:88" x14ac:dyDescent="0.25">
      <c r="A52" s="227"/>
      <c r="B52" s="225">
        <v>50</v>
      </c>
      <c r="C52" s="7">
        <v>18129.150233329336</v>
      </c>
      <c r="D52" s="79">
        <v>15.833971761582642</v>
      </c>
      <c r="E52" s="79">
        <v>30430.787087557452</v>
      </c>
      <c r="F52" s="79">
        <v>0.11640614100854949</v>
      </c>
      <c r="G52" s="79">
        <v>1064.4161277442086</v>
      </c>
      <c r="H52" s="79">
        <v>89821.377180319803</v>
      </c>
      <c r="I52" s="79">
        <v>45724.231785681113</v>
      </c>
      <c r="J52" s="79">
        <v>13379.416266015523</v>
      </c>
      <c r="K52" s="79">
        <v>0.32992171832016637</v>
      </c>
      <c r="L52" s="79">
        <v>2232.7761322946358</v>
      </c>
      <c r="M52" s="79">
        <v>5625.994994902082</v>
      </c>
      <c r="N52" s="79">
        <v>30.889383954262222</v>
      </c>
      <c r="O52" s="79">
        <v>126.1332187229235</v>
      </c>
      <c r="P52" s="79">
        <v>111.5344749438125</v>
      </c>
      <c r="Q52" s="79">
        <v>2200.333015564735</v>
      </c>
      <c r="R52" s="79">
        <v>45805.354078897173</v>
      </c>
      <c r="S52" s="79">
        <v>2052.6567176473663</v>
      </c>
      <c r="T52" s="79">
        <v>6.5053845706093696E-2</v>
      </c>
      <c r="U52" s="79">
        <v>20539.551862029643</v>
      </c>
      <c r="V52" s="79">
        <v>199.33893103592769</v>
      </c>
      <c r="W52" s="79">
        <v>4286.0240927631803</v>
      </c>
      <c r="X52" s="79">
        <v>1091.5771351214771</v>
      </c>
      <c r="Y52" s="79">
        <v>16764.295880908961</v>
      </c>
      <c r="Z52" s="79">
        <v>642.90830202949394</v>
      </c>
      <c r="AA52" s="79">
        <v>517.8343676442762</v>
      </c>
      <c r="AB52" s="79">
        <v>355448.38575624104</v>
      </c>
      <c r="AC52" s="79">
        <v>10657.543340148572</v>
      </c>
      <c r="AD52" s="79">
        <v>1549.0939725314965</v>
      </c>
      <c r="AE52" s="79">
        <v>127.26772819327795</v>
      </c>
      <c r="AF52" s="79">
        <v>82444.312217255356</v>
      </c>
      <c r="AG52" s="79">
        <v>47131.666869561544</v>
      </c>
      <c r="AH52" s="79">
        <v>3467.0499974600216</v>
      </c>
      <c r="AI52" s="79">
        <v>6721.2003907720145</v>
      </c>
      <c r="AJ52" s="80">
        <v>77726.108384351552</v>
      </c>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77"/>
      <c r="BS52" s="223"/>
      <c r="BT52" s="223"/>
      <c r="BU52" s="186">
        <f>[45]HH_CGE_map!U56</f>
        <v>15650.350950395488</v>
      </c>
      <c r="BV52" s="79">
        <f>[45]HH_CGE_map!V56</f>
        <v>41309.456698122856</v>
      </c>
      <c r="BW52" s="79">
        <f>[45]HH_CGE_map!W56</f>
        <v>6054.070300181219</v>
      </c>
      <c r="BX52" s="185">
        <f>[45]HH_CGE_map!X56</f>
        <v>40623.489088844253</v>
      </c>
      <c r="BY52" s="223"/>
      <c r="BZ52" s="223"/>
      <c r="CA52" s="223"/>
      <c r="CB52" s="223"/>
      <c r="CC52" s="223"/>
      <c r="CD52" s="223"/>
      <c r="CE52" s="79">
        <v>18073.899338027695</v>
      </c>
      <c r="CF52" s="85"/>
      <c r="CG52" s="107">
        <f t="shared" si="1"/>
        <v>1007776.8216546603</v>
      </c>
      <c r="CH52" s="221" t="b">
        <f t="shared" si="2"/>
        <v>1</v>
      </c>
      <c r="CI52" s="79">
        <v>1007776.8216546603</v>
      </c>
    </row>
    <row r="53" spans="1:88" x14ac:dyDescent="0.25">
      <c r="A53" s="227"/>
      <c r="B53" s="225">
        <v>51</v>
      </c>
      <c r="C53" s="7">
        <v>46936.071736125909</v>
      </c>
      <c r="D53" s="79">
        <v>15095.423074470076</v>
      </c>
      <c r="E53" s="79">
        <v>299023.70938850183</v>
      </c>
      <c r="F53" s="79">
        <v>1261.8073141824382</v>
      </c>
      <c r="G53" s="79">
        <v>10017.285739990359</v>
      </c>
      <c r="H53" s="79">
        <v>44288.80965917193</v>
      </c>
      <c r="I53" s="79">
        <v>22079.891978436634</v>
      </c>
      <c r="J53" s="79">
        <v>3916.0555147272826</v>
      </c>
      <c r="K53" s="79">
        <v>195.51771123970326</v>
      </c>
      <c r="L53" s="79">
        <v>2027.3195277437824</v>
      </c>
      <c r="M53" s="79">
        <v>4279.6342663070973</v>
      </c>
      <c r="N53" s="79">
        <v>139.51764955938566</v>
      </c>
      <c r="O53" s="79">
        <v>867.65211216865248</v>
      </c>
      <c r="P53" s="79">
        <v>1319.0687049671114</v>
      </c>
      <c r="Q53" s="79">
        <v>46.35168611675536</v>
      </c>
      <c r="R53" s="79">
        <v>1480.3337440215048</v>
      </c>
      <c r="S53" s="79">
        <v>31860.874324105855</v>
      </c>
      <c r="T53" s="79">
        <v>2013.2126004332324</v>
      </c>
      <c r="U53" s="79">
        <v>46555.60967249138</v>
      </c>
      <c r="V53" s="79">
        <v>1156.7025917611622</v>
      </c>
      <c r="W53" s="79">
        <v>3706.0189785458192</v>
      </c>
      <c r="X53" s="79">
        <v>1379.0930007894208</v>
      </c>
      <c r="Y53" s="79">
        <v>171752.93494691121</v>
      </c>
      <c r="Z53" s="79">
        <v>7689.2494854402939</v>
      </c>
      <c r="AA53" s="79">
        <v>33201.244000076469</v>
      </c>
      <c r="AB53" s="79">
        <v>11248.953198703914</v>
      </c>
      <c r="AC53" s="79">
        <v>445478.76940745139</v>
      </c>
      <c r="AD53" s="79">
        <v>48451.999590280822</v>
      </c>
      <c r="AE53" s="79">
        <v>5391.9482505872802</v>
      </c>
      <c r="AF53" s="79">
        <v>5303.1947345371036</v>
      </c>
      <c r="AG53" s="79">
        <v>48150.99179673296</v>
      </c>
      <c r="AH53" s="79">
        <v>29092.276206345527</v>
      </c>
      <c r="AI53" s="79">
        <v>19569.060078404942</v>
      </c>
      <c r="AJ53" s="80">
        <v>166136.44301373133</v>
      </c>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77"/>
      <c r="BS53" s="223"/>
      <c r="BT53" s="223"/>
      <c r="BU53" s="186">
        <f>[45]HH_CGE_map!U57</f>
        <v>84334.884259406026</v>
      </c>
      <c r="BV53" s="79">
        <f>[45]HH_CGE_map!V57</f>
        <v>309075.5349257043</v>
      </c>
      <c r="BW53" s="79">
        <f>[45]HH_CGE_map!W57</f>
        <v>48794.682891050696</v>
      </c>
      <c r="BX53" s="185">
        <f>[45]HH_CGE_map!X57</f>
        <v>407786.74087913864</v>
      </c>
      <c r="BY53" s="223"/>
      <c r="BZ53" s="223"/>
      <c r="CA53" s="223"/>
      <c r="CB53" s="223"/>
      <c r="CC53" s="223"/>
      <c r="CD53" s="223"/>
      <c r="CE53" s="79">
        <v>3222729.6454643533</v>
      </c>
      <c r="CF53" s="85"/>
      <c r="CG53" s="107">
        <f t="shared" si="1"/>
        <v>5603834.5141047128</v>
      </c>
      <c r="CH53" s="221" t="b">
        <f t="shared" si="2"/>
        <v>1</v>
      </c>
      <c r="CI53" s="79">
        <v>5603834.5141047128</v>
      </c>
    </row>
    <row r="54" spans="1:88" x14ac:dyDescent="0.25">
      <c r="A54" s="227"/>
      <c r="B54" s="225">
        <v>52</v>
      </c>
      <c r="C54" s="7">
        <v>65.287054872350666</v>
      </c>
      <c r="D54" s="79"/>
      <c r="E54" s="79">
        <v>8741.2705752353049</v>
      </c>
      <c r="F54" s="79"/>
      <c r="G54" s="79"/>
      <c r="H54" s="79">
        <v>106.42841069666113</v>
      </c>
      <c r="I54" s="79">
        <v>720.04727953502288</v>
      </c>
      <c r="J54" s="79">
        <v>140.13895129356945</v>
      </c>
      <c r="K54" s="79">
        <v>10.329699284768342</v>
      </c>
      <c r="L54" s="79">
        <v>210.11390970082337</v>
      </c>
      <c r="M54" s="79">
        <v>218.8488954291154</v>
      </c>
      <c r="N54" s="79">
        <v>1.8474588332723232</v>
      </c>
      <c r="O54" s="79">
        <v>6.0399645313122212</v>
      </c>
      <c r="P54" s="79">
        <v>169.66698740494718</v>
      </c>
      <c r="Q54" s="79">
        <v>0.45613310557531889</v>
      </c>
      <c r="R54" s="79">
        <v>39.277500094618993</v>
      </c>
      <c r="S54" s="79">
        <v>47.058391919608376</v>
      </c>
      <c r="T54" s="79"/>
      <c r="U54" s="79">
        <v>73.943275480139917</v>
      </c>
      <c r="V54" s="79">
        <v>3.6855585738572714E-3</v>
      </c>
      <c r="W54" s="79">
        <v>7.2439520547552299</v>
      </c>
      <c r="X54" s="79">
        <v>4.71672282051082</v>
      </c>
      <c r="Y54" s="79">
        <v>1105.4135506938485</v>
      </c>
      <c r="Z54" s="79">
        <v>6.5572264646490252E-3</v>
      </c>
      <c r="AA54" s="79">
        <v>6083.9905167222923</v>
      </c>
      <c r="AB54" s="79">
        <v>343.39448238261008</v>
      </c>
      <c r="AC54" s="79">
        <v>198.81817347556893</v>
      </c>
      <c r="AD54" s="79">
        <v>580.30788215609948</v>
      </c>
      <c r="AE54" s="79">
        <v>512.87725064488211</v>
      </c>
      <c r="AF54" s="79">
        <v>1030.2482745539842</v>
      </c>
      <c r="AG54" s="79">
        <v>2401.1559972060095</v>
      </c>
      <c r="AH54" s="79">
        <v>216.26218170121092</v>
      </c>
      <c r="AI54" s="79">
        <v>1479.7118805719742</v>
      </c>
      <c r="AJ54" s="80">
        <v>5912.5680508219439</v>
      </c>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77"/>
      <c r="BS54" s="223"/>
      <c r="BT54" s="223"/>
      <c r="BU54" s="186">
        <f>[45]HH_CGE_map!U58</f>
        <v>10561.267415998349</v>
      </c>
      <c r="BV54" s="79">
        <f>[45]HH_CGE_map!V58</f>
        <v>19953.567043899464</v>
      </c>
      <c r="BW54" s="79">
        <f>[45]HH_CGE_map!W58</f>
        <v>7407.9580855560189</v>
      </c>
      <c r="BX54" s="185">
        <f>[45]HH_CGE_map!X58</f>
        <v>42808.652014587096</v>
      </c>
      <c r="BY54" s="223"/>
      <c r="BZ54" s="223"/>
      <c r="CA54" s="223"/>
      <c r="CB54" s="223"/>
      <c r="CC54" s="223"/>
      <c r="CD54" s="223"/>
      <c r="CE54" s="79">
        <v>130024.23090990409</v>
      </c>
      <c r="CF54" s="85"/>
      <c r="CG54" s="107">
        <f t="shared" si="1"/>
        <v>241183.14911595284</v>
      </c>
      <c r="CH54" s="221" t="b">
        <f t="shared" si="2"/>
        <v>1</v>
      </c>
      <c r="CI54" s="79">
        <v>241183.14911595284</v>
      </c>
    </row>
    <row r="55" spans="1:88" x14ac:dyDescent="0.25">
      <c r="A55" s="227"/>
      <c r="B55" s="225">
        <v>53</v>
      </c>
      <c r="C55" s="7">
        <v>2513.3822383197812</v>
      </c>
      <c r="D55" s="79">
        <v>11300.195819673741</v>
      </c>
      <c r="E55" s="79">
        <v>68969.583688041253</v>
      </c>
      <c r="F55" s="79">
        <v>6997.9602750745316</v>
      </c>
      <c r="G55" s="79">
        <v>4530.9849727360061</v>
      </c>
      <c r="H55" s="79">
        <v>1785.9727200447815</v>
      </c>
      <c r="I55" s="79">
        <v>2866.9520450168507</v>
      </c>
      <c r="J55" s="79">
        <v>6898.21348536805</v>
      </c>
      <c r="K55" s="79">
        <v>32.405951993150929</v>
      </c>
      <c r="L55" s="79">
        <v>57.282845339947201</v>
      </c>
      <c r="M55" s="79">
        <v>1325.1882433360431</v>
      </c>
      <c r="N55" s="79">
        <v>48.298668899120933</v>
      </c>
      <c r="O55" s="79">
        <v>0.11885629742401567</v>
      </c>
      <c r="P55" s="79">
        <v>274.29398266640084</v>
      </c>
      <c r="Q55" s="79">
        <v>34.333754099212406</v>
      </c>
      <c r="R55" s="79">
        <v>567.47421912400432</v>
      </c>
      <c r="S55" s="79">
        <v>331.29878379505186</v>
      </c>
      <c r="T55" s="79">
        <v>4.0959090502257621E-2</v>
      </c>
      <c r="U55" s="79">
        <v>19094.338103030823</v>
      </c>
      <c r="V55" s="79">
        <v>653.32376274256171</v>
      </c>
      <c r="W55" s="79">
        <v>1813.6003556872777</v>
      </c>
      <c r="X55" s="79">
        <v>7450.7992351347466</v>
      </c>
      <c r="Y55" s="79">
        <v>32140.534931477097</v>
      </c>
      <c r="Z55" s="79">
        <v>8.5597212900508151</v>
      </c>
      <c r="AA55" s="79">
        <v>668.9986891888733</v>
      </c>
      <c r="AB55" s="79">
        <v>19214.792011593712</v>
      </c>
      <c r="AC55" s="79">
        <v>166550.13936216253</v>
      </c>
      <c r="AD55" s="79">
        <v>24540.118077373914</v>
      </c>
      <c r="AE55" s="79">
        <v>6288.8790756796616</v>
      </c>
      <c r="AF55" s="79">
        <v>45105.860419277087</v>
      </c>
      <c r="AG55" s="79">
        <v>6766.9951944491704</v>
      </c>
      <c r="AH55" s="79">
        <v>19604.716233558105</v>
      </c>
      <c r="AI55" s="79">
        <v>40537.517515141677</v>
      </c>
      <c r="AJ55" s="80">
        <v>136102.82117044023</v>
      </c>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77"/>
      <c r="BS55" s="223"/>
      <c r="BT55" s="223"/>
      <c r="BU55" s="186">
        <f>[45]HH_CGE_map!U59</f>
        <v>96321.54700309872</v>
      </c>
      <c r="BV55" s="79">
        <f>[45]HH_CGE_map!V59</f>
        <v>119435.14870987102</v>
      </c>
      <c r="BW55" s="79">
        <f>[45]HH_CGE_map!W59</f>
        <v>62991.110167683393</v>
      </c>
      <c r="BX55" s="185">
        <f>[45]HH_CGE_map!X59</f>
        <v>154172.40328125894</v>
      </c>
      <c r="BY55" s="94">
        <v>23462</v>
      </c>
      <c r="BZ55" s="223"/>
      <c r="CA55" s="223"/>
      <c r="CB55" s="223"/>
      <c r="CC55" s="223"/>
      <c r="CD55" s="223"/>
      <c r="CE55" s="79"/>
      <c r="CF55" s="85"/>
      <c r="CG55" s="107">
        <f t="shared" si="1"/>
        <v>1091458.1845290554</v>
      </c>
      <c r="CH55" s="221" t="b">
        <f t="shared" si="2"/>
        <v>1</v>
      </c>
      <c r="CI55" s="79">
        <v>1091458.1845290554</v>
      </c>
    </row>
    <row r="56" spans="1:88" x14ac:dyDescent="0.25">
      <c r="A56" s="227"/>
      <c r="B56" s="225">
        <v>54</v>
      </c>
      <c r="C56" s="7">
        <v>791.12993903624158</v>
      </c>
      <c r="D56" s="79"/>
      <c r="E56" s="79">
        <v>6556.4884584085503</v>
      </c>
      <c r="F56" s="79"/>
      <c r="G56" s="79"/>
      <c r="H56" s="79">
        <v>0.25843389746631307</v>
      </c>
      <c r="I56" s="79">
        <v>1.8763952799554058</v>
      </c>
      <c r="J56" s="79">
        <v>662.41831554413238</v>
      </c>
      <c r="K56" s="79">
        <v>0.56512527195627427</v>
      </c>
      <c r="L56" s="79">
        <v>8.7053690337557015</v>
      </c>
      <c r="M56" s="79">
        <v>6.2437918983524847E-2</v>
      </c>
      <c r="N56" s="79"/>
      <c r="O56" s="79"/>
      <c r="P56" s="79">
        <v>0.19948384582504378</v>
      </c>
      <c r="Q56" s="79">
        <v>56.319298133661988</v>
      </c>
      <c r="R56" s="79">
        <v>84.202396386034181</v>
      </c>
      <c r="S56" s="79">
        <v>23.466325990407988</v>
      </c>
      <c r="T56" s="79">
        <v>2.5375577561856315E-2</v>
      </c>
      <c r="U56" s="79">
        <v>4705.9628601847862</v>
      </c>
      <c r="V56" s="79">
        <v>0.37458899698098963</v>
      </c>
      <c r="W56" s="79">
        <v>178.70252839339551</v>
      </c>
      <c r="X56" s="79">
        <v>34.922842668868178</v>
      </c>
      <c r="Y56" s="79">
        <v>369.71232957292517</v>
      </c>
      <c r="Z56" s="79"/>
      <c r="AA56" s="79">
        <v>4.7175739923091102</v>
      </c>
      <c r="AB56" s="79">
        <v>82.100329982046972</v>
      </c>
      <c r="AC56" s="79">
        <v>110676.82139641129</v>
      </c>
      <c r="AD56" s="79">
        <v>848.70788835752001</v>
      </c>
      <c r="AE56" s="79">
        <v>197.93219030234999</v>
      </c>
      <c r="AF56" s="79">
        <v>1632.2461971154266</v>
      </c>
      <c r="AG56" s="79">
        <v>530.64860763649096</v>
      </c>
      <c r="AH56" s="79">
        <v>422.52813120510439</v>
      </c>
      <c r="AI56" s="79">
        <v>4439.0750278872392</v>
      </c>
      <c r="AJ56" s="80">
        <v>14918.637768920473</v>
      </c>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77"/>
      <c r="BS56" s="223"/>
      <c r="BT56" s="223"/>
      <c r="BU56" s="186">
        <f>[45]HH_CGE_map!U60</f>
        <v>36358.239107915557</v>
      </c>
      <c r="BV56" s="79">
        <f>[45]HH_CGE_map!V60</f>
        <v>33065.944819679215</v>
      </c>
      <c r="BW56" s="79">
        <f>[45]HH_CGE_map!W60</f>
        <v>13134.504154232496</v>
      </c>
      <c r="BX56" s="185">
        <f>[45]HH_CGE_map!X60</f>
        <v>28119.539404640647</v>
      </c>
      <c r="BY56" s="223">
        <v>569.34636345647959</v>
      </c>
      <c r="BZ56" s="223"/>
      <c r="CA56" s="223"/>
      <c r="CB56" s="223"/>
      <c r="CC56" s="223"/>
      <c r="CD56" s="223"/>
      <c r="CE56" s="79"/>
      <c r="CF56" s="85"/>
      <c r="CG56" s="107">
        <f t="shared" si="1"/>
        <v>258476.38146587615</v>
      </c>
      <c r="CH56" s="221" t="b">
        <f t="shared" si="2"/>
        <v>1</v>
      </c>
      <c r="CI56" s="187">
        <v>258476.38146587615</v>
      </c>
    </row>
    <row r="57" spans="1:88" x14ac:dyDescent="0.25">
      <c r="A57" s="227"/>
      <c r="B57" s="225">
        <v>55</v>
      </c>
      <c r="C57" s="7">
        <v>3289.8123056153681</v>
      </c>
      <c r="D57" s="79">
        <v>2571.4336436750209</v>
      </c>
      <c r="E57" s="79">
        <v>62379.069300921066</v>
      </c>
      <c r="F57" s="79"/>
      <c r="G57" s="79"/>
      <c r="H57" s="79">
        <v>596.42589826041581</v>
      </c>
      <c r="I57" s="79">
        <v>266.77342772030789</v>
      </c>
      <c r="J57" s="79">
        <v>175.21826862799969</v>
      </c>
      <c r="K57" s="79">
        <v>143.95647930642687</v>
      </c>
      <c r="L57" s="79">
        <v>8.6752619763810959</v>
      </c>
      <c r="M57" s="79">
        <v>0.79844602881708937</v>
      </c>
      <c r="N57" s="79">
        <v>28.916074907132288</v>
      </c>
      <c r="O57" s="79">
        <v>9.1305625666185927E-2</v>
      </c>
      <c r="P57" s="79">
        <v>246.28372459891318</v>
      </c>
      <c r="Q57" s="79">
        <v>95.286750119120327</v>
      </c>
      <c r="R57" s="79">
        <v>65.789886512148286</v>
      </c>
      <c r="S57" s="79">
        <v>67.648466235803099</v>
      </c>
      <c r="T57" s="79">
        <v>3.2997544748026346E-2</v>
      </c>
      <c r="U57" s="79">
        <v>4798.3938256654246</v>
      </c>
      <c r="V57" s="79">
        <v>1.9342586304353839</v>
      </c>
      <c r="W57" s="79">
        <v>199.60223142164253</v>
      </c>
      <c r="X57" s="79">
        <v>267.83896317351656</v>
      </c>
      <c r="Y57" s="79">
        <v>14010.675200794562</v>
      </c>
      <c r="Z57" s="79"/>
      <c r="AA57" s="79">
        <v>32.044028883258399</v>
      </c>
      <c r="AB57" s="79">
        <v>147.84241776091068</v>
      </c>
      <c r="AC57" s="79">
        <v>27220.287708048745</v>
      </c>
      <c r="AD57" s="79">
        <v>3738.3966331698166</v>
      </c>
      <c r="AE57" s="79">
        <v>1.0481686556261285</v>
      </c>
      <c r="AF57" s="79">
        <v>21797.325178464442</v>
      </c>
      <c r="AG57" s="79">
        <v>8716.6503201799696</v>
      </c>
      <c r="AH57" s="79">
        <v>35586.638213089915</v>
      </c>
      <c r="AI57" s="79">
        <v>8807.5255140102545</v>
      </c>
      <c r="AJ57" s="80">
        <v>87916.578125015207</v>
      </c>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77"/>
      <c r="BS57" s="223"/>
      <c r="BT57" s="223"/>
      <c r="BU57" s="186">
        <f>[45]HH_CGE_map!U61</f>
        <v>3954.125577889974</v>
      </c>
      <c r="BV57" s="79">
        <f>[45]HH_CGE_map!V61</f>
        <v>6198.5013579401821</v>
      </c>
      <c r="BW57" s="79">
        <f>[45]HH_CGE_map!W61</f>
        <v>76237.662018858799</v>
      </c>
      <c r="BX57" s="185">
        <f>[45]HH_CGE_map!X61</f>
        <v>232883.51471514945</v>
      </c>
      <c r="BY57" s="223"/>
      <c r="BZ57" s="223"/>
      <c r="CA57" s="223"/>
      <c r="CB57" s="223"/>
      <c r="CC57" s="223"/>
      <c r="CD57" s="223"/>
      <c r="CE57" s="79"/>
      <c r="CF57" s="85"/>
      <c r="CG57" s="107">
        <f t="shared" si="1"/>
        <v>602452.79669447744</v>
      </c>
      <c r="CH57" s="221" t="b">
        <f t="shared" si="2"/>
        <v>0</v>
      </c>
      <c r="CI57" s="79">
        <v>602452.79669447755</v>
      </c>
      <c r="CJ57" s="222">
        <f>CI57-CG57</f>
        <v>0</v>
      </c>
    </row>
    <row r="58" spans="1:88" x14ac:dyDescent="0.25">
      <c r="A58" s="227"/>
      <c r="B58" s="225">
        <v>56</v>
      </c>
      <c r="C58" s="7">
        <v>6287.544203831143</v>
      </c>
      <c r="D58" s="79">
        <v>4524.2514971424571</v>
      </c>
      <c r="E58" s="79">
        <v>25670.965027308255</v>
      </c>
      <c r="F58" s="79">
        <v>1117.9043666574219</v>
      </c>
      <c r="G58" s="79">
        <v>0.38983359773797921</v>
      </c>
      <c r="H58" s="79">
        <v>251.40054797792044</v>
      </c>
      <c r="I58" s="79">
        <v>4450.6157904067431</v>
      </c>
      <c r="J58" s="79">
        <v>42429.980290929147</v>
      </c>
      <c r="K58" s="79">
        <v>29296.81757361949</v>
      </c>
      <c r="L58" s="79">
        <v>10465.819714326173</v>
      </c>
      <c r="M58" s="79">
        <v>2768.2678613611861</v>
      </c>
      <c r="N58" s="79">
        <v>112.82331154764917</v>
      </c>
      <c r="O58" s="79">
        <v>20.22788872417356</v>
      </c>
      <c r="P58" s="79">
        <v>19.372091680316156</v>
      </c>
      <c r="Q58" s="79">
        <v>460.78738048996348</v>
      </c>
      <c r="R58" s="79">
        <v>3327.9960672793472</v>
      </c>
      <c r="S58" s="79">
        <v>298.50403617202267</v>
      </c>
      <c r="T58" s="79">
        <v>1.920188383745957</v>
      </c>
      <c r="U58" s="79">
        <v>6540.3591781020177</v>
      </c>
      <c r="V58" s="79">
        <v>10.833796629609681</v>
      </c>
      <c r="W58" s="79">
        <v>1953.5722718576287</v>
      </c>
      <c r="X58" s="79">
        <v>1582.225563421337</v>
      </c>
      <c r="Y58" s="79">
        <v>7094.1063432152978</v>
      </c>
      <c r="Z58" s="79">
        <v>150.31785432378595</v>
      </c>
      <c r="AA58" s="79">
        <v>16.960361953890882</v>
      </c>
      <c r="AB58" s="79">
        <v>2847.0444705533923</v>
      </c>
      <c r="AC58" s="79">
        <v>8593.5166621523022</v>
      </c>
      <c r="AD58" s="79">
        <v>2167.4483410253579</v>
      </c>
      <c r="AE58" s="79">
        <v>431.16242581061618</v>
      </c>
      <c r="AF58" s="79">
        <v>7494.4330299538269</v>
      </c>
      <c r="AG58" s="79">
        <v>17528.279865484226</v>
      </c>
      <c r="AH58" s="79">
        <v>34453.04583408645</v>
      </c>
      <c r="AI58" s="79">
        <v>2404.6698657612719</v>
      </c>
      <c r="AJ58" s="80">
        <v>29718.71885288749</v>
      </c>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77"/>
      <c r="BS58" s="223"/>
      <c r="BT58" s="223"/>
      <c r="BU58" s="186">
        <f>[45]HH_CGE_map!U62</f>
        <v>12969.746416733347</v>
      </c>
      <c r="BV58" s="79">
        <f>[45]HH_CGE_map!V62</f>
        <v>13930.153500350259</v>
      </c>
      <c r="BW58" s="79">
        <f>[45]HH_CGE_map!W62</f>
        <v>19390.558852832648</v>
      </c>
      <c r="BX58" s="185">
        <f>[45]HH_CGE_map!X62</f>
        <v>53903.658656310203</v>
      </c>
      <c r="BY58" s="223">
        <v>1740.4000204269598</v>
      </c>
      <c r="BZ58" s="223"/>
      <c r="CA58" s="223"/>
      <c r="CB58" s="223"/>
      <c r="CC58" s="223"/>
      <c r="CD58" s="223"/>
      <c r="CE58" s="79">
        <v>-69.022817696287134</v>
      </c>
      <c r="CF58" s="85"/>
      <c r="CG58" s="107">
        <f t="shared" si="1"/>
        <v>356357.77701761056</v>
      </c>
      <c r="CH58" s="221" t="b">
        <f t="shared" si="2"/>
        <v>1</v>
      </c>
      <c r="CI58" s="79">
        <v>356357.77701761056</v>
      </c>
    </row>
    <row r="59" spans="1:88" x14ac:dyDescent="0.25">
      <c r="A59" s="227"/>
      <c r="B59" s="225">
        <v>57</v>
      </c>
      <c r="C59" s="7">
        <v>105864.35890312769</v>
      </c>
      <c r="D59" s="79">
        <v>28851.350358100161</v>
      </c>
      <c r="E59" s="79">
        <v>764917.13381404232</v>
      </c>
      <c r="F59" s="79">
        <v>337.60500991637565</v>
      </c>
      <c r="G59" s="79">
        <v>9517.8440545427948</v>
      </c>
      <c r="H59" s="79">
        <v>47892.748622503364</v>
      </c>
      <c r="I59" s="79">
        <v>18912.368130895717</v>
      </c>
      <c r="J59" s="79">
        <v>35559.073807341963</v>
      </c>
      <c r="K59" s="79">
        <v>1206.0362745106506</v>
      </c>
      <c r="L59" s="79">
        <v>7370.112233510984</v>
      </c>
      <c r="M59" s="79">
        <v>60544.524263335166</v>
      </c>
      <c r="N59" s="79">
        <v>81945.794963765642</v>
      </c>
      <c r="O59" s="79">
        <v>5171.6989905980754</v>
      </c>
      <c r="P59" s="79">
        <v>30417.395660264574</v>
      </c>
      <c r="Q59" s="79">
        <v>10545.465994846674</v>
      </c>
      <c r="R59" s="79">
        <v>12215.931714763263</v>
      </c>
      <c r="S59" s="79">
        <v>19168.507807926861</v>
      </c>
      <c r="T59" s="79">
        <v>198.29589659594791</v>
      </c>
      <c r="U59" s="79">
        <v>21680.524960564711</v>
      </c>
      <c r="V59" s="79">
        <v>4421.9739234754315</v>
      </c>
      <c r="W59" s="79">
        <v>3216.1592620265233</v>
      </c>
      <c r="X59" s="79">
        <v>7140.6824397575665</v>
      </c>
      <c r="Y59" s="79">
        <v>81688.793079514493</v>
      </c>
      <c r="Z59" s="79">
        <v>999.19629860562929</v>
      </c>
      <c r="AA59" s="79">
        <v>3078.9737625523817</v>
      </c>
      <c r="AB59" s="79">
        <v>101354.00991240096</v>
      </c>
      <c r="AC59" s="79">
        <v>1198385.2187156931</v>
      </c>
      <c r="AD59" s="79">
        <v>27544.095976912184</v>
      </c>
      <c r="AE59" s="79">
        <v>129856.73373317972</v>
      </c>
      <c r="AF59" s="79">
        <v>277401.97261307307</v>
      </c>
      <c r="AG59" s="79">
        <v>40913.300117223858</v>
      </c>
      <c r="AH59" s="79">
        <v>40913.217338308743</v>
      </c>
      <c r="AI59" s="79">
        <v>27468.543184660666</v>
      </c>
      <c r="AJ59" s="80">
        <v>284302.5239036007</v>
      </c>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77"/>
      <c r="BS59" s="223"/>
      <c r="BT59" s="223"/>
      <c r="BU59" s="186">
        <f>[45]HH_CGE_map!U63</f>
        <v>290060.50513222959</v>
      </c>
      <c r="BV59" s="79">
        <f>[45]HH_CGE_map!V63</f>
        <v>383356.8234789868</v>
      </c>
      <c r="BW59" s="79">
        <f>[45]HH_CGE_map!W63</f>
        <v>240037.11202700506</v>
      </c>
      <c r="BX59" s="185">
        <f>[45]HH_CGE_map!X63</f>
        <v>837208.88823775842</v>
      </c>
      <c r="BY59" s="223">
        <v>467157.58182727813</v>
      </c>
      <c r="BZ59" s="223"/>
      <c r="CA59" s="223"/>
      <c r="CB59" s="223"/>
      <c r="CC59" s="223"/>
      <c r="CD59" s="223"/>
      <c r="CE59" s="79">
        <v>84373.179251282985</v>
      </c>
      <c r="CF59" s="85"/>
      <c r="CG59" s="107">
        <f t="shared" si="1"/>
        <v>5793196.2556766802</v>
      </c>
      <c r="CH59" s="221" t="b">
        <f t="shared" si="2"/>
        <v>1</v>
      </c>
      <c r="CI59" s="79">
        <v>5793196.2556766802</v>
      </c>
    </row>
    <row r="60" spans="1:88" x14ac:dyDescent="0.25">
      <c r="A60" s="227"/>
      <c r="B60" s="225">
        <v>58</v>
      </c>
      <c r="C60" s="7">
        <v>459.50310344902448</v>
      </c>
      <c r="D60" s="79">
        <v>66.474134597507899</v>
      </c>
      <c r="E60" s="79">
        <v>968.08924003884545</v>
      </c>
      <c r="F60" s="79">
        <v>2.6901462737816231</v>
      </c>
      <c r="G60" s="79">
        <v>85.806153249932194</v>
      </c>
      <c r="H60" s="79">
        <v>459.35844812840861</v>
      </c>
      <c r="I60" s="79">
        <v>126.92081149031699</v>
      </c>
      <c r="J60" s="79">
        <v>461.65430028539345</v>
      </c>
      <c r="K60" s="79">
        <v>11.183748579084526</v>
      </c>
      <c r="L60" s="79">
        <v>71.978564732345461</v>
      </c>
      <c r="M60" s="79">
        <v>590.45908587472911</v>
      </c>
      <c r="N60" s="79">
        <v>800.04679073125806</v>
      </c>
      <c r="O60" s="79">
        <v>50.457831884889643</v>
      </c>
      <c r="P60" s="79">
        <v>294.0424798257277</v>
      </c>
      <c r="Q60" s="79">
        <v>103.0981158802047</v>
      </c>
      <c r="R60" s="79">
        <v>112.75007345242767</v>
      </c>
      <c r="S60" s="79">
        <v>188.02055595621948</v>
      </c>
      <c r="T60" s="79">
        <v>1.9308154285329204</v>
      </c>
      <c r="U60" s="79">
        <v>210.2942407711615</v>
      </c>
      <c r="V60" s="79">
        <v>40.730438266746333</v>
      </c>
      <c r="W60" s="79">
        <v>27.253789653037497</v>
      </c>
      <c r="X60" s="79">
        <v>68.507524481817356</v>
      </c>
      <c r="Y60" s="79">
        <v>1832.0894179246295</v>
      </c>
      <c r="Z60" s="79">
        <v>46.716075949077407</v>
      </c>
      <c r="AA60" s="79">
        <v>14.415076823475982</v>
      </c>
      <c r="AB60" s="79">
        <v>768.7555664832214</v>
      </c>
      <c r="AC60" s="79">
        <v>47462.815621455535</v>
      </c>
      <c r="AD60" s="79">
        <v>105.45016721655067</v>
      </c>
      <c r="AE60" s="79">
        <v>130.2961297251808</v>
      </c>
      <c r="AF60" s="79">
        <v>351.16966205139687</v>
      </c>
      <c r="AG60" s="79">
        <v>14475.242773251823</v>
      </c>
      <c r="AH60" s="79">
        <v>72.739112671380582</v>
      </c>
      <c r="AI60" s="79">
        <v>103.29185038994774</v>
      </c>
      <c r="AJ60" s="80">
        <v>378.2763906277396</v>
      </c>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77"/>
      <c r="BS60" s="223"/>
      <c r="BT60" s="223"/>
      <c r="BU60" s="186">
        <f>[45]HH_CGE_map!U64</f>
        <v>0</v>
      </c>
      <c r="BV60" s="79">
        <f>[45]HH_CGE_map!V64</f>
        <v>0</v>
      </c>
      <c r="BW60" s="79">
        <f>[45]HH_CGE_map!W64</f>
        <v>0</v>
      </c>
      <c r="BX60" s="185">
        <f>[45]HH_CGE_map!X64</f>
        <v>2583.9060989913269</v>
      </c>
      <c r="BY60" s="223">
        <v>5492.9247244957241</v>
      </c>
      <c r="BZ60" s="223"/>
      <c r="CA60" s="223"/>
      <c r="CB60" s="223"/>
      <c r="CC60" s="223"/>
      <c r="CD60" s="223"/>
      <c r="CE60" s="79">
        <v>815.21091632603475</v>
      </c>
      <c r="CF60" s="85"/>
      <c r="CG60" s="107">
        <f t="shared" si="1"/>
        <v>79834.549977414426</v>
      </c>
      <c r="CH60" s="221" t="b">
        <f t="shared" si="2"/>
        <v>1</v>
      </c>
      <c r="CI60" s="79">
        <v>79834.549977414426</v>
      </c>
    </row>
    <row r="61" spans="1:88" x14ac:dyDescent="0.25">
      <c r="A61" s="227"/>
      <c r="B61" s="225">
        <v>59</v>
      </c>
      <c r="C61" s="7">
        <v>121.11895181654587</v>
      </c>
      <c r="D61" s="79">
        <v>0.50972085950660273</v>
      </c>
      <c r="E61" s="79">
        <v>1231.7590812367155</v>
      </c>
      <c r="F61" s="79">
        <v>665.66477356338066</v>
      </c>
      <c r="G61" s="79">
        <v>0.65911316424483235</v>
      </c>
      <c r="H61" s="79">
        <v>3.8320763962077673</v>
      </c>
      <c r="I61" s="79">
        <v>58.384704568345875</v>
      </c>
      <c r="J61" s="79">
        <v>15.70461241869306</v>
      </c>
      <c r="K61" s="79">
        <v>8.5008264500013558E-2</v>
      </c>
      <c r="L61" s="79">
        <v>0.55758249784825298</v>
      </c>
      <c r="M61" s="79">
        <v>4.5212053961232295</v>
      </c>
      <c r="N61" s="79">
        <v>6.1342108828621349</v>
      </c>
      <c r="O61" s="79">
        <v>0.38395770712424077</v>
      </c>
      <c r="P61" s="79">
        <v>2.2718610421808028</v>
      </c>
      <c r="Q61" s="79">
        <v>0.789159281832014</v>
      </c>
      <c r="R61" s="79">
        <v>0.85491583921146919</v>
      </c>
      <c r="S61" s="79">
        <v>1.8594170867677278</v>
      </c>
      <c r="T61" s="79">
        <v>1.4521448253043329E-2</v>
      </c>
      <c r="U61" s="79">
        <v>4.3506122443591693</v>
      </c>
      <c r="V61" s="79">
        <v>0.30705724006719171</v>
      </c>
      <c r="W61" s="79">
        <v>0.22770378680638523</v>
      </c>
      <c r="X61" s="79">
        <v>1.4502584163270338</v>
      </c>
      <c r="Y61" s="79">
        <v>4455.8417879203453</v>
      </c>
      <c r="Z61" s="79">
        <v>1.5113840415051618</v>
      </c>
      <c r="AA61" s="79">
        <v>568.40690249881789</v>
      </c>
      <c r="AB61" s="79">
        <v>19.744640727380478</v>
      </c>
      <c r="AC61" s="79">
        <v>142741.35919661075</v>
      </c>
      <c r="AD61" s="79">
        <v>2098.2958803195893</v>
      </c>
      <c r="AE61" s="79">
        <v>841.47845444415543</v>
      </c>
      <c r="AF61" s="79">
        <v>2357.3499918966777</v>
      </c>
      <c r="AG61" s="79">
        <v>44012.885205816376</v>
      </c>
      <c r="AH61" s="79">
        <v>7871.6608309979183</v>
      </c>
      <c r="AI61" s="79">
        <v>8060.0642474927381</v>
      </c>
      <c r="AJ61" s="80">
        <v>42684.365004389649</v>
      </c>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77"/>
      <c r="BS61" s="223"/>
      <c r="BT61" s="223"/>
      <c r="BU61" s="186">
        <f>[45]HH_CGE_map!U65</f>
        <v>2000.5750243546265</v>
      </c>
      <c r="BV61" s="79">
        <f>[45]HH_CGE_map!V65</f>
        <v>24273.903106790007</v>
      </c>
      <c r="BW61" s="79">
        <f>[45]HH_CGE_map!W65</f>
        <v>2963.4977111743433</v>
      </c>
      <c r="BX61" s="185">
        <f>[45]HH_CGE_map!X65</f>
        <v>147161.77334866975</v>
      </c>
      <c r="BY61" s="223">
        <v>44.976911146708936</v>
      </c>
      <c r="BZ61" s="223"/>
      <c r="CA61" s="223"/>
      <c r="CB61" s="223"/>
      <c r="CC61" s="223"/>
      <c r="CD61" s="223"/>
      <c r="CE61" s="79">
        <v>6.3215955924454494</v>
      </c>
      <c r="CF61" s="85"/>
      <c r="CG61" s="107">
        <f t="shared" si="1"/>
        <v>434285.45173004165</v>
      </c>
      <c r="CH61" s="221" t="b">
        <f t="shared" si="2"/>
        <v>1</v>
      </c>
      <c r="CI61" s="79">
        <v>434285.45173004165</v>
      </c>
    </row>
    <row r="62" spans="1:88" x14ac:dyDescent="0.25">
      <c r="A62" s="227"/>
      <c r="B62" s="225">
        <v>60</v>
      </c>
      <c r="C62" s="7">
        <v>16629.662053240536</v>
      </c>
      <c r="D62" s="79">
        <v>103.46387113273697</v>
      </c>
      <c r="E62" s="79">
        <v>21865.560182663747</v>
      </c>
      <c r="F62" s="79">
        <v>5.8575760315753171E-2</v>
      </c>
      <c r="G62" s="79">
        <v>2893.056549017726</v>
      </c>
      <c r="H62" s="79">
        <v>273.55410877995013</v>
      </c>
      <c r="I62" s="79">
        <v>27701.890692422941</v>
      </c>
      <c r="J62" s="79">
        <v>5.9878045191289591</v>
      </c>
      <c r="K62" s="79">
        <v>4.2236630299778255E-2</v>
      </c>
      <c r="L62" s="79">
        <v>171.62587863154837</v>
      </c>
      <c r="M62" s="79">
        <v>0.64402938021529166</v>
      </c>
      <c r="N62" s="79"/>
      <c r="O62" s="79">
        <v>159.94514735457241</v>
      </c>
      <c r="P62" s="79">
        <v>453.2314505026597</v>
      </c>
      <c r="Q62" s="79"/>
      <c r="R62" s="79">
        <v>1431.0686968222601</v>
      </c>
      <c r="S62" s="79">
        <v>1117.2474674177417</v>
      </c>
      <c r="T62" s="79">
        <v>3.6479992177816056E-2</v>
      </c>
      <c r="U62" s="79">
        <v>5415.9546487845773</v>
      </c>
      <c r="V62" s="79">
        <v>67.614080329993655</v>
      </c>
      <c r="W62" s="79">
        <v>10620.294155957972</v>
      </c>
      <c r="X62" s="79">
        <v>2647.8262168950914</v>
      </c>
      <c r="Y62" s="79">
        <v>31262.915330782867</v>
      </c>
      <c r="Z62" s="79">
        <v>94.897885214551849</v>
      </c>
      <c r="AA62" s="79">
        <v>12.059924367448533</v>
      </c>
      <c r="AB62" s="79">
        <v>190865.60928608821</v>
      </c>
      <c r="AC62" s="79">
        <v>269327.53556257696</v>
      </c>
      <c r="AD62" s="79">
        <v>7913.2847059518781</v>
      </c>
      <c r="AE62" s="79">
        <v>13777.378479868295</v>
      </c>
      <c r="AF62" s="79">
        <v>483266.40023740748</v>
      </c>
      <c r="AG62" s="79">
        <v>140511.57570027665</v>
      </c>
      <c r="AH62" s="79">
        <v>312522.25490772276</v>
      </c>
      <c r="AI62" s="79">
        <v>43951.982470313436</v>
      </c>
      <c r="AJ62" s="80">
        <v>109386.71712051038</v>
      </c>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77"/>
      <c r="BS62" s="223"/>
      <c r="BT62" s="223"/>
      <c r="BU62" s="186">
        <f>[45]HH_CGE_map!U66</f>
        <v>16925.711759599722</v>
      </c>
      <c r="BV62" s="79">
        <f>[45]HH_CGE_map!V66</f>
        <v>64439.974892842663</v>
      </c>
      <c r="BW62" s="79">
        <f>[45]HH_CGE_map!W66</f>
        <v>6643.6782880223782</v>
      </c>
      <c r="BX62" s="185">
        <f>[45]HH_CGE_map!X66</f>
        <v>60116.381722165679</v>
      </c>
      <c r="BY62" s="223">
        <v>126054.77283649307</v>
      </c>
      <c r="BZ62" s="223"/>
      <c r="CA62" s="223"/>
      <c r="CB62" s="223"/>
      <c r="CC62" s="223"/>
      <c r="CD62" s="223"/>
      <c r="CE62" s="79">
        <v>4873515.2526590172</v>
      </c>
      <c r="CF62" s="85"/>
      <c r="CG62" s="107">
        <f t="shared" si="1"/>
        <v>6842147.1480954569</v>
      </c>
      <c r="CH62" s="221" t="b">
        <f t="shared" si="2"/>
        <v>1</v>
      </c>
      <c r="CI62" s="79">
        <v>6842147.1480954578</v>
      </c>
    </row>
    <row r="63" spans="1:88" x14ac:dyDescent="0.25">
      <c r="A63" s="227"/>
      <c r="B63" s="225">
        <v>61</v>
      </c>
      <c r="C63" s="7">
        <v>636610.68937398668</v>
      </c>
      <c r="D63" s="79">
        <v>88290.44402669424</v>
      </c>
      <c r="E63" s="79">
        <v>972407.40548707172</v>
      </c>
      <c r="F63" s="79">
        <v>15894.527172740545</v>
      </c>
      <c r="G63" s="79">
        <v>116285.75170678154</v>
      </c>
      <c r="H63" s="79">
        <v>438314.39017621632</v>
      </c>
      <c r="I63" s="79">
        <v>171886.29450422648</v>
      </c>
      <c r="J63" s="79">
        <v>321136.87050507095</v>
      </c>
      <c r="K63" s="79">
        <v>14649.091575078093</v>
      </c>
      <c r="L63" s="79">
        <v>91612.865541741092</v>
      </c>
      <c r="M63" s="79">
        <v>369456.28726142121</v>
      </c>
      <c r="N63" s="79">
        <v>424652.52099536086</v>
      </c>
      <c r="O63" s="79">
        <v>70814.757341998135</v>
      </c>
      <c r="P63" s="79">
        <v>246995.37024275531</v>
      </c>
      <c r="Q63" s="79">
        <v>110895.48338141011</v>
      </c>
      <c r="R63" s="79">
        <v>130981.57305605331</v>
      </c>
      <c r="S63" s="79">
        <v>244960.39577793324</v>
      </c>
      <c r="T63" s="79">
        <v>3075.1783245639349</v>
      </c>
      <c r="U63" s="79">
        <v>256736.58419022209</v>
      </c>
      <c r="V63" s="79">
        <v>58340.766674392667</v>
      </c>
      <c r="W63" s="79">
        <v>41687.372215563104</v>
      </c>
      <c r="X63" s="79">
        <v>105790.66024045942</v>
      </c>
      <c r="Y63" s="79">
        <v>1110466.8274250582</v>
      </c>
      <c r="Z63" s="79">
        <v>14444.983659468431</v>
      </c>
      <c r="AA63" s="79">
        <v>31892.159120876298</v>
      </c>
      <c r="AB63" s="79">
        <v>1163217.859629038</v>
      </c>
      <c r="AC63" s="79">
        <v>539728.87216126884</v>
      </c>
      <c r="AD63" s="79">
        <v>135203.92982971182</v>
      </c>
      <c r="AE63" s="79">
        <v>103515.012020614</v>
      </c>
      <c r="AF63" s="79">
        <v>329720.42413451831</v>
      </c>
      <c r="AG63" s="79">
        <v>282528.79933900113</v>
      </c>
      <c r="AH63" s="79">
        <v>95362.233010311189</v>
      </c>
      <c r="AI63" s="79">
        <v>211768.61610991549</v>
      </c>
      <c r="AJ63" s="80">
        <v>462945.0031983683</v>
      </c>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77"/>
      <c r="BS63" s="223"/>
      <c r="BT63" s="223"/>
      <c r="BU63" s="186">
        <f>[45]HH_CGE_map!U67</f>
        <v>368294.49493729131</v>
      </c>
      <c r="BV63" s="79">
        <f>[45]HH_CGE_map!V67</f>
        <v>1178040.5216314432</v>
      </c>
      <c r="BW63" s="79">
        <f>[45]HH_CGE_map!W67</f>
        <v>162756.23597888314</v>
      </c>
      <c r="BX63" s="185">
        <f>[45]HH_CGE_map!X67</f>
        <v>2008718.9426312</v>
      </c>
      <c r="BY63" s="223"/>
      <c r="BZ63" s="223"/>
      <c r="CA63" s="223"/>
      <c r="CB63" s="223"/>
      <c r="CC63" s="223"/>
      <c r="CD63" s="223"/>
      <c r="CE63" s="79">
        <v>2472830.2779351282</v>
      </c>
      <c r="CF63" s="85"/>
      <c r="CG63" s="107">
        <f t="shared" si="1"/>
        <v>15602910.472523838</v>
      </c>
      <c r="CH63" s="221" t="b">
        <f t="shared" si="2"/>
        <v>1</v>
      </c>
      <c r="CI63" s="79">
        <v>15602910.472523838</v>
      </c>
    </row>
    <row r="64" spans="1:88" x14ac:dyDescent="0.25">
      <c r="A64" s="227"/>
      <c r="B64" s="225">
        <v>62</v>
      </c>
      <c r="C64" s="7">
        <v>1240.1264562668048</v>
      </c>
      <c r="D64" s="79">
        <v>79.10317598617489</v>
      </c>
      <c r="E64" s="79">
        <v>20405.028782389731</v>
      </c>
      <c r="F64" s="79">
        <v>39.792179544835292</v>
      </c>
      <c r="G64" s="79">
        <v>684.71604822113386</v>
      </c>
      <c r="H64" s="79">
        <v>3071.5829906232939</v>
      </c>
      <c r="I64" s="79">
        <v>102.81429672657588</v>
      </c>
      <c r="J64" s="79">
        <v>119.9055486651345</v>
      </c>
      <c r="K64" s="79">
        <v>85.407131395940254</v>
      </c>
      <c r="L64" s="79">
        <v>11.779577281413181</v>
      </c>
      <c r="M64" s="79">
        <v>0.12562201450158789</v>
      </c>
      <c r="N64" s="79">
        <v>0.12498523389835182</v>
      </c>
      <c r="O64" s="79">
        <v>0.27448242672400747</v>
      </c>
      <c r="P64" s="79">
        <v>105.38295500508525</v>
      </c>
      <c r="Q64" s="79">
        <v>7.6032870010442748</v>
      </c>
      <c r="R64" s="79">
        <v>37.805320877333656</v>
      </c>
      <c r="S64" s="79">
        <v>61.331442967400299</v>
      </c>
      <c r="T64" s="79"/>
      <c r="U64" s="79">
        <v>11926.781134109002</v>
      </c>
      <c r="V64" s="79">
        <v>20.253703110869072</v>
      </c>
      <c r="W64" s="79">
        <v>3.0904003506831081</v>
      </c>
      <c r="X64" s="79">
        <v>455.43499224479041</v>
      </c>
      <c r="Y64" s="79">
        <v>72130.367677303133</v>
      </c>
      <c r="Z64" s="79">
        <v>0.95950041776919326</v>
      </c>
      <c r="AA64" s="79">
        <v>2023.9053677858099</v>
      </c>
      <c r="AB64" s="79">
        <v>204.96030533808332</v>
      </c>
      <c r="AC64" s="79">
        <v>299421.0592526063</v>
      </c>
      <c r="AD64" s="79">
        <v>110768.5690648297</v>
      </c>
      <c r="AE64" s="79">
        <v>27679.295310377576</v>
      </c>
      <c r="AF64" s="79">
        <v>3952.2815761061297</v>
      </c>
      <c r="AG64" s="79">
        <v>19834.813240966516</v>
      </c>
      <c r="AH64" s="79">
        <v>45702.136444132469</v>
      </c>
      <c r="AI64" s="79">
        <v>4317.4628962968045</v>
      </c>
      <c r="AJ64" s="80">
        <v>110340.66190611424</v>
      </c>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77"/>
      <c r="BS64" s="223"/>
      <c r="BT64" s="223"/>
      <c r="BU64" s="186">
        <f>[45]HH_CGE_map!U68</f>
        <v>122947.42150522509</v>
      </c>
      <c r="BV64" s="79">
        <f>[45]HH_CGE_map!V68</f>
        <v>188293.15119638172</v>
      </c>
      <c r="BW64" s="79">
        <f>[45]HH_CGE_map!W68</f>
        <v>115259.84446444843</v>
      </c>
      <c r="BX64" s="185">
        <f>[45]HH_CGE_map!X68</f>
        <v>377660.39035629173</v>
      </c>
      <c r="BY64" s="223"/>
      <c r="BZ64" s="223"/>
      <c r="CA64" s="223"/>
      <c r="CB64" s="223"/>
      <c r="CC64" s="223"/>
      <c r="CD64" s="223"/>
      <c r="CE64" s="79">
        <v>322089.92222807824</v>
      </c>
      <c r="CF64" s="85"/>
      <c r="CG64" s="107">
        <f t="shared" si="1"/>
        <v>1861085.6668051421</v>
      </c>
      <c r="CH64" s="221" t="b">
        <f t="shared" si="2"/>
        <v>1</v>
      </c>
      <c r="CI64" s="79">
        <v>1861085.6668051421</v>
      </c>
    </row>
    <row r="65" spans="1:88" x14ac:dyDescent="0.25">
      <c r="A65" s="227"/>
      <c r="B65" s="225">
        <v>63</v>
      </c>
      <c r="C65" s="7">
        <v>230911.60487094877</v>
      </c>
      <c r="D65" s="79">
        <v>1667.2390465183423</v>
      </c>
      <c r="E65" s="79">
        <v>54938.813685822184</v>
      </c>
      <c r="F65" s="79">
        <v>585.9809029096192</v>
      </c>
      <c r="G65" s="79">
        <v>1773.1474322431511</v>
      </c>
      <c r="H65" s="79">
        <v>5884.1982058212498</v>
      </c>
      <c r="I65" s="79">
        <v>1560.4408441381345</v>
      </c>
      <c r="J65" s="79">
        <v>26550.772718490472</v>
      </c>
      <c r="K65" s="79">
        <v>1894.7127564258194</v>
      </c>
      <c r="L65" s="79">
        <v>3825.6399629477946</v>
      </c>
      <c r="M65" s="79">
        <v>6134.4683798398682</v>
      </c>
      <c r="N65" s="79">
        <v>6128.2989680115834</v>
      </c>
      <c r="O65" s="79">
        <v>240.36825449793017</v>
      </c>
      <c r="P65" s="79">
        <v>1561.0324255880819</v>
      </c>
      <c r="Q65" s="79">
        <v>3004.7400602775219</v>
      </c>
      <c r="R65" s="79">
        <v>9930.0999671312256</v>
      </c>
      <c r="S65" s="79">
        <v>12389.401621789422</v>
      </c>
      <c r="T65" s="79">
        <v>197.27139494810891</v>
      </c>
      <c r="U65" s="79">
        <v>11272.37139335567</v>
      </c>
      <c r="V65" s="79">
        <v>1550.4960912529205</v>
      </c>
      <c r="W65" s="79">
        <v>1761.1629357284046</v>
      </c>
      <c r="X65" s="79">
        <v>4120.3838842591686</v>
      </c>
      <c r="Y65" s="79">
        <v>161543.62827931403</v>
      </c>
      <c r="Z65" s="79">
        <v>3209.1089707667697</v>
      </c>
      <c r="AA65" s="79">
        <v>3792.650142503443</v>
      </c>
      <c r="AB65" s="79">
        <v>55701.849745593005</v>
      </c>
      <c r="AC65" s="79">
        <v>838246.83095679071</v>
      </c>
      <c r="AD65" s="79">
        <v>11223.001520606591</v>
      </c>
      <c r="AE65" s="79">
        <v>383780.52996816626</v>
      </c>
      <c r="AF65" s="79">
        <v>172058.36528836022</v>
      </c>
      <c r="AG65" s="79">
        <v>27014.925635395615</v>
      </c>
      <c r="AH65" s="79">
        <v>137903.75549299279</v>
      </c>
      <c r="AI65" s="79">
        <v>154197.56362650206</v>
      </c>
      <c r="AJ65" s="80">
        <v>275656.7884680258</v>
      </c>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77"/>
      <c r="BS65" s="223"/>
      <c r="BT65" s="223"/>
      <c r="BU65" s="186">
        <f>[45]HH_CGE_map!U69</f>
        <v>44298.105816004791</v>
      </c>
      <c r="BV65" s="79">
        <f>[45]HH_CGE_map!V69</f>
        <v>172380.52416704534</v>
      </c>
      <c r="BW65" s="79">
        <f>[45]HH_CGE_map!W69</f>
        <v>47820.345864627016</v>
      </c>
      <c r="BX65" s="185">
        <f>[45]HH_CGE_map!X69</f>
        <v>395751.76902975276</v>
      </c>
      <c r="BY65" s="223">
        <v>17767.509461842328</v>
      </c>
      <c r="BZ65" s="223"/>
      <c r="CA65" s="223"/>
      <c r="CB65" s="223"/>
      <c r="CC65" s="223"/>
      <c r="CD65" s="223"/>
      <c r="CE65" s="79"/>
      <c r="CF65" s="85"/>
      <c r="CG65" s="107">
        <f t="shared" si="1"/>
        <v>3290229.8982372354</v>
      </c>
      <c r="CH65" s="221" t="b">
        <f t="shared" si="2"/>
        <v>0</v>
      </c>
      <c r="CI65" s="79">
        <v>3290229.8982372349</v>
      </c>
      <c r="CJ65" s="179">
        <f>CG65-CI65</f>
        <v>0</v>
      </c>
    </row>
    <row r="66" spans="1:88" x14ac:dyDescent="0.25">
      <c r="A66" s="227"/>
      <c r="B66" s="225">
        <v>64</v>
      </c>
      <c r="C66" s="7">
        <v>1187.6700208828966</v>
      </c>
      <c r="D66" s="79">
        <v>4.7780897104236664E-2</v>
      </c>
      <c r="E66" s="79">
        <v>10121.010466609097</v>
      </c>
      <c r="F66" s="79">
        <v>5.8440729790495292</v>
      </c>
      <c r="G66" s="79">
        <v>13.062620229197522</v>
      </c>
      <c r="H66" s="79">
        <v>83.060274918080523</v>
      </c>
      <c r="I66" s="79">
        <v>94.804669054486197</v>
      </c>
      <c r="J66" s="79">
        <v>721.74553180147029</v>
      </c>
      <c r="K66" s="79">
        <v>1.0909960156314329</v>
      </c>
      <c r="L66" s="79">
        <v>7.5264451339750931</v>
      </c>
      <c r="M66" s="79">
        <v>27.204095306542818</v>
      </c>
      <c r="N66" s="79">
        <v>0.2085916196858823</v>
      </c>
      <c r="O66" s="79">
        <v>6.6789988191569083E-3</v>
      </c>
      <c r="P66" s="79">
        <v>3.1016072507597517E-3</v>
      </c>
      <c r="Q66" s="79">
        <v>11.005842737501522</v>
      </c>
      <c r="R66" s="79">
        <v>13.752016296893361</v>
      </c>
      <c r="S66" s="79">
        <v>10.524403035006999</v>
      </c>
      <c r="T66" s="79"/>
      <c r="U66" s="79">
        <v>85.447514037485732</v>
      </c>
      <c r="V66" s="79">
        <v>7.5991339351603431</v>
      </c>
      <c r="W66" s="79">
        <v>5.2038808258029192</v>
      </c>
      <c r="X66" s="79">
        <v>2.0898447713185742</v>
      </c>
      <c r="Y66" s="79">
        <v>15658.669931691415</v>
      </c>
      <c r="Z66" s="79">
        <v>60.09256852076485</v>
      </c>
      <c r="AA66" s="79">
        <v>19810.793971876112</v>
      </c>
      <c r="AB66" s="79">
        <v>876.23655639998549</v>
      </c>
      <c r="AC66" s="79">
        <v>260048.12063179267</v>
      </c>
      <c r="AD66" s="79">
        <v>26967.31312779471</v>
      </c>
      <c r="AE66" s="79">
        <v>152272.58592467511</v>
      </c>
      <c r="AF66" s="79">
        <v>16218.180660308919</v>
      </c>
      <c r="AG66" s="79">
        <v>46250.354281455599</v>
      </c>
      <c r="AH66" s="79">
        <v>14047.103642120863</v>
      </c>
      <c r="AI66" s="79">
        <v>4259.4887466304972</v>
      </c>
      <c r="AJ66" s="80">
        <v>191621.20412799186</v>
      </c>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77"/>
      <c r="BS66" s="223"/>
      <c r="BT66" s="223"/>
      <c r="BU66" s="186">
        <f>[45]HH_CGE_map!U70</f>
        <v>431827.79780383001</v>
      </c>
      <c r="BV66" s="79">
        <f>[45]HH_CGE_map!V70</f>
        <v>966258.41173787392</v>
      </c>
      <c r="BW66" s="79">
        <f>[45]HH_CGE_map!W70</f>
        <v>483725.10074179166</v>
      </c>
      <c r="BX66" s="185">
        <f>[45]HH_CGE_map!X70</f>
        <v>3909535.8970279465</v>
      </c>
      <c r="BY66" s="223"/>
      <c r="BZ66" s="223"/>
      <c r="CA66" s="223"/>
      <c r="CB66" s="223"/>
      <c r="CC66" s="223"/>
      <c r="CD66" s="223"/>
      <c r="CE66" s="79"/>
      <c r="CF66" s="85"/>
      <c r="CG66" s="107">
        <f t="shared" si="1"/>
        <v>6551836.2594643924</v>
      </c>
      <c r="CH66" s="221" t="b">
        <f t="shared" si="2"/>
        <v>1</v>
      </c>
      <c r="CI66" s="79">
        <v>6551836.2594643934</v>
      </c>
    </row>
    <row r="67" spans="1:88" x14ac:dyDescent="0.25">
      <c r="A67" s="227"/>
      <c r="B67" s="225">
        <v>65</v>
      </c>
      <c r="C67" s="7">
        <v>81588.287227829191</v>
      </c>
      <c r="D67" s="79">
        <v>741.90380795794624</v>
      </c>
      <c r="E67" s="79">
        <v>447302.26101502363</v>
      </c>
      <c r="F67" s="79">
        <v>97629.151115108965</v>
      </c>
      <c r="G67" s="79">
        <v>383.17939028592531</v>
      </c>
      <c r="H67" s="79">
        <v>5232.1767503191886</v>
      </c>
      <c r="I67" s="79">
        <v>24641.881132758997</v>
      </c>
      <c r="J67" s="79">
        <v>4184.3800264977535</v>
      </c>
      <c r="K67" s="79">
        <v>308.94783971714776</v>
      </c>
      <c r="L67" s="79">
        <v>80.225064703655477</v>
      </c>
      <c r="M67" s="79">
        <v>1.5465461972230194</v>
      </c>
      <c r="N67" s="79">
        <v>36.037264990383008</v>
      </c>
      <c r="O67" s="79">
        <v>3.5123786443497056</v>
      </c>
      <c r="P67" s="79">
        <v>5472.4862927988261</v>
      </c>
      <c r="Q67" s="79">
        <v>242.88160331018054</v>
      </c>
      <c r="R67" s="79">
        <v>327.42433046529931</v>
      </c>
      <c r="S67" s="79">
        <v>268.94348496522099</v>
      </c>
      <c r="T67" s="79">
        <v>3.213851094454389E-3</v>
      </c>
      <c r="U67" s="79">
        <v>4255.7224896330135</v>
      </c>
      <c r="V67" s="79">
        <v>357.49484623639529</v>
      </c>
      <c r="W67" s="79">
        <v>11728.611845731653</v>
      </c>
      <c r="X67" s="79">
        <v>285.79030902494725</v>
      </c>
      <c r="Y67" s="79">
        <v>26401.281458549398</v>
      </c>
      <c r="Z67" s="79">
        <v>20.622056918079288</v>
      </c>
      <c r="AA67" s="79">
        <v>7020.5901067219065</v>
      </c>
      <c r="AB67" s="79">
        <v>197770.98429732208</v>
      </c>
      <c r="AC67" s="79">
        <v>1483668.1047391507</v>
      </c>
      <c r="AD67" s="79">
        <v>26626.364470755136</v>
      </c>
      <c r="AE67" s="79">
        <v>23105.780269257717</v>
      </c>
      <c r="AF67" s="79">
        <v>125452.96687274608</v>
      </c>
      <c r="AG67" s="79">
        <v>334492.75343962654</v>
      </c>
      <c r="AH67" s="79">
        <v>24177.123790401823</v>
      </c>
      <c r="AI67" s="79">
        <v>14081.480841465991</v>
      </c>
      <c r="AJ67" s="80">
        <v>627242.02422221994</v>
      </c>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77"/>
      <c r="BS67" s="223"/>
      <c r="BT67" s="223"/>
      <c r="BU67" s="186">
        <f>[45]HH_CGE_map!U71</f>
        <v>74808.615509495416</v>
      </c>
      <c r="BV67" s="79">
        <f>[45]HH_CGE_map!V71</f>
        <v>98536.725663614794</v>
      </c>
      <c r="BW67" s="79">
        <f>[45]HH_CGE_map!W71</f>
        <v>50.78518947855823</v>
      </c>
      <c r="BX67" s="185">
        <f>[45]HH_CGE_map!X71</f>
        <v>10563.319411540113</v>
      </c>
      <c r="BY67" s="223">
        <v>35603.030919081153</v>
      </c>
      <c r="BZ67" s="223"/>
      <c r="CA67" s="223"/>
      <c r="CB67" s="223"/>
      <c r="CC67" s="223"/>
      <c r="CD67" s="223"/>
      <c r="CE67" s="79">
        <v>1426492.2899236782</v>
      </c>
      <c r="CF67" s="85"/>
      <c r="CG67" s="107">
        <f t="shared" si="1"/>
        <v>5221187.6911580749</v>
      </c>
      <c r="CH67" s="221" t="b">
        <f t="shared" si="2"/>
        <v>1</v>
      </c>
      <c r="CI67" s="79">
        <v>5221187.6911580749</v>
      </c>
    </row>
    <row r="68" spans="1:88" x14ac:dyDescent="0.25">
      <c r="A68" s="227"/>
      <c r="B68" s="225">
        <v>66</v>
      </c>
      <c r="C68" s="7">
        <v>1.2460283041034266</v>
      </c>
      <c r="D68" s="79">
        <v>5.7906238878103249</v>
      </c>
      <c r="E68" s="79">
        <v>1887.7182301375708</v>
      </c>
      <c r="F68" s="79">
        <v>4.4581022759248849</v>
      </c>
      <c r="G68" s="79">
        <v>83.990743503673329</v>
      </c>
      <c r="H68" s="79">
        <v>4.3884213184102858</v>
      </c>
      <c r="I68" s="79">
        <v>7.7763722487557656</v>
      </c>
      <c r="J68" s="79">
        <v>0.6474256390137233</v>
      </c>
      <c r="K68" s="79">
        <v>5.59471874573702E-2</v>
      </c>
      <c r="L68" s="79">
        <v>4.751374670838469E-3</v>
      </c>
      <c r="M68" s="79"/>
      <c r="N68" s="79"/>
      <c r="O68" s="79">
        <v>0.12311777286075477</v>
      </c>
      <c r="P68" s="79">
        <v>2.2320415936824458E-3</v>
      </c>
      <c r="Q68" s="79">
        <v>8.1362455399911979E-3</v>
      </c>
      <c r="R68" s="79">
        <v>2.0647590081124607E-2</v>
      </c>
      <c r="S68" s="79">
        <v>0.41273528063072007</v>
      </c>
      <c r="T68" s="79"/>
      <c r="U68" s="79">
        <v>16.387406982556527</v>
      </c>
      <c r="V68" s="79">
        <v>1.6772593315924369</v>
      </c>
      <c r="W68" s="79">
        <v>7.5649993300826598E-2</v>
      </c>
      <c r="X68" s="79">
        <v>0.25182407308315485</v>
      </c>
      <c r="Y68" s="79">
        <v>315.50707378242214</v>
      </c>
      <c r="Z68" s="79">
        <v>0.32065534548106017</v>
      </c>
      <c r="AA68" s="79">
        <v>0.11978056620496046</v>
      </c>
      <c r="AB68" s="79">
        <v>2.5638886662623257</v>
      </c>
      <c r="AC68" s="79">
        <v>22.483331959143545</v>
      </c>
      <c r="AD68" s="79">
        <v>179.78624420733468</v>
      </c>
      <c r="AE68" s="79">
        <v>1668.0783862886537</v>
      </c>
      <c r="AF68" s="79">
        <v>20.676565061720918</v>
      </c>
      <c r="AG68" s="79">
        <v>125.53727306769908</v>
      </c>
      <c r="AH68" s="79">
        <v>0.29337947895244237</v>
      </c>
      <c r="AI68" s="79">
        <v>5.6299233931563784</v>
      </c>
      <c r="AJ68" s="80">
        <v>2406.3108030399576</v>
      </c>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77"/>
      <c r="BS68" s="223"/>
      <c r="BT68" s="223"/>
      <c r="BU68" s="186">
        <f>[45]HH_CGE_map!U72</f>
        <v>109368.46733820175</v>
      </c>
      <c r="BV68" s="79">
        <f>[45]HH_CGE_map!V72</f>
        <v>247146.77044185894</v>
      </c>
      <c r="BW68" s="79">
        <f>[45]HH_CGE_map!W72</f>
        <v>90762.434735454415</v>
      </c>
      <c r="BX68" s="185">
        <f>[45]HH_CGE_map!X72</f>
        <v>545890.4587385921</v>
      </c>
      <c r="BY68" s="223">
        <v>1534170.5412941247</v>
      </c>
      <c r="BZ68" s="223"/>
      <c r="CA68" s="223"/>
      <c r="CB68" s="223"/>
      <c r="CC68" s="223"/>
      <c r="CD68" s="223"/>
      <c r="CE68" s="79"/>
      <c r="CF68" s="85"/>
      <c r="CG68" s="107">
        <f t="shared" si="1"/>
        <v>2534101.0155082773</v>
      </c>
      <c r="CH68" s="221" t="b">
        <f t="shared" si="2"/>
        <v>1</v>
      </c>
      <c r="CI68" s="79">
        <v>2534101.0155082773</v>
      </c>
    </row>
    <row r="69" spans="1:88" x14ac:dyDescent="0.25">
      <c r="A69" s="227"/>
      <c r="B69" s="225">
        <v>67</v>
      </c>
      <c r="C69" s="7">
        <v>5.7250406143817756</v>
      </c>
      <c r="D69" s="79">
        <v>9.1040420005265279</v>
      </c>
      <c r="E69" s="79">
        <v>3773.0081322051565</v>
      </c>
      <c r="F69" s="79">
        <v>19.12814723100124</v>
      </c>
      <c r="G69" s="79"/>
      <c r="H69" s="79">
        <v>1.9105290911289063</v>
      </c>
      <c r="I69" s="79">
        <v>20.277019018914537</v>
      </c>
      <c r="J69" s="79">
        <v>16.445221060646176</v>
      </c>
      <c r="K69" s="79">
        <v>0.96299985312871816</v>
      </c>
      <c r="L69" s="79">
        <v>7.8586376547526468E-2</v>
      </c>
      <c r="M69" s="79">
        <v>5.8408271480445375</v>
      </c>
      <c r="N69" s="79">
        <v>1.2542498098636171E-2</v>
      </c>
      <c r="O69" s="79">
        <v>1.6112781184152503E-3</v>
      </c>
      <c r="P69" s="79">
        <v>0.73228678996404317</v>
      </c>
      <c r="Q69" s="79">
        <v>156.1629865061596</v>
      </c>
      <c r="R69" s="79">
        <v>5.7068342020207739E-2</v>
      </c>
      <c r="S69" s="79">
        <v>0.12442588035119116</v>
      </c>
      <c r="T69" s="79"/>
      <c r="U69" s="79">
        <v>46.612162214744487</v>
      </c>
      <c r="V69" s="79">
        <v>3.0365890921586702</v>
      </c>
      <c r="W69" s="79">
        <v>3.2779314384172658</v>
      </c>
      <c r="X69" s="79">
        <v>3.2476729018413288</v>
      </c>
      <c r="Y69" s="79">
        <v>8326.6939551606083</v>
      </c>
      <c r="Z69" s="79">
        <v>0.26149206611384179</v>
      </c>
      <c r="AA69" s="79">
        <v>27.879352648151478</v>
      </c>
      <c r="AB69" s="79">
        <v>7.8620122168108653</v>
      </c>
      <c r="AC69" s="79">
        <v>179.68177510769027</v>
      </c>
      <c r="AD69" s="79">
        <v>20.345924430534541</v>
      </c>
      <c r="AE69" s="79">
        <v>2.5607975068509016E-2</v>
      </c>
      <c r="AF69" s="79"/>
      <c r="AG69" s="79">
        <v>344.11932002560843</v>
      </c>
      <c r="AH69" s="79">
        <v>467.62744565563207</v>
      </c>
      <c r="AI69" s="79">
        <v>8724.7929888355902</v>
      </c>
      <c r="AJ69" s="80">
        <v>6971.0342229265852</v>
      </c>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77"/>
      <c r="BS69" s="223"/>
      <c r="BT69" s="223"/>
      <c r="BU69" s="186">
        <f>[45]HH_CGE_map!U73</f>
        <v>37430.515559240623</v>
      </c>
      <c r="BV69" s="79">
        <f>[45]HH_CGE_map!V73</f>
        <v>77950.31718729873</v>
      </c>
      <c r="BW69" s="79">
        <f>[45]HH_CGE_map!W73</f>
        <v>29988.014002416141</v>
      </c>
      <c r="BX69" s="185">
        <f>[45]HH_CGE_map!X73</f>
        <v>220156.94180711411</v>
      </c>
      <c r="BY69" s="223">
        <v>1575029.5712109932</v>
      </c>
      <c r="BZ69" s="223"/>
      <c r="CA69" s="223"/>
      <c r="CB69" s="223"/>
      <c r="CC69" s="223"/>
      <c r="CD69" s="223"/>
      <c r="CE69" s="79"/>
      <c r="CF69" s="85"/>
      <c r="CG69" s="107">
        <f t="shared" si="1"/>
        <v>1969691.4296856527</v>
      </c>
      <c r="CH69" s="221" t="b">
        <f t="shared" si="2"/>
        <v>1</v>
      </c>
      <c r="CI69" s="79">
        <v>1969691.4296856525</v>
      </c>
    </row>
    <row r="70" spans="1:88" ht="15.75" thickBot="1" x14ac:dyDescent="0.3">
      <c r="A70" s="86"/>
      <c r="B70" s="103">
        <v>68</v>
      </c>
      <c r="C70" s="8">
        <v>99493.504253433217</v>
      </c>
      <c r="D70" s="9">
        <v>20282.454425218399</v>
      </c>
      <c r="E70" s="9">
        <v>228928.48566125528</v>
      </c>
      <c r="F70" s="9">
        <v>8507.1647699079876</v>
      </c>
      <c r="G70" s="9">
        <v>638.0325637358003</v>
      </c>
      <c r="H70" s="9">
        <v>9713.6606597584305</v>
      </c>
      <c r="I70" s="9">
        <v>46387.665868553289</v>
      </c>
      <c r="J70" s="9">
        <v>5654.9729904518408</v>
      </c>
      <c r="K70" s="9">
        <v>350.41112199689439</v>
      </c>
      <c r="L70" s="9">
        <v>359.52493468912553</v>
      </c>
      <c r="M70" s="9">
        <v>4622.0161377864033</v>
      </c>
      <c r="N70" s="9">
        <v>39.315182621568638</v>
      </c>
      <c r="O70" s="9">
        <v>232.41089037367101</v>
      </c>
      <c r="P70" s="9">
        <v>327.14044752078166</v>
      </c>
      <c r="Q70" s="9">
        <v>1064.2426668463347</v>
      </c>
      <c r="R70" s="9">
        <v>1373.6556991461439</v>
      </c>
      <c r="S70" s="9">
        <v>918.74094114520187</v>
      </c>
      <c r="T70" s="9">
        <v>1.1567740681318422E-2</v>
      </c>
      <c r="U70" s="9">
        <v>9531.8489353798577</v>
      </c>
      <c r="V70" s="9">
        <v>337.51849064190111</v>
      </c>
      <c r="W70" s="9">
        <v>274.28884330287019</v>
      </c>
      <c r="X70" s="9">
        <v>3449.0164224842765</v>
      </c>
      <c r="Y70" s="9">
        <v>172702.39850181839</v>
      </c>
      <c r="Z70" s="9">
        <v>8899.485165635786</v>
      </c>
      <c r="AA70" s="9">
        <v>129116.64071612424</v>
      </c>
      <c r="AB70" s="9">
        <v>48779.489103007087</v>
      </c>
      <c r="AC70" s="9">
        <v>1633618.7422641879</v>
      </c>
      <c r="AD70" s="9">
        <v>42544.208719517694</v>
      </c>
      <c r="AE70" s="9">
        <v>94750.660522575126</v>
      </c>
      <c r="AF70" s="9">
        <v>206123.48291879296</v>
      </c>
      <c r="AG70" s="9">
        <v>294352.70552307804</v>
      </c>
      <c r="AH70" s="9">
        <v>104900.72340714662</v>
      </c>
      <c r="AI70" s="9">
        <v>113927.10046864758</v>
      </c>
      <c r="AJ70" s="10">
        <v>559271.37596205482</v>
      </c>
      <c r="AK70" s="224"/>
      <c r="AL70" s="224"/>
      <c r="AM70" s="224"/>
      <c r="AN70" s="224"/>
      <c r="AO70" s="224"/>
      <c r="AP70" s="224"/>
      <c r="AQ70" s="224"/>
      <c r="AR70" s="224"/>
      <c r="AS70" s="224"/>
      <c r="AT70" s="224"/>
      <c r="AU70" s="224"/>
      <c r="AV70" s="224"/>
      <c r="AW70" s="224"/>
      <c r="AX70" s="224"/>
      <c r="AY70" s="224"/>
      <c r="AZ70" s="224"/>
      <c r="BA70" s="224"/>
      <c r="BB70" s="224"/>
      <c r="BC70" s="224"/>
      <c r="BD70" s="224"/>
      <c r="BE70" s="224"/>
      <c r="BF70" s="224"/>
      <c r="BG70" s="224"/>
      <c r="BH70" s="224"/>
      <c r="BI70" s="224"/>
      <c r="BJ70" s="224"/>
      <c r="BK70" s="224"/>
      <c r="BL70" s="224"/>
      <c r="BM70" s="224"/>
      <c r="BN70" s="224"/>
      <c r="BO70" s="224"/>
      <c r="BP70" s="224"/>
      <c r="BQ70" s="224"/>
      <c r="BR70" s="78"/>
      <c r="BS70" s="224"/>
      <c r="BT70" s="224"/>
      <c r="BU70" s="184">
        <f>[45]HH_CGE_map!U74</f>
        <v>440683.46148668422</v>
      </c>
      <c r="BV70" s="183">
        <f>[45]HH_CGE_map!V74</f>
        <v>657030.61196389212</v>
      </c>
      <c r="BW70" s="183">
        <f>[45]HH_CGE_map!W74</f>
        <v>368804.73294205294</v>
      </c>
      <c r="BX70" s="182">
        <f>[45]HH_CGE_map!X74</f>
        <v>1665932.1986015623</v>
      </c>
      <c r="BY70" s="224">
        <v>2572441.6394333281</v>
      </c>
      <c r="BZ70" s="224"/>
      <c r="CA70" s="224"/>
      <c r="CB70" s="224"/>
      <c r="CC70" s="224"/>
      <c r="CD70" s="224"/>
      <c r="CE70" s="9">
        <v>38457.6323054815</v>
      </c>
      <c r="CF70" s="224"/>
      <c r="CG70" s="107">
        <f t="shared" si="1"/>
        <v>9594823.3734795786</v>
      </c>
      <c r="CH70" s="221" t="b">
        <f t="shared" si="2"/>
        <v>1</v>
      </c>
      <c r="CI70" s="224">
        <v>9594823.3734795768</v>
      </c>
    </row>
    <row r="71" spans="1:88" x14ac:dyDescent="0.25">
      <c r="A71" s="227" t="str">
        <f>BS1</f>
        <v>K</v>
      </c>
      <c r="B71" s="225">
        <v>69</v>
      </c>
      <c r="C71" s="79">
        <v>1849202.5999999999</v>
      </c>
      <c r="D71" s="79">
        <v>123462.76215141091</v>
      </c>
      <c r="E71" s="79">
        <v>4320025.9580597421</v>
      </c>
      <c r="F71" s="79">
        <v>126544.48321226559</v>
      </c>
      <c r="G71" s="79">
        <v>111719.90046035385</v>
      </c>
      <c r="H71" s="79">
        <v>568898.66070519283</v>
      </c>
      <c r="I71" s="79">
        <v>221630.83541103435</v>
      </c>
      <c r="J71" s="79">
        <v>1170975.6142917487</v>
      </c>
      <c r="K71" s="79">
        <v>38923.095048074741</v>
      </c>
      <c r="L71" s="79">
        <v>110076.31922744958</v>
      </c>
      <c r="M71" s="79">
        <v>839846.43594899192</v>
      </c>
      <c r="N71" s="79">
        <v>1024460.0258934889</v>
      </c>
      <c r="O71" s="79">
        <v>91740.965765774323</v>
      </c>
      <c r="P71" s="79">
        <v>393025.55105114414</v>
      </c>
      <c r="Q71" s="79">
        <v>268865.87145775952</v>
      </c>
      <c r="R71" s="79">
        <v>194484.03636553505</v>
      </c>
      <c r="S71" s="79">
        <v>204313.46740592801</v>
      </c>
      <c r="T71" s="79">
        <v>3981.3175441047297</v>
      </c>
      <c r="U71" s="79">
        <v>297699.87083777023</v>
      </c>
      <c r="V71" s="79">
        <v>55952.270884580976</v>
      </c>
      <c r="W71" s="79">
        <v>89834.958277648693</v>
      </c>
      <c r="X71" s="79">
        <v>60723.3</v>
      </c>
      <c r="Y71" s="79">
        <v>2835818.768586067</v>
      </c>
      <c r="Z71" s="79">
        <v>12122.898894784914</v>
      </c>
      <c r="AA71" s="79">
        <v>130138.0096433376</v>
      </c>
      <c r="AB71" s="79">
        <v>1644492.8</v>
      </c>
      <c r="AC71" s="79">
        <v>5863164.2999999998</v>
      </c>
      <c r="AD71" s="79">
        <v>601958.40000000002</v>
      </c>
      <c r="AE71" s="79">
        <v>1308089.1000000001</v>
      </c>
      <c r="AF71" s="79">
        <v>4191245.8</v>
      </c>
      <c r="AG71" s="79">
        <v>1446851.2</v>
      </c>
      <c r="AH71" s="79">
        <v>391338.10000000003</v>
      </c>
      <c r="AI71" s="79">
        <v>488001.5</v>
      </c>
      <c r="AJ71" s="80">
        <v>2904348.3228758103</v>
      </c>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92"/>
      <c r="BS71" s="223"/>
      <c r="BT71" s="223"/>
      <c r="BU71" s="79"/>
      <c r="BV71" s="79"/>
      <c r="BW71" s="79"/>
      <c r="BX71" s="79"/>
      <c r="BY71" s="223"/>
      <c r="BZ71" s="223"/>
      <c r="CA71" s="223"/>
      <c r="CB71" s="223"/>
      <c r="CC71" s="223"/>
      <c r="CD71" s="223"/>
      <c r="CE71" s="223"/>
      <c r="CF71" s="104"/>
      <c r="CG71" s="107">
        <f t="shared" si="1"/>
        <v>33983957.5</v>
      </c>
      <c r="CH71" s="221" t="b">
        <f>CG71=CI71</f>
        <v>1</v>
      </c>
      <c r="CI71" s="79">
        <v>33983957.5</v>
      </c>
    </row>
    <row r="72" spans="1:88" x14ac:dyDescent="0.25">
      <c r="A72" s="227" t="str">
        <f>BT1</f>
        <v>L</v>
      </c>
      <c r="B72" s="225">
        <v>70</v>
      </c>
      <c r="C72" s="79">
        <v>604736.30000000005</v>
      </c>
      <c r="D72" s="79">
        <v>105860.56745946007</v>
      </c>
      <c r="E72" s="79">
        <v>633019.71334440075</v>
      </c>
      <c r="F72" s="79">
        <v>17752.191519996053</v>
      </c>
      <c r="G72" s="79">
        <v>86122.951192854816</v>
      </c>
      <c r="H72" s="79">
        <v>550308.99124965188</v>
      </c>
      <c r="I72" s="79">
        <v>220547.08523363638</v>
      </c>
      <c r="J72" s="79">
        <v>279467.79329062358</v>
      </c>
      <c r="K72" s="79">
        <v>26179.577379694845</v>
      </c>
      <c r="L72" s="79">
        <v>93362.839057653677</v>
      </c>
      <c r="M72" s="79">
        <v>307007.89370935922</v>
      </c>
      <c r="N72" s="79">
        <v>446672.77083422855</v>
      </c>
      <c r="O72" s="79">
        <v>46986.131221762087</v>
      </c>
      <c r="P72" s="79">
        <v>52208.380962589814</v>
      </c>
      <c r="Q72" s="79">
        <v>68082.519538603694</v>
      </c>
      <c r="R72" s="79">
        <v>103347.35189509609</v>
      </c>
      <c r="S72" s="79">
        <v>291633.449736398</v>
      </c>
      <c r="T72" s="79">
        <v>3900.4923739905507</v>
      </c>
      <c r="U72" s="79">
        <v>297063.01074169017</v>
      </c>
      <c r="V72" s="79">
        <v>57729.726933280675</v>
      </c>
      <c r="W72" s="79">
        <v>89737.262325029151</v>
      </c>
      <c r="X72" s="79">
        <v>77925.7</v>
      </c>
      <c r="Y72" s="79">
        <v>668400.71970362193</v>
      </c>
      <c r="Z72" s="79">
        <v>16250.96134842237</v>
      </c>
      <c r="AA72" s="79">
        <v>62221.363376500893</v>
      </c>
      <c r="AB72" s="79">
        <v>1321412.2</v>
      </c>
      <c r="AC72" s="79">
        <v>3257217.2</v>
      </c>
      <c r="AD72" s="79">
        <v>472862.4</v>
      </c>
      <c r="AE72" s="79">
        <v>695206.7</v>
      </c>
      <c r="AF72" s="79">
        <v>301672.7</v>
      </c>
      <c r="AG72" s="79">
        <v>995204.5</v>
      </c>
      <c r="AH72" s="79">
        <v>1135434.3999999999</v>
      </c>
      <c r="AI72" s="79">
        <v>585942.5</v>
      </c>
      <c r="AJ72" s="80">
        <v>2638964.9555714549</v>
      </c>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77"/>
      <c r="BS72" s="223"/>
      <c r="BT72" s="79"/>
      <c r="BU72" s="79"/>
      <c r="BV72" s="79"/>
      <c r="BW72" s="79"/>
      <c r="BX72" s="79"/>
      <c r="BY72" s="79"/>
      <c r="BZ72" s="79"/>
      <c r="CA72" s="79"/>
      <c r="CB72" s="79"/>
      <c r="CC72" s="79"/>
      <c r="CD72" s="79"/>
      <c r="CE72" s="79"/>
      <c r="CF72" s="83"/>
      <c r="CG72" s="107">
        <f t="shared" si="1"/>
        <v>16610443.300000001</v>
      </c>
      <c r="CH72" s="221" t="b">
        <f t="shared" si="2"/>
        <v>1</v>
      </c>
      <c r="CI72" s="79">
        <v>16610443.300000001</v>
      </c>
    </row>
    <row r="73" spans="1:88" x14ac:dyDescent="0.25">
      <c r="A73" s="181" t="s">
        <v>5</v>
      </c>
      <c r="B73" s="99">
        <v>71</v>
      </c>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80"/>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77"/>
      <c r="BS73" s="105"/>
      <c r="BT73" s="223">
        <f>'[45]SAM_2017_IO bal'!BT73*[45]HH_CGE_map!U99</f>
        <v>1861823.6367873212</v>
      </c>
      <c r="BU73" s="223"/>
      <c r="BV73" s="223"/>
      <c r="BW73" s="223"/>
      <c r="BX73" s="223"/>
      <c r="BY73" s="223">
        <f>'[45]SAM_2017_IO bal'!BV73*[45]HH_CGE_map!U102-BU92</f>
        <v>2106766.9758313615</v>
      </c>
      <c r="BZ73" s="223"/>
      <c r="CA73" s="223"/>
      <c r="CB73" s="223"/>
      <c r="CC73" s="223"/>
      <c r="CD73" s="223"/>
      <c r="CE73" s="223"/>
      <c r="CF73" s="83">
        <f>'[45]SAM_2017_IO bal'!CC73*[45]HH_CGE_map!U105</f>
        <v>26070.157830538265</v>
      </c>
      <c r="CG73" s="107">
        <f t="shared" si="1"/>
        <v>3994660.7704492211</v>
      </c>
      <c r="CH73" s="221" t="b">
        <f>SUM(CG73:CG76)='[45]SAM_2017_IO bal'!CD73</f>
        <v>1</v>
      </c>
      <c r="CI73" s="180">
        <f>'[45]SAM_2017_IO bal'!CD73</f>
        <v>58504941.443953626</v>
      </c>
      <c r="CJ73" s="180">
        <f>SUM(CG73:CG76)-CI73</f>
        <v>0</v>
      </c>
    </row>
    <row r="74" spans="1:88" x14ac:dyDescent="0.25">
      <c r="A74" s="181" t="s">
        <v>6</v>
      </c>
      <c r="B74" s="99">
        <v>72</v>
      </c>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80"/>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77"/>
      <c r="BS74" s="105">
        <f>'[45]SAM_2017_IO bal'!BS73*[45]HH_CGE_map!V80</f>
        <v>12347349.025572659</v>
      </c>
      <c r="BT74" s="223">
        <f>'[45]SAM_2017_IO bal'!BT73*[45]HH_CGE_map!V99</f>
        <v>4970962.5773226591</v>
      </c>
      <c r="BU74" s="223"/>
      <c r="BV74" s="223"/>
      <c r="BW74" s="223"/>
      <c r="BX74" s="223"/>
      <c r="BY74" s="223">
        <f>'[45]SAM_2017_IO bal'!BV73*[45]HH_CGE_map!V102+BU92</f>
        <v>1113932.5011497871</v>
      </c>
      <c r="BZ74" s="223"/>
      <c r="CA74" s="223"/>
      <c r="CB74" s="223"/>
      <c r="CC74" s="223"/>
      <c r="CD74" s="223"/>
      <c r="CE74" s="223"/>
      <c r="CF74" s="83">
        <f>'[45]SAM_2017_IO bal'!CC73*[45]HH_CGE_map!V105</f>
        <v>351267.06129071204</v>
      </c>
      <c r="CG74" s="107">
        <f t="shared" si="1"/>
        <v>18783511.165335819</v>
      </c>
      <c r="CH74" s="180">
        <f>SUM(CG73:CG76)</f>
        <v>58504941.443953618</v>
      </c>
    </row>
    <row r="75" spans="1:88" x14ac:dyDescent="0.25">
      <c r="A75" s="181" t="s">
        <v>7</v>
      </c>
      <c r="B75" s="99">
        <v>73</v>
      </c>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80"/>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77"/>
      <c r="BS75" s="105"/>
      <c r="BT75" s="223">
        <f>'[45]SAM_2017_IO bal'!BT73*[45]HH_CGE_map!W99</f>
        <v>1242405.1401508879</v>
      </c>
      <c r="BU75" s="223"/>
      <c r="BV75" s="223"/>
      <c r="BW75" s="223"/>
      <c r="BX75" s="223"/>
      <c r="BY75" s="223">
        <f>'[45]SAM_2017_IO bal'!BV73*[45]HH_CGE_map!W102-BW92</f>
        <v>1405857.1758115562</v>
      </c>
      <c r="BZ75" s="223"/>
      <c r="CA75" s="223"/>
      <c r="CB75" s="223"/>
      <c r="CC75" s="223"/>
      <c r="CD75" s="223"/>
      <c r="CE75" s="223"/>
      <c r="CF75" s="83">
        <f>'[45]SAM_2017_IO bal'!CC73*[45]HH_CGE_map!W105</f>
        <v>17396.759528252558</v>
      </c>
      <c r="CG75" s="107">
        <f t="shared" si="1"/>
        <v>2665659.0754906968</v>
      </c>
    </row>
    <row r="76" spans="1:88" x14ac:dyDescent="0.25">
      <c r="A76" s="181" t="s">
        <v>8</v>
      </c>
      <c r="B76" s="99">
        <v>74</v>
      </c>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80"/>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77"/>
      <c r="BS76" s="105">
        <f>'[45]SAM_2017_IO bal'!BS73*[45]HH_CGE_map!X80</f>
        <v>21200669.519423459</v>
      </c>
      <c r="BT76" s="223">
        <f>'[45]SAM_2017_IO bal'!BT73*[45]HH_CGE_map!X99</f>
        <v>8535251.9457391296</v>
      </c>
      <c r="BU76" s="223"/>
      <c r="BV76" s="223"/>
      <c r="BW76" s="223"/>
      <c r="BX76" s="223"/>
      <c r="BY76" s="223">
        <f>'[45]SAM_2017_IO bal'!BV73*[45]HH_CGE_map!X102+BW92</f>
        <v>2722055.706759505</v>
      </c>
      <c r="BZ76" s="223"/>
      <c r="CA76" s="223"/>
      <c r="CB76" s="223"/>
      <c r="CC76" s="223"/>
      <c r="CD76" s="223"/>
      <c r="CE76" s="223"/>
      <c r="CF76" s="83">
        <f>'[45]SAM_2017_IO bal'!CC73*[45]HH_CGE_map!X105</f>
        <v>603133.26075578888</v>
      </c>
      <c r="CG76" s="107">
        <f t="shared" si="1"/>
        <v>33061110.432677884</v>
      </c>
    </row>
    <row r="77" spans="1:88" x14ac:dyDescent="0.25">
      <c r="A77" s="227" t="str">
        <f>BY1</f>
        <v>Govt</v>
      </c>
      <c r="B77" s="225">
        <v>75</v>
      </c>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80"/>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77"/>
      <c r="BS77" s="105">
        <v>435938.95500388398</v>
      </c>
      <c r="BT77" s="223"/>
      <c r="BU77" s="223"/>
      <c r="BV77" s="223">
        <f>'[45]SAM_2017_IO bal'!BU74*[45]HH_CGE_map!V80</f>
        <v>2662353.4840304665</v>
      </c>
      <c r="BW77" s="223"/>
      <c r="BX77" s="223">
        <f>'[45]SAM_2017_IO bal'!BU74*[45]HH_CGE_map!X80</f>
        <v>4571319.4177887719</v>
      </c>
      <c r="BY77" s="223"/>
      <c r="BZ77" s="223">
        <v>2116982.0149958641</v>
      </c>
      <c r="CA77" s="223">
        <v>1201952.4153063877</v>
      </c>
      <c r="CB77" s="223">
        <v>601458.49999999988</v>
      </c>
      <c r="CC77" s="223"/>
      <c r="CD77" s="223">
        <v>3190491.612332928</v>
      </c>
      <c r="CE77" s="223"/>
      <c r="CF77" s="83">
        <v>375520.16821394372</v>
      </c>
      <c r="CG77" s="107">
        <f t="shared" si="1"/>
        <v>15156016.567672243</v>
      </c>
      <c r="CH77" s="221" t="b">
        <f t="shared" si="2"/>
        <v>1</v>
      </c>
      <c r="CI77" s="221">
        <v>15156016.567672243</v>
      </c>
      <c r="CJ77" s="180">
        <f>CG77-CI77</f>
        <v>0</v>
      </c>
    </row>
    <row r="78" spans="1:88" x14ac:dyDescent="0.25">
      <c r="A78" s="227" t="str">
        <f>BZ1</f>
        <v>TC</v>
      </c>
      <c r="B78" s="225">
        <v>76</v>
      </c>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80"/>
      <c r="AK78" s="79">
        <v>61694.209859215058</v>
      </c>
      <c r="AL78" s="79">
        <v>24668.667948639159</v>
      </c>
      <c r="AM78" s="79">
        <v>56060.408508274108</v>
      </c>
      <c r="AN78" s="79">
        <v>3377.8510110728821</v>
      </c>
      <c r="AO78" s="79">
        <v>1557.401241019335</v>
      </c>
      <c r="AP78" s="79">
        <v>13794.047760418576</v>
      </c>
      <c r="AQ78" s="79">
        <v>4508.8241182564134</v>
      </c>
      <c r="AR78" s="79">
        <v>417790.95987979323</v>
      </c>
      <c r="AS78" s="79">
        <v>10769.699272240916</v>
      </c>
      <c r="AT78" s="79">
        <v>92230.361828091758</v>
      </c>
      <c r="AU78" s="79">
        <v>7331.1709322309443</v>
      </c>
      <c r="AV78" s="79">
        <v>7449.0246086430689</v>
      </c>
      <c r="AW78" s="79">
        <v>38060.622438790291</v>
      </c>
      <c r="AX78" s="79">
        <v>80457.502038485138</v>
      </c>
      <c r="AY78" s="79">
        <v>64565.630834258962</v>
      </c>
      <c r="AZ78" s="79">
        <v>14010.099314161973</v>
      </c>
      <c r="BA78" s="79">
        <v>367258.82629018155</v>
      </c>
      <c r="BB78" s="79">
        <v>19100.087480511993</v>
      </c>
      <c r="BC78" s="79">
        <v>51189.869041708494</v>
      </c>
      <c r="BD78" s="79">
        <v>10841.405050506477</v>
      </c>
      <c r="BE78" s="79">
        <v>7262.11180515661</v>
      </c>
      <c r="BF78" s="79">
        <v>7407.2141733306871</v>
      </c>
      <c r="BG78" s="79">
        <v>148797.010440952</v>
      </c>
      <c r="BH78" s="79">
        <v>531.97696392039984</v>
      </c>
      <c r="BI78" s="79">
        <v>11869.028955227741</v>
      </c>
      <c r="BJ78" s="79">
        <v>204095.38218011637</v>
      </c>
      <c r="BK78" s="79">
        <v>22676.271727331492</v>
      </c>
      <c r="BL78" s="79">
        <v>56744.371531369536</v>
      </c>
      <c r="BM78" s="79">
        <v>70343.895067671678</v>
      </c>
      <c r="BN78" s="79">
        <v>17975.143042737302</v>
      </c>
      <c r="BO78" s="79">
        <v>64322.937104168159</v>
      </c>
      <c r="BP78" s="79">
        <v>8548.519467109707</v>
      </c>
      <c r="BQ78" s="79">
        <v>6751.9916158110482</v>
      </c>
      <c r="BR78" s="79">
        <v>142939.49146445945</v>
      </c>
      <c r="BS78" s="105"/>
      <c r="BT78" s="223"/>
      <c r="BU78" s="223"/>
      <c r="BV78" s="223"/>
      <c r="BW78" s="223"/>
      <c r="BX78" s="223"/>
      <c r="BY78" s="223"/>
      <c r="BZ78" s="223"/>
      <c r="CA78" s="223"/>
      <c r="CB78" s="223"/>
      <c r="CC78" s="223"/>
      <c r="CD78" s="223"/>
      <c r="CE78" s="223"/>
      <c r="CF78" s="83"/>
      <c r="CG78" s="107">
        <f t="shared" si="1"/>
        <v>2116982.0149958627</v>
      </c>
      <c r="CH78" s="221" t="b">
        <f t="shared" si="2"/>
        <v>1</v>
      </c>
      <c r="CI78" s="221">
        <v>2116982.0149958627</v>
      </c>
      <c r="CJ78" s="179"/>
    </row>
    <row r="79" spans="1:88" x14ac:dyDescent="0.25">
      <c r="A79" s="227" t="str">
        <f>CA1</f>
        <v>TE</v>
      </c>
      <c r="B79" s="225">
        <v>77</v>
      </c>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80"/>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77"/>
      <c r="BS79" s="105"/>
      <c r="BT79" s="223"/>
      <c r="BU79" s="223"/>
      <c r="BV79" s="223"/>
      <c r="BW79" s="223"/>
      <c r="BX79" s="223"/>
      <c r="BY79" s="223"/>
      <c r="BZ79" s="223"/>
      <c r="CA79" s="223"/>
      <c r="CB79" s="223"/>
      <c r="CC79" s="223"/>
      <c r="CD79" s="223"/>
      <c r="CE79" s="223"/>
      <c r="CF79" s="83">
        <v>1201952.41530639</v>
      </c>
      <c r="CG79" s="107">
        <f t="shared" si="1"/>
        <v>1201952.41530639</v>
      </c>
      <c r="CH79" s="221" t="b">
        <f t="shared" si="2"/>
        <v>1</v>
      </c>
      <c r="CI79" s="221">
        <v>1201952.41530639</v>
      </c>
      <c r="CJ79" s="179"/>
    </row>
    <row r="80" spans="1:88" x14ac:dyDescent="0.25">
      <c r="A80" s="227" t="str">
        <f>CB1</f>
        <v>TK</v>
      </c>
      <c r="B80" s="225">
        <v>78</v>
      </c>
      <c r="C80" s="79">
        <v>2345.6999999999998</v>
      </c>
      <c r="D80" s="79">
        <v>6743.7734244622634</v>
      </c>
      <c r="E80" s="79">
        <v>296055.09572091891</v>
      </c>
      <c r="F80" s="79">
        <v>9039.5437684368753</v>
      </c>
      <c r="G80" s="79">
        <v>2040.9516378959104</v>
      </c>
      <c r="H80" s="79">
        <v>12599.450422358603</v>
      </c>
      <c r="I80" s="79">
        <v>9321.4850259273699</v>
      </c>
      <c r="J80" s="79">
        <v>8287.1005745175335</v>
      </c>
      <c r="K80" s="79">
        <v>318.74159399102547</v>
      </c>
      <c r="L80" s="79">
        <v>554.04772738808697</v>
      </c>
      <c r="M80" s="79">
        <v>21740.913309524396</v>
      </c>
      <c r="N80" s="79">
        <v>32461.152698204958</v>
      </c>
      <c r="O80" s="79">
        <v>581.21857235232687</v>
      </c>
      <c r="P80" s="79">
        <v>2146.8358820170624</v>
      </c>
      <c r="Q80" s="79">
        <v>637.79613938021123</v>
      </c>
      <c r="R80" s="79">
        <v>3070.7398051428631</v>
      </c>
      <c r="S80" s="79">
        <v>4652.8828525173012</v>
      </c>
      <c r="T80" s="79">
        <v>27.170844964239862</v>
      </c>
      <c r="U80" s="79">
        <v>11010.702396546756</v>
      </c>
      <c r="V80" s="79">
        <v>1149.4935869514538</v>
      </c>
      <c r="W80" s="79">
        <v>3345.4040165017936</v>
      </c>
      <c r="X80" s="79">
        <v>3085.5</v>
      </c>
      <c r="Y80" s="79">
        <v>38832.370945556882</v>
      </c>
      <c r="Z80" s="79">
        <v>27.660238328374504</v>
      </c>
      <c r="AA80" s="79">
        <v>629.49520668347975</v>
      </c>
      <c r="AB80" s="79">
        <v>11211.2</v>
      </c>
      <c r="AC80" s="79">
        <v>20780.400000000001</v>
      </c>
      <c r="AD80" s="79">
        <v>14441</v>
      </c>
      <c r="AE80" s="79">
        <v>17225.8</v>
      </c>
      <c r="AF80" s="79">
        <v>22445</v>
      </c>
      <c r="AG80" s="79">
        <v>15343.2</v>
      </c>
      <c r="AH80" s="79">
        <v>2192</v>
      </c>
      <c r="AI80" s="79">
        <v>1899.5</v>
      </c>
      <c r="AJ80" s="80">
        <v>25215.173609431255</v>
      </c>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77"/>
      <c r="BS80" s="105"/>
      <c r="BT80" s="223"/>
      <c r="BU80" s="223"/>
      <c r="BV80" s="223"/>
      <c r="BW80" s="223"/>
      <c r="BX80" s="223"/>
      <c r="BY80" s="223"/>
      <c r="BZ80" s="223"/>
      <c r="CA80" s="223"/>
      <c r="CB80" s="223"/>
      <c r="CC80" s="223"/>
      <c r="CD80" s="223"/>
      <c r="CE80" s="223"/>
      <c r="CF80" s="83"/>
      <c r="CG80" s="107">
        <f t="shared" si="1"/>
        <v>601458.49999999988</v>
      </c>
      <c r="CH80" s="221" t="b">
        <f t="shared" si="2"/>
        <v>1</v>
      </c>
      <c r="CI80" s="221">
        <v>601458.49999999988</v>
      </c>
      <c r="CJ80" s="179"/>
    </row>
    <row r="81" spans="1:88" x14ac:dyDescent="0.25">
      <c r="A81" s="227" t="s">
        <v>49</v>
      </c>
      <c r="B81" s="225">
        <v>79</v>
      </c>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80"/>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77"/>
      <c r="BS81" s="105"/>
      <c r="BT81" s="223"/>
      <c r="BU81" s="223"/>
      <c r="BV81" s="223"/>
      <c r="BW81" s="223"/>
      <c r="BX81" s="223"/>
      <c r="BY81" s="223"/>
      <c r="BZ81" s="223"/>
      <c r="CA81" s="223"/>
      <c r="CB81" s="223"/>
      <c r="CC81" s="223"/>
      <c r="CD81" s="223"/>
      <c r="CE81" s="223"/>
      <c r="CF81" s="83"/>
      <c r="CG81" s="107">
        <f t="shared" si="1"/>
        <v>0</v>
      </c>
      <c r="CI81" s="223"/>
      <c r="CJ81" s="179"/>
    </row>
    <row r="82" spans="1:88" x14ac:dyDescent="0.25">
      <c r="A82" s="227" t="str">
        <f>CD1</f>
        <v>TY</v>
      </c>
      <c r="B82" s="225">
        <v>80</v>
      </c>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77"/>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77"/>
      <c r="BS82" s="105"/>
      <c r="BT82" s="223"/>
      <c r="BU82" s="223">
        <f>'[45]SAM_2017_IO bal'!$BU79*[45]HH_CGE_map!U87</f>
        <v>65816.753606899627</v>
      </c>
      <c r="BV82" s="223">
        <f>'[45]SAM_2017_IO bal'!$BU79*[45]HH_CGE_map!V87</f>
        <v>1133871.9429422587</v>
      </c>
      <c r="BW82" s="223">
        <f>'[45]SAM_2017_IO bal'!$BU79*[45]HH_CGE_map!W87</f>
        <v>43919.881224817327</v>
      </c>
      <c r="BX82" s="223">
        <f>'[45]SAM_2017_IO bal'!$BU79*[45]HH_CGE_map!X87</f>
        <v>1946883.0345589502</v>
      </c>
      <c r="BY82" s="223"/>
      <c r="BZ82" s="223"/>
      <c r="CA82" s="223"/>
      <c r="CB82" s="223"/>
      <c r="CC82" s="223"/>
      <c r="CD82" s="223"/>
      <c r="CE82" s="223"/>
      <c r="CF82" s="83"/>
      <c r="CG82" s="107">
        <f t="shared" si="1"/>
        <v>3190491.6123329261</v>
      </c>
      <c r="CH82" s="221" t="b">
        <f t="shared" si="2"/>
        <v>1</v>
      </c>
      <c r="CI82" s="223">
        <v>3190491.6123329266</v>
      </c>
      <c r="CJ82" s="179"/>
    </row>
    <row r="83" spans="1:88" x14ac:dyDescent="0.25">
      <c r="A83" s="227" t="s">
        <v>17</v>
      </c>
      <c r="B83" s="225">
        <v>81</v>
      </c>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c r="AA83" s="223"/>
      <c r="AB83" s="223"/>
      <c r="AC83" s="223"/>
      <c r="AD83" s="223"/>
      <c r="AE83" s="223"/>
      <c r="AF83" s="223"/>
      <c r="AG83" s="223"/>
      <c r="AH83" s="223"/>
      <c r="AI83" s="223"/>
      <c r="AJ83" s="77"/>
      <c r="AK83" s="223"/>
      <c r="AL83" s="223"/>
      <c r="AM83" s="223"/>
      <c r="AN83" s="223"/>
      <c r="AO83" s="223"/>
      <c r="AP83" s="223"/>
      <c r="AQ83" s="223"/>
      <c r="AR83" s="223"/>
      <c r="AS83" s="223"/>
      <c r="AT83" s="223"/>
      <c r="AU83" s="223"/>
      <c r="AV83" s="223"/>
      <c r="AW83" s="223"/>
      <c r="AX83" s="223"/>
      <c r="AY83" s="223"/>
      <c r="AZ83" s="223"/>
      <c r="BA83" s="223"/>
      <c r="BB83" s="223"/>
      <c r="BC83" s="223"/>
      <c r="BD83" s="223"/>
      <c r="BE83" s="223"/>
      <c r="BF83" s="223"/>
      <c r="BG83" s="223"/>
      <c r="BH83" s="223"/>
      <c r="BI83" s="223"/>
      <c r="BJ83" s="223"/>
      <c r="BK83" s="223"/>
      <c r="BL83" s="223"/>
      <c r="BM83" s="223"/>
      <c r="BN83" s="223"/>
      <c r="BO83" s="223"/>
      <c r="BP83" s="223"/>
      <c r="BQ83" s="223"/>
      <c r="BR83" s="77"/>
      <c r="BS83" s="105"/>
      <c r="BT83" s="223"/>
      <c r="BU83" s="223"/>
      <c r="BV83" s="222">
        <f>'[45]SAM_2017_IO bal'!BU80*[45]HH_CGE_map!V80+BV92+BU92</f>
        <v>4355063.2264078083</v>
      </c>
      <c r="BW83" s="223"/>
      <c r="BX83" s="222">
        <f>'[45]SAM_2017_IO bal'!BU80*[45]HH_CGE_map!X80+BX92+BW92</f>
        <v>8287148.362124661</v>
      </c>
      <c r="BY83" s="223">
        <f>'[45]SAM_2017_IO bal'!BV80</f>
        <v>1145959.1116207819</v>
      </c>
      <c r="BZ83" s="223"/>
      <c r="CA83" s="223"/>
      <c r="CB83" s="223"/>
      <c r="CC83" s="223"/>
      <c r="CD83" s="223"/>
      <c r="CE83" s="223"/>
      <c r="CF83" s="83">
        <v>1731154.8481223364</v>
      </c>
      <c r="CG83" s="107">
        <f t="shared" si="1"/>
        <v>15519325.548275588</v>
      </c>
      <c r="CH83" s="221" t="b">
        <f t="shared" si="2"/>
        <v>0</v>
      </c>
      <c r="CI83" s="223">
        <v>15519325.548275528</v>
      </c>
      <c r="CJ83" s="180">
        <f>CG83-CI83</f>
        <v>5.9604644775390625E-8</v>
      </c>
    </row>
    <row r="84" spans="1:88" x14ac:dyDescent="0.25">
      <c r="A84" s="91" t="str">
        <f>CF1</f>
        <v>ROW</v>
      </c>
      <c r="B84" s="225">
        <v>82</v>
      </c>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93"/>
      <c r="AK84" s="82">
        <v>377889.37696545385</v>
      </c>
      <c r="AL84" s="82">
        <v>8979.0561205599588</v>
      </c>
      <c r="AM84" s="82">
        <v>5048.83171799928</v>
      </c>
      <c r="AN84" s="82">
        <v>118511.00389544932</v>
      </c>
      <c r="AO84" s="82">
        <v>12398.370762056524</v>
      </c>
      <c r="AP84" s="82">
        <v>264468.33967294788</v>
      </c>
      <c r="AQ84" s="82">
        <v>20987.823054706889</v>
      </c>
      <c r="AR84" s="82">
        <v>917335.64919590589</v>
      </c>
      <c r="AS84" s="82">
        <v>237028.06083201614</v>
      </c>
      <c r="AT84" s="82">
        <v>1185696.7847974994</v>
      </c>
      <c r="AU84" s="82">
        <v>819193.1745916385</v>
      </c>
      <c r="AV84" s="82">
        <v>101738.51845910895</v>
      </c>
      <c r="AW84" s="82">
        <v>563269.00005754898</v>
      </c>
      <c r="AX84" s="82">
        <v>403774.99268690002</v>
      </c>
      <c r="AY84" s="82">
        <v>1410828.0377600263</v>
      </c>
      <c r="AZ84" s="82">
        <v>373068.84106831416</v>
      </c>
      <c r="BA84" s="82">
        <v>4351662.6412385888</v>
      </c>
      <c r="BB84" s="82">
        <v>218230.32243742488</v>
      </c>
      <c r="BC84" s="82">
        <v>63474.92873283536</v>
      </c>
      <c r="BD84" s="82">
        <v>7330.6891706297174</v>
      </c>
      <c r="BE84" s="82">
        <v>4981.0706214921347</v>
      </c>
      <c r="BF84" s="82">
        <v>17187.596413866675</v>
      </c>
      <c r="BG84" s="82">
        <v>29733.335089402593</v>
      </c>
      <c r="BH84" s="82">
        <v>4068.8547626593227</v>
      </c>
      <c r="BI84" s="82">
        <v>28639.243136498961</v>
      </c>
      <c r="BJ84" s="82">
        <v>561028.09152437956</v>
      </c>
      <c r="BK84" s="82">
        <v>4682.3016530854175</v>
      </c>
      <c r="BL84" s="82">
        <v>154593.86056226087</v>
      </c>
      <c r="BM84" s="82">
        <v>73941.567063324372</v>
      </c>
      <c r="BN84" s="82">
        <v>10903.572926126517</v>
      </c>
      <c r="BO84" s="82">
        <v>1079425.0707247735</v>
      </c>
      <c r="BP84" s="82"/>
      <c r="BQ84" s="82"/>
      <c r="BR84" s="93">
        <v>195092.42365978396</v>
      </c>
      <c r="BS84" s="106"/>
      <c r="BT84" s="82"/>
      <c r="BU84" s="82"/>
      <c r="BV84" s="82">
        <f>'[45]SAM_2017_IO bal'!$BU81*[45]HH_CGE_map!V80</f>
        <v>2555524.9317702185</v>
      </c>
      <c r="BW84" s="82"/>
      <c r="BX84" s="82">
        <f>'[45]SAM_2017_IO bal'!$BU81*[45]HH_CGE_map!X80</f>
        <v>4387892.4467833145</v>
      </c>
      <c r="BY84" s="82">
        <v>197537.45013916778</v>
      </c>
      <c r="BZ84" s="82"/>
      <c r="CA84" s="82"/>
      <c r="CB84" s="82"/>
      <c r="CC84" s="82"/>
      <c r="CD84" s="82"/>
      <c r="CE84" s="82"/>
      <c r="CF84" s="84"/>
      <c r="CG84" s="107">
        <f t="shared" si="1"/>
        <v>20766146.260047965</v>
      </c>
      <c r="CH84" s="221" t="b">
        <f t="shared" ref="CH84" si="3">SUM(CG84:CG88)=CI84</f>
        <v>1</v>
      </c>
      <c r="CI84" s="223">
        <v>20766146.260047965</v>
      </c>
      <c r="CJ84" s="179"/>
    </row>
    <row r="85" spans="1:88" x14ac:dyDescent="0.25">
      <c r="A85" s="75" t="str">
        <f>CG1</f>
        <v>Total</v>
      </c>
      <c r="B85" s="75"/>
      <c r="C85" s="107">
        <f t="shared" ref="C85:AJ85" si="4">SUM(C37:C84)</f>
        <v>4824172.3673870564</v>
      </c>
      <c r="D85" s="107">
        <f t="shared" si="4"/>
        <v>510187.50457440905</v>
      </c>
      <c r="E85" s="107">
        <f t="shared" si="4"/>
        <v>9835329.8675439358</v>
      </c>
      <c r="F85" s="107">
        <f t="shared" si="4"/>
        <v>301853.07414564543</v>
      </c>
      <c r="G85" s="107">
        <f t="shared" si="4"/>
        <v>464864.79147042439</v>
      </c>
      <c r="H85" s="107">
        <f t="shared" si="4"/>
        <v>2592449.1985191451</v>
      </c>
      <c r="I85" s="107">
        <f t="shared" si="4"/>
        <v>970594.93699423457</v>
      </c>
      <c r="J85" s="107">
        <f t="shared" si="4"/>
        <v>2805583.5627252702</v>
      </c>
      <c r="K85" s="107">
        <f t="shared" si="4"/>
        <v>135918.01935970414</v>
      </c>
      <c r="L85" s="107">
        <f t="shared" si="4"/>
        <v>454067.2114391817</v>
      </c>
      <c r="M85" s="107">
        <f t="shared" si="4"/>
        <v>2529113.5923319263</v>
      </c>
      <c r="N85" s="107">
        <f t="shared" si="4"/>
        <v>3230934.648852414</v>
      </c>
      <c r="O85" s="107">
        <f t="shared" si="4"/>
        <v>287662.41155316518</v>
      </c>
      <c r="P85" s="107">
        <f t="shared" si="4"/>
        <v>1604994.9222963413</v>
      </c>
      <c r="Q85" s="107">
        <f t="shared" si="4"/>
        <v>630421.7908047745</v>
      </c>
      <c r="R85" s="107">
        <f t="shared" si="4"/>
        <v>641971.92555395712</v>
      </c>
      <c r="S85" s="107">
        <f t="shared" si="4"/>
        <v>1067874.1720771422</v>
      </c>
      <c r="T85" s="107">
        <f t="shared" si="4"/>
        <v>17553.933400863101</v>
      </c>
      <c r="U85" s="107">
        <f t="shared" si="4"/>
        <v>1323795.6148854657</v>
      </c>
      <c r="V85" s="107">
        <f t="shared" si="4"/>
        <v>243912.84116712437</v>
      </c>
      <c r="W85" s="107">
        <f t="shared" si="4"/>
        <v>310019.20424028777</v>
      </c>
      <c r="X85" s="107">
        <f t="shared" si="4"/>
        <v>382304.67682509287</v>
      </c>
      <c r="Y85" s="107">
        <f t="shared" si="4"/>
        <v>6575974.8569460604</v>
      </c>
      <c r="Z85" s="107">
        <f t="shared" si="4"/>
        <v>79134.782257829094</v>
      </c>
      <c r="AA85" s="107">
        <f t="shared" si="4"/>
        <v>464874.361825981</v>
      </c>
      <c r="AB85" s="107">
        <f t="shared" si="4"/>
        <v>6162159.56153196</v>
      </c>
      <c r="AC85" s="107">
        <f t="shared" si="4"/>
        <v>17426816.593215737</v>
      </c>
      <c r="AD85" s="107">
        <f t="shared" si="4"/>
        <v>1699950.6764707984</v>
      </c>
      <c r="AE85" s="107">
        <f t="shared" si="4"/>
        <v>3175143.6459973194</v>
      </c>
      <c r="AF85" s="107">
        <f t="shared" si="4"/>
        <v>6544221.7911327044</v>
      </c>
      <c r="AG85" s="107">
        <f t="shared" si="4"/>
        <v>4155213.7069809185</v>
      </c>
      <c r="AH85" s="107">
        <f t="shared" si="4"/>
        <v>2525552.4960411605</v>
      </c>
      <c r="AI85" s="107">
        <f t="shared" si="4"/>
        <v>1962939.4380698442</v>
      </c>
      <c r="AJ85" s="107">
        <f t="shared" si="4"/>
        <v>9474998.7321463283</v>
      </c>
      <c r="AK85" s="107">
        <f t="shared" ref="AK85:BR85" si="5">SUM(AK3:AK84)</f>
        <v>4904262.5931855533</v>
      </c>
      <c r="AL85" s="107">
        <f t="shared" si="5"/>
        <v>420744.1461369454</v>
      </c>
      <c r="AM85" s="107">
        <f t="shared" si="5"/>
        <v>2192799.5765365316</v>
      </c>
      <c r="AN85" s="107">
        <f t="shared" si="5"/>
        <v>42398.87780370492</v>
      </c>
      <c r="AO85" s="107">
        <f t="shared" si="5"/>
        <v>327407.76004727767</v>
      </c>
      <c r="AP85" s="107">
        <f t="shared" si="5"/>
        <v>2376449.7613565461</v>
      </c>
      <c r="AQ85" s="107">
        <f t="shared" si="5"/>
        <v>933902.12279257271</v>
      </c>
      <c r="AR85" s="107">
        <f t="shared" si="5"/>
        <v>3821390.3046524082</v>
      </c>
      <c r="AS85" s="107">
        <f t="shared" si="5"/>
        <v>375546.39238492394</v>
      </c>
      <c r="AT85" s="107">
        <f t="shared" si="5"/>
        <v>1669941.9987062132</v>
      </c>
      <c r="AU85" s="107">
        <f t="shared" si="5"/>
        <v>2248375.7417106754</v>
      </c>
      <c r="AV85" s="107">
        <f t="shared" si="5"/>
        <v>1971440.950068234</v>
      </c>
      <c r="AW85" s="107">
        <f t="shared" si="5"/>
        <v>869516.48541806894</v>
      </c>
      <c r="AX85" s="107">
        <f t="shared" si="5"/>
        <v>1697042.0697474449</v>
      </c>
      <c r="AY85" s="107">
        <f t="shared" si="5"/>
        <v>1906995.1506440714</v>
      </c>
      <c r="AZ85" s="107">
        <f t="shared" si="5"/>
        <v>1007776.821654662</v>
      </c>
      <c r="BA85" s="107">
        <f t="shared" si="5"/>
        <v>5603834.5141047155</v>
      </c>
      <c r="BB85" s="107">
        <f t="shared" si="5"/>
        <v>241183.14911595441</v>
      </c>
      <c r="BC85" s="107">
        <f t="shared" si="5"/>
        <v>1091458.1845290572</v>
      </c>
      <c r="BD85" s="107">
        <f t="shared" si="5"/>
        <v>258476.38146587767</v>
      </c>
      <c r="BE85" s="107">
        <f t="shared" si="5"/>
        <v>602452.79669447895</v>
      </c>
      <c r="BF85" s="107">
        <f t="shared" si="5"/>
        <v>356357.77701761207</v>
      </c>
      <c r="BG85" s="107">
        <f t="shared" si="5"/>
        <v>5793196.2556766802</v>
      </c>
      <c r="BH85" s="107">
        <f t="shared" si="5"/>
        <v>79834.549977415998</v>
      </c>
      <c r="BI85" s="107">
        <f t="shared" si="5"/>
        <v>434285.45173004369</v>
      </c>
      <c r="BJ85" s="107">
        <f t="shared" si="5"/>
        <v>6842147.1480954587</v>
      </c>
      <c r="BK85" s="107">
        <f t="shared" si="5"/>
        <v>15602910.472523838</v>
      </c>
      <c r="BL85" s="107">
        <f t="shared" si="5"/>
        <v>1861085.6668051437</v>
      </c>
      <c r="BM85" s="107">
        <f t="shared" si="5"/>
        <v>3290229.8982372363</v>
      </c>
      <c r="BN85" s="107">
        <f t="shared" si="5"/>
        <v>6551836.2594643952</v>
      </c>
      <c r="BO85" s="107">
        <f t="shared" si="5"/>
        <v>5221187.6911580767</v>
      </c>
      <c r="BP85" s="107">
        <f t="shared" si="5"/>
        <v>2534101.0155082792</v>
      </c>
      <c r="BQ85" s="107">
        <f t="shared" si="5"/>
        <v>1969691.4296856539</v>
      </c>
      <c r="BR85" s="107">
        <f t="shared" si="5"/>
        <v>9594823.3734795805</v>
      </c>
      <c r="BS85" s="107">
        <f t="shared" ref="BS85:CE85" si="6">SUM(BS37:BS84)</f>
        <v>33983957.500000007</v>
      </c>
      <c r="BT85" s="107">
        <f t="shared" si="6"/>
        <v>16610443.299999997</v>
      </c>
      <c r="BU85" s="107">
        <f t="shared" si="6"/>
        <v>3994660.7704492211</v>
      </c>
      <c r="BV85" s="107">
        <f t="shared" si="6"/>
        <v>18783511.165335819</v>
      </c>
      <c r="BW85" s="107">
        <f t="shared" si="6"/>
        <v>2665659.0754906968</v>
      </c>
      <c r="BX85" s="107">
        <f t="shared" si="6"/>
        <v>33061110.432677884</v>
      </c>
      <c r="BY85" s="107">
        <f t="shared" si="6"/>
        <v>15156016.567672247</v>
      </c>
      <c r="BZ85" s="107">
        <f t="shared" si="6"/>
        <v>2116982.0149958641</v>
      </c>
      <c r="CA85" s="107">
        <f t="shared" si="6"/>
        <v>1201952.4153063877</v>
      </c>
      <c r="CB85" s="107">
        <f t="shared" si="6"/>
        <v>601458.49999999988</v>
      </c>
      <c r="CC85" s="107">
        <f t="shared" si="6"/>
        <v>0</v>
      </c>
      <c r="CD85" s="107">
        <f t="shared" si="6"/>
        <v>3190491.612332928</v>
      </c>
      <c r="CE85" s="107">
        <f t="shared" si="6"/>
        <v>15519325.548275532</v>
      </c>
      <c r="CF85" s="107">
        <f>SUM(CF3:CF84)</f>
        <v>20766146.260047927</v>
      </c>
      <c r="CG85" s="222"/>
    </row>
    <row r="86" spans="1:88" x14ac:dyDescent="0.25">
      <c r="A86" s="76" t="s">
        <v>18</v>
      </c>
      <c r="B86" s="76"/>
      <c r="C86" s="94">
        <f>$CG3-C85</f>
        <v>0</v>
      </c>
      <c r="D86" s="94">
        <f>$CG4-D85</f>
        <v>-1.57160684466362E-9</v>
      </c>
      <c r="E86" s="94">
        <f>$CG5-E85</f>
        <v>0</v>
      </c>
      <c r="F86" s="94">
        <f>$CG6-F85</f>
        <v>-1.5133991837501526E-9</v>
      </c>
      <c r="G86" s="94">
        <f>$CG7-G85</f>
        <v>-1.3969838619232178E-9</v>
      </c>
      <c r="H86" s="94">
        <f>$CG8-H85</f>
        <v>0</v>
      </c>
      <c r="I86" s="94">
        <f>$CG9-I85</f>
        <v>-1.5133991837501526E-9</v>
      </c>
      <c r="J86" s="94">
        <f>$CG10-J85</f>
        <v>0</v>
      </c>
      <c r="K86" s="94">
        <f>$CG11-K85</f>
        <v>-1.5425030142068863E-9</v>
      </c>
      <c r="L86" s="94">
        <f>$CG12-L85</f>
        <v>-1.57160684466362E-9</v>
      </c>
      <c r="M86" s="94">
        <f>$CG13-M85</f>
        <v>0</v>
      </c>
      <c r="N86" s="94">
        <f>$CG14-N85</f>
        <v>0</v>
      </c>
      <c r="O86" s="94">
        <f>$CG15-O85</f>
        <v>-1.6298145055770874E-9</v>
      </c>
      <c r="P86" s="94">
        <f>$CG16-P85</f>
        <v>0</v>
      </c>
      <c r="Q86" s="94">
        <f>$CG17-Q85</f>
        <v>-1.5133991837501526E-9</v>
      </c>
      <c r="R86" s="94">
        <f>$CG18-R85</f>
        <v>-1.6298145055770874E-9</v>
      </c>
      <c r="S86" s="94">
        <f>$CG19-S85</f>
        <v>0</v>
      </c>
      <c r="T86" s="94">
        <f>$CG20-T85</f>
        <v>-1.5643308870494366E-9</v>
      </c>
      <c r="U86" s="94">
        <f>$CG21-U85</f>
        <v>0</v>
      </c>
      <c r="V86" s="94">
        <f>$CG22-V85</f>
        <v>-1.57160684466362E-9</v>
      </c>
      <c r="W86" s="94">
        <f>$CG23-W85</f>
        <v>-1.7462298274040222E-9</v>
      </c>
      <c r="X86" s="94">
        <f>$CG24-X85</f>
        <v>-1.5133991837501526E-9</v>
      </c>
      <c r="Y86" s="94">
        <f>$CG25-Y85</f>
        <v>0</v>
      </c>
      <c r="Z86" s="94">
        <f>$CG26-Z85</f>
        <v>-1.5570549294352531E-9</v>
      </c>
      <c r="AA86" s="94">
        <f>$CG27-AA85</f>
        <v>-1.57160684466362E-9</v>
      </c>
      <c r="AB86" s="94">
        <f>$CG28-AB85</f>
        <v>0</v>
      </c>
      <c r="AC86" s="94">
        <f>$CG29-AC85</f>
        <v>0</v>
      </c>
      <c r="AD86" s="94">
        <f>$CG30-AD85</f>
        <v>0</v>
      </c>
      <c r="AE86" s="94">
        <f>$CG31-AE85</f>
        <v>0</v>
      </c>
      <c r="AF86" s="94">
        <f>$CG32-AF85</f>
        <v>0</v>
      </c>
      <c r="AG86" s="94">
        <f>$CG33-AG85</f>
        <v>0</v>
      </c>
      <c r="AH86" s="94">
        <f>$CG34-AH85</f>
        <v>8.8475644588470459E-9</v>
      </c>
      <c r="AI86" s="94">
        <f>$CG35-AI85</f>
        <v>0</v>
      </c>
      <c r="AJ86" s="95">
        <f>$CG36-AJ85</f>
        <v>0</v>
      </c>
      <c r="AK86" s="228">
        <f>AK85-$CG37</f>
        <v>0</v>
      </c>
      <c r="AL86" s="228">
        <f>AL85-$CG38</f>
        <v>0</v>
      </c>
      <c r="AM86" s="228">
        <f>AM85-$CG39</f>
        <v>0</v>
      </c>
      <c r="AN86" s="228">
        <f>AN85-$CG40</f>
        <v>1.5497789718210697E-9</v>
      </c>
      <c r="AO86" s="228">
        <f>AO85-$CG41</f>
        <v>1.3969838619232178E-9</v>
      </c>
      <c r="AP86" s="228">
        <f>AP85-$CG42</f>
        <v>0</v>
      </c>
      <c r="AQ86" s="228">
        <f>AQ85-$CG43</f>
        <v>1.3969838619232178E-9</v>
      </c>
      <c r="AR86" s="228">
        <f>AR85-$CG44</f>
        <v>0</v>
      </c>
      <c r="AS86" s="228">
        <f>AS85-$CG45</f>
        <v>1.5133991837501526E-9</v>
      </c>
      <c r="AT86" s="228">
        <f>AT85-$CG46</f>
        <v>0</v>
      </c>
      <c r="AU86" s="228">
        <f>AU85-$CG47</f>
        <v>0</v>
      </c>
      <c r="AV86" s="228">
        <f>AV85-$CG48</f>
        <v>1.862645149230957E-9</v>
      </c>
      <c r="AW86" s="228">
        <f>AW85-$CG49</f>
        <v>1.5133991837501526E-9</v>
      </c>
      <c r="AX86" s="228">
        <f>AX85-$CG50</f>
        <v>0</v>
      </c>
      <c r="AY86" s="228">
        <f>AY85-$CG51</f>
        <v>1.862645149230957E-9</v>
      </c>
      <c r="AZ86" s="228">
        <f>AZ85-$CG52</f>
        <v>1.7462298274040222E-9</v>
      </c>
      <c r="BA86" s="228">
        <f>BA85-$CG53</f>
        <v>0</v>
      </c>
      <c r="BB86" s="228">
        <f>BB85-$CG54</f>
        <v>1.57160684466362E-9</v>
      </c>
      <c r="BC86" s="228">
        <f>BC85-$CG55</f>
        <v>1.862645149230957E-9</v>
      </c>
      <c r="BD86" s="228">
        <f>BD85-$CG56</f>
        <v>1.5133991837501526E-9</v>
      </c>
      <c r="BE86" s="228">
        <f>BE85-$CG57</f>
        <v>1.5133991837501526E-9</v>
      </c>
      <c r="BF86" s="228">
        <f>BF85-$CG58</f>
        <v>1.5133991837501526E-9</v>
      </c>
      <c r="BG86" s="228">
        <f>BG85-$CG59</f>
        <v>0</v>
      </c>
      <c r="BH86" s="228">
        <f>BH85-$CG60</f>
        <v>1.57160684466362E-9</v>
      </c>
      <c r="BI86" s="228">
        <f>BI85-$CG61</f>
        <v>2.0372681319713593E-9</v>
      </c>
      <c r="BJ86" s="228">
        <f>BJ85-$CG62</f>
        <v>0</v>
      </c>
      <c r="BK86" s="228">
        <f>BK85-$CG63</f>
        <v>0</v>
      </c>
      <c r="BL86" s="228">
        <f>BL85-$CG64</f>
        <v>0</v>
      </c>
      <c r="BM86" s="228">
        <f>BM85-$CG65</f>
        <v>0</v>
      </c>
      <c r="BN86" s="228">
        <f>BN85-$CG66</f>
        <v>0</v>
      </c>
      <c r="BO86" s="228">
        <f>BO85-$CG67</f>
        <v>0</v>
      </c>
      <c r="BP86" s="228">
        <f>BP85-$CG68</f>
        <v>0</v>
      </c>
      <c r="BQ86" s="228">
        <f>BQ85-$CG69</f>
        <v>0</v>
      </c>
      <c r="BR86" s="95">
        <f>BR85-$CG70</f>
        <v>0</v>
      </c>
      <c r="BS86" s="95">
        <f>BS85-CG71</f>
        <v>0</v>
      </c>
      <c r="BT86" s="95">
        <f>BT85-CG72</f>
        <v>0</v>
      </c>
      <c r="BU86" s="95">
        <f>BU85-CG73</f>
        <v>0</v>
      </c>
      <c r="BV86" s="95">
        <f>BV85-CG74</f>
        <v>0</v>
      </c>
      <c r="BW86" s="95">
        <f>BW85-CG75</f>
        <v>0</v>
      </c>
      <c r="BX86" s="95">
        <f>BX85-CG76</f>
        <v>0</v>
      </c>
      <c r="BY86" s="95">
        <f>BY85-CG77</f>
        <v>0</v>
      </c>
      <c r="BZ86" s="95">
        <f>BZ85-CG78</f>
        <v>0</v>
      </c>
      <c r="CA86" s="95">
        <f>CA85-CG79</f>
        <v>-2.3283064365386963E-9</v>
      </c>
      <c r="CB86" s="95">
        <f>CB85-CG80</f>
        <v>0</v>
      </c>
      <c r="CC86" s="95">
        <f>CC85-CG81</f>
        <v>0</v>
      </c>
      <c r="CD86" s="95">
        <f>CD85-CG82</f>
        <v>0</v>
      </c>
      <c r="CE86" s="95">
        <f>CE85-CG83</f>
        <v>-5.5879354476928711E-8</v>
      </c>
      <c r="CF86" s="95">
        <f>CF85-CG84</f>
        <v>-3.7252902984619141E-8</v>
      </c>
      <c r="CG86" s="222"/>
    </row>
    <row r="87" spans="1:88" x14ac:dyDescent="0.25">
      <c r="A87" s="76" t="s">
        <v>18</v>
      </c>
      <c r="C87" s="81">
        <f>SUM(C85:AJ85)-SUM(CG3:CG36)</f>
        <v>0</v>
      </c>
      <c r="AJ87" s="96"/>
      <c r="AK87" s="81">
        <f>SUM(AK85:BR85)-SUM(CG37:CG70)</f>
        <v>0</v>
      </c>
      <c r="BR87" s="96"/>
      <c r="BT87" s="100"/>
      <c r="BU87" s="100"/>
      <c r="BV87" s="100"/>
      <c r="BW87" s="100"/>
      <c r="BX87" s="100"/>
      <c r="BY87" s="100"/>
      <c r="BZ87" s="100"/>
      <c r="CA87" s="100"/>
      <c r="CB87" s="100"/>
      <c r="CC87" s="100"/>
      <c r="CD87" s="100"/>
      <c r="CE87" s="100"/>
      <c r="CF87" s="100"/>
    </row>
    <row r="88" spans="1:88" x14ac:dyDescent="0.25">
      <c r="C88" s="81"/>
      <c r="BS88" s="175" t="b">
        <f>SUM(BS73:BS76)='[45]SAM_2017_IO bal'!BS73</f>
        <v>1</v>
      </c>
      <c r="BT88" s="175" t="b">
        <f>SUM(BT73:BT76)='[45]SAM_2017_IO bal'!BT73</f>
        <v>1</v>
      </c>
      <c r="BU88" s="89" t="s">
        <v>51</v>
      </c>
      <c r="BV88" s="89" t="s">
        <v>52</v>
      </c>
      <c r="BW88" s="89" t="s">
        <v>53</v>
      </c>
      <c r="BX88" s="89" t="s">
        <v>54</v>
      </c>
      <c r="BY88" s="175" t="b">
        <f>SUM(BY73:BY76)='[45]SAM_2017_IO bal'!BV73</f>
        <v>1</v>
      </c>
    </row>
    <row r="89" spans="1:88" x14ac:dyDescent="0.25">
      <c r="A89" s="174" t="s">
        <v>164</v>
      </c>
      <c r="B89" s="173">
        <f>SUM(C71:AJ80,AK78:BR78,CF79)</f>
        <v>54514793.730302252</v>
      </c>
      <c r="C89" s="221" t="b">
        <f>B89=B90</f>
        <v>0</v>
      </c>
      <c r="D89" s="222">
        <f>B89-B90</f>
        <v>9.6857547760009766E-8</v>
      </c>
      <c r="BY89" s="222">
        <f>SUM(BY73:BY76)-'[45]SAM_2017_IO bal'!BV73</f>
        <v>0</v>
      </c>
    </row>
    <row r="90" spans="1:88" x14ac:dyDescent="0.25">
      <c r="A90" s="174" t="s">
        <v>165</v>
      </c>
      <c r="B90" s="173">
        <f>SUM(BU37:CE70)+SUM(CF3:CF36)+CF79-SUM(AK84:BR84)</f>
        <v>54514793.730302155</v>
      </c>
      <c r="AK90" s="222" t="e">
        <f>#REF!+#REF!+#REF!</f>
        <v>#REF!</v>
      </c>
      <c r="AL90" s="222" t="e">
        <f>#REF!+#REF!+#REF!</f>
        <v>#REF!</v>
      </c>
      <c r="BU90" s="81" t="b">
        <f>BU86=0</f>
        <v>1</v>
      </c>
      <c r="BV90" s="81" t="b">
        <f t="shared" ref="BV90:BX90" si="7">BV86=0</f>
        <v>1</v>
      </c>
      <c r="BW90" s="81" t="b">
        <f t="shared" si="7"/>
        <v>1</v>
      </c>
      <c r="BX90" s="81" t="b">
        <f t="shared" si="7"/>
        <v>1</v>
      </c>
    </row>
    <row r="91" spans="1:88" x14ac:dyDescent="0.25">
      <c r="A91" s="174"/>
      <c r="B91" s="173">
        <f>SUM(C71:AJ80)+BZ77+CA77</f>
        <v>54514793.730302259</v>
      </c>
    </row>
    <row r="92" spans="1:88" ht="45" x14ac:dyDescent="0.25">
      <c r="BT92" s="170" t="s">
        <v>57</v>
      </c>
      <c r="BU92" s="169">
        <v>-771074.0485129049</v>
      </c>
      <c r="BV92" s="169">
        <v>473170.99825720116</v>
      </c>
      <c r="BW92" s="169">
        <v>-514541.94821720337</v>
      </c>
      <c r="BX92" s="169">
        <v>812444.99847296625</v>
      </c>
      <c r="BY92" s="222"/>
      <c r="BZ92" s="222"/>
    </row>
    <row r="93" spans="1:88" x14ac:dyDescent="0.25">
      <c r="BT93" s="221" t="s">
        <v>58</v>
      </c>
    </row>
    <row r="94" spans="1:88" x14ac:dyDescent="0.25">
      <c r="BT94" s="221" t="s">
        <v>166</v>
      </c>
    </row>
    <row r="95" spans="1:88" x14ac:dyDescent="0.25">
      <c r="BT95" s="239" t="s">
        <v>167</v>
      </c>
    </row>
    <row r="96" spans="1:88" x14ac:dyDescent="0.25">
      <c r="BT96" s="240" t="s">
        <v>168</v>
      </c>
    </row>
    <row r="97" spans="72:72" x14ac:dyDescent="0.25">
      <c r="BT97" s="221" t="s">
        <v>169</v>
      </c>
    </row>
    <row r="98" spans="72:72" x14ac:dyDescent="0.25">
      <c r="BT98" s="221" t="s">
        <v>61</v>
      </c>
    </row>
  </sheetData>
  <conditionalFormatting sqref="CG71:CI84">
    <cfRule type="cellIs" dxfId="8" priority="1" operator="equal">
      <formula>FALSE</formula>
    </cfRule>
  </conditionalFormatting>
  <pageMargins left="0" right="0" top="0.19685039370078741" bottom="0.19685039370078741" header="0" footer="0"/>
  <pageSetup paperSize="8" scale="45"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373F49D363DB04CB8C6A96F0E7747CC" ma:contentTypeVersion="10" ma:contentTypeDescription="Ein neues Dokument erstellen." ma:contentTypeScope="" ma:versionID="5aeabbf22e7e87f00bfd057ce85b1a17">
  <xsd:schema xmlns:xsd="http://www.w3.org/2001/XMLSchema" xmlns:xs="http://www.w3.org/2001/XMLSchema" xmlns:p="http://schemas.microsoft.com/office/2006/metadata/properties" xmlns:ns2="497b11b9-7d1a-4ac0-b99c-d4b8958de7f2" xmlns:ns3="258d69ff-b2dc-4d79-aa9a-47cc3c5c3fb2" targetNamespace="http://schemas.microsoft.com/office/2006/metadata/properties" ma:root="true" ma:fieldsID="3451e5e824f105513dd87d4815ad3efb" ns2:_="" ns3:_="">
    <xsd:import namespace="497b11b9-7d1a-4ac0-b99c-d4b8958de7f2"/>
    <xsd:import namespace="258d69ff-b2dc-4d79-aa9a-47cc3c5c3f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7b11b9-7d1a-4ac0-b99c-d4b8958de7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8d69ff-b2dc-4d79-aa9a-47cc3c5c3fb2"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89651C-FE57-41BF-BC05-54BA0187B80C}">
  <ds:schemaRefs>
    <ds:schemaRef ds:uri="http://schemas.microsoft.com/sharepoint/v3/contenttype/forms"/>
  </ds:schemaRefs>
</ds:datastoreItem>
</file>

<file path=customXml/itemProps2.xml><?xml version="1.0" encoding="utf-8"?>
<ds:datastoreItem xmlns:ds="http://schemas.openxmlformats.org/officeDocument/2006/customXml" ds:itemID="{1EEBF680-1D43-4907-A82B-C3AF60DA56E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F155E3B-A5D4-4218-A4B2-38426AD7F7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7b11b9-7d1a-4ac0-b99c-d4b8958de7f2"/>
    <ds:schemaRef ds:uri="258d69ff-b2dc-4d79-aa9a-47cc3c5c3f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SAM_2017</vt:lpstr>
      <vt:lpstr>SAM_2017_user_USD</vt:lpstr>
      <vt:lpstr>SAM_2017_user_KZT</vt:lpstr>
      <vt:lpstr>PRODUCTIVITY</vt:lpstr>
      <vt:lpstr>INT_PRICES</vt:lpstr>
      <vt:lpstr>POP_GROWTH</vt:lpstr>
      <vt:lpstr>EMISSIONS</vt:lpstr>
      <vt:lpstr>ENDOWMENTS</vt:lpstr>
      <vt:lpstr>SAM_2017_4HH_rich with capital</vt:lpstr>
      <vt:lpstr>SAM_2017_4HH_all with capital</vt:lpstr>
      <vt:lpstr>SAM_2017_with_HH_20-80_capital</vt:lpstr>
      <vt:lpstr>SAM_2017_with_HH_20-80</vt:lpstr>
      <vt:lpstr>read_format_KZT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Mankovska, Nadiya</dc:creator>
  <cp:keywords/>
  <dc:description/>
  <cp:lastModifiedBy>Динара Жусупова [ERI]</cp:lastModifiedBy>
  <cp:revision/>
  <dcterms:created xsi:type="dcterms:W3CDTF">2021-01-07T17:30:49Z</dcterms:created>
  <dcterms:modified xsi:type="dcterms:W3CDTF">2025-04-07T09:56:41Z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0x0101005373F49D363DB04CB8C6A96F0E7747CC</vt:lpwstr>
  </property>
</Properties>
</file>