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ericamealy/Dropbox/ICT211-Databases/"/>
    </mc:Choice>
  </mc:AlternateContent>
  <bookViews>
    <workbookView xWindow="2540" yWindow="460" windowWidth="22420" windowHeight="15460" tabRatio="724" activeTab="4"/>
  </bookViews>
  <sheets>
    <sheet name="Management Report" sheetId="1" r:id="rId1"/>
    <sheet name="Taxon Group" sheetId="2" r:id="rId2"/>
    <sheet name="Jurisdiction" sheetId="14" r:id="rId3"/>
    <sheet name="Cause of Affliction" sheetId="3" r:id="rId4"/>
    <sheet name="Rescuer" sheetId="13" r:id="rId5"/>
    <sheet name="Yearly  Comparisons" sheetId="10" r:id="rId6"/>
    <sheet name="Monthly Comparisons" sheetId="12" r:id="rId7"/>
    <sheet name="Sheet2" sheetId="11" r:id="rId8"/>
  </sheets>
  <definedNames>
    <definedName name="_xlnm._FilterDatabase" localSheetId="0" hidden="1">'Management Report'!$A$4:$C$65</definedName>
    <definedName name="_xlnm.Print_Area" localSheetId="0">'Management Report'!$A$1:$K$74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1" l="1"/>
  <c r="K19" i="1"/>
  <c r="K20" i="1"/>
  <c r="K21" i="1"/>
  <c r="K22" i="1"/>
  <c r="K23" i="1"/>
  <c r="K24" i="1"/>
  <c r="K25" i="1"/>
  <c r="K1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" i="1"/>
  <c r="F31" i="1"/>
  <c r="G20" i="1"/>
  <c r="J14" i="1"/>
  <c r="K10" i="1"/>
  <c r="K4" i="1"/>
  <c r="K9" i="1"/>
  <c r="K5" i="1"/>
  <c r="K8" i="1"/>
  <c r="K6" i="1"/>
  <c r="K7" i="1"/>
  <c r="K11" i="1"/>
  <c r="K13" i="1"/>
  <c r="K12" i="1"/>
  <c r="G31" i="1"/>
  <c r="G30" i="1"/>
  <c r="G24" i="1"/>
  <c r="G19" i="1"/>
  <c r="G5" i="1"/>
  <c r="G10" i="1"/>
  <c r="G18" i="1"/>
  <c r="G13" i="1"/>
  <c r="G27" i="1"/>
  <c r="G14" i="1"/>
  <c r="G15" i="1"/>
  <c r="G9" i="1"/>
  <c r="G25" i="1"/>
  <c r="G29" i="1"/>
  <c r="G11" i="1"/>
  <c r="G16" i="1"/>
  <c r="G28" i="1"/>
  <c r="G6" i="1"/>
  <c r="G7" i="1"/>
  <c r="G23" i="1"/>
  <c r="G22" i="1"/>
  <c r="G12" i="1"/>
  <c r="G4" i="1"/>
  <c r="G26" i="1"/>
  <c r="G17" i="1"/>
  <c r="G21" i="1"/>
  <c r="G8" i="1"/>
  <c r="F52" i="1"/>
  <c r="K14" i="1"/>
  <c r="G34" i="1"/>
  <c r="G40" i="1"/>
  <c r="G43" i="1"/>
  <c r="G50" i="1"/>
  <c r="G41" i="1"/>
  <c r="G35" i="1"/>
  <c r="G36" i="1"/>
  <c r="G49" i="1"/>
  <c r="G46" i="1"/>
  <c r="F56" i="1"/>
  <c r="G42" i="1"/>
  <c r="G48" i="1"/>
  <c r="G38" i="1"/>
  <c r="G44" i="1"/>
  <c r="G47" i="1"/>
  <c r="G39" i="1"/>
  <c r="G51" i="1"/>
  <c r="G37" i="1"/>
  <c r="G45" i="1"/>
  <c r="G52" i="1"/>
  <c r="K26" i="1"/>
</calcChain>
</file>

<file path=xl/sharedStrings.xml><?xml version="1.0" encoding="utf-8"?>
<sst xmlns="http://schemas.openxmlformats.org/spreadsheetml/2006/main" count="149" uniqueCount="144">
  <si>
    <t>Total:</t>
  </si>
  <si>
    <t>Taxon Group</t>
  </si>
  <si>
    <t>Avian - Domestic/Feral/Exotic</t>
  </si>
  <si>
    <t>Avian - Other</t>
  </si>
  <si>
    <t>Avian - Seabird/Pelican</t>
  </si>
  <si>
    <t>Avian - Waterbird</t>
  </si>
  <si>
    <t>Eutherian - Bat - Flying Fox</t>
  </si>
  <si>
    <t>Marsupial - Koala</t>
  </si>
  <si>
    <t>Marsupial - Macropod</t>
  </si>
  <si>
    <t>Marsupial - Possum/Glider</t>
  </si>
  <si>
    <t>Monotreme</t>
  </si>
  <si>
    <t>Reptile - Lizard</t>
  </si>
  <si>
    <t>Reptile - Snake - Terrestrial</t>
  </si>
  <si>
    <t>Reptile - Turtle - Freshwater</t>
  </si>
  <si>
    <t>Reptile - Turtle - Marine</t>
  </si>
  <si>
    <t>Abnormal animal location</t>
  </si>
  <si>
    <t>Cat Attack</t>
  </si>
  <si>
    <t>Dog Attack</t>
  </si>
  <si>
    <t>Electrocuted</t>
  </si>
  <si>
    <t>Fell out of tree</t>
  </si>
  <si>
    <t>Fence Entanglement</t>
  </si>
  <si>
    <t>Fishing tackle entanglement</t>
  </si>
  <si>
    <t>HBC</t>
  </si>
  <si>
    <t>Hit window</t>
  </si>
  <si>
    <t>Machine injury</t>
  </si>
  <si>
    <t>Orphaned/Dependent Young</t>
  </si>
  <si>
    <t>Other</t>
  </si>
  <si>
    <t>Overt signs of disease</t>
  </si>
  <si>
    <t>Unnecessary capture</t>
  </si>
  <si>
    <t>Local Gov. Areas</t>
  </si>
  <si>
    <t>Diagnosis (Aetiology)</t>
  </si>
  <si>
    <t>Amputation</t>
  </si>
  <si>
    <t>Bacterial - Botulism</t>
  </si>
  <si>
    <t>Chlamydiosis - cystitis</t>
  </si>
  <si>
    <t>Emaciation/exhaustion</t>
  </si>
  <si>
    <t>Eye injury</t>
  </si>
  <si>
    <t>Fracture - clavicle</t>
  </si>
  <si>
    <t>Fracture - coracoid</t>
  </si>
  <si>
    <t>Fracture - jaw</t>
  </si>
  <si>
    <t>Fracture - leg</t>
  </si>
  <si>
    <t>Fracture - pelvis</t>
  </si>
  <si>
    <t>Fracture - shell</t>
  </si>
  <si>
    <t>Fracture - skull</t>
  </si>
  <si>
    <t>Fracture - spine</t>
  </si>
  <si>
    <t>Fracture - wing</t>
  </si>
  <si>
    <t>Joint injury</t>
  </si>
  <si>
    <t>Multi-organ/system failure</t>
  </si>
  <si>
    <t>Neurological - trauma</t>
  </si>
  <si>
    <t>Soft tissue injury</t>
  </si>
  <si>
    <t>Trauma - membrane injury</t>
  </si>
  <si>
    <t>Trauma - other</t>
  </si>
  <si>
    <t>Unknown</t>
  </si>
  <si>
    <t>Viral - PBFD</t>
  </si>
  <si>
    <t>Client Category</t>
  </si>
  <si>
    <t>Australia Zoo</t>
  </si>
  <si>
    <t>Australia Zoo Rescue Unit</t>
  </si>
  <si>
    <t>Australian Wildlife Hospital</t>
  </si>
  <si>
    <t>General Public</t>
  </si>
  <si>
    <t>Wildlife Carer</t>
  </si>
  <si>
    <t>Total Running Tally</t>
  </si>
  <si>
    <t>Marsupial - Bandicoot</t>
  </si>
  <si>
    <t>Malicious injury/poisoning</t>
  </si>
  <si>
    <t xml:space="preserve">Cause's of Affliction </t>
  </si>
  <si>
    <t>Eutherian - Domestic/ Feral</t>
  </si>
  <si>
    <t>Drowning</t>
  </si>
  <si>
    <t>Natural predation</t>
  </si>
  <si>
    <t>Poisoning</t>
  </si>
  <si>
    <t>Spirorchid fluke leading to floating (turtles)</t>
  </si>
  <si>
    <t>Pneumonia - aspiration</t>
  </si>
  <si>
    <t>Eutherian - Bat - Microbat</t>
  </si>
  <si>
    <t>Health Check</t>
  </si>
  <si>
    <t>EPA/QPWS</t>
  </si>
  <si>
    <t>Neurological - other</t>
  </si>
  <si>
    <t>Netting Entanglement</t>
  </si>
  <si>
    <t>Brisbane City Council</t>
  </si>
  <si>
    <t>Fraser Coast Regional Council</t>
  </si>
  <si>
    <t>Gold Coast City</t>
  </si>
  <si>
    <t>Gympie Regional Council</t>
  </si>
  <si>
    <t>Logan City Council</t>
  </si>
  <si>
    <t>Moreton Bay Regional Council</t>
  </si>
  <si>
    <t>Redland Shire Council</t>
  </si>
  <si>
    <t>Somerset Regional Council</t>
  </si>
  <si>
    <t>Sunshine Coast Regional Council</t>
  </si>
  <si>
    <t>Fracture - other</t>
  </si>
  <si>
    <t>Metabolic bone disease</t>
  </si>
  <si>
    <t>Pneumonia - bacterial</t>
  </si>
  <si>
    <t>Sept 2015</t>
  </si>
  <si>
    <t>Amphibian - Native Frog</t>
  </si>
  <si>
    <t>Oct 2015</t>
  </si>
  <si>
    <t>Monthly Comparisons</t>
  </si>
  <si>
    <t>June 2015</t>
  </si>
  <si>
    <t>July 2015</t>
  </si>
  <si>
    <t>Aug 2015</t>
  </si>
  <si>
    <t>Mar 2015</t>
  </si>
  <si>
    <t>Nov 2015</t>
  </si>
  <si>
    <t>April 2015</t>
  </si>
  <si>
    <t>May 2015</t>
  </si>
  <si>
    <t>Other Entanglement</t>
  </si>
  <si>
    <t>Pneumonia - other/unknown</t>
  </si>
  <si>
    <t>Dermatitis</t>
  </si>
  <si>
    <t>Fracture - ribs</t>
  </si>
  <si>
    <t>Dec 2015</t>
  </si>
  <si>
    <t>Jan 2016</t>
  </si>
  <si>
    <t>Fishing tackle ingestion</t>
  </si>
  <si>
    <t>South Burnett Regional Council</t>
  </si>
  <si>
    <t>Degloving injury</t>
  </si>
  <si>
    <t>Gunshot</t>
  </si>
  <si>
    <t>Possum dermatitis</t>
  </si>
  <si>
    <t>Adhesive/Sticky substance</t>
  </si>
  <si>
    <t>Beach stranding (not floater)</t>
  </si>
  <si>
    <t>Bloat - ringtail possum</t>
  </si>
  <si>
    <t>Fungal - Candida</t>
  </si>
  <si>
    <t>Gastro-intestinal - other</t>
  </si>
  <si>
    <t>Gastro-intestinal trauma</t>
  </si>
  <si>
    <t>Myopathy</t>
  </si>
  <si>
    <t>Nutritional disorder – other</t>
  </si>
  <si>
    <t>Viral - lyssavirus</t>
  </si>
  <si>
    <t>Feb 2016</t>
  </si>
  <si>
    <t>Eutherian - Rodent</t>
  </si>
  <si>
    <t>Bush Fire/Fire</t>
  </si>
  <si>
    <t>Surrendered/confiscated</t>
  </si>
  <si>
    <t>Abcess</t>
  </si>
  <si>
    <t>Anaemia - Rodenticide toxicity</t>
  </si>
  <si>
    <t>Bacterial - other</t>
  </si>
  <si>
    <t>Burn - fire</t>
  </si>
  <si>
    <t>Clearview test -ve</t>
  </si>
  <si>
    <t>Floater</t>
  </si>
  <si>
    <t>Fracture - scapula</t>
  </si>
  <si>
    <t>Fungal - other</t>
  </si>
  <si>
    <t>Lorikeet paralysis syndrome</t>
  </si>
  <si>
    <t>Lymphoma</t>
  </si>
  <si>
    <t>Non-viable young</t>
  </si>
  <si>
    <t>Nutritional disorder – milk intolerance</t>
  </si>
  <si>
    <t>Paralysis - tick paralysis</t>
  </si>
  <si>
    <t>Paralysis - trauma</t>
  </si>
  <si>
    <t>Parasites - Toxoplasma</t>
  </si>
  <si>
    <t>Parasitic - internal/intestinal</t>
  </si>
  <si>
    <t>Other Government Agency</t>
  </si>
  <si>
    <t>Mar 2016</t>
  </si>
  <si>
    <t>2004 - Mar 2016</t>
  </si>
  <si>
    <t>Hospital Admissions  March 2016</t>
  </si>
  <si>
    <t xml:space="preserve">March  Yearly Comparisons’ </t>
  </si>
  <si>
    <t>Mar-15</t>
  </si>
  <si>
    <t>Mar-16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</si>
</sst>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b/>
      <sz val="15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17" fontId="6" fillId="2" borderId="0" xfId="0" quotePrefix="1" applyNumberFormat="1" applyFont="1" applyFill="1" applyAlignment="1">
      <alignment horizontal="center"/>
    </xf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9" fontId="0" fillId="3" borderId="0" xfId="1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1" applyFont="1" applyFill="1" applyAlignment="1">
      <alignment horizontal="center"/>
    </xf>
    <xf numFmtId="0" fontId="0" fillId="0" borderId="0" xfId="0"/>
    <xf numFmtId="17" fontId="3" fillId="5" borderId="0" xfId="0" quotePrefix="1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7" fontId="0" fillId="5" borderId="0" xfId="0" quotePrefix="1" applyNumberFormat="1" applyFill="1" applyAlignment="1">
      <alignment horizontal="center"/>
    </xf>
    <xf numFmtId="49" fontId="5" fillId="5" borderId="0" xfId="0" applyNumberFormat="1" applyFont="1" applyFill="1" applyAlignment="1">
      <alignment horizontal="center"/>
    </xf>
    <xf numFmtId="0" fontId="0" fillId="0" borderId="0" xfId="0" applyFill="1"/>
    <xf numFmtId="17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9" fontId="8" fillId="0" borderId="0" xfId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9" fontId="0" fillId="7" borderId="0" xfId="1" applyFont="1" applyFill="1" applyAlignment="1">
      <alignment horizontal="center"/>
    </xf>
    <xf numFmtId="0" fontId="0" fillId="0" borderId="0" xfId="0"/>
    <xf numFmtId="0" fontId="0" fillId="0" borderId="0" xfId="0"/>
    <xf numFmtId="49" fontId="6" fillId="2" borderId="0" xfId="0" applyNumberFormat="1" applyFont="1" applyFill="1" applyAlignment="1">
      <alignment horizontal="center"/>
    </xf>
    <xf numFmtId="0" fontId="9" fillId="7" borderId="0" xfId="0" applyFont="1" applyFill="1"/>
    <xf numFmtId="0" fontId="9" fillId="7" borderId="0" xfId="0" applyFont="1" applyFill="1" applyAlignment="1">
      <alignment horizontal="center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1" applyFont="1" applyFill="1" applyAlignment="1">
      <alignment horizontal="center"/>
    </xf>
    <xf numFmtId="0" fontId="2" fillId="3" borderId="0" xfId="0" applyFont="1" applyFill="1"/>
    <xf numFmtId="0" fontId="0" fillId="9" borderId="0" xfId="0" applyFill="1"/>
    <xf numFmtId="0" fontId="0" fillId="9" borderId="0" xfId="0" applyFill="1" applyAlignment="1">
      <alignment horizontal="center"/>
    </xf>
    <xf numFmtId="9" fontId="3" fillId="9" borderId="0" xfId="1" applyFont="1" applyFill="1" applyAlignment="1">
      <alignment horizontal="center"/>
    </xf>
    <xf numFmtId="0" fontId="2" fillId="9" borderId="0" xfId="0" applyFont="1" applyFill="1"/>
    <xf numFmtId="0" fontId="2" fillId="9" borderId="0" xfId="0" applyFont="1" applyFill="1" applyAlignment="1">
      <alignment horizontal="center"/>
    </xf>
    <xf numFmtId="17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/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chartsheet" Target="chartsheets/sheet6.xml"/><Relationship Id="rId8" Type="http://schemas.openxmlformats.org/officeDocument/2006/relationships/worksheet" Target="worksheets/sheet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'Management Report'!$E$34:$E$43</c:f>
              <c:strCache>
                <c:ptCount val="10"/>
                <c:pt idx="0">
                  <c:v>Avian - Other</c:v>
                </c:pt>
                <c:pt idx="1">
                  <c:v>Marsupial - Possum/Glider</c:v>
                </c:pt>
                <c:pt idx="2">
                  <c:v>Reptile - Lizard</c:v>
                </c:pt>
                <c:pt idx="3">
                  <c:v>Reptile - Snake - Terrestrial</c:v>
                </c:pt>
                <c:pt idx="4">
                  <c:v>Eutherian - Bat - Flying Fox</c:v>
                </c:pt>
                <c:pt idx="5">
                  <c:v>Marsupial - Macropod</c:v>
                </c:pt>
                <c:pt idx="6">
                  <c:v>Avian - Waterbird</c:v>
                </c:pt>
                <c:pt idx="7">
                  <c:v>Marsupial - Koala</c:v>
                </c:pt>
                <c:pt idx="8">
                  <c:v>Avian - Domestic/Feral/Exotic</c:v>
                </c:pt>
                <c:pt idx="9">
                  <c:v>Eutherian - Bat - Microbat</c:v>
                </c:pt>
              </c:strCache>
            </c:strRef>
          </c:cat>
          <c:val>
            <c:numRef>
              <c:f>'Management Report'!$G$34:$G$43</c:f>
              <c:numCache>
                <c:formatCode>0%</c:formatCode>
                <c:ptCount val="10"/>
                <c:pt idx="0">
                  <c:v>0.404819277108434</c:v>
                </c:pt>
                <c:pt idx="1">
                  <c:v>0.127710843373494</c:v>
                </c:pt>
                <c:pt idx="2">
                  <c:v>0.0867469879518072</c:v>
                </c:pt>
                <c:pt idx="3">
                  <c:v>0.0795180722891566</c:v>
                </c:pt>
                <c:pt idx="4">
                  <c:v>0.0674698795180723</c:v>
                </c:pt>
                <c:pt idx="5">
                  <c:v>0.0433734939759036</c:v>
                </c:pt>
                <c:pt idx="6">
                  <c:v>0.036144578313253</c:v>
                </c:pt>
                <c:pt idx="7">
                  <c:v>0.0337349397590361</c:v>
                </c:pt>
                <c:pt idx="8">
                  <c:v>0.0265060240963855</c:v>
                </c:pt>
                <c:pt idx="9">
                  <c:v>0.0265060240963855</c:v>
                </c:pt>
              </c:numCache>
            </c:numRef>
          </c:val>
          <c:extLst/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2"/>
              <c:layout>
                <c:manualLayout>
                  <c:x val="-0.00780730579012271"/>
                  <c:y val="0.041639396622296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202633269141794"/>
                  <c:y val="0.010928165789979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.283071189800536"/>
                  <c:y val="0.10130914379244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0.144568085871115"/>
                  <c:y val="0.030430644577146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'Management Report'!$I$4:$I$13</c:f>
              <c:strCache>
                <c:ptCount val="10"/>
                <c:pt idx="0">
                  <c:v>Sunshine Coast Regional Council</c:v>
                </c:pt>
                <c:pt idx="1">
                  <c:v>Moreton Bay Regional Council</c:v>
                </c:pt>
                <c:pt idx="2">
                  <c:v>Fraser Coast Regional Council</c:v>
                </c:pt>
                <c:pt idx="3">
                  <c:v>Brisbane City Council</c:v>
                </c:pt>
                <c:pt idx="4">
                  <c:v>Gympie Regional Council</c:v>
                </c:pt>
                <c:pt idx="5">
                  <c:v>Somerset Regional Council</c:v>
                </c:pt>
                <c:pt idx="6">
                  <c:v>Gold Coast City</c:v>
                </c:pt>
                <c:pt idx="7">
                  <c:v>South Burnett Regional Council</c:v>
                </c:pt>
                <c:pt idx="8">
                  <c:v>Logan City Council</c:v>
                </c:pt>
                <c:pt idx="9">
                  <c:v>Redland Shire Council</c:v>
                </c:pt>
              </c:strCache>
            </c:strRef>
          </c:cat>
          <c:val>
            <c:numRef>
              <c:f>'Management Report'!$K$4:$K$13</c:f>
              <c:numCache>
                <c:formatCode>0%</c:formatCode>
                <c:ptCount val="10"/>
                <c:pt idx="0">
                  <c:v>0.628915662650602</c:v>
                </c:pt>
                <c:pt idx="1">
                  <c:v>0.233734939759036</c:v>
                </c:pt>
                <c:pt idx="2">
                  <c:v>0.0409638554216867</c:v>
                </c:pt>
                <c:pt idx="3">
                  <c:v>0.0385542168674699</c:v>
                </c:pt>
                <c:pt idx="4">
                  <c:v>0.0192771084337349</c:v>
                </c:pt>
                <c:pt idx="5">
                  <c:v>0.0192771084337349</c:v>
                </c:pt>
                <c:pt idx="6">
                  <c:v>0.00963855421686747</c:v>
                </c:pt>
                <c:pt idx="7">
                  <c:v>0.00481927710843373</c:v>
                </c:pt>
                <c:pt idx="8">
                  <c:v>0.00240963855421687</c:v>
                </c:pt>
                <c:pt idx="9">
                  <c:v>0.00240963855421687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6875926124569"/>
          <c:y val="0.0813861380249099"/>
          <c:w val="0.540771473557513"/>
          <c:h val="0.828833857289067"/>
        </c:manualLayout>
      </c:layout>
      <c:pieChart>
        <c:varyColors val="1"/>
        <c:ser>
          <c:idx val="0"/>
          <c:order val="0"/>
          <c:dLbls>
            <c:dLbl>
              <c:idx val="14"/>
              <c:layout>
                <c:manualLayout>
                  <c:x val="-0.272404412085749"/>
                  <c:y val="0.0987885403231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0.0786244654822693"/>
                  <c:y val="0.045036564542390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'Management Report'!$E$4:$E$13</c:f>
              <c:strCache>
                <c:ptCount val="10"/>
                <c:pt idx="0">
                  <c:v>HBC</c:v>
                </c:pt>
                <c:pt idx="1">
                  <c:v>Orphaned/Dependent Young</c:v>
                </c:pt>
                <c:pt idx="2">
                  <c:v>Overt signs of disease</c:v>
                </c:pt>
                <c:pt idx="3">
                  <c:v>Other</c:v>
                </c:pt>
                <c:pt idx="4">
                  <c:v>Cat Attack</c:v>
                </c:pt>
                <c:pt idx="5">
                  <c:v>Dog Attack</c:v>
                </c:pt>
                <c:pt idx="6">
                  <c:v>Natural predation</c:v>
                </c:pt>
                <c:pt idx="7">
                  <c:v>Abnormal animal location</c:v>
                </c:pt>
                <c:pt idx="8">
                  <c:v>Hit window</c:v>
                </c:pt>
                <c:pt idx="9">
                  <c:v>Health Check</c:v>
                </c:pt>
              </c:strCache>
            </c:strRef>
          </c:cat>
          <c:val>
            <c:numRef>
              <c:f>'Management Report'!$G$4:$G$13</c:f>
              <c:numCache>
                <c:formatCode>0%</c:formatCode>
                <c:ptCount val="10"/>
                <c:pt idx="0">
                  <c:v>0.238317757009346</c:v>
                </c:pt>
                <c:pt idx="1">
                  <c:v>0.14018691588785</c:v>
                </c:pt>
                <c:pt idx="2">
                  <c:v>0.130841121495327</c:v>
                </c:pt>
                <c:pt idx="3">
                  <c:v>0.0887850467289719</c:v>
                </c:pt>
                <c:pt idx="4">
                  <c:v>0.0607476635514019</c:v>
                </c:pt>
                <c:pt idx="5">
                  <c:v>0.0607476635514019</c:v>
                </c:pt>
                <c:pt idx="6">
                  <c:v>0.0327102803738318</c:v>
                </c:pt>
                <c:pt idx="7">
                  <c:v>0.0303738317757009</c:v>
                </c:pt>
                <c:pt idx="8">
                  <c:v>0.0303738317757009</c:v>
                </c:pt>
                <c:pt idx="9">
                  <c:v>0.0257009345794392</c:v>
                </c:pt>
              </c:numCache>
            </c:numRef>
          </c:val>
          <c:extLst/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'Management Report'!$I$18:$I$25</c:f>
              <c:strCache>
                <c:ptCount val="8"/>
                <c:pt idx="0">
                  <c:v>Australia Zoo</c:v>
                </c:pt>
                <c:pt idx="1">
                  <c:v>Australia Zoo Rescue Unit</c:v>
                </c:pt>
                <c:pt idx="2">
                  <c:v>Australian Wildlife Hospital</c:v>
                </c:pt>
                <c:pt idx="3">
                  <c:v>EPA/QPWS</c:v>
                </c:pt>
                <c:pt idx="4">
                  <c:v>General Public</c:v>
                </c:pt>
                <c:pt idx="5">
                  <c:v>Other Government Agency</c:v>
                </c:pt>
                <c:pt idx="6">
                  <c:v>Unknown</c:v>
                </c:pt>
                <c:pt idx="7">
                  <c:v>Wildlife Carer</c:v>
                </c:pt>
              </c:strCache>
            </c:strRef>
          </c:cat>
          <c:val>
            <c:numRef>
              <c:f>'Management Report'!$K$18:$K$25</c:f>
              <c:numCache>
                <c:formatCode>0%</c:formatCode>
                <c:ptCount val="8"/>
                <c:pt idx="0">
                  <c:v>0.0506024096385542</c:v>
                </c:pt>
                <c:pt idx="1">
                  <c:v>0.240963855421687</c:v>
                </c:pt>
                <c:pt idx="2">
                  <c:v>0.00240963855421687</c:v>
                </c:pt>
                <c:pt idx="3">
                  <c:v>0.00481927710843373</c:v>
                </c:pt>
                <c:pt idx="4">
                  <c:v>0.387951807228916</c:v>
                </c:pt>
                <c:pt idx="5">
                  <c:v>0.00240963855421687</c:v>
                </c:pt>
                <c:pt idx="6">
                  <c:v>0.00963855421686747</c:v>
                </c:pt>
                <c:pt idx="7">
                  <c:v>0.301204819277108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sideWall>
    <c:backWall>
      <c:thickness val="0"/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'Management Report'!$I$29:$I$37</c:f>
              <c:strCache>
                <c:ptCount val="9"/>
                <c:pt idx="0">
                  <c:v>Mar-08</c:v>
                </c:pt>
                <c:pt idx="1">
                  <c:v>Mar-09</c:v>
                </c:pt>
                <c:pt idx="2">
                  <c:v>Mar-10</c:v>
                </c:pt>
                <c:pt idx="3">
                  <c:v>Mar-11</c:v>
                </c:pt>
                <c:pt idx="4">
                  <c:v>Mar-12</c:v>
                </c:pt>
                <c:pt idx="5">
                  <c:v>Mar-13</c:v>
                </c:pt>
                <c:pt idx="6">
                  <c:v>Mar-14</c:v>
                </c:pt>
                <c:pt idx="7">
                  <c:v>Mar-15</c:v>
                </c:pt>
                <c:pt idx="8">
                  <c:v>Mar-16</c:v>
                </c:pt>
              </c:strCache>
            </c:strRef>
          </c:cat>
          <c:val>
            <c:numRef>
              <c:f>'Management Report'!$J$29:$J$37</c:f>
              <c:numCache>
                <c:formatCode>General</c:formatCode>
                <c:ptCount val="9"/>
                <c:pt idx="0">
                  <c:v>419.0</c:v>
                </c:pt>
                <c:pt idx="1">
                  <c:v>473.0</c:v>
                </c:pt>
                <c:pt idx="2">
                  <c:v>600.0</c:v>
                </c:pt>
                <c:pt idx="3">
                  <c:v>548.0</c:v>
                </c:pt>
                <c:pt idx="4">
                  <c:v>379.0</c:v>
                </c:pt>
                <c:pt idx="5">
                  <c:v>403.0</c:v>
                </c:pt>
                <c:pt idx="6">
                  <c:v>485.0</c:v>
                </c:pt>
                <c:pt idx="7">
                  <c:v>401.0</c:v>
                </c:pt>
                <c:pt idx="8">
                  <c:v>415.0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44968304"/>
        <c:axId val="2144966144"/>
        <c:axId val="0"/>
      </c:bar3DChart>
      <c:catAx>
        <c:axId val="214496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4966144"/>
        <c:crosses val="autoZero"/>
        <c:auto val="1"/>
        <c:lblAlgn val="ctr"/>
        <c:lblOffset val="100"/>
        <c:noMultiLvlLbl val="0"/>
      </c:catAx>
      <c:valAx>
        <c:axId val="214496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968304"/>
        <c:crosses val="autoZero"/>
        <c:crossBetween val="between"/>
      </c:valAx>
    </c:plotArea>
    <c:plotVisOnly val="1"/>
    <c:dispBlanksAs val="gap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'Management Report'!$I$40:$I$52</c:f>
              <c:strCache>
                <c:ptCount val="13"/>
                <c:pt idx="0">
                  <c:v>Mar 2015</c:v>
                </c:pt>
                <c:pt idx="1">
                  <c:v>April 2015</c:v>
                </c:pt>
                <c:pt idx="2">
                  <c:v>May 2015</c:v>
                </c:pt>
                <c:pt idx="3">
                  <c:v>June 2015</c:v>
                </c:pt>
                <c:pt idx="4">
                  <c:v>July 2015</c:v>
                </c:pt>
                <c:pt idx="5">
                  <c:v>Aug 2015</c:v>
                </c:pt>
                <c:pt idx="6">
                  <c:v>Sept 2015</c:v>
                </c:pt>
                <c:pt idx="7">
                  <c:v>Oct 2015</c:v>
                </c:pt>
                <c:pt idx="8">
                  <c:v>Nov 2015</c:v>
                </c:pt>
                <c:pt idx="9">
                  <c:v>Dec 2015</c:v>
                </c:pt>
                <c:pt idx="10">
                  <c:v>Jan 2016</c:v>
                </c:pt>
                <c:pt idx="11">
                  <c:v>Feb 2016</c:v>
                </c:pt>
                <c:pt idx="12">
                  <c:v>Mar 2016</c:v>
                </c:pt>
              </c:strCache>
            </c:strRef>
          </c:cat>
          <c:val>
            <c:numRef>
              <c:f>'Management Report'!$J$40:$J$52</c:f>
              <c:numCache>
                <c:formatCode>General</c:formatCode>
                <c:ptCount val="13"/>
                <c:pt idx="0">
                  <c:v>401.0</c:v>
                </c:pt>
                <c:pt idx="1">
                  <c:v>434.0</c:v>
                </c:pt>
                <c:pt idx="2">
                  <c:v>291.0</c:v>
                </c:pt>
                <c:pt idx="3">
                  <c:v>284.0</c:v>
                </c:pt>
                <c:pt idx="4">
                  <c:v>316.0</c:v>
                </c:pt>
                <c:pt idx="5">
                  <c:v>464.0</c:v>
                </c:pt>
                <c:pt idx="6">
                  <c:v>529.0</c:v>
                </c:pt>
                <c:pt idx="7">
                  <c:v>596.0</c:v>
                </c:pt>
                <c:pt idx="8">
                  <c:v>658.0</c:v>
                </c:pt>
                <c:pt idx="9">
                  <c:v>542.0</c:v>
                </c:pt>
                <c:pt idx="10">
                  <c:v>571.0</c:v>
                </c:pt>
                <c:pt idx="11">
                  <c:v>486.0</c:v>
                </c:pt>
                <c:pt idx="12">
                  <c:v>415.0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45060752"/>
        <c:axId val="2145068000"/>
        <c:axId val="0"/>
      </c:bar3DChart>
      <c:catAx>
        <c:axId val="214506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5068000"/>
        <c:crosses val="autoZero"/>
        <c:auto val="1"/>
        <c:lblAlgn val="ctr"/>
        <c:lblOffset val="100"/>
        <c:noMultiLvlLbl val="0"/>
      </c:catAx>
      <c:valAx>
        <c:axId val="214506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060752"/>
        <c:crosses val="autoZero"/>
        <c:crossBetween val="between"/>
      </c:valAx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22679" y="-22679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0655" cy="60627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0.33116</cdr:x>
      <cdr:y>0.09975</cdr:y>
    </cdr:from>
    <cdr:to>
      <cdr:x>0.42958</cdr:x>
      <cdr:y>0.25057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76726" y="60476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400" b="1"/>
            <a:t>Monthly</a:t>
          </a:r>
          <a:r>
            <a:rPr lang="en-AU" sz="1400" b="1" baseline="0"/>
            <a:t> Comparisons</a:t>
          </a:r>
          <a:endParaRPr lang="en-AU" sz="14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0.77409</cdr:x>
      <cdr:y>0.09322</cdr:y>
    </cdr:from>
    <cdr:to>
      <cdr:x>0.91943</cdr:x>
      <cdr:y>0.13923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80385" y="564173"/>
          <a:ext cx="1348154" cy="278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  <cdr:relSizeAnchor xmlns:cdr="http://schemas.openxmlformats.org/drawingml/2006/chartDrawing">
    <cdr:from>
      <cdr:x>0.7891</cdr:x>
      <cdr:y>0.07143</cdr:y>
    </cdr:from>
    <cdr:to>
      <cdr:x>0.91943</cdr:x>
      <cdr:y>0.25763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319595" y="432289"/>
          <a:ext cx="1208943" cy="1126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400" b="1"/>
            <a:t>Top 10 Taxon Groups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-22679" y="-22679"/>
    <xdr:ext cx="9298214" cy="60551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0.78831</cdr:x>
      <cdr:y>0.03511</cdr:y>
    </cdr:from>
    <cdr:to>
      <cdr:x>0.97314</cdr:x>
      <cdr:y>0.12228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12270" y="212481"/>
          <a:ext cx="1714500" cy="527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400" b="1"/>
            <a:t>Top 10 Causes         of Affliction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0.66911</cdr:x>
      <cdr:y>0.05243</cdr:y>
    </cdr:from>
    <cdr:to>
      <cdr:x>0.91951</cdr:x>
      <cdr:y>0.11486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21488" y="317500"/>
          <a:ext cx="2328333" cy="377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400" b="1"/>
            <a:t>Rescuer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7565" cy="60628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0.4109</cdr:x>
      <cdr:y>0.06858</cdr:y>
    </cdr:from>
    <cdr:to>
      <cdr:x>0.50932</cdr:x>
      <cdr:y>0.2194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7553" y="415785"/>
          <a:ext cx="914386" cy="91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400" b="1"/>
            <a:t>                          Yearly</a:t>
          </a:r>
          <a:r>
            <a:rPr lang="en-AU" sz="1400" b="1" baseline="0"/>
            <a:t> </a:t>
          </a:r>
          <a:r>
            <a:rPr lang="en-AU" sz="1400" b="1"/>
            <a:t>Comparisons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99"/>
  <sheetViews>
    <sheetView topLeftCell="A25" workbookViewId="0">
      <selection activeCell="A41" sqref="A41:C41"/>
    </sheetView>
  </sheetViews>
  <sheetFormatPr baseColWidth="10" defaultColWidth="8.83203125" defaultRowHeight="15" x14ac:dyDescent="0.2"/>
  <cols>
    <col min="1" max="1" width="30" customWidth="1"/>
    <col min="2" max="2" width="8.83203125" style="2"/>
    <col min="3" max="3" width="8.83203125" style="4"/>
    <col min="5" max="5" width="40.33203125" bestFit="1" customWidth="1"/>
    <col min="6" max="6" width="8.83203125" style="2"/>
    <col min="9" max="9" width="31.5" bestFit="1" customWidth="1"/>
    <col min="10" max="10" width="8.83203125" style="2"/>
  </cols>
  <sheetData>
    <row r="1" spans="1:11" ht="20" x14ac:dyDescent="0.25">
      <c r="A1" s="50" t="s">
        <v>140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s="6" customFormat="1" ht="20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2">
      <c r="A3" s="55" t="s">
        <v>30</v>
      </c>
      <c r="B3" s="55"/>
      <c r="C3" s="55"/>
      <c r="E3" s="54" t="s">
        <v>62</v>
      </c>
      <c r="F3" s="54"/>
      <c r="G3" s="54"/>
      <c r="I3" s="53" t="s">
        <v>29</v>
      </c>
      <c r="J3" s="53"/>
      <c r="K3" s="53"/>
    </row>
    <row r="4" spans="1:11" x14ac:dyDescent="0.2">
      <c r="A4" s="11" t="s">
        <v>121</v>
      </c>
      <c r="B4" s="12">
        <v>2</v>
      </c>
      <c r="C4" s="13">
        <f>B4/$B$61</f>
        <v>4.8192771084337354E-3</v>
      </c>
      <c r="E4" s="38" t="s">
        <v>22</v>
      </c>
      <c r="F4" s="39">
        <v>102</v>
      </c>
      <c r="G4" s="40">
        <f t="shared" ref="G4:G30" si="0">F4/$F$31</f>
        <v>0.23831775700934579</v>
      </c>
      <c r="I4" s="28" t="s">
        <v>82</v>
      </c>
      <c r="J4" s="29">
        <v>261</v>
      </c>
      <c r="K4" s="30">
        <f t="shared" ref="K4:K14" si="1">J4/$J$14</f>
        <v>0.62891566265060239</v>
      </c>
    </row>
    <row r="5" spans="1:11" x14ac:dyDescent="0.2">
      <c r="A5" s="11" t="s">
        <v>31</v>
      </c>
      <c r="B5" s="12">
        <v>2</v>
      </c>
      <c r="C5" s="13">
        <f>B5/$B$61</f>
        <v>4.8192771084337354E-3</v>
      </c>
      <c r="E5" s="38" t="s">
        <v>25</v>
      </c>
      <c r="F5" s="39">
        <v>60</v>
      </c>
      <c r="G5" s="40">
        <f t="shared" si="0"/>
        <v>0.14018691588785046</v>
      </c>
      <c r="I5" s="28" t="s">
        <v>79</v>
      </c>
      <c r="J5" s="29">
        <v>97</v>
      </c>
      <c r="K5" s="30">
        <f t="shared" si="1"/>
        <v>0.23373493975903614</v>
      </c>
    </row>
    <row r="6" spans="1:11" x14ac:dyDescent="0.2">
      <c r="A6" s="11" t="s">
        <v>122</v>
      </c>
      <c r="B6" s="12">
        <v>1</v>
      </c>
      <c r="C6" s="13">
        <f>B6/$B$61</f>
        <v>2.4096385542168677E-3</v>
      </c>
      <c r="E6" s="38" t="s">
        <v>27</v>
      </c>
      <c r="F6" s="39">
        <v>56</v>
      </c>
      <c r="G6" s="40">
        <f t="shared" si="0"/>
        <v>0.13084112149532709</v>
      </c>
      <c r="I6" s="28" t="s">
        <v>75</v>
      </c>
      <c r="J6" s="29">
        <v>17</v>
      </c>
      <c r="K6" s="30">
        <f t="shared" si="1"/>
        <v>4.0963855421686748E-2</v>
      </c>
    </row>
    <row r="7" spans="1:11" x14ac:dyDescent="0.2">
      <c r="A7" s="11" t="s">
        <v>32</v>
      </c>
      <c r="B7" s="12">
        <v>8</v>
      </c>
      <c r="C7" s="13">
        <f>B7/$B$61</f>
        <v>1.9277108433734941E-2</v>
      </c>
      <c r="E7" s="38" t="s">
        <v>26</v>
      </c>
      <c r="F7" s="39">
        <v>38</v>
      </c>
      <c r="G7" s="40">
        <f t="shared" si="0"/>
        <v>8.8785046728971959E-2</v>
      </c>
      <c r="I7" s="28" t="s">
        <v>74</v>
      </c>
      <c r="J7" s="29">
        <v>16</v>
      </c>
      <c r="K7" s="30">
        <f t="shared" si="1"/>
        <v>3.8554216867469883E-2</v>
      </c>
    </row>
    <row r="8" spans="1:11" x14ac:dyDescent="0.2">
      <c r="A8" s="11" t="s">
        <v>123</v>
      </c>
      <c r="B8" s="12">
        <v>1</v>
      </c>
      <c r="C8" s="13">
        <f>B8/$B$61</f>
        <v>2.4096385542168677E-3</v>
      </c>
      <c r="E8" s="38" t="s">
        <v>16</v>
      </c>
      <c r="F8" s="39">
        <v>26</v>
      </c>
      <c r="G8" s="40">
        <f t="shared" si="0"/>
        <v>6.0747663551401869E-2</v>
      </c>
      <c r="I8" s="28" t="s">
        <v>77</v>
      </c>
      <c r="J8" s="29">
        <v>8</v>
      </c>
      <c r="K8" s="30">
        <f t="shared" si="1"/>
        <v>1.9277108433734941E-2</v>
      </c>
    </row>
    <row r="9" spans="1:11" x14ac:dyDescent="0.2">
      <c r="A9" s="11" t="s">
        <v>110</v>
      </c>
      <c r="B9" s="12">
        <v>1</v>
      </c>
      <c r="C9" s="13">
        <f>B9/$B$61</f>
        <v>2.4096385542168677E-3</v>
      </c>
      <c r="E9" s="38" t="s">
        <v>17</v>
      </c>
      <c r="F9" s="39">
        <v>26</v>
      </c>
      <c r="G9" s="40">
        <f t="shared" si="0"/>
        <v>6.0747663551401869E-2</v>
      </c>
      <c r="I9" s="28" t="s">
        <v>81</v>
      </c>
      <c r="J9" s="29">
        <v>8</v>
      </c>
      <c r="K9" s="30">
        <f t="shared" si="1"/>
        <v>1.9277108433734941E-2</v>
      </c>
    </row>
    <row r="10" spans="1:11" x14ac:dyDescent="0.2">
      <c r="A10" s="11" t="s">
        <v>124</v>
      </c>
      <c r="B10" s="12">
        <v>2</v>
      </c>
      <c r="C10" s="13">
        <f>B10/$B$61</f>
        <v>4.8192771084337354E-3</v>
      </c>
      <c r="E10" s="38" t="s">
        <v>65</v>
      </c>
      <c r="F10" s="39">
        <v>14</v>
      </c>
      <c r="G10" s="40">
        <f t="shared" si="0"/>
        <v>3.2710280373831772E-2</v>
      </c>
      <c r="I10" s="28" t="s">
        <v>76</v>
      </c>
      <c r="J10" s="29">
        <v>4</v>
      </c>
      <c r="K10" s="30">
        <f t="shared" si="1"/>
        <v>9.6385542168674707E-3</v>
      </c>
    </row>
    <row r="11" spans="1:11" x14ac:dyDescent="0.2">
      <c r="A11" s="11" t="s">
        <v>33</v>
      </c>
      <c r="B11" s="12">
        <v>7</v>
      </c>
      <c r="C11" s="13">
        <f>B11/$B$61</f>
        <v>1.6867469879518072E-2</v>
      </c>
      <c r="E11" s="38" t="s">
        <v>15</v>
      </c>
      <c r="F11" s="39">
        <v>13</v>
      </c>
      <c r="G11" s="40">
        <f t="shared" si="0"/>
        <v>3.0373831775700934E-2</v>
      </c>
      <c r="I11" s="28" t="s">
        <v>104</v>
      </c>
      <c r="J11" s="29">
        <v>2</v>
      </c>
      <c r="K11" s="30">
        <f t="shared" si="1"/>
        <v>4.8192771084337354E-3</v>
      </c>
    </row>
    <row r="12" spans="1:11" x14ac:dyDescent="0.2">
      <c r="A12" s="11" t="s">
        <v>125</v>
      </c>
      <c r="B12" s="12">
        <v>1</v>
      </c>
      <c r="C12" s="13">
        <f>B12/$B$61</f>
        <v>2.4096385542168677E-3</v>
      </c>
      <c r="E12" s="38" t="s">
        <v>23</v>
      </c>
      <c r="F12" s="39">
        <v>13</v>
      </c>
      <c r="G12" s="40">
        <f t="shared" si="0"/>
        <v>3.0373831775700934E-2</v>
      </c>
      <c r="I12" s="28" t="s">
        <v>78</v>
      </c>
      <c r="J12" s="29">
        <v>1</v>
      </c>
      <c r="K12" s="30">
        <f t="shared" si="1"/>
        <v>2.4096385542168677E-3</v>
      </c>
    </row>
    <row r="13" spans="1:11" x14ac:dyDescent="0.2">
      <c r="A13" s="11" t="s">
        <v>105</v>
      </c>
      <c r="B13" s="12">
        <v>2</v>
      </c>
      <c r="C13" s="13">
        <f>B13/$B$61</f>
        <v>4.8192771084337354E-3</v>
      </c>
      <c r="E13" s="38" t="s">
        <v>70</v>
      </c>
      <c r="F13" s="39">
        <v>11</v>
      </c>
      <c r="G13" s="40">
        <f t="shared" si="0"/>
        <v>2.5700934579439252E-2</v>
      </c>
      <c r="I13" s="28" t="s">
        <v>80</v>
      </c>
      <c r="J13" s="29">
        <v>1</v>
      </c>
      <c r="K13" s="30">
        <f t="shared" si="1"/>
        <v>2.4096385542168677E-3</v>
      </c>
    </row>
    <row r="14" spans="1:11" x14ac:dyDescent="0.2">
      <c r="A14" s="11" t="s">
        <v>99</v>
      </c>
      <c r="B14" s="12">
        <v>3</v>
      </c>
      <c r="C14" s="13">
        <f>B14/$B$61</f>
        <v>7.2289156626506026E-3</v>
      </c>
      <c r="E14" s="38" t="s">
        <v>20</v>
      </c>
      <c r="F14" s="39">
        <v>10</v>
      </c>
      <c r="G14" s="40">
        <f t="shared" si="0"/>
        <v>2.336448598130841E-2</v>
      </c>
      <c r="I14" s="34" t="s">
        <v>0</v>
      </c>
      <c r="J14" s="35">
        <f>SUM(J4:J13)</f>
        <v>415</v>
      </c>
      <c r="K14" s="30">
        <f t="shared" si="1"/>
        <v>1</v>
      </c>
    </row>
    <row r="15" spans="1:11" x14ac:dyDescent="0.2">
      <c r="A15" s="11" t="s">
        <v>34</v>
      </c>
      <c r="B15" s="12">
        <v>10</v>
      </c>
      <c r="C15" s="13">
        <f>B15/$B$61</f>
        <v>2.4096385542168676E-2</v>
      </c>
      <c r="E15" s="38" t="s">
        <v>18</v>
      </c>
      <c r="F15" s="39">
        <v>8</v>
      </c>
      <c r="G15" s="40">
        <f t="shared" si="0"/>
        <v>1.8691588785046728E-2</v>
      </c>
      <c r="I15" s="32"/>
      <c r="J15" s="32"/>
      <c r="K15" s="32"/>
    </row>
    <row r="16" spans="1:11" x14ac:dyDescent="0.2">
      <c r="A16" s="11" t="s">
        <v>35</v>
      </c>
      <c r="B16" s="12">
        <v>12</v>
      </c>
      <c r="C16" s="13">
        <f>B16/$B$61</f>
        <v>2.891566265060241E-2</v>
      </c>
      <c r="E16" s="38" t="s">
        <v>28</v>
      </c>
      <c r="F16" s="39">
        <v>8</v>
      </c>
      <c r="G16" s="40">
        <f t="shared" si="0"/>
        <v>1.8691588785046728E-2</v>
      </c>
    </row>
    <row r="17" spans="1:11" x14ac:dyDescent="0.2">
      <c r="A17" s="11" t="s">
        <v>126</v>
      </c>
      <c r="B17" s="12">
        <v>4</v>
      </c>
      <c r="C17" s="13">
        <f>B17/$B$61</f>
        <v>9.6385542168674707E-3</v>
      </c>
      <c r="E17" s="38" t="s">
        <v>19</v>
      </c>
      <c r="F17" s="39">
        <v>7</v>
      </c>
      <c r="G17" s="40">
        <f t="shared" si="0"/>
        <v>1.6355140186915886E-2</v>
      </c>
      <c r="I17" s="59" t="s">
        <v>53</v>
      </c>
      <c r="J17" s="59"/>
      <c r="K17" s="59"/>
    </row>
    <row r="18" spans="1:11" x14ac:dyDescent="0.2">
      <c r="A18" s="11" t="s">
        <v>36</v>
      </c>
      <c r="B18" s="12">
        <v>5</v>
      </c>
      <c r="C18" s="13">
        <f>B18/$B$61</f>
        <v>1.2048192771084338E-2</v>
      </c>
      <c r="E18" s="38" t="s">
        <v>24</v>
      </c>
      <c r="F18" s="39">
        <v>7</v>
      </c>
      <c r="G18" s="40">
        <f t="shared" si="0"/>
        <v>1.6355140186915886E-2</v>
      </c>
      <c r="I18" s="42" t="s">
        <v>54</v>
      </c>
      <c r="J18" s="43">
        <v>21</v>
      </c>
      <c r="K18" s="44">
        <f>J18/$J$26</f>
        <v>5.0602409638554217E-2</v>
      </c>
    </row>
    <row r="19" spans="1:11" x14ac:dyDescent="0.2">
      <c r="A19" s="11" t="s">
        <v>37</v>
      </c>
      <c r="B19" s="12">
        <v>20</v>
      </c>
      <c r="C19" s="13">
        <f>B19/$B$61</f>
        <v>4.8192771084337352E-2</v>
      </c>
      <c r="E19" s="38" t="s">
        <v>97</v>
      </c>
      <c r="F19" s="39">
        <v>4</v>
      </c>
      <c r="G19" s="40">
        <f t="shared" si="0"/>
        <v>9.3457943925233638E-3</v>
      </c>
      <c r="I19" s="42" t="s">
        <v>55</v>
      </c>
      <c r="J19" s="43">
        <v>100</v>
      </c>
      <c r="K19" s="44">
        <f t="shared" ref="K19:K25" si="2">J19/$J$26</f>
        <v>0.24096385542168675</v>
      </c>
    </row>
    <row r="20" spans="1:11" x14ac:dyDescent="0.2">
      <c r="A20" s="11" t="s">
        <v>38</v>
      </c>
      <c r="B20" s="12">
        <v>5</v>
      </c>
      <c r="C20" s="13">
        <f>B20/$B$61</f>
        <v>1.2048192771084338E-2</v>
      </c>
      <c r="E20" s="38" t="s">
        <v>109</v>
      </c>
      <c r="F20" s="39">
        <v>3</v>
      </c>
      <c r="G20" s="40">
        <f t="shared" si="0"/>
        <v>7.0093457943925233E-3</v>
      </c>
      <c r="I20" s="42" t="s">
        <v>56</v>
      </c>
      <c r="J20" s="43">
        <v>1</v>
      </c>
      <c r="K20" s="44">
        <f t="shared" si="2"/>
        <v>2.4096385542168677E-3</v>
      </c>
    </row>
    <row r="21" spans="1:11" x14ac:dyDescent="0.2">
      <c r="A21" s="11" t="s">
        <v>39</v>
      </c>
      <c r="B21" s="12">
        <v>17</v>
      </c>
      <c r="C21" s="13">
        <f>B21/$B$61</f>
        <v>4.0963855421686748E-2</v>
      </c>
      <c r="E21" s="38" t="s">
        <v>64</v>
      </c>
      <c r="F21" s="39">
        <v>3</v>
      </c>
      <c r="G21" s="40">
        <f t="shared" si="0"/>
        <v>7.0093457943925233E-3</v>
      </c>
      <c r="I21" s="42" t="s">
        <v>71</v>
      </c>
      <c r="J21" s="43">
        <v>2</v>
      </c>
      <c r="K21" s="44">
        <f t="shared" si="2"/>
        <v>4.8192771084337354E-3</v>
      </c>
    </row>
    <row r="22" spans="1:11" x14ac:dyDescent="0.2">
      <c r="A22" s="11" t="s">
        <v>83</v>
      </c>
      <c r="B22" s="12">
        <v>8</v>
      </c>
      <c r="C22" s="13">
        <f>B22/$B$61</f>
        <v>1.9277108433734941E-2</v>
      </c>
      <c r="E22" s="38" t="s">
        <v>61</v>
      </c>
      <c r="F22" s="39">
        <v>3</v>
      </c>
      <c r="G22" s="40">
        <f t="shared" si="0"/>
        <v>7.0093457943925233E-3</v>
      </c>
      <c r="I22" s="42" t="s">
        <v>57</v>
      </c>
      <c r="J22" s="43">
        <v>161</v>
      </c>
      <c r="K22" s="44">
        <f t="shared" si="2"/>
        <v>0.38795180722891565</v>
      </c>
    </row>
    <row r="23" spans="1:11" x14ac:dyDescent="0.2">
      <c r="A23" s="11" t="s">
        <v>40</v>
      </c>
      <c r="B23" s="12">
        <v>6</v>
      </c>
      <c r="C23" s="13">
        <f>B23/$B$61</f>
        <v>1.4457831325301205E-2</v>
      </c>
      <c r="E23" s="38" t="s">
        <v>73</v>
      </c>
      <c r="F23" s="39">
        <v>3</v>
      </c>
      <c r="G23" s="40">
        <f t="shared" si="0"/>
        <v>7.0093457943925233E-3</v>
      </c>
      <c r="I23" s="42" t="s">
        <v>137</v>
      </c>
      <c r="J23" s="43">
        <v>1</v>
      </c>
      <c r="K23" s="44">
        <f t="shared" si="2"/>
        <v>2.4096385542168677E-3</v>
      </c>
    </row>
    <row r="24" spans="1:11" x14ac:dyDescent="0.2">
      <c r="A24" s="11" t="s">
        <v>100</v>
      </c>
      <c r="B24" s="12">
        <v>3</v>
      </c>
      <c r="C24" s="13">
        <f>B24/$B$61</f>
        <v>7.2289156626506026E-3</v>
      </c>
      <c r="E24" s="38" t="s">
        <v>66</v>
      </c>
      <c r="F24" s="39">
        <v>3</v>
      </c>
      <c r="G24" s="40">
        <f t="shared" si="0"/>
        <v>7.0093457943925233E-3</v>
      </c>
      <c r="I24" s="42" t="s">
        <v>51</v>
      </c>
      <c r="J24" s="43">
        <v>4</v>
      </c>
      <c r="K24" s="44">
        <f t="shared" si="2"/>
        <v>9.6385542168674707E-3</v>
      </c>
    </row>
    <row r="25" spans="1:11" x14ac:dyDescent="0.2">
      <c r="A25" s="11" t="s">
        <v>127</v>
      </c>
      <c r="B25" s="12">
        <v>1</v>
      </c>
      <c r="C25" s="13">
        <f>B25/$B$61</f>
        <v>2.4096385542168677E-3</v>
      </c>
      <c r="E25" s="38" t="s">
        <v>119</v>
      </c>
      <c r="F25" s="39">
        <v>2</v>
      </c>
      <c r="G25" s="40">
        <f t="shared" si="0"/>
        <v>4.6728971962616819E-3</v>
      </c>
      <c r="I25" s="42" t="s">
        <v>58</v>
      </c>
      <c r="J25" s="43">
        <v>125</v>
      </c>
      <c r="K25" s="44">
        <f t="shared" si="2"/>
        <v>0.30120481927710846</v>
      </c>
    </row>
    <row r="26" spans="1:11" x14ac:dyDescent="0.2">
      <c r="A26" s="11" t="s">
        <v>41</v>
      </c>
      <c r="B26" s="12">
        <v>2</v>
      </c>
      <c r="C26" s="13">
        <f>B26/$B$61</f>
        <v>4.8192771084337354E-3</v>
      </c>
      <c r="E26" s="38" t="s">
        <v>21</v>
      </c>
      <c r="F26" s="39">
        <v>2</v>
      </c>
      <c r="G26" s="40">
        <f t="shared" si="0"/>
        <v>4.6728971962616819E-3</v>
      </c>
      <c r="I26" s="45" t="s">
        <v>0</v>
      </c>
      <c r="J26" s="46">
        <f>SUM(J18:J25)</f>
        <v>415</v>
      </c>
      <c r="K26" s="44">
        <f>J26/$J$26</f>
        <v>1</v>
      </c>
    </row>
    <row r="27" spans="1:11" x14ac:dyDescent="0.2">
      <c r="A27" s="11" t="s">
        <v>42</v>
      </c>
      <c r="B27" s="12">
        <v>5</v>
      </c>
      <c r="C27" s="13">
        <f>B27/$B$61</f>
        <v>1.2048192771084338E-2</v>
      </c>
      <c r="E27" s="38" t="s">
        <v>103</v>
      </c>
      <c r="F27" s="39">
        <v>2</v>
      </c>
      <c r="G27" s="40">
        <f t="shared" si="0"/>
        <v>4.6728971962616819E-3</v>
      </c>
    </row>
    <row r="28" spans="1:11" x14ac:dyDescent="0.2">
      <c r="A28" s="11" t="s">
        <v>43</v>
      </c>
      <c r="B28" s="12">
        <v>23</v>
      </c>
      <c r="C28" s="13">
        <f>B28/$B$61</f>
        <v>5.5421686746987948E-2</v>
      </c>
      <c r="E28" s="38" t="s">
        <v>67</v>
      </c>
      <c r="F28" s="39">
        <v>2</v>
      </c>
      <c r="G28" s="40">
        <f t="shared" si="0"/>
        <v>4.6728971962616819E-3</v>
      </c>
      <c r="I28" s="58" t="s">
        <v>141</v>
      </c>
      <c r="J28" s="58"/>
    </row>
    <row r="29" spans="1:11" x14ac:dyDescent="0.2">
      <c r="A29" s="11" t="s">
        <v>44</v>
      </c>
      <c r="B29" s="12">
        <v>30</v>
      </c>
      <c r="C29" s="13">
        <f>B29/$B$61</f>
        <v>7.2289156626506021E-2</v>
      </c>
      <c r="E29" s="38" t="s">
        <v>108</v>
      </c>
      <c r="F29" s="39">
        <v>1</v>
      </c>
      <c r="G29" s="40">
        <f t="shared" si="0"/>
        <v>2.3364485981308409E-3</v>
      </c>
      <c r="I29" s="47">
        <v>39508</v>
      </c>
      <c r="J29" s="48">
        <v>419</v>
      </c>
    </row>
    <row r="30" spans="1:11" x14ac:dyDescent="0.2">
      <c r="A30" s="11" t="s">
        <v>111</v>
      </c>
      <c r="B30" s="12">
        <v>2</v>
      </c>
      <c r="C30" s="13">
        <f>B30/$B$61</f>
        <v>4.8192771084337354E-3</v>
      </c>
      <c r="E30" s="38" t="s">
        <v>120</v>
      </c>
      <c r="F30" s="39">
        <v>1</v>
      </c>
      <c r="G30" s="40">
        <f t="shared" si="0"/>
        <v>2.3364485981308409E-3</v>
      </c>
      <c r="I30" s="47">
        <v>39873</v>
      </c>
      <c r="J30" s="48">
        <v>473</v>
      </c>
    </row>
    <row r="31" spans="1:11" x14ac:dyDescent="0.2">
      <c r="A31" s="11" t="s">
        <v>128</v>
      </c>
      <c r="B31" s="12">
        <v>1</v>
      </c>
      <c r="C31" s="13">
        <f>B31/$B$61</f>
        <v>2.4096385542168677E-3</v>
      </c>
      <c r="E31" s="38"/>
      <c r="F31" s="39">
        <f>SUM(F4:F30)</f>
        <v>428</v>
      </c>
      <c r="G31" s="40">
        <f t="shared" ref="G31" si="3">F31/$F$31</f>
        <v>1</v>
      </c>
      <c r="I31" s="47">
        <v>40238</v>
      </c>
      <c r="J31" s="48">
        <v>600</v>
      </c>
    </row>
    <row r="32" spans="1:11" x14ac:dyDescent="0.2">
      <c r="A32" s="11" t="s">
        <v>112</v>
      </c>
      <c r="B32" s="12">
        <v>2</v>
      </c>
      <c r="C32" s="13">
        <f>B32/$B$61</f>
        <v>4.8192771084337354E-3</v>
      </c>
      <c r="I32" s="47">
        <v>40603</v>
      </c>
      <c r="J32" s="48">
        <v>548</v>
      </c>
    </row>
    <row r="33" spans="1:15" x14ac:dyDescent="0.2">
      <c r="A33" s="11" t="s">
        <v>113</v>
      </c>
      <c r="B33" s="12">
        <v>1</v>
      </c>
      <c r="C33" s="13">
        <f>B33/$B$61</f>
        <v>2.4096385542168677E-3</v>
      </c>
      <c r="E33" s="56" t="s">
        <v>1</v>
      </c>
      <c r="F33" s="56"/>
      <c r="G33" s="56"/>
      <c r="I33" s="47">
        <v>40969</v>
      </c>
      <c r="J33" s="48">
        <v>379</v>
      </c>
    </row>
    <row r="34" spans="1:15" x14ac:dyDescent="0.2">
      <c r="A34" s="11" t="s">
        <v>106</v>
      </c>
      <c r="B34" s="12">
        <v>1</v>
      </c>
      <c r="C34" s="13">
        <f>B34/$B$61</f>
        <v>2.4096385542168677E-3</v>
      </c>
      <c r="E34" s="14" t="s">
        <v>3</v>
      </c>
      <c r="F34" s="15">
        <v>168</v>
      </c>
      <c r="G34" s="16">
        <f t="shared" ref="G34:G52" si="4">F34/$F$52</f>
        <v>0.40481927710843374</v>
      </c>
      <c r="I34" s="47">
        <v>41334</v>
      </c>
      <c r="J34" s="48">
        <v>403</v>
      </c>
    </row>
    <row r="35" spans="1:15" x14ac:dyDescent="0.2">
      <c r="A35" s="11" t="s">
        <v>45</v>
      </c>
      <c r="B35" s="12">
        <v>2</v>
      </c>
      <c r="C35" s="13">
        <f>B35/$B$61</f>
        <v>4.8192771084337354E-3</v>
      </c>
      <c r="E35" s="14" t="s">
        <v>9</v>
      </c>
      <c r="F35" s="15">
        <v>53</v>
      </c>
      <c r="G35" s="16">
        <f t="shared" si="4"/>
        <v>0.12771084337349398</v>
      </c>
      <c r="I35" s="47">
        <v>41699</v>
      </c>
      <c r="J35" s="48">
        <v>485</v>
      </c>
    </row>
    <row r="36" spans="1:15" x14ac:dyDescent="0.2">
      <c r="A36" s="11" t="s">
        <v>129</v>
      </c>
      <c r="B36" s="12">
        <v>1</v>
      </c>
      <c r="C36" s="13">
        <f>B36/$B$61</f>
        <v>2.4096385542168677E-3</v>
      </c>
      <c r="E36" s="14" t="s">
        <v>11</v>
      </c>
      <c r="F36" s="15">
        <v>36</v>
      </c>
      <c r="G36" s="16">
        <f t="shared" si="4"/>
        <v>8.6746987951807228E-2</v>
      </c>
      <c r="I36" s="33" t="s">
        <v>142</v>
      </c>
      <c r="J36" s="48">
        <v>401</v>
      </c>
    </row>
    <row r="37" spans="1:15" x14ac:dyDescent="0.2">
      <c r="A37" s="11" t="s">
        <v>130</v>
      </c>
      <c r="B37" s="12">
        <v>1</v>
      </c>
      <c r="C37" s="13">
        <f>B37/$B$61</f>
        <v>2.4096385542168677E-3</v>
      </c>
      <c r="E37" s="14" t="s">
        <v>12</v>
      </c>
      <c r="F37" s="15">
        <v>33</v>
      </c>
      <c r="G37" s="16">
        <f t="shared" si="4"/>
        <v>7.9518072289156624E-2</v>
      </c>
      <c r="I37" s="9" t="s">
        <v>143</v>
      </c>
      <c r="J37" s="26">
        <v>415</v>
      </c>
      <c r="K37" s="23"/>
    </row>
    <row r="38" spans="1:15" x14ac:dyDescent="0.2">
      <c r="A38" s="11" t="s">
        <v>84</v>
      </c>
      <c r="B38" s="12">
        <v>1</v>
      </c>
      <c r="C38" s="13">
        <f>B38/$B$61</f>
        <v>2.4096385542168677E-3</v>
      </c>
      <c r="E38" s="14" t="s">
        <v>6</v>
      </c>
      <c r="F38" s="15">
        <v>28</v>
      </c>
      <c r="G38" s="16">
        <f t="shared" si="4"/>
        <v>6.746987951807229E-2</v>
      </c>
      <c r="I38" s="32"/>
      <c r="K38" s="23"/>
    </row>
    <row r="39" spans="1:15" x14ac:dyDescent="0.2">
      <c r="A39" s="11" t="s">
        <v>46</v>
      </c>
      <c r="B39" s="12">
        <v>3</v>
      </c>
      <c r="C39" s="13">
        <f>B39/$B$61</f>
        <v>7.2289156626506026E-3</v>
      </c>
      <c r="E39" s="14" t="s">
        <v>8</v>
      </c>
      <c r="F39" s="15">
        <v>18</v>
      </c>
      <c r="G39" s="16">
        <f t="shared" si="4"/>
        <v>4.3373493975903614E-2</v>
      </c>
      <c r="I39" s="21" t="s">
        <v>89</v>
      </c>
      <c r="J39" s="21"/>
      <c r="K39" s="23"/>
    </row>
    <row r="40" spans="1:15" x14ac:dyDescent="0.2">
      <c r="A40" s="11" t="s">
        <v>114</v>
      </c>
      <c r="B40" s="12">
        <v>1</v>
      </c>
      <c r="C40" s="13">
        <f>B40/$B$61</f>
        <v>2.4096385542168677E-3</v>
      </c>
      <c r="E40" s="14" t="s">
        <v>5</v>
      </c>
      <c r="F40" s="15">
        <v>15</v>
      </c>
      <c r="G40" s="16">
        <f t="shared" si="4"/>
        <v>3.614457831325301E-2</v>
      </c>
      <c r="I40" s="18" t="s">
        <v>93</v>
      </c>
      <c r="J40" s="19">
        <v>401</v>
      </c>
      <c r="K40" s="23"/>
    </row>
    <row r="41" spans="1:15" x14ac:dyDescent="0.2">
      <c r="A41" s="11" t="s">
        <v>72</v>
      </c>
      <c r="B41" s="12">
        <v>4</v>
      </c>
      <c r="C41" s="13">
        <f>B41/$B$61</f>
        <v>9.6385542168674707E-3</v>
      </c>
      <c r="E41" s="14" t="s">
        <v>7</v>
      </c>
      <c r="F41" s="15">
        <v>14</v>
      </c>
      <c r="G41" s="16">
        <f t="shared" si="4"/>
        <v>3.3734939759036145E-2</v>
      </c>
      <c r="I41" s="18" t="s">
        <v>95</v>
      </c>
      <c r="J41" s="19">
        <v>434</v>
      </c>
      <c r="K41" s="23"/>
    </row>
    <row r="42" spans="1:15" x14ac:dyDescent="0.2">
      <c r="A42" s="11" t="s">
        <v>47</v>
      </c>
      <c r="B42" s="12">
        <v>12</v>
      </c>
      <c r="C42" s="13">
        <f>B42/$B$61</f>
        <v>2.891566265060241E-2</v>
      </c>
      <c r="E42" s="14" t="s">
        <v>2</v>
      </c>
      <c r="F42" s="15">
        <v>11</v>
      </c>
      <c r="G42" s="16">
        <f t="shared" si="4"/>
        <v>2.6506024096385541E-2</v>
      </c>
      <c r="I42" s="20" t="s">
        <v>96</v>
      </c>
      <c r="J42" s="19">
        <v>291</v>
      </c>
      <c r="K42" s="23"/>
    </row>
    <row r="43" spans="1:15" x14ac:dyDescent="0.2">
      <c r="A43" s="11" t="s">
        <v>131</v>
      </c>
      <c r="B43" s="12">
        <v>1</v>
      </c>
      <c r="C43" s="13">
        <f>B43/$B$61</f>
        <v>2.4096385542168677E-3</v>
      </c>
      <c r="E43" s="14" t="s">
        <v>69</v>
      </c>
      <c r="F43" s="15">
        <v>11</v>
      </c>
      <c r="G43" s="16">
        <f t="shared" si="4"/>
        <v>2.6506024096385541E-2</v>
      </c>
      <c r="I43" s="20" t="s">
        <v>90</v>
      </c>
      <c r="J43" s="19">
        <v>284</v>
      </c>
      <c r="K43" s="23"/>
    </row>
    <row r="44" spans="1:15" x14ac:dyDescent="0.2">
      <c r="A44" s="11" t="s">
        <v>132</v>
      </c>
      <c r="B44" s="12">
        <v>2</v>
      </c>
      <c r="C44" s="13">
        <f>B44/$B$61</f>
        <v>4.8192771084337354E-3</v>
      </c>
      <c r="E44" s="14" t="s">
        <v>63</v>
      </c>
      <c r="F44" s="15">
        <v>10</v>
      </c>
      <c r="G44" s="16">
        <f t="shared" si="4"/>
        <v>2.4096385542168676E-2</v>
      </c>
      <c r="I44" s="20" t="s">
        <v>91</v>
      </c>
      <c r="J44" s="19">
        <v>316</v>
      </c>
      <c r="K44" s="23"/>
      <c r="L44" s="49"/>
      <c r="M44" s="49"/>
      <c r="N44" s="49"/>
      <c r="O44" s="22"/>
    </row>
    <row r="45" spans="1:15" x14ac:dyDescent="0.2">
      <c r="A45" s="11" t="s">
        <v>115</v>
      </c>
      <c r="B45" s="12">
        <v>2</v>
      </c>
      <c r="C45" s="13">
        <f>B45/$B$61</f>
        <v>4.8192771084337354E-3</v>
      </c>
      <c r="E45" s="14" t="s">
        <v>14</v>
      </c>
      <c r="F45" s="15">
        <v>6</v>
      </c>
      <c r="G45" s="16">
        <f t="shared" si="4"/>
        <v>1.4457831325301205E-2</v>
      </c>
      <c r="I45" s="20" t="s">
        <v>92</v>
      </c>
      <c r="J45" s="19">
        <v>464</v>
      </c>
      <c r="K45" s="23"/>
      <c r="L45" s="23"/>
      <c r="M45" s="24"/>
      <c r="N45" s="25"/>
      <c r="O45" s="22"/>
    </row>
    <row r="46" spans="1:15" x14ac:dyDescent="0.2">
      <c r="A46" s="11" t="s">
        <v>26</v>
      </c>
      <c r="B46" s="12">
        <v>20</v>
      </c>
      <c r="C46" s="13">
        <f>B46/$B$61</f>
        <v>4.8192771084337352E-2</v>
      </c>
      <c r="E46" s="14" t="s">
        <v>87</v>
      </c>
      <c r="F46" s="15">
        <v>3</v>
      </c>
      <c r="G46" s="16">
        <f t="shared" si="4"/>
        <v>7.2289156626506026E-3</v>
      </c>
      <c r="I46" s="20" t="s">
        <v>86</v>
      </c>
      <c r="J46" s="19">
        <v>529</v>
      </c>
      <c r="K46" s="7"/>
      <c r="L46" s="22"/>
      <c r="M46" s="22"/>
      <c r="N46" s="25"/>
      <c r="O46" s="22"/>
    </row>
    <row r="47" spans="1:15" x14ac:dyDescent="0.2">
      <c r="A47" s="11" t="s">
        <v>133</v>
      </c>
      <c r="B47" s="12">
        <v>1</v>
      </c>
      <c r="C47" s="13">
        <f>B47/$B$61</f>
        <v>2.4096385542168677E-3</v>
      </c>
      <c r="E47" s="14" t="s">
        <v>60</v>
      </c>
      <c r="F47" s="15">
        <v>3</v>
      </c>
      <c r="G47" s="16">
        <f t="shared" si="4"/>
        <v>7.2289156626506026E-3</v>
      </c>
      <c r="I47" s="20" t="s">
        <v>88</v>
      </c>
      <c r="J47" s="19">
        <v>596</v>
      </c>
      <c r="K47" s="7"/>
      <c r="L47" s="22"/>
      <c r="M47" s="22"/>
      <c r="N47" s="25"/>
      <c r="O47" s="22"/>
    </row>
    <row r="48" spans="1:15" x14ac:dyDescent="0.2">
      <c r="A48" s="11" t="s">
        <v>134</v>
      </c>
      <c r="B48" s="12">
        <v>1</v>
      </c>
      <c r="C48" s="13">
        <f>B48/$B$61</f>
        <v>2.4096385542168677E-3</v>
      </c>
      <c r="E48" s="14" t="s">
        <v>4</v>
      </c>
      <c r="F48" s="15">
        <v>2</v>
      </c>
      <c r="G48" s="16">
        <f t="shared" si="4"/>
        <v>4.8192771084337354E-3</v>
      </c>
      <c r="I48" s="20" t="s">
        <v>94</v>
      </c>
      <c r="J48" s="19">
        <v>658</v>
      </c>
      <c r="K48" s="7"/>
      <c r="L48" s="22"/>
      <c r="M48" s="22"/>
      <c r="N48" s="25"/>
      <c r="O48" s="22"/>
    </row>
    <row r="49" spans="1:15" x14ac:dyDescent="0.2">
      <c r="A49" s="11" t="s">
        <v>135</v>
      </c>
      <c r="B49" s="12">
        <v>1</v>
      </c>
      <c r="C49" s="13">
        <f>B49/$B$61</f>
        <v>2.4096385542168677E-3</v>
      </c>
      <c r="E49" s="14" t="s">
        <v>13</v>
      </c>
      <c r="F49" s="15">
        <v>2</v>
      </c>
      <c r="G49" s="16">
        <f t="shared" si="4"/>
        <v>4.8192771084337354E-3</v>
      </c>
      <c r="I49" s="18" t="s">
        <v>101</v>
      </c>
      <c r="J49" s="19">
        <v>542</v>
      </c>
      <c r="L49" s="22"/>
      <c r="M49" s="22"/>
      <c r="N49" s="25"/>
      <c r="O49" s="22"/>
    </row>
    <row r="50" spans="1:15" ht="15.75" customHeight="1" x14ac:dyDescent="0.2">
      <c r="A50" s="11" t="s">
        <v>136</v>
      </c>
      <c r="B50" s="12">
        <v>1</v>
      </c>
      <c r="C50" s="13">
        <f>B50/$B$61</f>
        <v>2.4096385542168677E-3</v>
      </c>
      <c r="E50" s="14" t="s">
        <v>118</v>
      </c>
      <c r="F50" s="15">
        <v>1</v>
      </c>
      <c r="G50" s="16">
        <f t="shared" si="4"/>
        <v>2.4096385542168677E-3</v>
      </c>
      <c r="I50" s="18" t="s">
        <v>102</v>
      </c>
      <c r="J50" s="19">
        <v>571</v>
      </c>
      <c r="L50" s="22"/>
      <c r="M50" s="22"/>
      <c r="N50" s="25"/>
      <c r="O50" s="22"/>
    </row>
    <row r="51" spans="1:15" x14ac:dyDescent="0.2">
      <c r="A51" s="11" t="s">
        <v>68</v>
      </c>
      <c r="B51" s="12">
        <v>1</v>
      </c>
      <c r="C51" s="13">
        <f>B51/$B$61</f>
        <v>2.4096385542168677E-3</v>
      </c>
      <c r="E51" s="14" t="s">
        <v>10</v>
      </c>
      <c r="F51" s="15">
        <v>1</v>
      </c>
      <c r="G51" s="16">
        <f t="shared" si="4"/>
        <v>2.4096385542168677E-3</v>
      </c>
      <c r="I51" s="18" t="s">
        <v>117</v>
      </c>
      <c r="J51" s="19">
        <v>486</v>
      </c>
      <c r="L51" s="22"/>
      <c r="M51" s="22"/>
      <c r="N51" s="25"/>
      <c r="O51" s="22"/>
    </row>
    <row r="52" spans="1:15" x14ac:dyDescent="0.2">
      <c r="A52" s="11" t="s">
        <v>85</v>
      </c>
      <c r="B52" s="12">
        <v>1</v>
      </c>
      <c r="C52" s="13">
        <f>B52/$B$61</f>
        <v>2.4096385542168677E-3</v>
      </c>
      <c r="E52" s="36" t="s">
        <v>0</v>
      </c>
      <c r="F52" s="37">
        <f>SUM(F34:F51)</f>
        <v>415</v>
      </c>
      <c r="G52" s="16">
        <f t="shared" si="4"/>
        <v>1</v>
      </c>
      <c r="I52" s="18" t="s">
        <v>138</v>
      </c>
      <c r="J52" s="19">
        <v>415</v>
      </c>
      <c r="L52" s="22"/>
      <c r="M52" s="22"/>
      <c r="N52" s="25"/>
      <c r="O52" s="22"/>
    </row>
    <row r="53" spans="1:15" x14ac:dyDescent="0.2">
      <c r="A53" s="11" t="s">
        <v>98</v>
      </c>
      <c r="B53" s="12">
        <v>1</v>
      </c>
      <c r="C53" s="13">
        <f>B53/$B$61</f>
        <v>2.4096385542168677E-3</v>
      </c>
      <c r="E53" s="31"/>
      <c r="G53" s="31"/>
      <c r="L53" s="22"/>
      <c r="M53" s="22"/>
      <c r="N53" s="25"/>
      <c r="O53" s="22"/>
    </row>
    <row r="54" spans="1:15" x14ac:dyDescent="0.2">
      <c r="A54" s="11" t="s">
        <v>107</v>
      </c>
      <c r="B54" s="12">
        <v>3</v>
      </c>
      <c r="C54" s="13">
        <f>B54/$B$61</f>
        <v>7.2289156626506026E-3</v>
      </c>
      <c r="L54" s="22"/>
      <c r="M54" s="22"/>
      <c r="N54" s="22"/>
      <c r="O54" s="22"/>
    </row>
    <row r="55" spans="1:15" x14ac:dyDescent="0.2">
      <c r="A55" s="11" t="s">
        <v>48</v>
      </c>
      <c r="B55" s="12">
        <v>54</v>
      </c>
      <c r="C55" s="13">
        <f>B55/$B$61</f>
        <v>0.13012048192771083</v>
      </c>
      <c r="E55" s="57" t="s">
        <v>59</v>
      </c>
      <c r="F55" s="57"/>
    </row>
    <row r="56" spans="1:15" x14ac:dyDescent="0.2">
      <c r="A56" s="11" t="s">
        <v>49</v>
      </c>
      <c r="B56" s="12">
        <v>3</v>
      </c>
      <c r="C56" s="13">
        <f>B56/$B$61</f>
        <v>7.2289156626506026E-3</v>
      </c>
      <c r="E56" s="27" t="s">
        <v>139</v>
      </c>
      <c r="F56" s="27">
        <f>62463+F52</f>
        <v>62878</v>
      </c>
    </row>
    <row r="57" spans="1:15" x14ac:dyDescent="0.2">
      <c r="A57" s="11" t="s">
        <v>50</v>
      </c>
      <c r="B57" s="12">
        <v>12</v>
      </c>
      <c r="C57" s="13">
        <f>B57/$B$61</f>
        <v>2.891566265060241E-2</v>
      </c>
      <c r="E57" s="8"/>
      <c r="G57" s="8"/>
    </row>
    <row r="58" spans="1:15" x14ac:dyDescent="0.2">
      <c r="A58" s="11" t="s">
        <v>51</v>
      </c>
      <c r="B58" s="12">
        <v>89</v>
      </c>
      <c r="C58" s="13">
        <f>B58/$B$61</f>
        <v>0.21445783132530122</v>
      </c>
      <c r="E58" s="8"/>
      <c r="G58" s="8"/>
    </row>
    <row r="59" spans="1:15" x14ac:dyDescent="0.2">
      <c r="A59" s="11" t="s">
        <v>52</v>
      </c>
      <c r="B59" s="12">
        <v>10</v>
      </c>
      <c r="C59" s="13">
        <f>B59/$B$61</f>
        <v>2.4096385542168676E-2</v>
      </c>
      <c r="E59" s="8"/>
      <c r="G59" s="8"/>
    </row>
    <row r="60" spans="1:15" x14ac:dyDescent="0.2">
      <c r="A60" s="11" t="s">
        <v>116</v>
      </c>
      <c r="B60" s="12">
        <v>2</v>
      </c>
      <c r="C60" s="13">
        <f>B60/$B$61</f>
        <v>4.8192771084337354E-3</v>
      </c>
      <c r="G60" s="8"/>
    </row>
    <row r="61" spans="1:15" x14ac:dyDescent="0.2">
      <c r="A61" s="41" t="s">
        <v>0</v>
      </c>
      <c r="B61" s="12">
        <v>415</v>
      </c>
      <c r="C61" s="13">
        <f>B61/$B$61</f>
        <v>1</v>
      </c>
      <c r="G61" s="8"/>
    </row>
    <row r="62" spans="1:15" x14ac:dyDescent="0.2">
      <c r="A62" s="32"/>
      <c r="B62" s="32"/>
      <c r="C62" s="32"/>
      <c r="G62" s="8"/>
    </row>
    <row r="63" spans="1:15" x14ac:dyDescent="0.2">
      <c r="A63" s="32"/>
      <c r="B63" s="32"/>
      <c r="C63" s="32"/>
      <c r="G63" s="8"/>
    </row>
    <row r="64" spans="1:15" x14ac:dyDescent="0.2">
      <c r="A64" s="32"/>
      <c r="B64" s="32"/>
      <c r="C64" s="32"/>
      <c r="G64" s="8"/>
    </row>
    <row r="65" spans="1:7" x14ac:dyDescent="0.2">
      <c r="A65" s="32"/>
      <c r="B65" s="32"/>
      <c r="C65" s="32"/>
      <c r="G65" s="8"/>
    </row>
    <row r="66" spans="1:7" x14ac:dyDescent="0.2">
      <c r="B66" s="32"/>
      <c r="C66" s="32"/>
    </row>
    <row r="67" spans="1:7" x14ac:dyDescent="0.2">
      <c r="A67" s="31"/>
      <c r="B67" s="31"/>
      <c r="C67" s="31"/>
    </row>
    <row r="68" spans="1:7" x14ac:dyDescent="0.2">
      <c r="A68" s="31"/>
      <c r="B68" s="31"/>
      <c r="C68" s="31"/>
    </row>
    <row r="69" spans="1:7" x14ac:dyDescent="0.2">
      <c r="A69" s="17"/>
      <c r="B69" s="17"/>
      <c r="C69" s="17"/>
    </row>
    <row r="70" spans="1:7" x14ac:dyDescent="0.2">
      <c r="A70" s="17"/>
      <c r="B70" s="17"/>
      <c r="C70" s="17"/>
    </row>
    <row r="71" spans="1:7" x14ac:dyDescent="0.2">
      <c r="A71" s="10"/>
      <c r="B71" s="10"/>
      <c r="C71" s="10"/>
    </row>
    <row r="72" spans="1:7" x14ac:dyDescent="0.2">
      <c r="A72" s="8"/>
      <c r="B72" s="10"/>
      <c r="C72" s="10"/>
    </row>
    <row r="73" spans="1:7" x14ac:dyDescent="0.2">
      <c r="A73" s="8"/>
    </row>
    <row r="92" spans="1:2" ht="20" x14ac:dyDescent="0.25">
      <c r="A92" s="51"/>
      <c r="B92" s="52"/>
    </row>
    <row r="99" spans="1:2" x14ac:dyDescent="0.2">
      <c r="A99" s="1"/>
      <c r="B99" s="3"/>
    </row>
  </sheetData>
  <sheetProtection formatCells="0" formatColumns="0" formatRows="0" insertColumns="0" insertRows="0" insertHyperlinks="0" deleteColumns="0" deleteRows="0" sort="0" autoFilter="0" pivotTables="0"/>
  <sortState ref="E34:G51">
    <sortCondition descending="1" ref="G34:G51"/>
  </sortState>
  <mergeCells count="10">
    <mergeCell ref="L44:N44"/>
    <mergeCell ref="A1:K1"/>
    <mergeCell ref="A92:B92"/>
    <mergeCell ref="I3:K3"/>
    <mergeCell ref="E3:G3"/>
    <mergeCell ref="A3:C3"/>
    <mergeCell ref="E33:G33"/>
    <mergeCell ref="E55:F55"/>
    <mergeCell ref="I28:J28"/>
    <mergeCell ref="I17:K17"/>
  </mergeCells>
  <printOptions horizontalCentered="1" verticalCentered="1"/>
  <pageMargins left="0" right="0" top="0" bottom="0" header="0.31496062992125984" footer="0.31496062992125984"/>
  <pageSetup paperSize="9" scale="52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0" sqref="L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Management Report</vt:lpstr>
      <vt:lpstr>Sheet2</vt:lpstr>
      <vt:lpstr>Taxon Group</vt:lpstr>
      <vt:lpstr>Jurisdiction</vt:lpstr>
      <vt:lpstr>Cause of Affliction</vt:lpstr>
      <vt:lpstr>Rescuer</vt:lpstr>
      <vt:lpstr>Yearly  Comparisons</vt:lpstr>
      <vt:lpstr>Monthly Comparisons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Management Report</dc:title>
  <dc:subject>Management Report Document</dc:subject>
  <dc:creator>AZWH Admin</dc:creator>
  <dc:description>Management Report Document generated for Australia Zoo Wildlife Hospital</dc:description>
  <cp:lastModifiedBy>Microsoft Office User</cp:lastModifiedBy>
  <cp:lastPrinted>2016-04-05T05:20:59Z</cp:lastPrinted>
  <dcterms:created xsi:type="dcterms:W3CDTF">2015-06-07T23:49:46Z</dcterms:created>
  <dcterms:modified xsi:type="dcterms:W3CDTF">2016-09-20T00:37:40Z</dcterms:modified>
</cp:coreProperties>
</file>