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28" windowHeight="8555"/>
  </bookViews>
  <sheets>
    <sheet name="产品面积表" sheetId="1" r:id="rId1"/>
    <sheet name="喷涂面积表" sheetId="2" r:id="rId2"/>
  </sheets>
  <calcPr calcId="144525"/>
</workbook>
</file>

<file path=xl/sharedStrings.xml><?xml version="1.0" encoding="utf-8"?>
<sst xmlns="http://schemas.openxmlformats.org/spreadsheetml/2006/main" count="156" uniqueCount="69">
  <si>
    <t>序号</t>
  </si>
  <si>
    <t>服务分类</t>
  </si>
  <si>
    <t>图号</t>
  </si>
  <si>
    <t>产品编号</t>
  </si>
  <si>
    <t>见光宽度（mm)</t>
  </si>
  <si>
    <t>不见光宽度(mm)</t>
  </si>
  <si>
    <t>见光长度(mm)</t>
  </si>
  <si>
    <t>不见光长度(mm)</t>
  </si>
  <si>
    <t>原始数量(件)</t>
  </si>
  <si>
    <t>扫描数量(件)</t>
  </si>
  <si>
    <t>结算方式</t>
  </si>
  <si>
    <t>结算单位</t>
  </si>
  <si>
    <t>单件见光面积（㎡）</t>
  </si>
  <si>
    <t>单件展开面积（㎡）</t>
  </si>
  <si>
    <t>小计见光面积（㎡）</t>
  </si>
  <si>
    <t>小计展开面积（㎡）</t>
  </si>
  <si>
    <t>扫描小计展开面积</t>
  </si>
  <si>
    <t>扫描小计见光面积</t>
  </si>
  <si>
    <t>底板厚度(mm)</t>
  </si>
  <si>
    <t>产品板型</t>
  </si>
  <si>
    <t>颜色</t>
  </si>
  <si>
    <t>包装</t>
  </si>
  <si>
    <t>备注</t>
  </si>
  <si>
    <t>来图日期</t>
  </si>
  <si>
    <t>要求完成日期</t>
  </si>
  <si>
    <t>批次</t>
  </si>
  <si>
    <t>来图</t>
  </si>
  <si>
    <t>LB-01</t>
  </si>
  <si>
    <t>A1</t>
  </si>
  <si>
    <t>展开</t>
  </si>
  <si>
    <t>m²</t>
  </si>
  <si>
    <t>白色按色板</t>
  </si>
  <si>
    <t>白膜+泡泡膜+纸皮</t>
  </si>
  <si>
    <t>开槽</t>
  </si>
  <si>
    <t>2P</t>
  </si>
  <si>
    <t>LB-02</t>
  </si>
  <si>
    <t>A2</t>
  </si>
  <si>
    <t>A4</t>
  </si>
  <si>
    <r>
      <t xml:space="preserve">                 高鑫金属制品喷涂面积数据统计表        </t>
    </r>
    <r>
      <rPr>
        <b/>
        <sz val="12"/>
        <rFont val="黑体"/>
        <family val="3"/>
        <charset val="134"/>
      </rPr>
      <t>编号：GX-D00133</t>
    </r>
  </si>
  <si>
    <t>规格尺寸(mm)</t>
  </si>
  <si>
    <t>数量(件)</t>
  </si>
  <si>
    <t>单件见光面积</t>
  </si>
  <si>
    <t>单件面积/长度</t>
  </si>
  <si>
    <t>小计见光面积</t>
  </si>
  <si>
    <t>小计面积/长度</t>
  </si>
  <si>
    <t xml:space="preserve">备注 </t>
  </si>
  <si>
    <t>A</t>
  </si>
  <si>
    <t>B</t>
  </si>
  <si>
    <t>C</t>
  </si>
  <si>
    <t>D</t>
  </si>
  <si>
    <t>见光宽度</t>
  </si>
  <si>
    <t>E</t>
  </si>
  <si>
    <t>F</t>
  </si>
  <si>
    <t>宽度折边</t>
  </si>
  <si>
    <t>H</t>
  </si>
  <si>
    <t>I</t>
  </si>
  <si>
    <t>O</t>
  </si>
  <si>
    <t>P</t>
  </si>
  <si>
    <t>见光长度</t>
  </si>
  <si>
    <t>Q</t>
  </si>
  <si>
    <t>R</t>
  </si>
  <si>
    <t>长度折边</t>
  </si>
  <si>
    <t>见光</t>
  </si>
  <si>
    <t>㎡</t>
  </si>
  <si>
    <t>1：颜色面积区分；</t>
  </si>
  <si>
    <t>数量</t>
  </si>
  <si>
    <t>面积/m2</t>
  </si>
  <si>
    <t>审核：</t>
  </si>
  <si>
    <t>批准：</t>
  </si>
</sst>
</file>

<file path=xl/styles.xml><?xml version="1.0" encoding="utf-8"?>
<styleSheet xmlns="http://schemas.openxmlformats.org/spreadsheetml/2006/main">
  <numFmts count="10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0.000_ "/>
    <numFmt numFmtId="177" formatCode="0.00_ "/>
    <numFmt numFmtId="178" formatCode="0.00_);[Red]\(0.00\)"/>
    <numFmt numFmtId="179" formatCode="0.000_);[Red]\(0.000\)"/>
    <numFmt numFmtId="180" formatCode="0_);[Red]\(0\)"/>
    <numFmt numFmtId="181" formatCode="0.0_);[Red]\(0.0\)"/>
  </numFmts>
  <fonts count="26">
    <font>
      <sz val="11"/>
      <color theme="1"/>
      <name val="宋体"/>
      <charset val="134"/>
      <scheme val="minor"/>
    </font>
    <font>
      <b/>
      <sz val="20"/>
      <name val="黑体"/>
      <family val="3"/>
      <charset val="134"/>
    </font>
    <font>
      <sz val="12"/>
      <name val="宋体"/>
      <charset val="134"/>
    </font>
    <font>
      <sz val="10"/>
      <name val="宋体"/>
      <charset val="134"/>
    </font>
    <font>
      <sz val="11"/>
      <name val="宋体"/>
      <charset val="134"/>
    </font>
    <font>
      <sz val="11"/>
      <color indexed="8"/>
      <name val="宋体"/>
      <charset val="134"/>
    </font>
    <font>
      <b/>
      <sz val="11"/>
      <name val="宋体"/>
      <charset val="134"/>
    </font>
    <font>
      <b/>
      <sz val="11"/>
      <color rgb="FFFA7D00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134"/>
      <scheme val="minor"/>
    </font>
    <font>
      <sz val="11"/>
      <color rgb="FF3F3F76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rgb="FF9C0006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sz val="11"/>
      <color rgb="FF006100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2"/>
      <name val="黑体"/>
      <family val="3"/>
      <charset val="134"/>
    </font>
  </fonts>
  <fills count="35">
    <fill>
      <patternFill patternType="none"/>
    </fill>
    <fill>
      <patternFill patternType="gray125"/>
    </fill>
    <fill>
      <patternFill patternType="gray0625"/>
    </fill>
    <fill>
      <patternFill patternType="solid">
        <fgColor indexed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13" fillId="7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6" borderId="8" applyNumberFormat="0" applyFont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4" fillId="4" borderId="9" applyNumberFormat="0" applyAlignment="0" applyProtection="0">
      <alignment vertical="center"/>
    </xf>
    <xf numFmtId="0" fontId="7" fillId="4" borderId="4" applyNumberFormat="0" applyAlignment="0" applyProtection="0">
      <alignment vertical="center"/>
    </xf>
    <xf numFmtId="0" fontId="12" fillId="5" borderId="7" applyNumberFormat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2" fillId="0" borderId="0"/>
  </cellStyleXfs>
  <cellXfs count="51">
    <xf numFmtId="0" fontId="0" fillId="0" borderId="0" xfId="0">
      <alignment vertical="center"/>
    </xf>
    <xf numFmtId="0" fontId="1" fillId="0" borderId="0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vertical="center"/>
    </xf>
    <xf numFmtId="0" fontId="2" fillId="2" borderId="2" xfId="0" applyNumberFormat="1" applyFont="1" applyFill="1" applyBorder="1" applyAlignment="1">
      <alignment horizontal="center" vertical="center" wrapText="1"/>
    </xf>
    <xf numFmtId="177" fontId="2" fillId="2" borderId="2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49" fontId="2" fillId="2" borderId="2" xfId="0" applyNumberFormat="1" applyFont="1" applyFill="1" applyBorder="1" applyAlignment="1">
      <alignment horizontal="center" vertical="center" wrapText="1"/>
    </xf>
    <xf numFmtId="0" fontId="4" fillId="0" borderId="2" xfId="0" applyNumberFormat="1" applyFont="1" applyFill="1" applyBorder="1" applyAlignment="1">
      <alignment horizontal="center" vertical="center" wrapText="1"/>
    </xf>
    <xf numFmtId="177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2" fillId="0" borderId="2" xfId="0" applyNumberFormat="1" applyFont="1" applyFill="1" applyBorder="1" applyAlignment="1">
      <alignment horizontal="center" vertical="center" wrapText="1"/>
    </xf>
    <xf numFmtId="0" fontId="2" fillId="0" borderId="2" xfId="0" applyNumberFormat="1" applyFont="1" applyFill="1" applyBorder="1" applyAlignment="1">
      <alignment vertical="center" wrapText="1"/>
    </xf>
    <xf numFmtId="0" fontId="2" fillId="0" borderId="2" xfId="0" applyNumberFormat="1" applyFont="1" applyFill="1" applyBorder="1" applyAlignment="1">
      <alignment horizontal="left" vertical="center" wrapText="1" indent="1"/>
    </xf>
    <xf numFmtId="0" fontId="2" fillId="0" borderId="3" xfId="0" applyNumberFormat="1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/>
    </xf>
    <xf numFmtId="176" fontId="2" fillId="2" borderId="2" xfId="0" applyNumberFormat="1" applyFont="1" applyFill="1" applyBorder="1" applyAlignment="1">
      <alignment horizontal="center" vertical="center" wrapText="1"/>
    </xf>
    <xf numFmtId="1" fontId="4" fillId="0" borderId="2" xfId="0" applyNumberFormat="1" applyFont="1" applyFill="1" applyBorder="1" applyAlignment="1">
      <alignment horizontal="center" vertical="center"/>
    </xf>
    <xf numFmtId="176" fontId="4" fillId="0" borderId="2" xfId="0" applyNumberFormat="1" applyFont="1" applyFill="1" applyBorder="1" applyAlignment="1">
      <alignment horizontal="center" vertical="center" wrapText="1"/>
    </xf>
    <xf numFmtId="178" fontId="2" fillId="2" borderId="2" xfId="0" applyNumberFormat="1" applyFont="1" applyFill="1" applyBorder="1" applyAlignment="1">
      <alignment horizontal="center" vertical="center" wrapText="1"/>
    </xf>
    <xf numFmtId="176" fontId="4" fillId="0" borderId="2" xfId="0" applyNumberFormat="1" applyFont="1" applyFill="1" applyBorder="1" applyAlignment="1"/>
    <xf numFmtId="178" fontId="4" fillId="0" borderId="2" xfId="0" applyNumberFormat="1" applyFont="1" applyFill="1" applyBorder="1" applyAlignment="1">
      <alignment horizontal="center" vertical="center" wrapText="1"/>
    </xf>
    <xf numFmtId="179" fontId="4" fillId="0" borderId="2" xfId="0" applyNumberFormat="1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178" fontId="2" fillId="0" borderId="2" xfId="0" applyNumberFormat="1" applyFont="1" applyFill="1" applyBorder="1" applyAlignment="1">
      <alignment horizontal="center" vertical="center" wrapText="1"/>
    </xf>
    <xf numFmtId="178" fontId="2" fillId="0" borderId="2" xfId="0" applyNumberFormat="1" applyFont="1" applyFill="1" applyBorder="1" applyAlignment="1">
      <alignment horizontal="center" vertical="center" wrapText="1"/>
    </xf>
    <xf numFmtId="179" fontId="2" fillId="0" borderId="2" xfId="0" applyNumberFormat="1" applyFont="1" applyFill="1" applyBorder="1" applyAlignment="1">
      <alignment horizontal="center" vertical="center" wrapText="1"/>
    </xf>
    <xf numFmtId="180" fontId="2" fillId="0" borderId="2" xfId="0" applyNumberFormat="1" applyFont="1" applyFill="1" applyBorder="1" applyAlignment="1">
      <alignment horizontal="center" vertical="center" wrapText="1"/>
    </xf>
    <xf numFmtId="179" fontId="2" fillId="0" borderId="2" xfId="0" applyNumberFormat="1" applyFont="1" applyFill="1" applyBorder="1" applyAlignment="1">
      <alignment horizontal="center" vertical="center" wrapText="1"/>
    </xf>
    <xf numFmtId="176" fontId="2" fillId="0" borderId="0" xfId="0" applyNumberFormat="1" applyFont="1" applyFill="1" applyBorder="1" applyAlignment="1">
      <alignment vertical="center"/>
    </xf>
    <xf numFmtId="176" fontId="2" fillId="0" borderId="0" xfId="0" applyNumberFormat="1" applyFont="1" applyFill="1" applyBorder="1" applyAlignment="1"/>
    <xf numFmtId="178" fontId="2" fillId="0" borderId="0" xfId="0" applyNumberFormat="1" applyFont="1" applyFill="1" applyBorder="1" applyAlignment="1">
      <alignment vertical="center" wrapText="1"/>
    </xf>
    <xf numFmtId="0" fontId="0" fillId="0" borderId="0" xfId="0" applyFill="1" applyBorder="1" applyAlignment="1">
      <alignment vertical="center"/>
    </xf>
    <xf numFmtId="49" fontId="4" fillId="0" borderId="2" xfId="0" applyNumberFormat="1" applyFont="1" applyFill="1" applyBorder="1" applyAlignment="1">
      <alignment horizontal="center" vertical="center" wrapText="1"/>
    </xf>
    <xf numFmtId="0" fontId="4" fillId="3" borderId="2" xfId="0" applyNumberFormat="1" applyFont="1" applyFill="1" applyBorder="1" applyAlignment="1">
      <alignment horizontal="center" vertical="center" wrapText="1"/>
    </xf>
    <xf numFmtId="178" fontId="4" fillId="3" borderId="2" xfId="0" applyNumberFormat="1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179" fontId="5" fillId="3" borderId="2" xfId="0" applyNumberFormat="1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/>
    </xf>
    <xf numFmtId="178" fontId="5" fillId="3" borderId="2" xfId="0" applyNumberFormat="1" applyFont="1" applyFill="1" applyBorder="1" applyAlignment="1">
      <alignment horizontal="center" vertical="center" wrapText="1"/>
    </xf>
    <xf numFmtId="181" fontId="5" fillId="3" borderId="2" xfId="0" applyNumberFormat="1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/>
    </xf>
    <xf numFmtId="14" fontId="4" fillId="0" borderId="0" xfId="0" applyNumberFormat="1" applyFont="1" applyFill="1" applyBorder="1" applyAlignment="1"/>
    <xf numFmtId="0" fontId="4" fillId="0" borderId="0" xfId="0" applyFont="1" applyFill="1" applyBorder="1" applyAlignment="1"/>
    <xf numFmtId="0" fontId="4" fillId="0" borderId="0" xfId="0" applyFont="1" applyFill="1" applyBorder="1" applyAlignment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3" xfId="49"/>
  </cellStyles>
  <tableStyles count="0" defaultTableStyle="TableStyleMedium2" defaultPivotStyle="PivotStyleLight16"/>
  <colors>
    <mruColors>
      <color rgb="00FFFFFF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4"/>
  <sheetViews>
    <sheetView tabSelected="1" topLeftCell="J1" workbookViewId="0">
      <selection activeCell="V3" sqref="V3"/>
    </sheetView>
  </sheetViews>
  <sheetFormatPr defaultColWidth="9" defaultRowHeight="14.4" outlineLevelRow="3"/>
  <cols>
    <col min="1" max="1" width="9.44444444444444" style="36" customWidth="1"/>
    <col min="2" max="2" width="11.5555555555556" style="36" customWidth="1"/>
    <col min="3" max="19" width="9" style="36"/>
    <col min="20" max="20" width="10.75" style="36" customWidth="1"/>
    <col min="21" max="21" width="11.1296296296296" style="36" customWidth="1"/>
    <col min="22" max="22" width="18.6296296296296" style="36" customWidth="1"/>
    <col min="23" max="23" width="9" style="36"/>
    <col min="24" max="24" width="10.7777777777778" style="36"/>
    <col min="25" max="25" width="13.1111111111111" style="36" customWidth="1"/>
    <col min="26" max="16384" width="9" style="36"/>
  </cols>
  <sheetData>
    <row r="1" ht="43.2" spans="1:26">
      <c r="A1" s="9" t="s">
        <v>0</v>
      </c>
      <c r="B1" s="25" t="s">
        <v>1</v>
      </c>
      <c r="C1" s="37" t="s">
        <v>2</v>
      </c>
      <c r="D1" s="18" t="s">
        <v>3</v>
      </c>
      <c r="E1" s="18" t="s">
        <v>4</v>
      </c>
      <c r="F1" s="18" t="s">
        <v>5</v>
      </c>
      <c r="G1" s="18" t="s">
        <v>6</v>
      </c>
      <c r="H1" s="18" t="s">
        <v>7</v>
      </c>
      <c r="I1" s="18" t="s">
        <v>8</v>
      </c>
      <c r="J1" s="41" t="s">
        <v>9</v>
      </c>
      <c r="K1" s="18" t="s">
        <v>10</v>
      </c>
      <c r="L1" s="18" t="s">
        <v>11</v>
      </c>
      <c r="M1" s="26" t="s">
        <v>12</v>
      </c>
      <c r="N1" s="26" t="s">
        <v>13</v>
      </c>
      <c r="O1" s="22" t="s">
        <v>14</v>
      </c>
      <c r="P1" s="22" t="s">
        <v>15</v>
      </c>
      <c r="Q1" s="22" t="s">
        <v>16</v>
      </c>
      <c r="R1" s="22" t="s">
        <v>17</v>
      </c>
      <c r="S1" s="25" t="s">
        <v>18</v>
      </c>
      <c r="T1" s="22" t="s">
        <v>19</v>
      </c>
      <c r="U1" s="22" t="s">
        <v>20</v>
      </c>
      <c r="V1" s="22" t="s">
        <v>21</v>
      </c>
      <c r="W1" s="18" t="s">
        <v>22</v>
      </c>
      <c r="X1" s="44" t="s">
        <v>23</v>
      </c>
      <c r="Y1" s="44" t="s">
        <v>24</v>
      </c>
      <c r="Z1" s="44" t="s">
        <v>25</v>
      </c>
    </row>
    <row r="2" spans="1:26">
      <c r="A2" s="38">
        <v>1</v>
      </c>
      <c r="B2" s="39" t="s">
        <v>26</v>
      </c>
      <c r="C2" s="38" t="s">
        <v>27</v>
      </c>
      <c r="D2" s="12" t="s">
        <v>28</v>
      </c>
      <c r="E2" s="11">
        <f>200+310+285</f>
        <v>795</v>
      </c>
      <c r="F2" s="40">
        <f>17.5+20</f>
        <v>37.5</v>
      </c>
      <c r="G2" s="11">
        <v>2533</v>
      </c>
      <c r="H2" s="40">
        <f>20+20</f>
        <v>40</v>
      </c>
      <c r="I2" s="12">
        <v>28</v>
      </c>
      <c r="J2" s="40"/>
      <c r="K2" s="42" t="s">
        <v>29</v>
      </c>
      <c r="L2" s="18" t="s">
        <v>30</v>
      </c>
      <c r="M2" s="43">
        <f>(E2+F2)*(G2+H2)*0.000001</f>
        <v>2.1420225</v>
      </c>
      <c r="N2" s="43">
        <f>(F2+G2)*(H2+I2)*0.000001</f>
        <v>0.174794</v>
      </c>
      <c r="O2" s="43">
        <v>59.977</v>
      </c>
      <c r="P2" s="43">
        <v>59.977</v>
      </c>
      <c r="Q2" s="45">
        <v>0</v>
      </c>
      <c r="R2" s="45">
        <v>0</v>
      </c>
      <c r="S2" s="46">
        <v>2.5</v>
      </c>
      <c r="T2" s="47"/>
      <c r="U2" s="11" t="s">
        <v>31</v>
      </c>
      <c r="V2" s="43" t="s">
        <v>32</v>
      </c>
      <c r="W2" s="40" t="s">
        <v>33</v>
      </c>
      <c r="X2" s="48">
        <v>43935</v>
      </c>
      <c r="Y2" s="48">
        <v>43965</v>
      </c>
      <c r="Z2" s="50" t="s">
        <v>34</v>
      </c>
    </row>
    <row r="3" spans="1:26">
      <c r="A3" s="38">
        <v>2</v>
      </c>
      <c r="B3" s="39" t="s">
        <v>26</v>
      </c>
      <c r="C3" s="38" t="s">
        <v>35</v>
      </c>
      <c r="D3" s="12" t="s">
        <v>36</v>
      </c>
      <c r="E3" s="11">
        <f>200+310+285</f>
        <v>795</v>
      </c>
      <c r="F3" s="40">
        <f>17.5+20</f>
        <v>37.5</v>
      </c>
      <c r="G3" s="11">
        <v>2573</v>
      </c>
      <c r="H3" s="40">
        <f>20+20</f>
        <v>40</v>
      </c>
      <c r="I3" s="12">
        <v>2</v>
      </c>
      <c r="J3" s="40"/>
      <c r="K3" s="42" t="s">
        <v>29</v>
      </c>
      <c r="L3" s="18" t="s">
        <v>30</v>
      </c>
      <c r="M3" s="43">
        <f>(E3+F3)*(G3+H3)*0.000001</f>
        <v>2.1753225</v>
      </c>
      <c r="N3" s="43">
        <f>(F3+G3)*(H3+I3)*0.000001</f>
        <v>0.109641</v>
      </c>
      <c r="O3" s="43">
        <v>4.351</v>
      </c>
      <c r="P3" s="43">
        <v>4.351</v>
      </c>
      <c r="Q3" s="45">
        <v>0</v>
      </c>
      <c r="R3" s="45">
        <v>0</v>
      </c>
      <c r="S3" s="46">
        <v>2.5</v>
      </c>
      <c r="T3" s="47"/>
      <c r="U3" s="11" t="s">
        <v>31</v>
      </c>
      <c r="V3" s="43" t="s">
        <v>32</v>
      </c>
      <c r="W3" s="40" t="s">
        <v>33</v>
      </c>
      <c r="X3" s="49"/>
      <c r="Y3" s="49"/>
      <c r="Z3" s="49"/>
    </row>
    <row r="4" spans="1:26">
      <c r="A4" s="38">
        <v>3</v>
      </c>
      <c r="B4" s="39" t="s">
        <v>26</v>
      </c>
      <c r="C4" s="38" t="s">
        <v>35</v>
      </c>
      <c r="D4" s="12" t="s">
        <v>37</v>
      </c>
      <c r="E4" s="11">
        <f>200+310+285</f>
        <v>795</v>
      </c>
      <c r="F4" s="40">
        <f>17.5+20</f>
        <v>37.5</v>
      </c>
      <c r="G4" s="11">
        <v>2723</v>
      </c>
      <c r="H4" s="40">
        <f>20+20</f>
        <v>40</v>
      </c>
      <c r="I4" s="12">
        <v>1</v>
      </c>
      <c r="J4" s="40"/>
      <c r="K4" s="42" t="s">
        <v>29</v>
      </c>
      <c r="L4" s="18" t="s">
        <v>30</v>
      </c>
      <c r="M4" s="43">
        <f>(E4+F4)*(G4+H4)*0.000001</f>
        <v>2.3001975</v>
      </c>
      <c r="N4" s="43">
        <f>(F4+G4)*(H4+I4)*0.000001</f>
        <v>0.1131805</v>
      </c>
      <c r="O4" s="43">
        <v>2.3</v>
      </c>
      <c r="P4" s="43">
        <v>2.3</v>
      </c>
      <c r="Q4" s="45">
        <v>0</v>
      </c>
      <c r="R4" s="45">
        <v>0</v>
      </c>
      <c r="S4" s="46">
        <v>2.5</v>
      </c>
      <c r="T4" s="47"/>
      <c r="U4" s="11" t="s">
        <v>31</v>
      </c>
      <c r="V4" s="43" t="s">
        <v>32</v>
      </c>
      <c r="W4" s="40" t="s">
        <v>33</v>
      </c>
      <c r="X4" s="49"/>
      <c r="Y4" s="49"/>
      <c r="Z4" s="49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43"/>
  <sheetViews>
    <sheetView topLeftCell="K1" workbookViewId="0">
      <selection activeCell="J20" sqref="J20"/>
    </sheetView>
  </sheetViews>
  <sheetFormatPr defaultColWidth="9" defaultRowHeight="14.4"/>
  <sheetData>
    <row r="1" ht="25.8" spans="1:31">
      <c r="A1" s="1" t="s">
        <v>38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ht="15.6" spans="1:31">
      <c r="A2" s="2" t="str">
        <f>#REF!</f>
        <v>客户名称：赵总</v>
      </c>
      <c r="B2" s="2"/>
      <c r="C2" s="2"/>
      <c r="D2" s="2"/>
      <c r="E2" s="3"/>
      <c r="F2" s="3"/>
      <c r="G2" s="3"/>
      <c r="H2" s="3"/>
      <c r="I2" s="2" t="str">
        <f>#REF!</f>
        <v>工程项目：廊坊大剧院</v>
      </c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 t="str">
        <f>#REF!</f>
        <v> 批次：19P</v>
      </c>
      <c r="AC2" s="2"/>
      <c r="AD2" s="2" t="str">
        <f>#REF!</f>
        <v>来图日期：2018.10.5</v>
      </c>
      <c r="AE2" s="2"/>
    </row>
    <row r="3" ht="15.6" spans="1:31">
      <c r="A3" s="4" t="s">
        <v>0</v>
      </c>
      <c r="B3" s="5" t="s">
        <v>1</v>
      </c>
      <c r="C3" s="6" t="s">
        <v>2</v>
      </c>
      <c r="D3" s="7" t="s">
        <v>3</v>
      </c>
      <c r="E3" s="7"/>
      <c r="F3" s="7"/>
      <c r="G3" s="7"/>
      <c r="H3" s="7"/>
      <c r="I3" s="7" t="s">
        <v>39</v>
      </c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 t="s">
        <v>40</v>
      </c>
      <c r="V3" s="7" t="s">
        <v>10</v>
      </c>
      <c r="W3" s="7" t="s">
        <v>11</v>
      </c>
      <c r="X3" s="20" t="s">
        <v>41</v>
      </c>
      <c r="Y3" s="20" t="s">
        <v>42</v>
      </c>
      <c r="Z3" s="20" t="s">
        <v>43</v>
      </c>
      <c r="AA3" s="20" t="s">
        <v>44</v>
      </c>
      <c r="AB3" s="23" t="s">
        <v>18</v>
      </c>
      <c r="AC3" s="20" t="s">
        <v>20</v>
      </c>
      <c r="AD3" s="20" t="s">
        <v>21</v>
      </c>
      <c r="AE3" s="7" t="s">
        <v>45</v>
      </c>
    </row>
    <row r="4" ht="31.2" spans="1:31">
      <c r="A4" s="4"/>
      <c r="B4" s="5"/>
      <c r="C4" s="8"/>
      <c r="D4" s="7"/>
      <c r="E4" s="7" t="s">
        <v>46</v>
      </c>
      <c r="F4" s="7" t="s">
        <v>47</v>
      </c>
      <c r="G4" s="7" t="s">
        <v>48</v>
      </c>
      <c r="H4" s="7" t="s">
        <v>49</v>
      </c>
      <c r="I4" s="7" t="s">
        <v>50</v>
      </c>
      <c r="J4" s="7" t="s">
        <v>51</v>
      </c>
      <c r="K4" s="7" t="s">
        <v>52</v>
      </c>
      <c r="L4" s="7" t="s">
        <v>53</v>
      </c>
      <c r="M4" s="7" t="s">
        <v>54</v>
      </c>
      <c r="N4" s="7" t="s">
        <v>55</v>
      </c>
      <c r="O4" s="7" t="s">
        <v>56</v>
      </c>
      <c r="P4" s="7" t="s">
        <v>57</v>
      </c>
      <c r="Q4" s="7" t="s">
        <v>58</v>
      </c>
      <c r="R4" s="7" t="s">
        <v>59</v>
      </c>
      <c r="S4" s="7" t="s">
        <v>60</v>
      </c>
      <c r="T4" s="7" t="s">
        <v>61</v>
      </c>
      <c r="U4" s="7"/>
      <c r="V4" s="7"/>
      <c r="W4" s="7"/>
      <c r="X4" s="20"/>
      <c r="Y4" s="20"/>
      <c r="Z4" s="20"/>
      <c r="AA4" s="20"/>
      <c r="AB4" s="23"/>
      <c r="AC4" s="20"/>
      <c r="AD4" s="20"/>
      <c r="AE4" s="7"/>
    </row>
    <row r="5" ht="28.8" spans="1:31">
      <c r="A5" s="9">
        <f>#REF!</f>
        <v>1</v>
      </c>
      <c r="B5" s="10"/>
      <c r="C5" s="9" t="str">
        <f>#REF!</f>
        <v>LB-01</v>
      </c>
      <c r="D5" s="11" t="str">
        <f>#REF!</f>
        <v>A1</v>
      </c>
      <c r="E5" s="12"/>
      <c r="F5" s="12"/>
      <c r="G5" s="12"/>
      <c r="H5" s="12"/>
      <c r="I5" s="12">
        <f>#REF!</f>
        <v>795</v>
      </c>
      <c r="J5" s="12"/>
      <c r="K5" s="12"/>
      <c r="L5" s="18"/>
      <c r="M5" s="12"/>
      <c r="N5" s="18"/>
      <c r="O5" s="18"/>
      <c r="P5" s="18"/>
      <c r="Q5" s="12">
        <f>#REF!</f>
        <v>2533</v>
      </c>
      <c r="R5" s="12"/>
      <c r="S5" s="12"/>
      <c r="T5" s="18"/>
      <c r="U5" s="21">
        <f>#REF!</f>
        <v>28</v>
      </c>
      <c r="V5" s="18" t="s">
        <v>62</v>
      </c>
      <c r="W5" s="18" t="s">
        <v>63</v>
      </c>
      <c r="X5" s="22">
        <f t="shared" ref="X5:X38" si="0">I5*Q5/1000000</f>
        <v>2.013735</v>
      </c>
      <c r="Y5" s="24">
        <f t="shared" ref="Y5:Y37" si="1">I5*Q5/1000000</f>
        <v>2.013735</v>
      </c>
      <c r="Z5" s="22">
        <f t="shared" ref="Z5:Z38" si="2">X5*U5</f>
        <v>56.38458</v>
      </c>
      <c r="AA5" s="22">
        <f t="shared" ref="AA5:AA37" si="3">Y5*U5</f>
        <v>56.38458</v>
      </c>
      <c r="AB5" s="25">
        <f>#REF!</f>
        <v>2.5</v>
      </c>
      <c r="AC5" s="25" t="str">
        <f>#REF!</f>
        <v>白色按色板</v>
      </c>
      <c r="AD5" s="26" t="str">
        <f>#REF!</f>
        <v>白膜+泡泡膜+纸皮</v>
      </c>
      <c r="AE5" s="27"/>
    </row>
    <row r="6" ht="28.8" spans="1:31">
      <c r="A6" s="9">
        <f>#REF!</f>
        <v>2</v>
      </c>
      <c r="B6" s="10"/>
      <c r="C6" s="9" t="str">
        <f>#REF!</f>
        <v>LB-02</v>
      </c>
      <c r="D6" s="11" t="str">
        <f>#REF!</f>
        <v>A2</v>
      </c>
      <c r="E6" s="12"/>
      <c r="F6" s="12"/>
      <c r="G6" s="12"/>
      <c r="H6" s="12"/>
      <c r="I6" s="12">
        <f>#REF!</f>
        <v>795</v>
      </c>
      <c r="J6" s="12"/>
      <c r="K6" s="12"/>
      <c r="L6" s="18"/>
      <c r="M6" s="12"/>
      <c r="N6" s="18"/>
      <c r="O6" s="18"/>
      <c r="P6" s="18"/>
      <c r="Q6" s="12">
        <f>#REF!</f>
        <v>2573</v>
      </c>
      <c r="R6" s="12"/>
      <c r="S6" s="12"/>
      <c r="T6" s="18"/>
      <c r="U6" s="21">
        <f>#REF!</f>
        <v>2</v>
      </c>
      <c r="V6" s="18" t="s">
        <v>62</v>
      </c>
      <c r="W6" s="18" t="s">
        <v>63</v>
      </c>
      <c r="X6" s="22">
        <f t="shared" si="0"/>
        <v>2.045535</v>
      </c>
      <c r="Y6" s="24">
        <f t="shared" si="1"/>
        <v>2.045535</v>
      </c>
      <c r="Z6" s="22">
        <f t="shared" si="2"/>
        <v>4.09107</v>
      </c>
      <c r="AA6" s="22">
        <f t="shared" si="3"/>
        <v>4.09107</v>
      </c>
      <c r="AB6" s="25">
        <f>#REF!</f>
        <v>2.5</v>
      </c>
      <c r="AC6" s="25" t="str">
        <f>#REF!</f>
        <v>白色按色板</v>
      </c>
      <c r="AD6" s="26"/>
      <c r="AE6" s="27"/>
    </row>
    <row r="7" ht="28.8" spans="1:31">
      <c r="A7" s="9">
        <f>#REF!</f>
        <v>3</v>
      </c>
      <c r="B7" s="10"/>
      <c r="C7" s="9" t="str">
        <f>#REF!</f>
        <v>LB-02</v>
      </c>
      <c r="D7" s="11" t="str">
        <f>#REF!</f>
        <v>A4</v>
      </c>
      <c r="E7" s="12"/>
      <c r="F7" s="12"/>
      <c r="G7" s="12"/>
      <c r="H7" s="12"/>
      <c r="I7" s="12">
        <f>#REF!</f>
        <v>795</v>
      </c>
      <c r="J7" s="12"/>
      <c r="K7" s="12"/>
      <c r="L7" s="18"/>
      <c r="M7" s="12"/>
      <c r="N7" s="18"/>
      <c r="O7" s="18"/>
      <c r="P7" s="18"/>
      <c r="Q7" s="12">
        <f>#REF!</f>
        <v>2723</v>
      </c>
      <c r="R7" s="12"/>
      <c r="S7" s="12"/>
      <c r="T7" s="18"/>
      <c r="U7" s="21">
        <f>#REF!</f>
        <v>1</v>
      </c>
      <c r="V7" s="18" t="s">
        <v>62</v>
      </c>
      <c r="W7" s="18" t="s">
        <v>63</v>
      </c>
      <c r="X7" s="22">
        <f t="shared" si="0"/>
        <v>2.164785</v>
      </c>
      <c r="Y7" s="24">
        <f t="shared" si="1"/>
        <v>2.164785</v>
      </c>
      <c r="Z7" s="22">
        <f t="shared" si="2"/>
        <v>2.164785</v>
      </c>
      <c r="AA7" s="22">
        <f t="shared" si="3"/>
        <v>2.164785</v>
      </c>
      <c r="AB7" s="25">
        <f>#REF!</f>
        <v>2.5</v>
      </c>
      <c r="AC7" s="25" t="str">
        <f>#REF!</f>
        <v>白色按色板</v>
      </c>
      <c r="AD7" s="26"/>
      <c r="AE7" s="27"/>
    </row>
    <row r="8" ht="28.8" spans="1:31">
      <c r="A8" s="9">
        <f>#REF!</f>
        <v>4</v>
      </c>
      <c r="B8" s="10"/>
      <c r="C8" s="9" t="str">
        <f>#REF!</f>
        <v>LB-02</v>
      </c>
      <c r="D8" s="11" t="str">
        <f>#REF!</f>
        <v>A7</v>
      </c>
      <c r="E8" s="12"/>
      <c r="F8" s="12"/>
      <c r="G8" s="12"/>
      <c r="H8" s="12"/>
      <c r="I8" s="12">
        <f>#REF!</f>
        <v>795</v>
      </c>
      <c r="J8" s="12"/>
      <c r="K8" s="12"/>
      <c r="L8" s="18"/>
      <c r="M8" s="12"/>
      <c r="N8" s="18"/>
      <c r="O8" s="18"/>
      <c r="P8" s="18"/>
      <c r="Q8" s="12">
        <f>#REF!</f>
        <v>775</v>
      </c>
      <c r="R8" s="12"/>
      <c r="S8" s="12"/>
      <c r="T8" s="18"/>
      <c r="U8" s="21">
        <f>#REF!</f>
        <v>1</v>
      </c>
      <c r="V8" s="18" t="s">
        <v>62</v>
      </c>
      <c r="W8" s="18" t="s">
        <v>63</v>
      </c>
      <c r="X8" s="22">
        <f t="shared" si="0"/>
        <v>0.616125</v>
      </c>
      <c r="Y8" s="24">
        <f t="shared" si="1"/>
        <v>0.616125</v>
      </c>
      <c r="Z8" s="22">
        <f t="shared" si="2"/>
        <v>0.616125</v>
      </c>
      <c r="AA8" s="22">
        <f t="shared" si="3"/>
        <v>0.616125</v>
      </c>
      <c r="AB8" s="25">
        <f>#REF!</f>
        <v>2.5</v>
      </c>
      <c r="AC8" s="25" t="str">
        <f>#REF!</f>
        <v>白色按色板</v>
      </c>
      <c r="AD8" s="26"/>
      <c r="AE8" s="27"/>
    </row>
    <row r="9" ht="28.8" spans="1:31">
      <c r="A9" s="9">
        <f>#REF!</f>
        <v>5</v>
      </c>
      <c r="B9" s="10"/>
      <c r="C9" s="9" t="str">
        <f>#REF!</f>
        <v>LB-03</v>
      </c>
      <c r="D9" s="11" t="str">
        <f>#REF!</f>
        <v>A3</v>
      </c>
      <c r="E9" s="12"/>
      <c r="F9" s="12"/>
      <c r="G9" s="12"/>
      <c r="H9" s="12"/>
      <c r="I9" s="12">
        <f>#REF!</f>
        <v>795</v>
      </c>
      <c r="J9" s="12"/>
      <c r="K9" s="12"/>
      <c r="L9" s="18"/>
      <c r="M9" s="12"/>
      <c r="N9" s="18"/>
      <c r="O9" s="18"/>
      <c r="P9" s="18"/>
      <c r="Q9" s="12">
        <f>#REF!</f>
        <v>2723</v>
      </c>
      <c r="R9" s="12"/>
      <c r="S9" s="12"/>
      <c r="T9" s="18"/>
      <c r="U9" s="21">
        <f>#REF!</f>
        <v>1</v>
      </c>
      <c r="V9" s="18" t="s">
        <v>62</v>
      </c>
      <c r="W9" s="18" t="s">
        <v>63</v>
      </c>
      <c r="X9" s="22">
        <f t="shared" si="0"/>
        <v>2.164785</v>
      </c>
      <c r="Y9" s="24">
        <f t="shared" si="1"/>
        <v>2.164785</v>
      </c>
      <c r="Z9" s="22">
        <f t="shared" si="2"/>
        <v>2.164785</v>
      </c>
      <c r="AA9" s="22">
        <f t="shared" si="3"/>
        <v>2.164785</v>
      </c>
      <c r="AB9" s="25">
        <f>#REF!</f>
        <v>2.5</v>
      </c>
      <c r="AC9" s="25" t="str">
        <f>#REF!</f>
        <v>白色按色板</v>
      </c>
      <c r="AD9" s="26"/>
      <c r="AE9" s="27"/>
    </row>
    <row r="10" ht="28.8" spans="1:31">
      <c r="A10" s="9">
        <f>#REF!</f>
        <v>6</v>
      </c>
      <c r="B10" s="10"/>
      <c r="C10" s="9" t="str">
        <f>#REF!</f>
        <v>LB-03</v>
      </c>
      <c r="D10" s="11" t="str">
        <f>#REF!</f>
        <v>A5</v>
      </c>
      <c r="E10" s="12"/>
      <c r="F10" s="12"/>
      <c r="G10" s="12"/>
      <c r="H10" s="12"/>
      <c r="I10" s="12">
        <f>#REF!</f>
        <v>795</v>
      </c>
      <c r="J10" s="12"/>
      <c r="K10" s="12"/>
      <c r="L10" s="18"/>
      <c r="M10" s="12"/>
      <c r="N10" s="18"/>
      <c r="O10" s="18"/>
      <c r="P10" s="18"/>
      <c r="Q10" s="12">
        <f>#REF!</f>
        <v>2573</v>
      </c>
      <c r="R10" s="12"/>
      <c r="S10" s="12"/>
      <c r="T10" s="18"/>
      <c r="U10" s="21">
        <f>#REF!</f>
        <v>2</v>
      </c>
      <c r="V10" s="18" t="s">
        <v>62</v>
      </c>
      <c r="W10" s="18" t="s">
        <v>63</v>
      </c>
      <c r="X10" s="22">
        <f t="shared" si="0"/>
        <v>2.045535</v>
      </c>
      <c r="Y10" s="24">
        <f t="shared" si="1"/>
        <v>2.045535</v>
      </c>
      <c r="Z10" s="22">
        <f t="shared" si="2"/>
        <v>4.09107</v>
      </c>
      <c r="AA10" s="22">
        <f t="shared" si="3"/>
        <v>4.09107</v>
      </c>
      <c r="AB10" s="25">
        <f>#REF!</f>
        <v>2.5</v>
      </c>
      <c r="AC10" s="25" t="str">
        <f>#REF!</f>
        <v>白色按色板</v>
      </c>
      <c r="AD10" s="26"/>
      <c r="AE10" s="27"/>
    </row>
    <row r="11" ht="28.8" spans="1:31">
      <c r="A11" s="9">
        <f>#REF!</f>
        <v>7</v>
      </c>
      <c r="B11" s="10"/>
      <c r="C11" s="9" t="str">
        <f>#REF!</f>
        <v>LB-03</v>
      </c>
      <c r="D11" s="11" t="str">
        <f>#REF!</f>
        <v>A6</v>
      </c>
      <c r="E11" s="12"/>
      <c r="F11" s="12"/>
      <c r="G11" s="12"/>
      <c r="H11" s="12"/>
      <c r="I11" s="12">
        <f>#REF!</f>
        <v>795</v>
      </c>
      <c r="J11" s="12"/>
      <c r="K11" s="12"/>
      <c r="L11" s="18"/>
      <c r="M11" s="12"/>
      <c r="N11" s="18"/>
      <c r="O11" s="18"/>
      <c r="P11" s="18"/>
      <c r="Q11" s="12">
        <f>#REF!</f>
        <v>775</v>
      </c>
      <c r="R11" s="12"/>
      <c r="S11" s="12"/>
      <c r="T11" s="18"/>
      <c r="U11" s="21">
        <f>#REF!</f>
        <v>1</v>
      </c>
      <c r="V11" s="18" t="s">
        <v>62</v>
      </c>
      <c r="W11" s="18" t="s">
        <v>63</v>
      </c>
      <c r="X11" s="22">
        <f t="shared" si="0"/>
        <v>0.616125</v>
      </c>
      <c r="Y11" s="24">
        <f t="shared" si="1"/>
        <v>0.616125</v>
      </c>
      <c r="Z11" s="22">
        <f t="shared" si="2"/>
        <v>0.616125</v>
      </c>
      <c r="AA11" s="22">
        <f t="shared" si="3"/>
        <v>0.616125</v>
      </c>
      <c r="AB11" s="25">
        <f>#REF!</f>
        <v>2.5</v>
      </c>
      <c r="AC11" s="25" t="str">
        <f>#REF!</f>
        <v>白色按色板</v>
      </c>
      <c r="AD11" s="26"/>
      <c r="AE11" s="27"/>
    </row>
    <row r="12" ht="28.8" spans="1:31">
      <c r="A12" s="9">
        <f>#REF!</f>
        <v>8</v>
      </c>
      <c r="B12" s="10"/>
      <c r="C12" s="9" t="str">
        <f>#REF!</f>
        <v>LB-04A</v>
      </c>
      <c r="D12" s="11" t="str">
        <f>#REF!</f>
        <v>B1</v>
      </c>
      <c r="E12" s="12"/>
      <c r="F12" s="12"/>
      <c r="G12" s="12"/>
      <c r="H12" s="12"/>
      <c r="I12" s="12">
        <f>#REF!</f>
        <v>415</v>
      </c>
      <c r="J12" s="12"/>
      <c r="K12" s="12"/>
      <c r="L12" s="18"/>
      <c r="M12" s="12"/>
      <c r="N12" s="18"/>
      <c r="O12" s="18"/>
      <c r="P12" s="18"/>
      <c r="Q12" s="12">
        <f>#REF!</f>
        <v>1596</v>
      </c>
      <c r="R12" s="12"/>
      <c r="S12" s="12"/>
      <c r="T12" s="18"/>
      <c r="U12" s="21">
        <f>#REF!</f>
        <v>2</v>
      </c>
      <c r="V12" s="18" t="s">
        <v>62</v>
      </c>
      <c r="W12" s="18" t="s">
        <v>63</v>
      </c>
      <c r="X12" s="22">
        <f t="shared" si="0"/>
        <v>0.66234</v>
      </c>
      <c r="Y12" s="24">
        <f t="shared" si="1"/>
        <v>0.66234</v>
      </c>
      <c r="Z12" s="22">
        <f t="shared" si="2"/>
        <v>1.32468</v>
      </c>
      <c r="AA12" s="22">
        <f t="shared" si="3"/>
        <v>1.32468</v>
      </c>
      <c r="AB12" s="25">
        <f>#REF!</f>
        <v>2.5</v>
      </c>
      <c r="AC12" s="25" t="str">
        <f>#REF!</f>
        <v>白色按色板</v>
      </c>
      <c r="AD12" s="26"/>
      <c r="AE12" s="27"/>
    </row>
    <row r="13" ht="28.8" spans="1:31">
      <c r="A13" s="9">
        <f>#REF!</f>
        <v>9</v>
      </c>
      <c r="B13" s="10"/>
      <c r="C13" s="9" t="str">
        <f>#REF!</f>
        <v>LB-04B</v>
      </c>
      <c r="D13" s="11" t="str">
        <f>#REF!</f>
        <v>B1A</v>
      </c>
      <c r="E13" s="12"/>
      <c r="F13" s="12"/>
      <c r="G13" s="12"/>
      <c r="H13" s="12"/>
      <c r="I13" s="12">
        <f>#REF!</f>
        <v>415</v>
      </c>
      <c r="J13" s="12"/>
      <c r="K13" s="12"/>
      <c r="L13" s="18"/>
      <c r="M13" s="12"/>
      <c r="N13" s="18"/>
      <c r="O13" s="18"/>
      <c r="P13" s="18"/>
      <c r="Q13" s="12">
        <f>#REF!</f>
        <v>1596</v>
      </c>
      <c r="R13" s="12"/>
      <c r="S13" s="12"/>
      <c r="T13" s="18"/>
      <c r="U13" s="21">
        <f>#REF!</f>
        <v>2</v>
      </c>
      <c r="V13" s="18" t="s">
        <v>62</v>
      </c>
      <c r="W13" s="18" t="s">
        <v>63</v>
      </c>
      <c r="X13" s="22">
        <f t="shared" si="0"/>
        <v>0.66234</v>
      </c>
      <c r="Y13" s="24">
        <f t="shared" si="1"/>
        <v>0.66234</v>
      </c>
      <c r="Z13" s="22">
        <f t="shared" si="2"/>
        <v>1.32468</v>
      </c>
      <c r="AA13" s="22">
        <f t="shared" si="3"/>
        <v>1.32468</v>
      </c>
      <c r="AB13" s="25">
        <f>#REF!</f>
        <v>2.5</v>
      </c>
      <c r="AC13" s="25" t="str">
        <f>#REF!</f>
        <v>白色按色板</v>
      </c>
      <c r="AD13" s="26"/>
      <c r="AE13" s="27"/>
    </row>
    <row r="14" ht="28.8" spans="1:31">
      <c r="A14" s="9">
        <f>#REF!</f>
        <v>10</v>
      </c>
      <c r="B14" s="10"/>
      <c r="C14" s="9" t="str">
        <f>#REF!</f>
        <v>LB-04</v>
      </c>
      <c r="D14" s="11" t="str">
        <f>#REF!</f>
        <v>B2</v>
      </c>
      <c r="E14" s="12"/>
      <c r="F14" s="12"/>
      <c r="G14" s="12"/>
      <c r="H14" s="12"/>
      <c r="I14" s="12">
        <f>#REF!</f>
        <v>415</v>
      </c>
      <c r="J14" s="12"/>
      <c r="K14" s="12"/>
      <c r="L14" s="18"/>
      <c r="M14" s="12"/>
      <c r="N14" s="18"/>
      <c r="O14" s="18"/>
      <c r="P14" s="18"/>
      <c r="Q14" s="12">
        <f>#REF!</f>
        <v>1945</v>
      </c>
      <c r="R14" s="12"/>
      <c r="S14" s="12"/>
      <c r="T14" s="18"/>
      <c r="U14" s="21">
        <f>#REF!</f>
        <v>5</v>
      </c>
      <c r="V14" s="18" t="s">
        <v>62</v>
      </c>
      <c r="W14" s="18" t="s">
        <v>63</v>
      </c>
      <c r="X14" s="22">
        <f t="shared" si="0"/>
        <v>0.807175</v>
      </c>
      <c r="Y14" s="24">
        <f t="shared" si="1"/>
        <v>0.807175</v>
      </c>
      <c r="Z14" s="22">
        <f t="shared" si="2"/>
        <v>4.035875</v>
      </c>
      <c r="AA14" s="22">
        <f t="shared" si="3"/>
        <v>4.035875</v>
      </c>
      <c r="AB14" s="25">
        <f>#REF!</f>
        <v>2.5</v>
      </c>
      <c r="AC14" s="25" t="str">
        <f>#REF!</f>
        <v>白色按色板</v>
      </c>
      <c r="AD14" s="26"/>
      <c r="AE14" s="27"/>
    </row>
    <row r="15" ht="28.8" spans="1:31">
      <c r="A15" s="9">
        <f>#REF!</f>
        <v>11</v>
      </c>
      <c r="B15" s="10"/>
      <c r="C15" s="9" t="str">
        <f>#REF!</f>
        <v>LB-04</v>
      </c>
      <c r="D15" s="11" t="str">
        <f>#REF!</f>
        <v>B3</v>
      </c>
      <c r="E15" s="12"/>
      <c r="F15" s="12"/>
      <c r="G15" s="12"/>
      <c r="H15" s="12"/>
      <c r="I15" s="12">
        <f>#REF!</f>
        <v>415</v>
      </c>
      <c r="J15" s="12"/>
      <c r="K15" s="12"/>
      <c r="L15" s="18"/>
      <c r="M15" s="12"/>
      <c r="N15" s="18"/>
      <c r="O15" s="18"/>
      <c r="P15" s="18"/>
      <c r="Q15" s="12">
        <f>#REF!</f>
        <v>1947</v>
      </c>
      <c r="R15" s="12"/>
      <c r="S15" s="12"/>
      <c r="T15" s="18"/>
      <c r="U15" s="21">
        <f>#REF!</f>
        <v>1</v>
      </c>
      <c r="V15" s="18" t="s">
        <v>62</v>
      </c>
      <c r="W15" s="18" t="s">
        <v>63</v>
      </c>
      <c r="X15" s="22">
        <f t="shared" si="0"/>
        <v>0.808005</v>
      </c>
      <c r="Y15" s="24">
        <f t="shared" si="1"/>
        <v>0.808005</v>
      </c>
      <c r="Z15" s="22">
        <f t="shared" si="2"/>
        <v>0.808005</v>
      </c>
      <c r="AA15" s="22">
        <f t="shared" si="3"/>
        <v>0.808005</v>
      </c>
      <c r="AB15" s="25">
        <f>#REF!</f>
        <v>2.5</v>
      </c>
      <c r="AC15" s="25" t="str">
        <f>#REF!</f>
        <v>白色按色板</v>
      </c>
      <c r="AD15" s="26"/>
      <c r="AE15" s="27"/>
    </row>
    <row r="16" ht="28.8" spans="1:31">
      <c r="A16" s="9">
        <f>#REF!</f>
        <v>12</v>
      </c>
      <c r="B16" s="10"/>
      <c r="C16" s="9" t="str">
        <f>#REF!</f>
        <v>LB-04</v>
      </c>
      <c r="D16" s="11" t="str">
        <f>#REF!</f>
        <v>B5</v>
      </c>
      <c r="E16" s="12"/>
      <c r="F16" s="12"/>
      <c r="G16" s="12"/>
      <c r="H16" s="12"/>
      <c r="I16" s="12">
        <f>#REF!</f>
        <v>415</v>
      </c>
      <c r="J16" s="12"/>
      <c r="K16" s="12"/>
      <c r="L16" s="18"/>
      <c r="M16" s="12"/>
      <c r="N16" s="18"/>
      <c r="O16" s="18"/>
      <c r="P16" s="18"/>
      <c r="Q16" s="12">
        <f>#REF!</f>
        <v>1904.5</v>
      </c>
      <c r="R16" s="12"/>
      <c r="S16" s="12"/>
      <c r="T16" s="18"/>
      <c r="U16" s="21">
        <f>#REF!</f>
        <v>12</v>
      </c>
      <c r="V16" s="18" t="s">
        <v>62</v>
      </c>
      <c r="W16" s="18" t="s">
        <v>63</v>
      </c>
      <c r="X16" s="22">
        <f t="shared" si="0"/>
        <v>0.7903675</v>
      </c>
      <c r="Y16" s="24">
        <f t="shared" si="1"/>
        <v>0.7903675</v>
      </c>
      <c r="Z16" s="22">
        <f t="shared" si="2"/>
        <v>9.48441</v>
      </c>
      <c r="AA16" s="22">
        <f t="shared" si="3"/>
        <v>9.48441</v>
      </c>
      <c r="AB16" s="25">
        <f>#REF!</f>
        <v>2.5</v>
      </c>
      <c r="AC16" s="25" t="str">
        <f>#REF!</f>
        <v>白色按色板</v>
      </c>
      <c r="AD16" s="26"/>
      <c r="AE16" s="27"/>
    </row>
    <row r="17" ht="28.8" spans="1:31">
      <c r="A17" s="9">
        <f>#REF!</f>
        <v>13</v>
      </c>
      <c r="B17" s="10"/>
      <c r="C17" s="9" t="str">
        <f>#REF!</f>
        <v>LB-05</v>
      </c>
      <c r="D17" s="11" t="str">
        <f>#REF!</f>
        <v>B4</v>
      </c>
      <c r="E17" s="12"/>
      <c r="F17" s="12"/>
      <c r="G17" s="12"/>
      <c r="H17" s="12"/>
      <c r="I17" s="12">
        <f>#REF!</f>
        <v>415</v>
      </c>
      <c r="J17" s="12"/>
      <c r="K17" s="12"/>
      <c r="L17" s="18"/>
      <c r="M17" s="12"/>
      <c r="N17" s="18"/>
      <c r="O17" s="18"/>
      <c r="P17" s="18"/>
      <c r="Q17" s="12">
        <f>#REF!</f>
        <v>781.5</v>
      </c>
      <c r="R17" s="12"/>
      <c r="S17" s="12"/>
      <c r="T17" s="18"/>
      <c r="U17" s="21">
        <f>#REF!</f>
        <v>4</v>
      </c>
      <c r="V17" s="18" t="s">
        <v>62</v>
      </c>
      <c r="W17" s="18" t="s">
        <v>63</v>
      </c>
      <c r="X17" s="22">
        <f t="shared" si="0"/>
        <v>0.3243225</v>
      </c>
      <c r="Y17" s="24">
        <f t="shared" si="1"/>
        <v>0.3243225</v>
      </c>
      <c r="Z17" s="22">
        <f t="shared" si="2"/>
        <v>1.29729</v>
      </c>
      <c r="AA17" s="22">
        <f t="shared" si="3"/>
        <v>1.29729</v>
      </c>
      <c r="AB17" s="25">
        <f>#REF!</f>
        <v>2.5</v>
      </c>
      <c r="AC17" s="25" t="str">
        <f>#REF!</f>
        <v>白色按色板</v>
      </c>
      <c r="AD17" s="26"/>
      <c r="AE17" s="27"/>
    </row>
    <row r="18" ht="28.8" spans="1:31">
      <c r="A18" s="9">
        <f>#REF!</f>
        <v>14</v>
      </c>
      <c r="B18" s="10"/>
      <c r="C18" s="9" t="str">
        <f>#REF!</f>
        <v>LB-06</v>
      </c>
      <c r="D18" s="11" t="str">
        <f>#REF!</f>
        <v>C1</v>
      </c>
      <c r="E18" s="12"/>
      <c r="F18" s="12"/>
      <c r="G18" s="12"/>
      <c r="H18" s="12"/>
      <c r="I18" s="12">
        <f>#REF!</f>
        <v>665</v>
      </c>
      <c r="J18" s="12"/>
      <c r="K18" s="12"/>
      <c r="L18" s="18"/>
      <c r="M18" s="12"/>
      <c r="N18" s="18"/>
      <c r="O18" s="18"/>
      <c r="P18" s="18"/>
      <c r="Q18" s="12">
        <f>#REF!</f>
        <v>1492</v>
      </c>
      <c r="R18" s="12"/>
      <c r="S18" s="12"/>
      <c r="T18" s="18"/>
      <c r="U18" s="21">
        <f>#REF!</f>
        <v>4</v>
      </c>
      <c r="V18" s="18" t="s">
        <v>62</v>
      </c>
      <c r="W18" s="18" t="s">
        <v>63</v>
      </c>
      <c r="X18" s="22">
        <f t="shared" si="0"/>
        <v>0.99218</v>
      </c>
      <c r="Y18" s="24">
        <f t="shared" si="1"/>
        <v>0.99218</v>
      </c>
      <c r="Z18" s="22">
        <f t="shared" si="2"/>
        <v>3.96872</v>
      </c>
      <c r="AA18" s="22">
        <f t="shared" si="3"/>
        <v>3.96872</v>
      </c>
      <c r="AB18" s="25">
        <f>#REF!</f>
        <v>2.5</v>
      </c>
      <c r="AC18" s="25" t="str">
        <f>#REF!</f>
        <v>白色按色板</v>
      </c>
      <c r="AD18" s="26"/>
      <c r="AE18" s="27"/>
    </row>
    <row r="19" ht="28.8" spans="1:31">
      <c r="A19" s="9">
        <f>#REF!</f>
        <v>15</v>
      </c>
      <c r="B19" s="10"/>
      <c r="C19" s="9" t="str">
        <f>#REF!</f>
        <v>LB-07</v>
      </c>
      <c r="D19" s="11" t="str">
        <f>#REF!</f>
        <v>C3</v>
      </c>
      <c r="E19" s="12"/>
      <c r="F19" s="12"/>
      <c r="G19" s="12"/>
      <c r="H19" s="12"/>
      <c r="I19" s="12">
        <f>#REF!</f>
        <v>465</v>
      </c>
      <c r="J19" s="12"/>
      <c r="K19" s="12"/>
      <c r="L19" s="18"/>
      <c r="M19" s="12"/>
      <c r="N19" s="18"/>
      <c r="O19" s="18"/>
      <c r="P19" s="18"/>
      <c r="Q19" s="12">
        <f>#REF!</f>
        <v>1945</v>
      </c>
      <c r="R19" s="12"/>
      <c r="S19" s="12"/>
      <c r="T19" s="18"/>
      <c r="U19" s="21">
        <f>#REF!</f>
        <v>5</v>
      </c>
      <c r="V19" s="18" t="s">
        <v>62</v>
      </c>
      <c r="W19" s="18" t="s">
        <v>63</v>
      </c>
      <c r="X19" s="22">
        <f t="shared" si="0"/>
        <v>0.904425</v>
      </c>
      <c r="Y19" s="24">
        <f t="shared" si="1"/>
        <v>0.904425</v>
      </c>
      <c r="Z19" s="22">
        <f t="shared" si="2"/>
        <v>4.522125</v>
      </c>
      <c r="AA19" s="22">
        <f t="shared" si="3"/>
        <v>4.522125</v>
      </c>
      <c r="AB19" s="25">
        <f>#REF!</f>
        <v>2.5</v>
      </c>
      <c r="AC19" s="25" t="str">
        <f>#REF!</f>
        <v>白色按色板</v>
      </c>
      <c r="AD19" s="26"/>
      <c r="AE19" s="27"/>
    </row>
    <row r="20" ht="28.8" spans="1:31">
      <c r="A20" s="9">
        <f>#REF!</f>
        <v>16</v>
      </c>
      <c r="B20" s="10"/>
      <c r="C20" s="9" t="str">
        <f>#REF!</f>
        <v>LB-07</v>
      </c>
      <c r="D20" s="11" t="str">
        <f>#REF!</f>
        <v>C4</v>
      </c>
      <c r="E20" s="12"/>
      <c r="F20" s="12"/>
      <c r="G20" s="12"/>
      <c r="H20" s="12"/>
      <c r="I20" s="12">
        <f>#REF!</f>
        <v>465</v>
      </c>
      <c r="J20" s="12"/>
      <c r="K20" s="12"/>
      <c r="L20" s="18"/>
      <c r="M20" s="12"/>
      <c r="N20" s="18"/>
      <c r="O20" s="18"/>
      <c r="P20" s="18"/>
      <c r="Q20" s="12">
        <f>#REF!</f>
        <v>1947</v>
      </c>
      <c r="R20" s="12"/>
      <c r="S20" s="12"/>
      <c r="T20" s="18"/>
      <c r="U20" s="21">
        <f>#REF!</f>
        <v>1</v>
      </c>
      <c r="V20" s="18" t="s">
        <v>62</v>
      </c>
      <c r="W20" s="18" t="s">
        <v>63</v>
      </c>
      <c r="X20" s="22">
        <f t="shared" si="0"/>
        <v>0.905355</v>
      </c>
      <c r="Y20" s="24">
        <f t="shared" si="1"/>
        <v>0.905355</v>
      </c>
      <c r="Z20" s="22">
        <f t="shared" si="2"/>
        <v>0.905355</v>
      </c>
      <c r="AA20" s="22">
        <f t="shared" si="3"/>
        <v>0.905355</v>
      </c>
      <c r="AB20" s="25">
        <f>#REF!</f>
        <v>2.5</v>
      </c>
      <c r="AC20" s="25" t="str">
        <f>#REF!</f>
        <v>白色按色板</v>
      </c>
      <c r="AD20" s="26"/>
      <c r="AE20" s="27"/>
    </row>
    <row r="21" ht="28.8" spans="1:31">
      <c r="A21" s="9">
        <f>#REF!</f>
        <v>17</v>
      </c>
      <c r="B21" s="10"/>
      <c r="C21" s="9" t="str">
        <f>#REF!</f>
        <v>LB-07</v>
      </c>
      <c r="D21" s="11" t="str">
        <f>#REF!</f>
        <v>C6</v>
      </c>
      <c r="E21" s="12"/>
      <c r="F21" s="12"/>
      <c r="G21" s="12"/>
      <c r="H21" s="12"/>
      <c r="I21" s="12">
        <f>#REF!</f>
        <v>465</v>
      </c>
      <c r="J21" s="12"/>
      <c r="K21" s="12"/>
      <c r="L21" s="18"/>
      <c r="M21" s="12"/>
      <c r="N21" s="18"/>
      <c r="O21" s="18"/>
      <c r="P21" s="18"/>
      <c r="Q21" s="12">
        <f>#REF!</f>
        <v>1904.5</v>
      </c>
      <c r="R21" s="12"/>
      <c r="S21" s="12"/>
      <c r="T21" s="18"/>
      <c r="U21" s="21">
        <f>#REF!</f>
        <v>12</v>
      </c>
      <c r="V21" s="18" t="s">
        <v>62</v>
      </c>
      <c r="W21" s="18" t="s">
        <v>63</v>
      </c>
      <c r="X21" s="22">
        <f t="shared" si="0"/>
        <v>0.8855925</v>
      </c>
      <c r="Y21" s="24">
        <f t="shared" si="1"/>
        <v>0.8855925</v>
      </c>
      <c r="Z21" s="22">
        <f t="shared" si="2"/>
        <v>10.62711</v>
      </c>
      <c r="AA21" s="22">
        <f t="shared" si="3"/>
        <v>10.62711</v>
      </c>
      <c r="AB21" s="25">
        <f>#REF!</f>
        <v>2.5</v>
      </c>
      <c r="AC21" s="25" t="str">
        <f>#REF!</f>
        <v>白色按色板</v>
      </c>
      <c r="AD21" s="26"/>
      <c r="AE21" s="27"/>
    </row>
    <row r="22" ht="28.8" spans="1:31">
      <c r="A22" s="9">
        <f>#REF!</f>
        <v>18</v>
      </c>
      <c r="B22" s="10"/>
      <c r="C22" s="9" t="str">
        <f>#REF!</f>
        <v>LB-08</v>
      </c>
      <c r="D22" s="11" t="str">
        <f>#REF!</f>
        <v>C2</v>
      </c>
      <c r="E22" s="12"/>
      <c r="F22" s="12"/>
      <c r="G22" s="12"/>
      <c r="H22" s="12"/>
      <c r="I22" s="12">
        <f>#REF!</f>
        <v>665</v>
      </c>
      <c r="J22" s="12"/>
      <c r="K22" s="12"/>
      <c r="L22" s="18"/>
      <c r="M22" s="12"/>
      <c r="N22" s="18"/>
      <c r="O22" s="18"/>
      <c r="P22" s="18"/>
      <c r="Q22" s="12">
        <f>#REF!</f>
        <v>1028.3</v>
      </c>
      <c r="R22" s="12"/>
      <c r="S22" s="12"/>
      <c r="T22" s="18"/>
      <c r="U22" s="21">
        <f>#REF!</f>
        <v>2</v>
      </c>
      <c r="V22" s="18" t="s">
        <v>62</v>
      </c>
      <c r="W22" s="18" t="s">
        <v>63</v>
      </c>
      <c r="X22" s="22">
        <f t="shared" si="0"/>
        <v>0.6838195</v>
      </c>
      <c r="Y22" s="24">
        <f t="shared" si="1"/>
        <v>0.6838195</v>
      </c>
      <c r="Z22" s="22">
        <f t="shared" si="2"/>
        <v>1.367639</v>
      </c>
      <c r="AA22" s="22">
        <f t="shared" si="3"/>
        <v>1.367639</v>
      </c>
      <c r="AB22" s="25">
        <f>#REF!</f>
        <v>2.5</v>
      </c>
      <c r="AC22" s="25" t="str">
        <f>#REF!</f>
        <v>白色按色板</v>
      </c>
      <c r="AD22" s="26"/>
      <c r="AE22" s="27"/>
    </row>
    <row r="23" ht="28.8" spans="1:31">
      <c r="A23" s="9">
        <f>#REF!</f>
        <v>19</v>
      </c>
      <c r="B23" s="10"/>
      <c r="C23" s="9" t="str">
        <f>#REF!</f>
        <v>LB-09</v>
      </c>
      <c r="D23" s="11" t="str">
        <f>#REF!</f>
        <v>C5</v>
      </c>
      <c r="E23" s="12"/>
      <c r="F23" s="12"/>
      <c r="G23" s="12"/>
      <c r="H23" s="12"/>
      <c r="I23" s="12">
        <f>#REF!</f>
        <v>665</v>
      </c>
      <c r="J23" s="12"/>
      <c r="K23" s="12"/>
      <c r="L23" s="18"/>
      <c r="M23" s="12"/>
      <c r="N23" s="18"/>
      <c r="O23" s="18"/>
      <c r="P23" s="18"/>
      <c r="Q23" s="12">
        <f>#REF!</f>
        <v>1028.3</v>
      </c>
      <c r="R23" s="12"/>
      <c r="S23" s="12"/>
      <c r="T23" s="18"/>
      <c r="U23" s="21">
        <f>#REF!</f>
        <v>2</v>
      </c>
      <c r="V23" s="18" t="s">
        <v>62</v>
      </c>
      <c r="W23" s="18" t="s">
        <v>63</v>
      </c>
      <c r="X23" s="22">
        <f t="shared" si="0"/>
        <v>0.6838195</v>
      </c>
      <c r="Y23" s="24">
        <f t="shared" si="1"/>
        <v>0.6838195</v>
      </c>
      <c r="Z23" s="22">
        <f t="shared" si="2"/>
        <v>1.367639</v>
      </c>
      <c r="AA23" s="22">
        <f t="shared" si="3"/>
        <v>1.367639</v>
      </c>
      <c r="AB23" s="25">
        <f>#REF!</f>
        <v>2.5</v>
      </c>
      <c r="AC23" s="25" t="str">
        <f>#REF!</f>
        <v>白色按色板</v>
      </c>
      <c r="AD23" s="26"/>
      <c r="AE23" s="27"/>
    </row>
    <row r="24" ht="28.8" spans="1:31">
      <c r="A24" s="9">
        <f>#REF!</f>
        <v>20</v>
      </c>
      <c r="B24" s="10"/>
      <c r="C24" s="9" t="str">
        <f>#REF!</f>
        <v>LB-10</v>
      </c>
      <c r="D24" s="11" t="str">
        <f>#REF!</f>
        <v>D1</v>
      </c>
      <c r="E24" s="12"/>
      <c r="F24" s="12"/>
      <c r="G24" s="12"/>
      <c r="H24" s="12"/>
      <c r="I24" s="12">
        <f>#REF!</f>
        <v>265</v>
      </c>
      <c r="J24" s="12"/>
      <c r="K24" s="12"/>
      <c r="L24" s="18"/>
      <c r="M24" s="12"/>
      <c r="N24" s="18"/>
      <c r="O24" s="18"/>
      <c r="P24" s="18"/>
      <c r="Q24" s="12">
        <f>#REF!</f>
        <v>1092</v>
      </c>
      <c r="R24" s="12"/>
      <c r="S24" s="12"/>
      <c r="T24" s="18"/>
      <c r="U24" s="21">
        <f>#REF!</f>
        <v>4</v>
      </c>
      <c r="V24" s="18" t="s">
        <v>62</v>
      </c>
      <c r="W24" s="18" t="s">
        <v>63</v>
      </c>
      <c r="X24" s="22">
        <f t="shared" si="0"/>
        <v>0.28938</v>
      </c>
      <c r="Y24" s="24">
        <f t="shared" si="1"/>
        <v>0.28938</v>
      </c>
      <c r="Z24" s="22">
        <f t="shared" si="2"/>
        <v>1.15752</v>
      </c>
      <c r="AA24" s="22">
        <f t="shared" si="3"/>
        <v>1.15752</v>
      </c>
      <c r="AB24" s="25">
        <f>#REF!</f>
        <v>2.5</v>
      </c>
      <c r="AC24" s="25" t="str">
        <f>#REF!</f>
        <v>白色按色板</v>
      </c>
      <c r="AD24" s="26"/>
      <c r="AE24" s="27"/>
    </row>
    <row r="25" ht="28.8" spans="1:31">
      <c r="A25" s="9">
        <f>#REF!</f>
        <v>21</v>
      </c>
      <c r="B25" s="10"/>
      <c r="C25" s="9" t="str">
        <f>#REF!</f>
        <v>LB-10</v>
      </c>
      <c r="D25" s="11" t="str">
        <f>#REF!</f>
        <v>D2</v>
      </c>
      <c r="E25" s="12"/>
      <c r="F25" s="12"/>
      <c r="G25" s="12"/>
      <c r="H25" s="12"/>
      <c r="I25" s="12">
        <f>#REF!</f>
        <v>265</v>
      </c>
      <c r="J25" s="12"/>
      <c r="K25" s="12"/>
      <c r="L25" s="18"/>
      <c r="M25" s="12"/>
      <c r="N25" s="18"/>
      <c r="O25" s="18"/>
      <c r="P25" s="18"/>
      <c r="Q25" s="12">
        <f>#REF!</f>
        <v>1392</v>
      </c>
      <c r="R25" s="12"/>
      <c r="S25" s="12"/>
      <c r="T25" s="18"/>
      <c r="U25" s="21">
        <f>#REF!</f>
        <v>2</v>
      </c>
      <c r="V25" s="18" t="s">
        <v>62</v>
      </c>
      <c r="W25" s="18" t="s">
        <v>63</v>
      </c>
      <c r="X25" s="22">
        <f t="shared" si="0"/>
        <v>0.36888</v>
      </c>
      <c r="Y25" s="24">
        <f t="shared" si="1"/>
        <v>0.36888</v>
      </c>
      <c r="Z25" s="22">
        <f t="shared" si="2"/>
        <v>0.73776</v>
      </c>
      <c r="AA25" s="22">
        <f t="shared" si="3"/>
        <v>0.73776</v>
      </c>
      <c r="AB25" s="25">
        <f>#REF!</f>
        <v>2.5</v>
      </c>
      <c r="AC25" s="25" t="str">
        <f>#REF!</f>
        <v>白色按色板</v>
      </c>
      <c r="AD25" s="26"/>
      <c r="AE25" s="27"/>
    </row>
    <row r="26" ht="28.8" spans="1:31">
      <c r="A26" s="9">
        <f>#REF!</f>
        <v>22</v>
      </c>
      <c r="B26" s="10"/>
      <c r="C26" s="9" t="str">
        <f>#REF!</f>
        <v>LB-11</v>
      </c>
      <c r="D26" s="11" t="str">
        <f>#REF!</f>
        <v>D3</v>
      </c>
      <c r="E26" s="12"/>
      <c r="F26" s="12"/>
      <c r="G26" s="12"/>
      <c r="H26" s="12"/>
      <c r="I26" s="12">
        <f>#REF!</f>
        <v>265</v>
      </c>
      <c r="J26" s="12"/>
      <c r="K26" s="12"/>
      <c r="L26" s="18"/>
      <c r="M26" s="12"/>
      <c r="N26" s="18"/>
      <c r="O26" s="18"/>
      <c r="P26" s="18"/>
      <c r="Q26" s="12">
        <f>#REF!</f>
        <v>628.3</v>
      </c>
      <c r="R26" s="12"/>
      <c r="S26" s="12"/>
      <c r="T26" s="18"/>
      <c r="U26" s="21">
        <f>#REF!</f>
        <v>4</v>
      </c>
      <c r="V26" s="18" t="s">
        <v>62</v>
      </c>
      <c r="W26" s="18" t="s">
        <v>63</v>
      </c>
      <c r="X26" s="22">
        <f t="shared" si="0"/>
        <v>0.1664995</v>
      </c>
      <c r="Y26" s="24">
        <f t="shared" si="1"/>
        <v>0.1664995</v>
      </c>
      <c r="Z26" s="22">
        <f t="shared" si="2"/>
        <v>0.665998</v>
      </c>
      <c r="AA26" s="22">
        <f t="shared" si="3"/>
        <v>0.665998</v>
      </c>
      <c r="AB26" s="25">
        <f>#REF!</f>
        <v>2.5</v>
      </c>
      <c r="AC26" s="25" t="str">
        <f>#REF!</f>
        <v>白色按色板</v>
      </c>
      <c r="AD26" s="26"/>
      <c r="AE26" s="27"/>
    </row>
    <row r="27" ht="28.8" spans="1:31">
      <c r="A27" s="9">
        <f>#REF!</f>
        <v>23</v>
      </c>
      <c r="B27" s="10"/>
      <c r="C27" s="9" t="str">
        <f>#REF!</f>
        <v>LB-12</v>
      </c>
      <c r="D27" s="11" t="str">
        <f>#REF!</f>
        <v>E1</v>
      </c>
      <c r="E27" s="12"/>
      <c r="F27" s="12"/>
      <c r="G27" s="12"/>
      <c r="H27" s="12"/>
      <c r="I27" s="12">
        <f>#REF!</f>
        <v>315</v>
      </c>
      <c r="J27" s="12"/>
      <c r="K27" s="12"/>
      <c r="L27" s="18"/>
      <c r="M27" s="12"/>
      <c r="N27" s="18"/>
      <c r="O27" s="18"/>
      <c r="P27" s="18"/>
      <c r="Q27" s="12">
        <f>#REF!</f>
        <v>1092</v>
      </c>
      <c r="R27" s="12"/>
      <c r="S27" s="12"/>
      <c r="T27" s="18"/>
      <c r="U27" s="21">
        <f>#REF!</f>
        <v>4</v>
      </c>
      <c r="V27" s="18" t="s">
        <v>62</v>
      </c>
      <c r="W27" s="18" t="s">
        <v>63</v>
      </c>
      <c r="X27" s="22">
        <f t="shared" si="0"/>
        <v>0.34398</v>
      </c>
      <c r="Y27" s="24">
        <f t="shared" si="1"/>
        <v>0.34398</v>
      </c>
      <c r="Z27" s="22">
        <f t="shared" si="2"/>
        <v>1.37592</v>
      </c>
      <c r="AA27" s="22">
        <f t="shared" si="3"/>
        <v>1.37592</v>
      </c>
      <c r="AB27" s="25">
        <f>#REF!</f>
        <v>2.5</v>
      </c>
      <c r="AC27" s="25" t="str">
        <f>#REF!</f>
        <v>白色按色板</v>
      </c>
      <c r="AD27" s="26"/>
      <c r="AE27" s="27"/>
    </row>
    <row r="28" ht="28.8" spans="1:31">
      <c r="A28" s="9">
        <f>#REF!</f>
        <v>24</v>
      </c>
      <c r="B28" s="10"/>
      <c r="C28" s="9" t="str">
        <f>#REF!</f>
        <v>LB-12</v>
      </c>
      <c r="D28" s="11" t="str">
        <f>#REF!</f>
        <v>E2</v>
      </c>
      <c r="E28" s="12"/>
      <c r="F28" s="12"/>
      <c r="G28" s="12"/>
      <c r="H28" s="12"/>
      <c r="I28" s="12">
        <f>#REF!</f>
        <v>315</v>
      </c>
      <c r="J28" s="12"/>
      <c r="K28" s="12"/>
      <c r="L28" s="18"/>
      <c r="M28" s="12"/>
      <c r="N28" s="18"/>
      <c r="O28" s="18"/>
      <c r="P28" s="18"/>
      <c r="Q28" s="12">
        <f>#REF!</f>
        <v>1392</v>
      </c>
      <c r="R28" s="12"/>
      <c r="S28" s="12"/>
      <c r="T28" s="18"/>
      <c r="U28" s="21">
        <f>#REF!</f>
        <v>2</v>
      </c>
      <c r="V28" s="18" t="s">
        <v>62</v>
      </c>
      <c r="W28" s="18" t="s">
        <v>63</v>
      </c>
      <c r="X28" s="22">
        <f t="shared" si="0"/>
        <v>0.43848</v>
      </c>
      <c r="Y28" s="24">
        <f t="shared" si="1"/>
        <v>0.43848</v>
      </c>
      <c r="Z28" s="22">
        <f t="shared" si="2"/>
        <v>0.87696</v>
      </c>
      <c r="AA28" s="22">
        <f t="shared" si="3"/>
        <v>0.87696</v>
      </c>
      <c r="AB28" s="25">
        <f>#REF!</f>
        <v>2.5</v>
      </c>
      <c r="AC28" s="25" t="str">
        <f>#REF!</f>
        <v>白色按色板</v>
      </c>
      <c r="AD28" s="26"/>
      <c r="AE28" s="27"/>
    </row>
    <row r="29" ht="28.8" spans="1:31">
      <c r="A29" s="9">
        <f>#REF!</f>
        <v>25</v>
      </c>
      <c r="B29" s="10"/>
      <c r="C29" s="9" t="str">
        <f>#REF!</f>
        <v>LB-13</v>
      </c>
      <c r="D29" s="11" t="str">
        <f>#REF!</f>
        <v>E3</v>
      </c>
      <c r="E29" s="12"/>
      <c r="F29" s="12"/>
      <c r="G29" s="12"/>
      <c r="H29" s="12"/>
      <c r="I29" s="12">
        <f>#REF!</f>
        <v>315</v>
      </c>
      <c r="J29" s="12"/>
      <c r="K29" s="12"/>
      <c r="L29" s="18"/>
      <c r="M29" s="12"/>
      <c r="N29" s="18"/>
      <c r="O29" s="18"/>
      <c r="P29" s="18"/>
      <c r="Q29" s="12">
        <f>#REF!</f>
        <v>628</v>
      </c>
      <c r="R29" s="12"/>
      <c r="S29" s="12"/>
      <c r="T29" s="18"/>
      <c r="U29" s="21">
        <f>#REF!</f>
        <v>4</v>
      </c>
      <c r="V29" s="18" t="s">
        <v>62</v>
      </c>
      <c r="W29" s="18" t="s">
        <v>63</v>
      </c>
      <c r="X29" s="22">
        <f t="shared" si="0"/>
        <v>0.19782</v>
      </c>
      <c r="Y29" s="24">
        <f t="shared" si="1"/>
        <v>0.19782</v>
      </c>
      <c r="Z29" s="22">
        <f t="shared" si="2"/>
        <v>0.79128</v>
      </c>
      <c r="AA29" s="22">
        <f t="shared" si="3"/>
        <v>0.79128</v>
      </c>
      <c r="AB29" s="25">
        <f>#REF!</f>
        <v>2.5</v>
      </c>
      <c r="AC29" s="25" t="str">
        <f>#REF!</f>
        <v>白色按色板</v>
      </c>
      <c r="AD29" s="26"/>
      <c r="AE29" s="27"/>
    </row>
    <row r="30" ht="28.8" spans="1:31">
      <c r="A30" s="9">
        <f>#REF!</f>
        <v>26</v>
      </c>
      <c r="B30" s="10"/>
      <c r="C30" s="9" t="str">
        <f>#REF!</f>
        <v>LB-14</v>
      </c>
      <c r="D30" s="11" t="str">
        <f>#REF!</f>
        <v>F2</v>
      </c>
      <c r="E30" s="12"/>
      <c r="F30" s="12"/>
      <c r="G30" s="12"/>
      <c r="H30" s="12"/>
      <c r="I30" s="12">
        <f>#REF!</f>
        <v>500</v>
      </c>
      <c r="J30" s="12"/>
      <c r="K30" s="12"/>
      <c r="L30" s="18"/>
      <c r="M30" s="12"/>
      <c r="N30" s="18"/>
      <c r="O30" s="18"/>
      <c r="P30" s="18"/>
      <c r="Q30" s="12">
        <f>#REF!</f>
        <v>1850</v>
      </c>
      <c r="R30" s="12"/>
      <c r="S30" s="12"/>
      <c r="T30" s="18"/>
      <c r="U30" s="21">
        <f>#REF!</f>
        <v>71</v>
      </c>
      <c r="V30" s="18" t="s">
        <v>62</v>
      </c>
      <c r="W30" s="18" t="s">
        <v>63</v>
      </c>
      <c r="X30" s="22">
        <f t="shared" si="0"/>
        <v>0.925</v>
      </c>
      <c r="Y30" s="24">
        <f t="shared" si="1"/>
        <v>0.925</v>
      </c>
      <c r="Z30" s="22">
        <f t="shared" si="2"/>
        <v>65.675</v>
      </c>
      <c r="AA30" s="22">
        <f t="shared" si="3"/>
        <v>65.675</v>
      </c>
      <c r="AB30" s="25">
        <f>#REF!</f>
        <v>12.5</v>
      </c>
      <c r="AC30" s="25" t="str">
        <f>#REF!</f>
        <v>白色按色板</v>
      </c>
      <c r="AD30" s="26"/>
      <c r="AE30" s="27"/>
    </row>
    <row r="31" ht="28.8" spans="1:31">
      <c r="A31" s="9">
        <f>#REF!</f>
        <v>27</v>
      </c>
      <c r="B31" s="10"/>
      <c r="C31" s="9" t="str">
        <f>#REF!</f>
        <v>LB-14</v>
      </c>
      <c r="D31" s="11" t="str">
        <f>#REF!</f>
        <v>F7</v>
      </c>
      <c r="E31" s="12"/>
      <c r="F31" s="12"/>
      <c r="G31" s="12"/>
      <c r="H31" s="12"/>
      <c r="I31" s="12">
        <f>#REF!</f>
        <v>500</v>
      </c>
      <c r="J31" s="12"/>
      <c r="K31" s="12"/>
      <c r="L31" s="18"/>
      <c r="M31" s="12"/>
      <c r="N31" s="18"/>
      <c r="O31" s="18"/>
      <c r="P31" s="18"/>
      <c r="Q31" s="12">
        <f>#REF!</f>
        <v>1400</v>
      </c>
      <c r="R31" s="12"/>
      <c r="S31" s="12"/>
      <c r="T31" s="18"/>
      <c r="U31" s="21">
        <f>#REF!</f>
        <v>4</v>
      </c>
      <c r="V31" s="18" t="s">
        <v>62</v>
      </c>
      <c r="W31" s="18" t="s">
        <v>63</v>
      </c>
      <c r="X31" s="22">
        <f t="shared" si="0"/>
        <v>0.7</v>
      </c>
      <c r="Y31" s="24">
        <f t="shared" si="1"/>
        <v>0.7</v>
      </c>
      <c r="Z31" s="22">
        <f t="shared" si="2"/>
        <v>2.8</v>
      </c>
      <c r="AA31" s="22">
        <f t="shared" si="3"/>
        <v>2.8</v>
      </c>
      <c r="AB31" s="25">
        <f>#REF!</f>
        <v>12.5</v>
      </c>
      <c r="AC31" s="25" t="str">
        <f>#REF!</f>
        <v>白色按色板</v>
      </c>
      <c r="AD31" s="26"/>
      <c r="AE31" s="27"/>
    </row>
    <row r="32" ht="28.8" spans="1:31">
      <c r="A32" s="9">
        <f>#REF!</f>
        <v>28</v>
      </c>
      <c r="B32" s="10"/>
      <c r="C32" s="9" t="str">
        <f>#REF!</f>
        <v>LB-15</v>
      </c>
      <c r="D32" s="11" t="str">
        <f>#REF!</f>
        <v>F1</v>
      </c>
      <c r="E32" s="12"/>
      <c r="F32" s="12"/>
      <c r="G32" s="12"/>
      <c r="H32" s="12"/>
      <c r="I32" s="12">
        <f>#REF!</f>
        <v>410</v>
      </c>
      <c r="J32" s="12"/>
      <c r="K32" s="12"/>
      <c r="L32" s="18"/>
      <c r="M32" s="12"/>
      <c r="N32" s="18"/>
      <c r="O32" s="18"/>
      <c r="P32" s="18"/>
      <c r="Q32" s="12">
        <f>#REF!</f>
        <v>1850</v>
      </c>
      <c r="R32" s="12"/>
      <c r="S32" s="12"/>
      <c r="T32" s="18"/>
      <c r="U32" s="21">
        <f>#REF!</f>
        <v>1</v>
      </c>
      <c r="V32" s="18" t="s">
        <v>62</v>
      </c>
      <c r="W32" s="18" t="s">
        <v>63</v>
      </c>
      <c r="X32" s="22">
        <f t="shared" si="0"/>
        <v>0.7585</v>
      </c>
      <c r="Y32" s="24">
        <f t="shared" si="1"/>
        <v>0.7585</v>
      </c>
      <c r="Z32" s="22">
        <f t="shared" si="2"/>
        <v>0.7585</v>
      </c>
      <c r="AA32" s="22">
        <f t="shared" si="3"/>
        <v>0.7585</v>
      </c>
      <c r="AB32" s="25">
        <f>#REF!</f>
        <v>12.5</v>
      </c>
      <c r="AC32" s="25" t="str">
        <f>#REF!</f>
        <v>白色按色板</v>
      </c>
      <c r="AD32" s="26"/>
      <c r="AE32" s="27"/>
    </row>
    <row r="33" ht="28.8" spans="1:31">
      <c r="A33" s="9">
        <f>#REF!</f>
        <v>29</v>
      </c>
      <c r="B33" s="10"/>
      <c r="C33" s="9" t="str">
        <f>#REF!</f>
        <v>LB-16</v>
      </c>
      <c r="D33" s="11" t="str">
        <f>#REF!</f>
        <v>F3</v>
      </c>
      <c r="E33" s="12"/>
      <c r="F33" s="12"/>
      <c r="G33" s="12"/>
      <c r="H33" s="12"/>
      <c r="I33" s="12">
        <f>#REF!</f>
        <v>410</v>
      </c>
      <c r="J33" s="12"/>
      <c r="K33" s="12"/>
      <c r="L33" s="18"/>
      <c r="M33" s="12"/>
      <c r="N33" s="18"/>
      <c r="O33" s="18"/>
      <c r="P33" s="18"/>
      <c r="Q33" s="12">
        <f>#REF!</f>
        <v>1850</v>
      </c>
      <c r="R33" s="12"/>
      <c r="S33" s="12"/>
      <c r="T33" s="18"/>
      <c r="U33" s="21">
        <f>#REF!</f>
        <v>1</v>
      </c>
      <c r="V33" s="18" t="s">
        <v>62</v>
      </c>
      <c r="W33" s="18" t="s">
        <v>63</v>
      </c>
      <c r="X33" s="22">
        <f t="shared" si="0"/>
        <v>0.7585</v>
      </c>
      <c r="Y33" s="24">
        <f t="shared" si="1"/>
        <v>0.7585</v>
      </c>
      <c r="Z33" s="22">
        <f t="shared" si="2"/>
        <v>0.7585</v>
      </c>
      <c r="AA33" s="22">
        <f t="shared" si="3"/>
        <v>0.7585</v>
      </c>
      <c r="AB33" s="25">
        <f>#REF!</f>
        <v>12.5</v>
      </c>
      <c r="AC33" s="25" t="str">
        <f>#REF!</f>
        <v>白色按色板</v>
      </c>
      <c r="AD33" s="26"/>
      <c r="AE33" s="27"/>
    </row>
    <row r="34" ht="28.8" spans="1:31">
      <c r="A34" s="9">
        <f>#REF!</f>
        <v>30</v>
      </c>
      <c r="B34" s="10"/>
      <c r="C34" s="9" t="str">
        <f>#REF!</f>
        <v>LB-17</v>
      </c>
      <c r="D34" s="11" t="str">
        <f>#REF!</f>
        <v>F4</v>
      </c>
      <c r="E34" s="12"/>
      <c r="F34" s="12"/>
      <c r="G34" s="12"/>
      <c r="H34" s="12"/>
      <c r="I34" s="12">
        <f>#REF!</f>
        <v>275</v>
      </c>
      <c r="J34" s="12"/>
      <c r="K34" s="12"/>
      <c r="L34" s="18"/>
      <c r="M34" s="12"/>
      <c r="N34" s="18"/>
      <c r="O34" s="18"/>
      <c r="P34" s="18"/>
      <c r="Q34" s="12">
        <f>#REF!</f>
        <v>1850</v>
      </c>
      <c r="R34" s="12"/>
      <c r="S34" s="12"/>
      <c r="T34" s="18"/>
      <c r="U34" s="21">
        <f>#REF!</f>
        <v>1</v>
      </c>
      <c r="V34" s="18" t="s">
        <v>62</v>
      </c>
      <c r="W34" s="18" t="s">
        <v>63</v>
      </c>
      <c r="X34" s="22">
        <f t="shared" si="0"/>
        <v>0.50875</v>
      </c>
      <c r="Y34" s="24">
        <f t="shared" si="1"/>
        <v>0.50875</v>
      </c>
      <c r="Z34" s="22">
        <f t="shared" si="2"/>
        <v>0.50875</v>
      </c>
      <c r="AA34" s="22">
        <f t="shared" si="3"/>
        <v>0.50875</v>
      </c>
      <c r="AB34" s="25">
        <f>#REF!</f>
        <v>12.5</v>
      </c>
      <c r="AC34" s="25" t="str">
        <f>#REF!</f>
        <v>白色按色板</v>
      </c>
      <c r="AD34" s="26" t="str">
        <f>#REF!</f>
        <v>白膜+泡泡膜+纸皮</v>
      </c>
      <c r="AE34" s="27"/>
    </row>
    <row r="35" ht="28.8" spans="1:31">
      <c r="A35" s="9">
        <f>#REF!</f>
        <v>31</v>
      </c>
      <c r="B35" s="10"/>
      <c r="C35" s="9" t="str">
        <f>#REF!</f>
        <v>LB-18</v>
      </c>
      <c r="D35" s="11" t="str">
        <f>#REF!</f>
        <v>F5</v>
      </c>
      <c r="E35" s="12"/>
      <c r="F35" s="12"/>
      <c r="G35" s="12"/>
      <c r="H35" s="12"/>
      <c r="I35" s="12">
        <f>#REF!</f>
        <v>275</v>
      </c>
      <c r="J35" s="12"/>
      <c r="K35" s="12"/>
      <c r="L35" s="18"/>
      <c r="M35" s="12"/>
      <c r="N35" s="18"/>
      <c r="O35" s="18"/>
      <c r="P35" s="18"/>
      <c r="Q35" s="12">
        <f>#REF!</f>
        <v>1850</v>
      </c>
      <c r="R35" s="12"/>
      <c r="S35" s="12"/>
      <c r="T35" s="18"/>
      <c r="U35" s="21">
        <f>#REF!</f>
        <v>1</v>
      </c>
      <c r="V35" s="18" t="s">
        <v>62</v>
      </c>
      <c r="W35" s="18" t="s">
        <v>63</v>
      </c>
      <c r="X35" s="22">
        <f t="shared" si="0"/>
        <v>0.50875</v>
      </c>
      <c r="Y35" s="24">
        <f t="shared" si="1"/>
        <v>0.50875</v>
      </c>
      <c r="Z35" s="22">
        <f t="shared" si="2"/>
        <v>0.50875</v>
      </c>
      <c r="AA35" s="22">
        <f t="shared" si="3"/>
        <v>0.50875</v>
      </c>
      <c r="AB35" s="25">
        <f>#REF!</f>
        <v>12.5</v>
      </c>
      <c r="AC35" s="25" t="str">
        <f>#REF!</f>
        <v>白色按色板</v>
      </c>
      <c r="AD35" s="26"/>
      <c r="AE35" s="27"/>
    </row>
    <row r="36" ht="28.8" spans="1:31">
      <c r="A36" s="9">
        <f>#REF!</f>
        <v>32</v>
      </c>
      <c r="B36" s="10"/>
      <c r="C36" s="9" t="str">
        <f>#REF!</f>
        <v>LB-19</v>
      </c>
      <c r="D36" s="11" t="str">
        <f>#REF!</f>
        <v>F8</v>
      </c>
      <c r="E36" s="12"/>
      <c r="F36" s="12"/>
      <c r="G36" s="12"/>
      <c r="H36" s="12"/>
      <c r="I36" s="12">
        <f>#REF!</f>
        <v>500</v>
      </c>
      <c r="J36" s="12"/>
      <c r="K36" s="12"/>
      <c r="L36" s="18"/>
      <c r="M36" s="12"/>
      <c r="N36" s="18"/>
      <c r="O36" s="18"/>
      <c r="P36" s="18"/>
      <c r="Q36" s="12">
        <f>#REF!</f>
        <v>1400</v>
      </c>
      <c r="R36" s="12"/>
      <c r="S36" s="12"/>
      <c r="T36" s="18"/>
      <c r="U36" s="21">
        <f>#REF!</f>
        <v>2</v>
      </c>
      <c r="V36" s="18" t="s">
        <v>62</v>
      </c>
      <c r="W36" s="18" t="s">
        <v>63</v>
      </c>
      <c r="X36" s="22">
        <f t="shared" si="0"/>
        <v>0.7</v>
      </c>
      <c r="Y36" s="24">
        <f t="shared" si="1"/>
        <v>0.7</v>
      </c>
      <c r="Z36" s="22">
        <f t="shared" si="2"/>
        <v>1.4</v>
      </c>
      <c r="AA36" s="22">
        <f t="shared" si="3"/>
        <v>1.4</v>
      </c>
      <c r="AB36" s="25">
        <f>#REF!</f>
        <v>12.5</v>
      </c>
      <c r="AC36" s="25" t="str">
        <f>#REF!</f>
        <v>白色按色板</v>
      </c>
      <c r="AD36" s="26"/>
      <c r="AE36" s="27"/>
    </row>
    <row r="37" ht="28.8" spans="1:31">
      <c r="A37" s="9">
        <f>#REF!</f>
        <v>33</v>
      </c>
      <c r="B37" s="10"/>
      <c r="C37" s="9" t="str">
        <f>#REF!</f>
        <v>LB-20</v>
      </c>
      <c r="D37" s="11" t="str">
        <f>#REF!</f>
        <v>F6</v>
      </c>
      <c r="E37" s="12"/>
      <c r="F37" s="12"/>
      <c r="G37" s="12"/>
      <c r="H37" s="12"/>
      <c r="I37" s="12">
        <f>#REF!</f>
        <v>500</v>
      </c>
      <c r="J37" s="12"/>
      <c r="K37" s="12"/>
      <c r="L37" s="18"/>
      <c r="M37" s="12"/>
      <c r="N37" s="18"/>
      <c r="O37" s="18"/>
      <c r="P37" s="18"/>
      <c r="Q37" s="12">
        <f>#REF!</f>
        <v>1400</v>
      </c>
      <c r="R37" s="12"/>
      <c r="S37" s="12"/>
      <c r="T37" s="18"/>
      <c r="U37" s="21">
        <f>#REF!</f>
        <v>2</v>
      </c>
      <c r="V37" s="18" t="s">
        <v>62</v>
      </c>
      <c r="W37" s="18" t="s">
        <v>63</v>
      </c>
      <c r="X37" s="22">
        <f t="shared" si="0"/>
        <v>0.7</v>
      </c>
      <c r="Y37" s="24">
        <f t="shared" si="1"/>
        <v>0.7</v>
      </c>
      <c r="Z37" s="22">
        <f t="shared" si="2"/>
        <v>1.4</v>
      </c>
      <c r="AA37" s="22">
        <f t="shared" si="3"/>
        <v>1.4</v>
      </c>
      <c r="AB37" s="25">
        <f>#REF!</f>
        <v>12.5</v>
      </c>
      <c r="AC37" s="25" t="str">
        <f>#REF!</f>
        <v>白色按色板</v>
      </c>
      <c r="AD37" s="26"/>
      <c r="AE37" s="27"/>
    </row>
    <row r="38" ht="15.6" spans="1:31">
      <c r="A38" s="9"/>
      <c r="B38" s="10" t="str">
        <f>#REF!</f>
        <v>合计：</v>
      </c>
      <c r="C38" s="10"/>
      <c r="D38" s="11"/>
      <c r="E38" s="12"/>
      <c r="F38" s="12"/>
      <c r="G38" s="12"/>
      <c r="H38" s="12"/>
      <c r="I38" s="12"/>
      <c r="J38" s="12"/>
      <c r="K38" s="12"/>
      <c r="L38" s="18"/>
      <c r="M38" s="12"/>
      <c r="N38" s="18"/>
      <c r="O38" s="18"/>
      <c r="P38" s="18"/>
      <c r="Q38" s="12"/>
      <c r="R38" s="12"/>
      <c r="S38" s="12"/>
      <c r="T38" s="18"/>
      <c r="U38" s="21">
        <f>SUM(U5:U37)</f>
        <v>191</v>
      </c>
      <c r="V38" s="18"/>
      <c r="W38" s="18"/>
      <c r="X38" s="22">
        <f t="shared" si="0"/>
        <v>0</v>
      </c>
      <c r="Y38" s="24"/>
      <c r="Z38" s="22">
        <f t="shared" si="2"/>
        <v>0</v>
      </c>
      <c r="AA38" s="22">
        <f>SUM(AA5:AA37)</f>
        <v>190.577006</v>
      </c>
      <c r="AB38" s="25"/>
      <c r="AC38" s="25"/>
      <c r="AD38" s="26"/>
      <c r="AE38" s="27"/>
    </row>
    <row r="39" ht="15.6" spans="1:31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28"/>
      <c r="AC39" s="29"/>
      <c r="AD39" s="30"/>
      <c r="AE39" s="27"/>
    </row>
    <row r="40" ht="15.6" spans="1:31">
      <c r="A40" s="14" t="s">
        <v>64</v>
      </c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30" t="s">
        <v>20</v>
      </c>
      <c r="AC40" s="30"/>
      <c r="AD40" s="31" t="s">
        <v>65</v>
      </c>
      <c r="AE40" s="29" t="s">
        <v>66</v>
      </c>
    </row>
    <row r="41" ht="15.6" spans="1:31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30" t="str">
        <f>AC5</f>
        <v>白色按色板</v>
      </c>
      <c r="AC41" s="30"/>
      <c r="AD41" s="31">
        <f>U38</f>
        <v>191</v>
      </c>
      <c r="AE41" s="30">
        <f>AA38</f>
        <v>190.577006</v>
      </c>
    </row>
    <row r="42" ht="15.6" spans="1:31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32"/>
      <c r="AC42" s="30"/>
      <c r="AD42" s="31"/>
      <c r="AE42" s="30"/>
    </row>
    <row r="43" ht="15.6" spans="1:31">
      <c r="A43" s="16" t="str">
        <f>#REF!</f>
        <v>制表：阮林波</v>
      </c>
      <c r="B43" s="16"/>
      <c r="C43" s="16"/>
      <c r="D43" s="16"/>
      <c r="E43" s="17"/>
      <c r="F43" s="17"/>
      <c r="G43" s="17"/>
      <c r="H43" s="17"/>
      <c r="I43" s="17" t="str">
        <f>#REF!</f>
        <v>审核：</v>
      </c>
      <c r="J43" s="19"/>
      <c r="K43" s="19"/>
      <c r="L43" s="19" t="s">
        <v>67</v>
      </c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 t="s">
        <v>68</v>
      </c>
      <c r="X43" s="19"/>
      <c r="Y43" s="33"/>
      <c r="Z43" s="33"/>
      <c r="AA43" s="34"/>
      <c r="AB43" s="35"/>
      <c r="AC43" s="19" t="str">
        <f>#REF!</f>
        <v>客户确认:</v>
      </c>
      <c r="AD43" s="35"/>
      <c r="AE43" s="35"/>
    </row>
  </sheetData>
  <mergeCells count="32">
    <mergeCell ref="A1:AE1"/>
    <mergeCell ref="A2:D2"/>
    <mergeCell ref="I2:AA2"/>
    <mergeCell ref="AB2:AC2"/>
    <mergeCell ref="AD2:AE2"/>
    <mergeCell ref="I3:T3"/>
    <mergeCell ref="B38:C38"/>
    <mergeCell ref="A39:AA39"/>
    <mergeCell ref="A40:AA40"/>
    <mergeCell ref="AB40:AC40"/>
    <mergeCell ref="A41:AA41"/>
    <mergeCell ref="AB41:AC41"/>
    <mergeCell ref="A42:AA42"/>
    <mergeCell ref="AB42:AC42"/>
    <mergeCell ref="A43:D43"/>
    <mergeCell ref="A3:A4"/>
    <mergeCell ref="B3:B4"/>
    <mergeCell ref="C3:C4"/>
    <mergeCell ref="D3:D4"/>
    <mergeCell ref="U3:U4"/>
    <mergeCell ref="V3:V4"/>
    <mergeCell ref="W3:W4"/>
    <mergeCell ref="X3:X4"/>
    <mergeCell ref="Y3:Y4"/>
    <mergeCell ref="Z3:Z4"/>
    <mergeCell ref="AA3:AA4"/>
    <mergeCell ref="AB3:AB4"/>
    <mergeCell ref="AC3:AC4"/>
    <mergeCell ref="AD3:AD4"/>
    <mergeCell ref="AD5:AD33"/>
    <mergeCell ref="AD34:AD38"/>
    <mergeCell ref="AE3:AE4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产品面积表</vt:lpstr>
      <vt:lpstr>喷涂面积表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zhuwei</cp:lastModifiedBy>
  <dcterms:created xsi:type="dcterms:W3CDTF">2020-03-09T02:00:37Z</dcterms:created>
  <dcterms:modified xsi:type="dcterms:W3CDTF">2020-05-18T01:54:43Z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