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670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F6" i="4" l="1"/>
  <c r="I6" i="4"/>
  <c r="I7" i="4" l="1"/>
  <c r="H5" i="4"/>
  <c r="F7" i="4" s="1"/>
  <c r="F8" i="4" s="1"/>
  <c r="I9" i="4" l="1"/>
  <c r="H5" i="1"/>
  <c r="F6" i="1" s="1"/>
  <c r="F12" i="4" l="1"/>
  <c r="F11" i="4"/>
  <c r="F9" i="4"/>
  <c r="F10" i="4"/>
  <c r="F7" i="1"/>
  <c r="F9" i="1" l="1"/>
  <c r="F8" i="1"/>
  <c r="F11" i="1" l="1"/>
  <c r="F10" i="1"/>
  <c r="F12" i="1"/>
</calcChain>
</file>

<file path=xl/comments1.xml><?xml version="1.0" encoding="utf-8"?>
<comments xmlns="http://schemas.openxmlformats.org/spreadsheetml/2006/main">
  <authors>
    <author>abdullah sharaawy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abdullah sharaawy: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<sst xmlns="http://schemas.openxmlformats.org/spreadsheetml/2006/main" count="112" uniqueCount="40">
  <si>
    <t>BMI</t>
  </si>
  <si>
    <t>=</t>
  </si>
  <si>
    <t>hieght(m2)</t>
  </si>
  <si>
    <t>category</t>
  </si>
  <si>
    <t>Calories</t>
  </si>
  <si>
    <t>Carbo(g)</t>
  </si>
  <si>
    <t>Fat(g)</t>
  </si>
  <si>
    <t>Protin(g)</t>
  </si>
  <si>
    <t>Percent</t>
  </si>
  <si>
    <t>Starch</t>
  </si>
  <si>
    <t>Legumes</t>
  </si>
  <si>
    <t>Meat Very Lean</t>
  </si>
  <si>
    <t>Meat Medium Fat</t>
  </si>
  <si>
    <t>Meat High Fat</t>
  </si>
  <si>
    <t>Milk Fat Free , Low Fat , 1%</t>
  </si>
  <si>
    <t>Milk Reduced Fat , 2%</t>
  </si>
  <si>
    <t>Milk Whole</t>
  </si>
  <si>
    <t>Non strachy Vegtables</t>
  </si>
  <si>
    <t xml:space="preserve">Fruits </t>
  </si>
  <si>
    <t>Fats</t>
  </si>
  <si>
    <t>Sweets,Desserts , and other Carbohydrates</t>
  </si>
  <si>
    <t>intial value for calorie</t>
  </si>
  <si>
    <t>Type</t>
  </si>
  <si>
    <t>Age</t>
  </si>
  <si>
    <t xml:space="preserve">weight(kg)        </t>
  </si>
  <si>
    <t xml:space="preserve">hieght(m)         </t>
  </si>
  <si>
    <t>BMR</t>
  </si>
  <si>
    <t>Total Calories</t>
  </si>
  <si>
    <t>Activity Factor</t>
  </si>
  <si>
    <t>Activity Factors</t>
  </si>
  <si>
    <t>Sedentary (little or no exercise)</t>
  </si>
  <si>
    <t>Lightly active (light exercise/sports 1–3 days/week)</t>
  </si>
  <si>
    <t>Moderately active (moderate exercise/sports 3–5 days/week)</t>
  </si>
  <si>
    <t>Very active (hard exercise/sports 6–7 days/week)</t>
  </si>
  <si>
    <t>Extra active (very hard exercise, physical job, or training twice a day)</t>
  </si>
  <si>
    <t>Edited Calories</t>
  </si>
  <si>
    <t>subtract or add from total Calories</t>
  </si>
  <si>
    <t>Final Edited Calories</t>
  </si>
  <si>
    <t>intial value for calorie(based on category)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</si>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</sst>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0" xfId="0" applyFont="1"/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3" fillId="0" borderId="0" xfId="0" applyFont="1" applyProtection="1">
      <protection locked="0" hidden="1"/>
    </xf>
    <xf numFmtId="0" fontId="3" fillId="0" borderId="0" xfId="0" applyFont="1" applyProtection="1">
      <protection hidden="1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5"/>
  <sheetViews>
    <sheetView zoomScale="70" zoomScaleNormal="70" workbookViewId="0">
      <selection activeCell="H15" sqref="H15"/>
    </sheetView>
  </sheetViews>
  <sheetFormatPr defaultRowHeight="15" x14ac:dyDescent="0.25"/>
  <cols>
    <col min="4" max="4" width="47.5703125" customWidth="1"/>
    <col min="6" max="6" width="46.5703125" customWidth="1"/>
    <col min="7" max="7" width="17.7109375" customWidth="1"/>
  </cols>
  <sheetData>
    <row r="4" spans="3:10" ht="31.5" x14ac:dyDescent="0.5">
      <c r="D4" s="1" t="s">
        <v>24</v>
      </c>
      <c r="E4" s="7">
        <v>90</v>
      </c>
    </row>
    <row r="5" spans="3:10" ht="31.5" x14ac:dyDescent="0.5">
      <c r="D5" s="1" t="s">
        <v>25</v>
      </c>
      <c r="E5" s="7">
        <v>1.75</v>
      </c>
      <c r="F5" s="1" t="s">
        <v>2</v>
      </c>
      <c r="G5" s="1" t="s">
        <v>1</v>
      </c>
      <c r="H5" s="3">
        <f>E5*E5</f>
        <v>3.0625</v>
      </c>
    </row>
    <row r="6" spans="3:10" ht="31.5" x14ac:dyDescent="0.5">
      <c r="C6" s="1"/>
      <c r="D6" s="1" t="s">
        <v>0</v>
      </c>
      <c r="E6" s="1" t="s">
        <v>1</v>
      </c>
      <c r="F6" s="3">
        <f>E4/H5</f>
        <v>29.387755102040817</v>
      </c>
      <c r="G6" s="1"/>
      <c r="H6" s="1"/>
    </row>
    <row r="7" spans="3:10" ht="31.5" x14ac:dyDescent="0.5">
      <c r="C7" s="1"/>
      <c r="D7" s="1" t="s">
        <v>3</v>
      </c>
      <c r="E7" s="1" t="s">
        <v>1</v>
      </c>
      <c r="F7" s="3" t="str">
        <f>IF(AND(F6&gt;=17,F6&lt;=18.4),"UnderWeight Class1",IF(AND(F6&gt;=16,F6&lt;=16.9),"UnderWeight Class2",IF(AND(F6&gt;=18.5,F6&lt;=24.9),"Normal",IF(AND(F6&gt;=25,F6&lt;=29.9),"Overweight",IF(AND(F6&gt;=30,F6&lt;=34.9),"Obse Class1",IF(AND(F6&gt;=35,F6&lt;=39.9),"Obese Class2",IF(F6&lt;16,"Severely Underweight",IF(F6&gt;40,"Obese Class3","Fail"))))))))</f>
        <v>Overweight</v>
      </c>
      <c r="G7" s="1"/>
      <c r="H7" s="1"/>
    </row>
    <row r="8" spans="3:10" ht="31.5" x14ac:dyDescent="0.5">
      <c r="D8" s="1" t="s">
        <v>21</v>
      </c>
      <c r="F8" s="3">
        <f>IF(F7="Normal", E4*30, IF(F7="UnderWeight Class1", E4*35, IF(F7="UnderWeight Class2", E4*40, IF(F7="Overweight", E4*25, IF(F7="Obse Class1", E4*20, IF(F7="Obese Class2", E4*17, IF(F7="Severely Underweight", E4*17, IF(F7="Obese Class3", E4*15, 0))))))))</f>
        <v>2250</v>
      </c>
    </row>
    <row r="9" spans="3:10" ht="31.5" x14ac:dyDescent="0.5">
      <c r="D9" s="1" t="s">
        <v>4</v>
      </c>
      <c r="E9" s="1" t="s">
        <v>1</v>
      </c>
      <c r="F9" s="3">
        <f>IF(F7="Normal", E4*30-F14*80-F15*100-F16*35-F17*55-F18*75-F19*100-F20*100-F21*120-F22*160-F23*25-F24*60-F25*45-F26*60, IF(F7="UnderWeight Class1", E4*35-F14*80-F15*100-F16*35-F17*55-F18*75-F19*100-F20*100-F21*120-F22*160-F23*25-F24*60-F25*45-F26*60, IF(F7="UnderWeight Class2", E4*40-F14*80-F15*100-F16*35-F17*55-F18*75-F19*100-F20*100-F21*120-F22*160-F23*25-F24*60-F25*45-F26*60, IF(F7="Overweight", E4*25-F14*80-F15*100-F16*35-F17*55-F18*75-F19*100-F20*100-F21*120-F22*160-F23*25-F24*60-F25*45-F26*60, IF(F7="Obse Class1", E4*20-F14*80-F15*100-F16*35-F17*55-F18*75-F19*100-F20*100-F21*120-F22*160-F23*25-F24*60-F25*45-F26*60, IF(F7="Obese Class2", E4*17-F14*80-F15*100-F16*35-F17*55-F18*75-F19*100-F20*100-F21*120-F22*160-F23*25-F24*60-F25*45-F26*60, IF(F7="Severely Underweight", E4*17-F14*80-F15*100-F16*35-F17*55-F18*75-F19*100-F20*100-F21*120-F22*160-F23*25-F24*60-F25*45-F26*60, IF(F7="Obese Class3", E4*15-F14*80-F15*100-F16*35-F17*55-F18*75-F19*100-F20*100-F21*120-F22*160-F23*25-F24*60-F25*45-F26*60, 0))))))))</f>
        <v>1060</v>
      </c>
    </row>
    <row r="10" spans="3:10" ht="31.5" x14ac:dyDescent="0.5">
      <c r="D10" s="1" t="s">
        <v>5</v>
      </c>
      <c r="E10" s="1" t="s">
        <v>1</v>
      </c>
      <c r="F10" s="3">
        <f>(((I10/100)*F8)/4)-F14*15-F15*15-F19*15-F20*15-F21*15-F22*5-F23*15-F25*15</f>
        <v>184.375</v>
      </c>
      <c r="G10" s="1" t="s">
        <v>8</v>
      </c>
      <c r="H10" s="1" t="s">
        <v>1</v>
      </c>
      <c r="I10" s="7">
        <v>55</v>
      </c>
      <c r="J10" s="1"/>
    </row>
    <row r="11" spans="3:10" ht="31.5" x14ac:dyDescent="0.5">
      <c r="D11" s="1" t="s">
        <v>6</v>
      </c>
      <c r="E11" s="1" t="s">
        <v>1</v>
      </c>
      <c r="F11" s="3">
        <f>(((I11/100)*F8)/9)-F14*0-F15*0-F17*5-F18*8-F19*3-F20*5-F21*8-F24*5</f>
        <v>46.5</v>
      </c>
      <c r="G11" s="1" t="s">
        <v>8</v>
      </c>
      <c r="H11" s="1" t="s">
        <v>1</v>
      </c>
      <c r="I11" s="7">
        <v>25</v>
      </c>
    </row>
    <row r="12" spans="3:10" ht="31.5" x14ac:dyDescent="0.5">
      <c r="D12" s="1" t="s">
        <v>7</v>
      </c>
      <c r="E12" s="1" t="s">
        <v>1</v>
      </c>
      <c r="F12" s="3">
        <f>(((I12/100)*F8)/4)-F14*3-F15*7-F16*7-F17*7-F18*7-F19*8-F20*8-F21*8-F22*2</f>
        <v>67.5</v>
      </c>
      <c r="G12" s="1" t="s">
        <v>8</v>
      </c>
      <c r="H12" s="1" t="s">
        <v>1</v>
      </c>
      <c r="I12" s="7">
        <v>20</v>
      </c>
    </row>
    <row r="14" spans="3:10" ht="31.5" x14ac:dyDescent="0.5">
      <c r="D14" s="1" t="s">
        <v>9</v>
      </c>
      <c r="E14" s="1" t="s">
        <v>1</v>
      </c>
      <c r="F14" s="7">
        <v>0</v>
      </c>
    </row>
    <row r="15" spans="3:10" ht="31.5" x14ac:dyDescent="0.5">
      <c r="D15" s="1" t="s">
        <v>10</v>
      </c>
      <c r="E15" s="1" t="s">
        <v>1</v>
      </c>
      <c r="F15" s="7">
        <v>2</v>
      </c>
    </row>
    <row r="16" spans="3:10" ht="31.5" x14ac:dyDescent="0.5">
      <c r="D16" s="1" t="s">
        <v>11</v>
      </c>
      <c r="E16" s="1" t="s">
        <v>1</v>
      </c>
      <c r="F16" s="7">
        <v>1</v>
      </c>
    </row>
    <row r="17" spans="4:6" ht="31.5" x14ac:dyDescent="0.5">
      <c r="D17" s="1" t="s">
        <v>12</v>
      </c>
      <c r="E17" s="1" t="s">
        <v>1</v>
      </c>
      <c r="F17" s="7"/>
    </row>
    <row r="18" spans="4:6" ht="31.5" x14ac:dyDescent="0.5">
      <c r="D18" s="1" t="s">
        <v>13</v>
      </c>
      <c r="E18" s="1" t="s">
        <v>1</v>
      </c>
      <c r="F18" s="7"/>
    </row>
    <row r="19" spans="4:6" ht="31.5" x14ac:dyDescent="0.5">
      <c r="D19" s="1" t="s">
        <v>14</v>
      </c>
      <c r="E19" s="1" t="s">
        <v>1</v>
      </c>
      <c r="F19" s="7"/>
    </row>
    <row r="20" spans="4:6" ht="31.5" x14ac:dyDescent="0.5">
      <c r="D20" s="1" t="s">
        <v>15</v>
      </c>
      <c r="E20" s="1" t="s">
        <v>1</v>
      </c>
      <c r="F20" s="7"/>
    </row>
    <row r="21" spans="4:6" ht="31.5" x14ac:dyDescent="0.5">
      <c r="D21" s="1" t="s">
        <v>16</v>
      </c>
      <c r="E21" s="1" t="s">
        <v>1</v>
      </c>
      <c r="F21" s="7">
        <v>2</v>
      </c>
    </row>
    <row r="22" spans="4:6" ht="31.5" x14ac:dyDescent="0.5">
      <c r="D22" s="1" t="s">
        <v>17</v>
      </c>
      <c r="E22" s="1" t="s">
        <v>1</v>
      </c>
      <c r="F22" s="7">
        <v>4</v>
      </c>
    </row>
    <row r="23" spans="4:6" ht="31.5" x14ac:dyDescent="0.5">
      <c r="D23" s="1" t="s">
        <v>18</v>
      </c>
      <c r="E23" s="1" t="s">
        <v>1</v>
      </c>
      <c r="F23" s="7">
        <v>3</v>
      </c>
    </row>
    <row r="24" spans="4:6" ht="31.5" x14ac:dyDescent="0.5">
      <c r="D24" s="1" t="s">
        <v>19</v>
      </c>
      <c r="E24" s="1" t="s">
        <v>1</v>
      </c>
      <c r="F24" s="7"/>
    </row>
    <row r="25" spans="4:6" ht="31.5" x14ac:dyDescent="0.5">
      <c r="D25" s="1" t="s">
        <v>20</v>
      </c>
      <c r="E25" s="1" t="s">
        <v>1</v>
      </c>
      <c r="F25" s="7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K25"/>
  <sheetViews>
    <sheetView tabSelected="1" topLeftCell="B1" zoomScale="70" zoomScaleNormal="70" workbookViewId="0">
      <selection activeCell="E4" sqref="E4"/>
    </sheetView>
  </sheetViews>
  <sheetFormatPr defaultRowHeight="15" x14ac:dyDescent="0.25"/>
  <cols>
    <col min="4" max="4" width="81.28515625" customWidth="1"/>
    <col min="5" max="5" width="15.140625" customWidth="1"/>
    <col min="6" max="6" width="46.5703125" customWidth="1"/>
    <col min="7" max="7" width="28.85546875" customWidth="1"/>
    <col min="9" max="9" width="24.85546875" customWidth="1"/>
    <col min="10" max="10" width="66.7109375" customWidth="1"/>
    <col min="11" max="11" width="9.85546875" bestFit="1" customWidth="1"/>
  </cols>
  <sheetData>
    <row r="2" spans="3:11" ht="31.5" x14ac:dyDescent="0.5">
      <c r="D2" s="1" t="s">
        <v>22</v>
      </c>
      <c r="E2" s="6" t="s">
        <v>39</v>
      </c>
    </row>
    <row r="3" spans="3:11" ht="31.5" x14ac:dyDescent="0.5">
      <c r="D3" s="1" t="s">
        <v>23</v>
      </c>
      <c r="E3" s="6">
        <v>24</v>
      </c>
    </row>
    <row r="4" spans="3:11" ht="31.5" x14ac:dyDescent="0.5">
      <c r="D4" s="1" t="s">
        <v>24</v>
      </c>
      <c r="E4" s="6">
        <v>50</v>
      </c>
    </row>
    <row r="5" spans="3:11" ht="31.5" x14ac:dyDescent="0.5">
      <c r="D5" s="1" t="s">
        <v>25</v>
      </c>
      <c r="E5" s="6">
        <v>1.54</v>
      </c>
      <c r="F5" s="2" t="s">
        <v>2</v>
      </c>
      <c r="G5" s="1" t="s">
        <v>1</v>
      </c>
      <c r="H5" s="3">
        <f>E5*E5</f>
        <v>2.3715999999999999</v>
      </c>
    </row>
    <row r="6" spans="3:11" ht="31.5" x14ac:dyDescent="0.5">
      <c r="C6" s="1"/>
      <c r="D6" s="1" t="s">
        <v>0</v>
      </c>
      <c r="E6" s="1" t="s">
        <v>1</v>
      </c>
      <c r="F6" s="4">
        <f>E4/H5</f>
        <v>21.0828132906055</v>
      </c>
      <c r="G6" s="1" t="s">
        <v>26</v>
      </c>
      <c r="H6" s="1" t="s">
        <v>1</v>
      </c>
      <c r="I6" s="3">
        <f>IF(E2="Female",447.593+(9.247*E4)+(3.098*(E5*100))-(4.33*E3),88.362+(13.397*E4)+(4.799*(E5*100))-(5.677*E3))</f>
        <v>1283.1149999999998</v>
      </c>
    </row>
    <row r="7" spans="3:11" ht="31.5" x14ac:dyDescent="0.5">
      <c r="C7" s="1"/>
      <c r="D7" s="1" t="s">
        <v>3</v>
      </c>
      <c r="E7" s="1" t="s">
        <v>1</v>
      </c>
      <c r="F7" s="3" t="str">
        <f>IF(AND(F6&gt;=17,F6&lt;=18.4),"UnderWeight Class1",IF(AND(F6&gt;=16,F6&lt;=16.9),"UnderWeight Class2",IF(AND(F6&gt;=18.5,F6&lt;=24.9),"Normal",IF(AND(F6&gt;=25,F6&lt;=29.9),"Overweight",IF(AND(F6&gt;=30,F6&lt;=34.9),"Obse Class1",IF(AND(F6&gt;=35,F6&lt;=39.9),"Obese Class2",IF(F6&lt;16,"Severely Underweight",IF(F6&gt;40,"Obese Class3","Fail"))))))))</f>
        <v>Normal</v>
      </c>
      <c r="G7" s="1" t="s">
        <v>27</v>
      </c>
      <c r="H7" s="1" t="s">
        <v>1</v>
      </c>
      <c r="I7" s="3">
        <f>I6*I8</f>
        <v>1668.0494999999999</v>
      </c>
      <c r="J7" s="1" t="s">
        <v>36</v>
      </c>
      <c r="K7" s="10">
        <v>500</v>
      </c>
    </row>
    <row r="8" spans="3:11" ht="31.5" x14ac:dyDescent="0.5">
      <c r="D8" s="1" t="s">
        <v>38</v>
      </c>
      <c r="F8" s="3">
        <f>IF(F7="Normal", E4*30, IF(F7="UnderWeight Class1", E4*35, IF(F7="UnderWeight Class2", E4*40, IF(F7="Overweight", E4*25, IF(F7="Obse Class1", E4*20, IF(F7="Obese Class2", E4*17, IF(F7="Severely Underweight", E4*17, IF(F7="Obese Class3", E4*15, 0))))))))</f>
        <v>1500</v>
      </c>
      <c r="G8" s="1" t="s">
        <v>28</v>
      </c>
      <c r="H8" s="1" t="s">
        <v>1</v>
      </c>
      <c r="I8" s="6">
        <v>1.3</v>
      </c>
      <c r="J8" s="5" t="s">
        <v>29</v>
      </c>
    </row>
    <row r="9" spans="3:11" ht="31.5" x14ac:dyDescent="0.5">
      <c r="D9" s="1" t="s">
        <v>37</v>
      </c>
      <c r="E9" s="1" t="s">
        <v>1</v>
      </c>
      <c r="F9" s="3">
        <f>I9-F14*80-F15*100-F16*35-F17*55-F18*75-F19*100-F20*120-F21*160-F22*25-F23*60-F24*45-F25*60</f>
        <v>456.44950000000017</v>
      </c>
      <c r="G9" s="1" t="s">
        <v>35</v>
      </c>
      <c r="H9" s="1" t="s">
        <v>1</v>
      </c>
      <c r="I9" s="3">
        <f>I7+(K7)</f>
        <v>2168.0495000000001</v>
      </c>
      <c r="J9" s="5" t="s">
        <v>30</v>
      </c>
      <c r="K9" s="8"/>
    </row>
    <row r="10" spans="3:11" ht="31.5" x14ac:dyDescent="0.5">
      <c r="D10" s="1" t="s">
        <v>5</v>
      </c>
      <c r="E10" s="1" t="s">
        <v>1</v>
      </c>
      <c r="F10" s="3">
        <f>(((I9/100)*I10)/4)-F14*15-F15*15-F19*15-F20*15-F21*15-F22*5-F23*15-F25*15</f>
        <v>4.9500000000222144E-3</v>
      </c>
      <c r="G10" s="1" t="s">
        <v>8</v>
      </c>
      <c r="H10" s="1" t="s">
        <v>1</v>
      </c>
      <c r="I10" s="6">
        <v>40</v>
      </c>
      <c r="J10" s="5" t="s">
        <v>31</v>
      </c>
      <c r="K10" s="9">
        <v>1.375</v>
      </c>
    </row>
    <row r="11" spans="3:11" ht="31.5" x14ac:dyDescent="0.5">
      <c r="D11" s="1" t="s">
        <v>6</v>
      </c>
      <c r="E11" s="1" t="s">
        <v>1</v>
      </c>
      <c r="F11" s="3">
        <f>(((I9/100)*I11)/9)-F14*0-F15*0-F16*3-F17*5-F18*8-F19*3-F20*5-F21*8-F24*5</f>
        <v>38.35775555555557</v>
      </c>
      <c r="G11" s="1" t="s">
        <v>8</v>
      </c>
      <c r="H11" s="1" t="s">
        <v>1</v>
      </c>
      <c r="I11" s="6">
        <v>40</v>
      </c>
      <c r="J11" s="5" t="s">
        <v>32</v>
      </c>
      <c r="K11" s="9">
        <v>1.55</v>
      </c>
    </row>
    <row r="12" spans="3:11" ht="31.5" x14ac:dyDescent="0.5">
      <c r="D12" s="1" t="s">
        <v>7</v>
      </c>
      <c r="E12" s="1" t="s">
        <v>1</v>
      </c>
      <c r="F12" s="3">
        <f>(((I9/100)*I12)/4)-F14*3-F15*7-F16*7-F17*7-F18*7-F20*8-F21*8-F19*8-F22*2</f>
        <v>0.24247500000000599</v>
      </c>
      <c r="G12" s="1" t="s">
        <v>8</v>
      </c>
      <c r="H12" s="1" t="s">
        <v>1</v>
      </c>
      <c r="I12" s="6">
        <v>20</v>
      </c>
      <c r="J12" s="5" t="s">
        <v>33</v>
      </c>
      <c r="K12" s="9">
        <v>1.7250000000000001</v>
      </c>
    </row>
    <row r="13" spans="3:11" ht="18.75" x14ac:dyDescent="0.3">
      <c r="J13" s="5" t="s">
        <v>34</v>
      </c>
      <c r="K13" s="9">
        <v>1.9</v>
      </c>
    </row>
    <row r="14" spans="3:11" ht="31.5" x14ac:dyDescent="0.5">
      <c r="D14" s="1" t="s">
        <v>9</v>
      </c>
      <c r="E14" s="1" t="s">
        <v>1</v>
      </c>
      <c r="F14" s="6">
        <v>6.12</v>
      </c>
    </row>
    <row r="15" spans="3:11" ht="31.5" x14ac:dyDescent="0.5">
      <c r="D15" s="1" t="s">
        <v>10</v>
      </c>
      <c r="E15" s="1" t="s">
        <v>1</v>
      </c>
      <c r="F15" s="6">
        <v>1</v>
      </c>
    </row>
    <row r="16" spans="3:11" ht="31.5" x14ac:dyDescent="0.5">
      <c r="D16" s="1" t="s">
        <v>11</v>
      </c>
      <c r="E16" s="1" t="s">
        <v>1</v>
      </c>
      <c r="F16" s="6">
        <v>0</v>
      </c>
    </row>
    <row r="17" spans="4:6" ht="31.5" x14ac:dyDescent="0.5">
      <c r="D17" s="1" t="s">
        <v>12</v>
      </c>
      <c r="E17" s="1" t="s">
        <v>1</v>
      </c>
      <c r="F17" s="6">
        <v>8.4</v>
      </c>
    </row>
    <row r="18" spans="4:6" ht="31.5" x14ac:dyDescent="0.5">
      <c r="D18" s="1" t="s">
        <v>13</v>
      </c>
      <c r="E18" s="1" t="s">
        <v>1</v>
      </c>
      <c r="F18" s="6"/>
    </row>
    <row r="19" spans="4:6" ht="31.5" x14ac:dyDescent="0.5">
      <c r="D19" s="1" t="s">
        <v>14</v>
      </c>
      <c r="E19" s="1" t="s">
        <v>1</v>
      </c>
      <c r="F19" s="6"/>
    </row>
    <row r="20" spans="4:6" ht="31.5" x14ac:dyDescent="0.5">
      <c r="D20" s="1" t="s">
        <v>15</v>
      </c>
      <c r="E20" s="1" t="s">
        <v>1</v>
      </c>
      <c r="F20" s="6"/>
    </row>
    <row r="21" spans="4:6" ht="31.5" x14ac:dyDescent="0.5">
      <c r="D21" s="1" t="s">
        <v>16</v>
      </c>
      <c r="E21" s="1" t="s">
        <v>1</v>
      </c>
      <c r="F21" s="6">
        <v>2</v>
      </c>
    </row>
    <row r="22" spans="4:6" ht="31.5" x14ac:dyDescent="0.5">
      <c r="D22" s="1" t="s">
        <v>17</v>
      </c>
      <c r="E22" s="1" t="s">
        <v>1</v>
      </c>
      <c r="F22" s="6">
        <v>4</v>
      </c>
    </row>
    <row r="23" spans="4:6" ht="31.5" x14ac:dyDescent="0.5">
      <c r="D23" s="1" t="s">
        <v>18</v>
      </c>
      <c r="E23" s="1" t="s">
        <v>1</v>
      </c>
      <c r="F23" s="6">
        <v>3</v>
      </c>
    </row>
    <row r="24" spans="4:6" ht="31.5" x14ac:dyDescent="0.5">
      <c r="D24" s="1" t="s">
        <v>19</v>
      </c>
      <c r="E24" s="1" t="s">
        <v>1</v>
      </c>
      <c r="F24" s="6"/>
    </row>
    <row r="25" spans="4:6" ht="31.5" x14ac:dyDescent="0.5">
      <c r="D25" s="1" t="s">
        <v>20</v>
      </c>
      <c r="E25" s="1" t="s">
        <v>1</v>
      </c>
      <c r="F25" s="6">
        <v>1</v>
      </c>
    </row>
  </sheetData>
  <sheetProtection sheet="1" objects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sharaawy</dc:creator>
  <cp:lastModifiedBy>abdullah sharaawy</cp:lastModifiedBy>
  <dcterms:created xsi:type="dcterms:W3CDTF">2025-01-11T16:34:42Z</dcterms:created>
  <dcterms:modified xsi:type="dcterms:W3CDTF">2025-02-01T12:32:22Z</dcterms:modified>
</cp:coreProperties>
</file>