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egy🌟star\Desktop\"/>
    </mc:Choice>
  </mc:AlternateContent>
  <xr:revisionPtr revIDLastSave="0" documentId="13_ncr:1_{4D5127C9-9C0D-4D26-8E4A-9EA780CC26A2}" xr6:coauthVersionLast="47" xr6:coauthVersionMax="47" xr10:uidLastSave="{00000000-0000-0000-0000-000000000000}"/>
  <bookViews>
    <workbookView xWindow="1440" yWindow="1860" windowWidth="21600" windowHeight="11100" tabRatio="722" activeTab="1" xr2:uid="{00000000-000D-0000-FFFF-FFFF00000000}"/>
  </bookViews>
  <sheets>
    <sheet name="Debt_annual" sheetId="13" r:id="rId1"/>
    <sheet name="Domestic Debt" sheetId="19" r:id="rId2"/>
  </sheets>
  <definedNames>
    <definedName name="_xlnm.Print_Area" localSheetId="0">Debt_annual!$A$1:$R$53</definedName>
    <definedName name="_xlnm.Print_Titles" localSheetId="0">Debt_annual!$A:$B,Debt_annual!$2:$3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9" l="1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3" i="19"/>
  <c r="C6" i="13"/>
  <c r="R33" i="13"/>
  <c r="R8" i="13"/>
  <c r="R39" i="13" l="1"/>
  <c r="R36" i="13"/>
  <c r="R24" i="13"/>
  <c r="R7" i="13" s="1"/>
  <c r="R6" i="13" s="1"/>
  <c r="R5" i="13" l="1"/>
  <c r="Q39" i="13"/>
  <c r="Q36" i="13"/>
  <c r="Q33" i="13"/>
  <c r="Q24" i="13"/>
  <c r="Q8" i="13"/>
  <c r="Q7" i="13" l="1"/>
  <c r="Q6" i="13" s="1"/>
  <c r="Q5" i="13" s="1"/>
  <c r="E12" i="13"/>
  <c r="D12" i="13"/>
  <c r="C12" i="13"/>
  <c r="D8" i="13"/>
  <c r="P12" i="13"/>
  <c r="P8" i="13" s="1"/>
  <c r="F12" i="13"/>
  <c r="G12" i="13"/>
  <c r="G8" i="13" s="1"/>
  <c r="H12" i="13"/>
  <c r="H8" i="13" s="1"/>
  <c r="I12" i="13"/>
  <c r="I8" i="13" s="1"/>
  <c r="J12" i="13"/>
  <c r="J8" i="13" s="1"/>
  <c r="K12" i="13"/>
  <c r="K8" i="13" s="1"/>
  <c r="L12" i="13"/>
  <c r="L8" i="13" s="1"/>
  <c r="M12" i="13"/>
  <c r="M8" i="13" s="1"/>
  <c r="N12" i="13"/>
  <c r="N8" i="13" s="1"/>
  <c r="O12" i="13"/>
  <c r="O8" i="13" s="1"/>
  <c r="P24" i="13" l="1"/>
  <c r="P33" i="13"/>
  <c r="P36" i="13"/>
  <c r="P39" i="13"/>
  <c r="P7" i="13" l="1"/>
  <c r="P6" i="13" s="1"/>
  <c r="P5" i="13" s="1"/>
  <c r="O39" i="13"/>
  <c r="O36" i="13"/>
  <c r="O33" i="13"/>
  <c r="O24" i="13"/>
  <c r="O7" i="13" l="1"/>
  <c r="O6" i="13" s="1"/>
  <c r="O5" i="13" s="1"/>
  <c r="N39" i="13"/>
  <c r="N36" i="13"/>
  <c r="N33" i="13"/>
  <c r="M24" i="13"/>
  <c r="N24" i="13"/>
  <c r="N7" i="13" s="1"/>
  <c r="N6" i="13" s="1"/>
  <c r="N5" i="13" s="1"/>
  <c r="M39" i="13" l="1"/>
  <c r="M36" i="13"/>
  <c r="L33" i="13"/>
  <c r="M33" i="13"/>
  <c r="M7" i="13" l="1"/>
  <c r="M6" i="13" s="1"/>
  <c r="M5" i="13" s="1"/>
  <c r="L36" i="13" l="1"/>
  <c r="L39" i="13"/>
  <c r="K24" i="13" l="1"/>
  <c r="K7" i="13" s="1"/>
  <c r="K6" i="13" s="1"/>
  <c r="K33" i="13"/>
  <c r="K36" i="13"/>
  <c r="K39" i="13"/>
  <c r="L24" i="13"/>
  <c r="L7" i="13" s="1"/>
  <c r="L6" i="13" s="1"/>
  <c r="L5" i="13" s="1"/>
  <c r="K5" i="13" l="1"/>
  <c r="F39" i="13"/>
  <c r="F36" i="13"/>
  <c r="F24" i="13"/>
  <c r="F9" i="13"/>
  <c r="F8" i="13" s="1"/>
  <c r="F7" i="13" l="1"/>
  <c r="F6" i="13" s="1"/>
  <c r="F5" i="13" s="1"/>
  <c r="J39" i="13" l="1"/>
  <c r="J36" i="13"/>
  <c r="J33" i="13"/>
  <c r="J24" i="13"/>
  <c r="J7" i="13"/>
  <c r="J6" i="13" s="1"/>
  <c r="I39" i="13"/>
  <c r="I36" i="13"/>
  <c r="I33" i="13"/>
  <c r="I24" i="13"/>
  <c r="H39" i="13"/>
  <c r="H36" i="13"/>
  <c r="H33" i="13"/>
  <c r="H24" i="13"/>
  <c r="H7" i="13" s="1"/>
  <c r="H6" i="13" s="1"/>
  <c r="G39" i="13"/>
  <c r="G36" i="13"/>
  <c r="G24" i="13"/>
  <c r="G7" i="13" s="1"/>
  <c r="G6" i="13" s="1"/>
  <c r="E39" i="13"/>
  <c r="E36" i="13"/>
  <c r="E24" i="13"/>
  <c r="E9" i="13"/>
  <c r="E8" i="13" s="1"/>
  <c r="D39" i="13"/>
  <c r="D36" i="13"/>
  <c r="D24" i="13"/>
  <c r="D7" i="13" s="1"/>
  <c r="D6" i="13" s="1"/>
  <c r="H5" i="13" l="1"/>
  <c r="G5" i="13"/>
  <c r="I5" i="13"/>
  <c r="D5" i="13"/>
  <c r="J5" i="13"/>
  <c r="E7" i="13"/>
  <c r="E6" i="13" s="1"/>
  <c r="E5" i="13" s="1"/>
  <c r="C39" i="13"/>
  <c r="C36" i="13"/>
  <c r="C24" i="13"/>
  <c r="C9" i="13"/>
  <c r="C8" i="13" s="1"/>
  <c r="C7" i="13" l="1"/>
  <c r="C5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B6379B-5985-4823-8FB9-6D07F79EFB8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6E034D79-B636-490B-B45A-1A63318AF7DB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<sst xmlns="http://schemas.openxmlformats.org/spreadsheetml/2006/main" count="207" uniqueCount="101">
  <si>
    <t>Gross Domestic Debt</t>
  </si>
  <si>
    <t xml:space="preserve"> Gross Domestic Debt (1+2+3-4)</t>
  </si>
  <si>
    <t xml:space="preserve"> 1- Net Domestic Debt of Government (A+B+C+D+E+F)</t>
  </si>
  <si>
    <t>A-  Balances of  Bonds &amp; Bills</t>
  </si>
  <si>
    <t xml:space="preserve">  Treasury bonds with the CBE</t>
  </si>
  <si>
    <t xml:space="preserve">  Local currency bonds  with public sector banks</t>
  </si>
  <si>
    <t>US$</t>
  </si>
  <si>
    <t xml:space="preserve">LE </t>
  </si>
  <si>
    <t xml:space="preserve">    Housing bonds</t>
  </si>
  <si>
    <t xml:space="preserve">    Foreign currency bonds with public sector commercial banks </t>
  </si>
  <si>
    <t xml:space="preserve">   The equivalent of the retained 5% of corporate profits to purchase government  bonds</t>
  </si>
  <si>
    <t xml:space="preserve">   Bonds of Barwa Real Estate Investment Company.</t>
  </si>
  <si>
    <t xml:space="preserve">   Treasury Bills :</t>
  </si>
  <si>
    <t>Euro</t>
  </si>
  <si>
    <t>B-  Borrowing from other entities</t>
  </si>
  <si>
    <t>C - Credit Facilities from the Social Insurance Funds</t>
  </si>
  <si>
    <t>E- Net Government Balances with the Banking System</t>
  </si>
  <si>
    <t>NIB  Debt</t>
  </si>
  <si>
    <t>Deposits of the NIB with the banking system (-)</t>
  </si>
  <si>
    <t>أ- الأرصدة من السندات والأذون</t>
  </si>
  <si>
    <t xml:space="preserve">. سندات على الخزانة العامة لدى البنك المركزى </t>
  </si>
  <si>
    <t xml:space="preserve"> . السندات الصادرة بالعملة المحلية لدى بنوك القطاع العام  </t>
  </si>
  <si>
    <t>بالدولار</t>
  </si>
  <si>
    <t>بالجنيه المصرى</t>
  </si>
  <si>
    <t>. سندات الإسكان</t>
  </si>
  <si>
    <t>. مقابل نسبة ال5% المجنبة من أرباح الشركات لشراء سندات حكومية</t>
  </si>
  <si>
    <t>. سندات شركة بروه للإستثمار العقارى</t>
  </si>
  <si>
    <t xml:space="preserve"> أذون على الخزانة العامة </t>
  </si>
  <si>
    <t>ب-  إقتراض من جهات أخرى</t>
  </si>
  <si>
    <t>ج-  تسهيلات إئتمانية من صندوقى التأمين الإجتماعى</t>
  </si>
  <si>
    <t>هـ- صافى أرصدة الحكومة لدى الجهاز المصرفى</t>
  </si>
  <si>
    <t>2-  صافى مديونية الهيئات  العامة الإقتصادية</t>
  </si>
  <si>
    <t xml:space="preserve"> 3-  صافى مديونية بنك الإستثمار القومى </t>
  </si>
  <si>
    <t>. مديونية بنك الإستثمار القومى</t>
  </si>
  <si>
    <t xml:space="preserve"> 4-  المديونية البينية </t>
  </si>
  <si>
    <t>. السندات الصادرة بالعملات الاجنبية لدى بنوك القطاع العام التجارية</t>
  </si>
  <si>
    <t>.اقتراض الحكومة من بنك الاستثمار القومى</t>
  </si>
  <si>
    <t>1- صافى  الدين المحلى الحكومى(أ+ب+ج+د+هـ+و )</t>
  </si>
  <si>
    <t xml:space="preserve">End of June </t>
  </si>
  <si>
    <t>سندات على الخزانة العامة</t>
  </si>
  <si>
    <t xml:space="preserve">   Treasury Bonds :</t>
  </si>
  <si>
    <t xml:space="preserve">  Source: Central Bank of Egypt - Ministry of Finance - National Investment Bank.</t>
  </si>
  <si>
    <r>
      <t>.السندات الدولية (الطرح الخاص لصالح البنك المركزى)</t>
    </r>
    <r>
      <rPr>
        <vertAlign val="superscript"/>
        <sz val="20"/>
        <color indexed="63"/>
        <rFont val="Akhbar MT"/>
        <charset val="178"/>
      </rPr>
      <t>++</t>
    </r>
  </si>
  <si>
    <r>
      <t xml:space="preserve">    International euro bonds ( private placment for the account of CBE)</t>
    </r>
    <r>
      <rPr>
        <vertAlign val="superscript"/>
        <sz val="16"/>
        <rFont val="Arial"/>
        <family val="2"/>
      </rPr>
      <t xml:space="preserve"> ++</t>
    </r>
  </si>
  <si>
    <t xml:space="preserve"> ++  This item represnts the local equivalent of the international euro bonds issued in 11/2016.</t>
  </si>
  <si>
    <t xml:space="preserve"> Moreover, bonds were issued against the government debt to the Bank at an initial value of LE 197.7 billion.  </t>
  </si>
  <si>
    <r>
      <t xml:space="preserve">    Egyptian treasury bonds</t>
    </r>
    <r>
      <rPr>
        <vertAlign val="superscript"/>
        <sz val="14"/>
        <rFont val="Times New Roman"/>
        <family val="1"/>
      </rPr>
      <t>+</t>
    </r>
  </si>
  <si>
    <t xml:space="preserve">         resident abroad to invest their savings in the Egyptian market. .  The Masri Dollar Certificate is a three-year certificate, with a 4% annual return, and is  </t>
  </si>
  <si>
    <t xml:space="preserve">         not redeemable in the first six months.  Its minimum purchase value is US$ 1000, with no ceiling.</t>
  </si>
  <si>
    <r>
      <t xml:space="preserve">. سندات صادرة على الخزانة المصرية </t>
    </r>
    <r>
      <rPr>
        <b/>
        <vertAlign val="superscript"/>
        <sz val="14"/>
        <rFont val="Times New (W1)"/>
        <charset val="178"/>
      </rPr>
      <t>+</t>
    </r>
  </si>
  <si>
    <t xml:space="preserve">  US dollar bonds issued for commercial banks ( NBE - Banque Misr )</t>
  </si>
  <si>
    <t>. السندات الصادرة بالدولار الامريكى لصالح البنوك التجارية (البنك الأهلى المصرى - بنك مصر)</t>
  </si>
  <si>
    <r>
      <t xml:space="preserve">د-  شهادة المصرى الدولارية </t>
    </r>
    <r>
      <rPr>
        <b/>
        <u/>
        <vertAlign val="superscript"/>
        <sz val="14"/>
        <rFont val="Times New (W1)"/>
        <charset val="178"/>
      </rPr>
      <t>**</t>
    </r>
  </si>
  <si>
    <r>
      <t>وـ -اقتراض الحكومة من بنك الاستثمار القومى</t>
    </r>
    <r>
      <rPr>
        <b/>
        <u/>
        <sz val="14"/>
        <rFont val="Arial"/>
        <family val="2"/>
      </rPr>
      <t>***</t>
    </r>
  </si>
  <si>
    <t xml:space="preserve"> **  In order to support the national economy and finance the development plan, the National Bank of Egypt issued a  US dollar certificate in May 2012 for Egyptians </t>
  </si>
  <si>
    <t>*** As of 1/7/2006, the government debt to the NIB was cleared to zero, and the Bank's obligations to insurance and pension funds were transferred to become obligations on the government.</t>
  </si>
  <si>
    <t xml:space="preserve"> **** Apart from the interest payments due to the NIB.</t>
  </si>
  <si>
    <t xml:space="preserve"> . السندات المطروحة فى الخارج *: </t>
  </si>
  <si>
    <t xml:space="preserve">Euro </t>
  </si>
  <si>
    <t>باليورو</t>
  </si>
  <si>
    <t>( LE mn )</t>
  </si>
  <si>
    <t>3- Net NIB Debt</t>
  </si>
  <si>
    <t>. ودائع بنك الإستثمار القومى لدى الجهاز المصرفى (-)</t>
  </si>
  <si>
    <t xml:space="preserve"> 4- Intra-Debt </t>
  </si>
  <si>
    <t>. مديونية الهيئات العامة الإقتصادية قبل بنك الإستثمار القومى</t>
  </si>
  <si>
    <t>2- Net Debt of Public Economic Authorities</t>
  </si>
  <si>
    <t xml:space="preserve">  Bonds offered abroad * :</t>
  </si>
  <si>
    <r>
      <t xml:space="preserve">F- Government Borrowing  from NIB </t>
    </r>
    <r>
      <rPr>
        <b/>
        <u/>
        <vertAlign val="superscript"/>
        <sz val="14"/>
        <rFont val="Times New Roman"/>
        <family val="1"/>
      </rPr>
      <t>***</t>
    </r>
  </si>
  <si>
    <t>D -  The Masri Dollar Certificate**</t>
  </si>
  <si>
    <t>. مديونية الحكومة قبل بنك الإستثمار القومى (إستثمارات فى أوراق مالية حكومية)</t>
  </si>
  <si>
    <t xml:space="preserve"> *  Represents  Holdings of  financial institutions ( the banking and insurance sectors ) resident in Egypt.</t>
  </si>
  <si>
    <t xml:space="preserve">  الدين العام المحلى (1+2+3-4)</t>
  </si>
  <si>
    <t xml:space="preserve">Government debt to the NIB (investments in government securities) </t>
  </si>
  <si>
    <t>Government Borrowing from NIB</t>
  </si>
  <si>
    <t>Loans of public economic authorities to NIB</t>
  </si>
  <si>
    <t>. صافى أرصدة الهيئات العامة الإقتصادية لدى الجهاز  المصرفى</t>
  </si>
  <si>
    <t>Net Balances of Public Economic Authorities with the Banking System</t>
  </si>
  <si>
    <t>Borrowing of Public Economic Authorities from NIB ****</t>
  </si>
  <si>
    <t>. إقتراض الهيئات العامة الإقتصادية من بنك الإستثمار القومى****</t>
  </si>
  <si>
    <t xml:space="preserve"> +   Based on its nominal value, including US$ 980.7 Million worth Egyptian T-bonds, with Zero-Coupon issued on 26/2/2019 with a maturity of two years.</t>
  </si>
  <si>
    <r>
      <t xml:space="preserve">. صكوك على الخزانة العامة بقيمة العجز الإكتوارى فى صناديق التأمينات الإجتماعية </t>
    </r>
    <r>
      <rPr>
        <vertAlign val="superscript"/>
        <sz val="13"/>
        <rFont val="Times New (W1)"/>
        <charset val="178"/>
      </rPr>
      <t>+++</t>
    </r>
  </si>
  <si>
    <r>
      <t xml:space="preserve">. سندات صندوقى التأمينات مقابل نقل مديونية بنك الإستثمار القومى إلى الخزانة  </t>
    </r>
    <r>
      <rPr>
        <vertAlign val="superscript"/>
        <sz val="13"/>
        <rFont val="Times New (W1)"/>
        <charset val="178"/>
      </rPr>
      <t>+++</t>
    </r>
  </si>
  <si>
    <r>
      <t xml:space="preserve">    Government notes to compensate for the actuarial deficit in social  insurance funds  </t>
    </r>
    <r>
      <rPr>
        <vertAlign val="superscript"/>
        <sz val="14"/>
        <rFont val="Times New Roman"/>
        <family val="1"/>
      </rPr>
      <t xml:space="preserve">+++  </t>
    </r>
    <r>
      <rPr>
        <sz val="14"/>
        <rFont val="Times New Roman"/>
        <family val="1"/>
      </rPr>
      <t xml:space="preserve"> </t>
    </r>
  </si>
  <si>
    <r>
      <t xml:space="preserve">   Bonds of the Insurance Funds (against the transfer of NIB debt to the Treasury)  </t>
    </r>
    <r>
      <rPr>
        <vertAlign val="superscript"/>
        <sz val="14"/>
        <rFont val="Times New Roman"/>
        <family val="1"/>
      </rPr>
      <t>+++</t>
    </r>
  </si>
  <si>
    <t xml:space="preserve"> +++  The debt between the Ministry of Finance and SIFs was settled during July/Sept. 2019/2020, pursuant to the Social Insurance and Pension  Law No. 148 issued on 19 August 2019.</t>
  </si>
  <si>
    <t>بالجنيه المصرى2</t>
  </si>
  <si>
    <t>بالدولار3</t>
  </si>
  <si>
    <t>باليورو4</t>
  </si>
  <si>
    <t>Year</t>
  </si>
  <si>
    <t>. سندات صادرة على الخزانة المصرية +</t>
  </si>
  <si>
    <t xml:space="preserve">    Egyptian treasury bonds+</t>
  </si>
  <si>
    <t>.السندات الدولية (الطرح الخاص لصالح البنك المركزى)++</t>
  </si>
  <si>
    <t xml:space="preserve">    International euro bonds ( private placment for the account of CBE) ++</t>
  </si>
  <si>
    <t>. صكوك على الخزانة العامة بقيمة العجز الإكتوارى فى صناديق التأمينات الإجتماعية +++</t>
  </si>
  <si>
    <t xml:space="preserve">    Government notes to compensate for the actuarial deficit in social  insurance funds  +++   </t>
  </si>
  <si>
    <t>. سندات صندوقى التأمينات مقابل نقل مديونية بنك الإستثمار القومى إلى الخزانة  +++</t>
  </si>
  <si>
    <t xml:space="preserve">   Bonds of the Insurance Funds (against the transfer of NIB debt to the Treasury)  +++</t>
  </si>
  <si>
    <t>د-  شهادة المصرى الدولارية **</t>
  </si>
  <si>
    <t>وـ -اقتراض الحكومة من بنك الاستثمار القومى***</t>
  </si>
  <si>
    <t>F- Government Borrowing  from NIB ***</t>
  </si>
  <si>
    <t>Domestic debt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</si>
</sst>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ج.م.‏&quot;\ * #,##0_-;_-&quot;ج.م.‏&quot;\ * #,##0\-;_-&quot;ج.م.‏&quot;\ * &quot;-&quot;_-;_-@_-"/>
    <numFmt numFmtId="165" formatCode="_-* #,##0_-;_-* #,##0\-;_-* &quot;-&quot;_-;_-@_-"/>
    <numFmt numFmtId="166" formatCode="_-&quot;ج.م.‏&quot;\ * #,##0.00_-;_-&quot;ج.م.‏&quot;\ * #,##0.00\-;_-&quot;ج.م.‏&quot;\ * &quot;-&quot;??_-;_-@_-"/>
    <numFmt numFmtId="167" formatCode="_-* #,##0.00_-;_-* #,##0.00\-;_-* &quot;-&quot;??_-;_-@_-"/>
    <numFmt numFmtId="168" formatCode="0.0"/>
  </numFmts>
  <fonts count="39">
    <font>
      <sz val="10"/>
      <name val="Arial"/>
      <charset val="178"/>
    </font>
    <font>
      <sz val="10"/>
      <name val="Arial"/>
      <family val="2"/>
      <charset val="178"/>
    </font>
    <font>
      <b/>
      <u/>
      <sz val="14"/>
      <name val="Times New (W1)"/>
      <family val="1"/>
    </font>
    <font>
      <sz val="14"/>
      <name val="Times New (W1)"/>
      <family val="1"/>
    </font>
    <font>
      <b/>
      <u/>
      <sz val="18"/>
      <color indexed="8"/>
      <name val="Lucida Bright"/>
      <family val="1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abic Transparent"/>
      <charset val="178"/>
    </font>
    <font>
      <sz val="13"/>
      <name val="Times New (W1)"/>
      <family val="1"/>
    </font>
    <font>
      <i/>
      <sz val="13"/>
      <name val="Arial"/>
      <family val="2"/>
    </font>
    <font>
      <sz val="14"/>
      <name val="Times New (W1)"/>
      <charset val="178"/>
    </font>
    <font>
      <sz val="10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u/>
      <sz val="14"/>
      <name val="Times New (W1)"/>
      <charset val="178"/>
    </font>
    <font>
      <b/>
      <u/>
      <sz val="14"/>
      <name val="Times New (W1)"/>
      <charset val="178"/>
    </font>
    <font>
      <b/>
      <u/>
      <vertAlign val="superscript"/>
      <sz val="14"/>
      <name val="Times New Roman"/>
      <family val="1"/>
    </font>
    <font>
      <sz val="13"/>
      <name val="Times New (W1)"/>
      <charset val="178"/>
    </font>
    <font>
      <b/>
      <u/>
      <sz val="16"/>
      <name val="Times New (W1)"/>
      <family val="1"/>
    </font>
    <font>
      <b/>
      <u/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u/>
      <vertAlign val="superscript"/>
      <sz val="14"/>
      <name val="Times New (W1)"/>
      <charset val="178"/>
    </font>
    <font>
      <b/>
      <u/>
      <sz val="10"/>
      <name val="Arial"/>
      <family val="2"/>
    </font>
    <font>
      <b/>
      <u/>
      <sz val="16"/>
      <name val="Arial"/>
      <family val="2"/>
      <charset val="178"/>
    </font>
    <font>
      <u/>
      <sz val="10"/>
      <name val="Arial"/>
      <family val="2"/>
    </font>
    <font>
      <sz val="12"/>
      <name val="Arial"/>
      <family val="2"/>
      <charset val="178"/>
    </font>
    <font>
      <sz val="10"/>
      <name val="MS Sans Serif"/>
      <family val="2"/>
      <charset val="178"/>
    </font>
    <font>
      <vertAlign val="superscript"/>
      <sz val="20"/>
      <color indexed="63"/>
      <name val="Akhbar MT"/>
      <charset val="178"/>
    </font>
    <font>
      <vertAlign val="superscript"/>
      <sz val="16"/>
      <name val="Arial"/>
      <family val="2"/>
    </font>
    <font>
      <vertAlign val="superscript"/>
      <sz val="14"/>
      <name val="Times New Roman"/>
      <family val="1"/>
    </font>
    <font>
      <b/>
      <vertAlign val="superscript"/>
      <sz val="14"/>
      <name val="Times New (W1)"/>
      <charset val="178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22"/>
      <color indexed="8"/>
      <name val="Lucida Bright"/>
      <family val="1"/>
    </font>
    <font>
      <vertAlign val="superscript"/>
      <sz val="13"/>
      <name val="Times New (W1)"/>
      <charset val="178"/>
    </font>
    <font>
      <sz val="8"/>
      <name val="Arial"/>
      <charset val="178"/>
    </font>
    <font>
      <sz val="10"/>
      <name val="Arial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indexed="41"/>
      </left>
      <right/>
      <top style="double">
        <color indexed="41"/>
      </top>
      <bottom style="double">
        <color indexed="4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41"/>
      </left>
      <right style="double">
        <color indexed="41"/>
      </right>
      <top style="double">
        <color indexed="41"/>
      </top>
      <bottom style="double">
        <color indexed="41"/>
      </bottom>
      <diagonal/>
    </border>
    <border>
      <left/>
      <right/>
      <top style="double">
        <color indexed="41"/>
      </top>
      <bottom style="double">
        <color indexed="41"/>
      </bottom>
      <diagonal/>
    </border>
    <border>
      <left style="double">
        <color rgb="FF66FFFF"/>
      </left>
      <right/>
      <top style="double">
        <color rgb="FF66FFFF"/>
      </top>
      <bottom style="double">
        <color rgb="FF66FFFF"/>
      </bottom>
      <diagonal/>
    </border>
    <border>
      <left/>
      <right style="double">
        <color rgb="FF66FFFF"/>
      </right>
      <top style="double">
        <color rgb="FF66FFFF"/>
      </top>
      <bottom style="double">
        <color rgb="FF66FFFF"/>
      </bottom>
      <diagonal/>
    </border>
    <border>
      <left style="thin">
        <color indexed="64"/>
      </left>
      <right style="thin">
        <color indexed="64"/>
      </right>
      <top style="double">
        <color indexed="41"/>
      </top>
      <bottom/>
      <diagonal/>
    </border>
  </borders>
  <cellStyleXfs count="12">
    <xf numFmtId="0" fontId="0" fillId="0" borderId="0"/>
    <xf numFmtId="0" fontId="8" fillId="0" borderId="0" applyNumberFormat="0">
      <alignment horizontal="right"/>
    </xf>
    <xf numFmtId="0" fontId="12" fillId="0" borderId="0"/>
    <xf numFmtId="0" fontId="12" fillId="0" borderId="0"/>
    <xf numFmtId="0" fontId="12" fillId="0" borderId="0"/>
    <xf numFmtId="0" fontId="28" fillId="0" borderId="0"/>
    <xf numFmtId="16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2" fillId="0" borderId="0"/>
    <xf numFmtId="9" fontId="38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readingOrder="1"/>
    </xf>
    <xf numFmtId="0" fontId="6" fillId="0" borderId="0" xfId="0" applyFont="1"/>
    <xf numFmtId="0" fontId="7" fillId="0" borderId="0" xfId="0" applyFont="1"/>
    <xf numFmtId="168" fontId="0" fillId="0" borderId="0" xfId="0" applyNumberFormat="1"/>
    <xf numFmtId="168" fontId="10" fillId="0" borderId="0" xfId="0" applyNumberFormat="1" applyFont="1"/>
    <xf numFmtId="0" fontId="10" fillId="0" borderId="0" xfId="0" applyFont="1"/>
    <xf numFmtId="0" fontId="5" fillId="0" borderId="0" xfId="0" applyFont="1"/>
    <xf numFmtId="168" fontId="5" fillId="0" borderId="0" xfId="0" applyNumberFormat="1" applyFont="1"/>
    <xf numFmtId="0" fontId="13" fillId="3" borderId="2" xfId="2" applyFont="1" applyFill="1" applyBorder="1" applyAlignment="1">
      <alignment horizontal="left" vertical="center" indent="1"/>
    </xf>
    <xf numFmtId="0" fontId="13" fillId="3" borderId="2" xfId="2" applyFont="1" applyFill="1" applyBorder="1" applyAlignment="1">
      <alignment horizontal="left" vertical="center" indent="3"/>
    </xf>
    <xf numFmtId="0" fontId="13" fillId="3" borderId="2" xfId="2" applyFont="1" applyFill="1" applyBorder="1" applyAlignment="1">
      <alignment horizontal="left" vertical="center" wrapText="1" indent="1"/>
    </xf>
    <xf numFmtId="0" fontId="13" fillId="3" borderId="3" xfId="2" applyFont="1" applyFill="1" applyBorder="1" applyAlignment="1">
      <alignment horizontal="left" vertical="center" indent="1"/>
    </xf>
    <xf numFmtId="0" fontId="14" fillId="3" borderId="2" xfId="2" applyFont="1" applyFill="1" applyBorder="1" applyAlignment="1">
      <alignment horizontal="left" vertical="center"/>
    </xf>
    <xf numFmtId="0" fontId="16" fillId="3" borderId="2" xfId="0" quotePrefix="1" applyFont="1" applyFill="1" applyBorder="1" applyAlignment="1">
      <alignment horizontal="right" readingOrder="2"/>
    </xf>
    <xf numFmtId="0" fontId="2" fillId="3" borderId="2" xfId="0" applyFont="1" applyFill="1" applyBorder="1" applyAlignment="1">
      <alignment horizontal="right" readingOrder="2"/>
    </xf>
    <xf numFmtId="0" fontId="18" fillId="3" borderId="2" xfId="0" quotePrefix="1" applyFont="1" applyFill="1" applyBorder="1" applyAlignment="1">
      <alignment horizontal="right" readingOrder="2"/>
    </xf>
    <xf numFmtId="0" fontId="18" fillId="3" borderId="2" xfId="0" applyFont="1" applyFill="1" applyBorder="1" applyAlignment="1">
      <alignment horizontal="right" readingOrder="2"/>
    </xf>
    <xf numFmtId="0" fontId="2" fillId="3" borderId="2" xfId="0" quotePrefix="1" applyFont="1" applyFill="1" applyBorder="1" applyAlignment="1">
      <alignment horizontal="right" readingOrder="2"/>
    </xf>
    <xf numFmtId="0" fontId="19" fillId="3" borderId="2" xfId="0" applyFont="1" applyFill="1" applyBorder="1" applyAlignment="1">
      <alignment horizontal="right" readingOrder="2"/>
    </xf>
    <xf numFmtId="0" fontId="20" fillId="3" borderId="2" xfId="2" applyFont="1" applyFill="1" applyBorder="1" applyAlignment="1">
      <alignment horizontal="left" vertical="center"/>
    </xf>
    <xf numFmtId="0" fontId="21" fillId="3" borderId="2" xfId="2" applyFont="1" applyFill="1" applyBorder="1" applyAlignment="1">
      <alignment horizontal="left" vertical="center" indent="3"/>
    </xf>
    <xf numFmtId="0" fontId="22" fillId="3" borderId="0" xfId="2" applyFont="1" applyFill="1" applyAlignment="1">
      <alignment horizontal="left" vertical="center" indent="1"/>
    </xf>
    <xf numFmtId="0" fontId="0" fillId="4" borderId="0" xfId="0" applyFill="1"/>
    <xf numFmtId="0" fontId="19" fillId="5" borderId="1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readingOrder="1"/>
    </xf>
    <xf numFmtId="0" fontId="19" fillId="5" borderId="4" xfId="0" applyFont="1" applyFill="1" applyBorder="1" applyAlignment="1">
      <alignment horizontal="center" vertical="center" wrapText="1" readingOrder="1"/>
    </xf>
    <xf numFmtId="168" fontId="24" fillId="0" borderId="0" xfId="0" applyNumberFormat="1" applyFont="1"/>
    <xf numFmtId="0" fontId="24" fillId="0" borderId="0" xfId="0" applyFont="1"/>
    <xf numFmtId="0" fontId="19" fillId="2" borderId="5" xfId="0" applyFont="1" applyFill="1" applyBorder="1" applyAlignment="1">
      <alignment horizontal="center" vertical="center" wrapText="1" readingOrder="1"/>
    </xf>
    <xf numFmtId="168" fontId="26" fillId="0" borderId="0" xfId="0" applyNumberFormat="1" applyFont="1"/>
    <xf numFmtId="0" fontId="26" fillId="0" borderId="0" xfId="0" applyFont="1"/>
    <xf numFmtId="3" fontId="3" fillId="4" borderId="3" xfId="0" applyNumberFormat="1" applyFont="1" applyFill="1" applyBorder="1" applyAlignment="1">
      <alignment horizontal="center" readingOrder="1"/>
    </xf>
    <xf numFmtId="3" fontId="16" fillId="4" borderId="2" xfId="0" applyNumberFormat="1" applyFont="1" applyFill="1" applyBorder="1" applyAlignment="1">
      <alignment horizontal="center" readingOrder="1"/>
    </xf>
    <xf numFmtId="3" fontId="15" fillId="4" borderId="2" xfId="0" applyNumberFormat="1" applyFont="1" applyFill="1" applyBorder="1" applyAlignment="1">
      <alignment horizontal="center" readingOrder="1"/>
    </xf>
    <xf numFmtId="1" fontId="3" fillId="4" borderId="2" xfId="0" applyNumberFormat="1" applyFont="1" applyFill="1" applyBorder="1" applyAlignment="1">
      <alignment horizontal="center" readingOrder="1"/>
    </xf>
    <xf numFmtId="3" fontId="3" fillId="4" borderId="2" xfId="0" applyNumberFormat="1" applyFont="1" applyFill="1" applyBorder="1" applyAlignment="1">
      <alignment horizontal="center" readingOrder="1"/>
    </xf>
    <xf numFmtId="3" fontId="11" fillId="4" borderId="2" xfId="0" applyNumberFormat="1" applyFont="1" applyFill="1" applyBorder="1" applyAlignment="1">
      <alignment horizontal="center" readingOrder="1"/>
    </xf>
    <xf numFmtId="3" fontId="2" fillId="4" borderId="2" xfId="0" applyNumberFormat="1" applyFont="1" applyFill="1" applyBorder="1" applyAlignment="1">
      <alignment horizontal="center" readingOrder="1"/>
    </xf>
    <xf numFmtId="3" fontId="16" fillId="4" borderId="8" xfId="0" applyNumberFormat="1" applyFont="1" applyFill="1" applyBorder="1" applyAlignment="1">
      <alignment horizontal="center" readingOrder="1"/>
    </xf>
    <xf numFmtId="0" fontId="16" fillId="3" borderId="2" xfId="0" applyFont="1" applyFill="1" applyBorder="1" applyAlignment="1">
      <alignment horizontal="right" readingOrder="2"/>
    </xf>
    <xf numFmtId="0" fontId="18" fillId="3" borderId="2" xfId="0" quotePrefix="1" applyFont="1" applyFill="1" applyBorder="1" applyAlignment="1">
      <alignment horizontal="right" vertical="center" readingOrder="2"/>
    </xf>
    <xf numFmtId="0" fontId="13" fillId="3" borderId="2" xfId="2" applyFont="1" applyFill="1" applyBorder="1" applyAlignment="1">
      <alignment horizontal="left" vertical="center"/>
    </xf>
    <xf numFmtId="0" fontId="27" fillId="0" borderId="0" xfId="0" applyFont="1" applyAlignment="1">
      <alignment readingOrder="1"/>
    </xf>
    <xf numFmtId="0" fontId="34" fillId="0" borderId="0" xfId="0" applyFont="1" applyAlignment="1">
      <alignment horizontal="right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 readingOrder="1"/>
    </xf>
    <xf numFmtId="0" fontId="13" fillId="3" borderId="2" xfId="2" applyFont="1" applyFill="1" applyBorder="1" applyAlignment="1">
      <alignment horizontal="right" vertical="center" indent="3"/>
    </xf>
    <xf numFmtId="0" fontId="11" fillId="3" borderId="2" xfId="0" quotePrefix="1" applyFont="1" applyFill="1" applyBorder="1" applyAlignment="1">
      <alignment horizontal="right" indent="1" readingOrder="2"/>
    </xf>
    <xf numFmtId="0" fontId="11" fillId="3" borderId="3" xfId="0" quotePrefix="1" applyFont="1" applyFill="1" applyBorder="1" applyAlignment="1">
      <alignment horizontal="right" indent="1" readingOrder="2"/>
    </xf>
    <xf numFmtId="0" fontId="9" fillId="3" borderId="2" xfId="0" quotePrefix="1" applyFont="1" applyFill="1" applyBorder="1" applyAlignment="1">
      <alignment horizontal="right" indent="3" readingOrder="2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readingOrder="1"/>
    </xf>
    <xf numFmtId="10" fontId="0" fillId="0" borderId="0" xfId="11" applyNumberFormat="1" applyFont="1"/>
  </cellXfs>
  <cellStyles count="12">
    <cellStyle name="MS_Arabic" xfId="1" xr:uid="{00000000-0005-0000-0000-000000000000}"/>
    <cellStyle name="Normal" xfId="0" builtinId="0"/>
    <cellStyle name="Normal 2" xfId="4" xr:uid="{00000000-0005-0000-0000-000002000000}"/>
    <cellStyle name="Normal 3" xfId="10" xr:uid="{00000000-0005-0000-0000-000003000000}"/>
    <cellStyle name="Normal 4" xfId="3" xr:uid="{00000000-0005-0000-0000-000004000000}"/>
    <cellStyle name="Normal_wafaa file_12_22-24_26-34" xfId="2" xr:uid="{00000000-0005-0000-0000-000005000000}"/>
    <cellStyle name="Percent" xfId="11" builtinId="5"/>
    <cellStyle name="عادي_artim" xfId="5" xr:uid="{00000000-0005-0000-0000-000006000000}"/>
    <cellStyle name="عملة [0]_رسم" xfId="6" xr:uid="{00000000-0005-0000-0000-000007000000}"/>
    <cellStyle name="عملة_رسم" xfId="7" xr:uid="{00000000-0005-0000-0000-000008000000}"/>
    <cellStyle name="فاصلة [0]_رسم" xfId="8" xr:uid="{00000000-0005-0000-0000-000009000000}"/>
    <cellStyle name="فاصلة_رسم" xfId="9" xr:uid="{00000000-0005-0000-0000-00000A000000}"/>
  </cellStyles>
  <dxfs count="41">
    <dxf>
      <numFmt numFmtId="14" formatCode="0.00%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D54BC-A396-4E96-99E4-9BB1ED8041B3}" name="Table2" displayName="Table2" ref="A1:AN17" totalsRowShown="0" dataDxfId="40">
  <autoFilter ref="A1:AN17" xr:uid="{1B2D54BC-A396-4E96-99E4-9BB1ED8041B3}"/>
  <tableColumns count="40">
    <tableColumn id="41" xr3:uid="{B84281B7-7C5F-4E61-9DBF-5803239D70B1}" name="Year" dataDxfId="39"/>
    <tableColumn id="2" xr3:uid="{78509C93-F4A7-48F8-9108-DD27B55C8D59}" name="  الدين العام المحلى (1+2+3-4)" dataDxfId="2"/>
    <tableColumn id="1" xr3:uid="{F32F43CB-5D0E-4881-B3DC-3DB10E194A51}" name="Domestic debt Growth" dataDxfId="0" dataCellStyle="Percent"/>
    <tableColumn id="3" xr3:uid="{67E8D0A3-17CD-4A93-911E-FC3FB00033E7}" name="1- صافى  الدين المحلى الحكومى(أ+ب+ج+د+هـ+و )" dataDxfId="1"/>
    <tableColumn id="4" xr3:uid="{66277366-9DA5-46C1-8F80-152C3AFB0CE0}" name="أ- الأرصدة من السندات والأذون" dataDxfId="38"/>
    <tableColumn id="5" xr3:uid="{D2D6164E-028A-41B1-8618-77F6BA062F0A}" name="سندات على الخزانة العامة" dataDxfId="37"/>
    <tableColumn id="6" xr3:uid="{B2317E0D-EFD8-4FF9-A7B5-656DA07648DC}" name=". سندات على الخزانة العامة لدى البنك المركزى " dataDxfId="36"/>
    <tableColumn id="7" xr3:uid="{3F68C1AD-D9C7-4D30-804B-2C833DC05AC6}" name=" . السندات الصادرة بالعملة المحلية لدى بنوك القطاع العام  " dataDxfId="35"/>
    <tableColumn id="8" xr3:uid="{4DD6C5BC-5526-4B5B-816B-E197555BEF60}" name=". السندات الصادرة بالدولار الامريكى لصالح البنوك التجارية (البنك الأهلى المصرى - بنك مصر)" dataDxfId="34"/>
    <tableColumn id="9" xr3:uid="{0C54FC9F-004C-4079-94B0-23CD73983EE0}" name=" . السندات المطروحة فى الخارج *: " dataDxfId="33"/>
    <tableColumn id="10" xr3:uid="{B74CA5A0-8369-48C7-9B99-8A448DA79ABB}" name="بالدولار" dataDxfId="32"/>
    <tableColumn id="11" xr3:uid="{FEE7621C-9349-4914-AB74-C9CCB1D898DC}" name="بالجنيه المصرى" dataDxfId="31"/>
    <tableColumn id="12" xr3:uid="{05275249-5590-46D5-B893-015BBFCDE7F7}" name="باليورو" dataDxfId="30"/>
    <tableColumn id="13" xr3:uid="{4E437741-BA72-4FE0-872C-4589FDBF94A6}" name=". سندات صادرة على الخزانة المصرية +" dataDxfId="29"/>
    <tableColumn id="14" xr3:uid="{E5B7A322-56FB-42BE-8788-00C2C2800521}" name=".السندات الدولية (الطرح الخاص لصالح البنك المركزى)++" dataDxfId="28"/>
    <tableColumn id="15" xr3:uid="{A2F8C9C9-BB6F-40FC-B122-559D710B3F37}" name=". صكوك على الخزانة العامة بقيمة العجز الإكتوارى فى صناديق التأمينات الإجتماعية +++" dataDxfId="27"/>
    <tableColumn id="16" xr3:uid="{E8536D28-7C9C-4D23-A879-8851A3EC83C1}" name=". سندات الإسكان" dataDxfId="26"/>
    <tableColumn id="17" xr3:uid="{0A7202A9-19CA-47FE-BA52-12024F73348E}" name=". السندات الصادرة بالعملات الاجنبية لدى بنوك القطاع العام التجارية" dataDxfId="25"/>
    <tableColumn id="18" xr3:uid="{9DDEF06B-F83F-42D5-90C4-5A77346C6F2F}" name=". مقابل نسبة ال5% المجنبة من أرباح الشركات لشراء سندات حكومية" dataDxfId="24"/>
    <tableColumn id="19" xr3:uid="{1700B74A-0034-4BA3-AA18-09072F4722F9}" name=". سندات صندوقى التأمينات مقابل نقل مديونية بنك الإستثمار القومى إلى الخزانة  +++" dataDxfId="23"/>
    <tableColumn id="20" xr3:uid="{831B2A07-EAAF-4FEC-8626-B7EB208297CE}" name=". سندات شركة بروه للإستثمار العقارى" dataDxfId="22"/>
    <tableColumn id="21" xr3:uid="{372262A0-C2C8-4ED8-B554-CD89F7393D14}" name=" أذون على الخزانة العامة " dataDxfId="21"/>
    <tableColumn id="22" xr3:uid="{0D115CF9-B74E-4019-99BE-B9541BEC784D}" name="بالجنيه المصرى2" dataDxfId="20"/>
    <tableColumn id="23" xr3:uid="{F74265FB-5612-4E32-A7F9-DEF62328A375}" name="بالدولار3" dataDxfId="19"/>
    <tableColumn id="24" xr3:uid="{4407AB79-3257-40EC-BE4B-8A38A843CA06}" name="باليورو4" dataDxfId="18"/>
    <tableColumn id="25" xr3:uid="{7706B8A6-9697-419C-92E3-6AFBC7C2B928}" name="ب-  إقتراض من جهات أخرى" dataDxfId="17"/>
    <tableColumn id="26" xr3:uid="{C1C48479-71E1-44ED-8964-81A4E58DD59D}" name="ج-  تسهيلات إئتمانية من صندوقى التأمين الإجتماعى" dataDxfId="16"/>
    <tableColumn id="27" xr3:uid="{58352C26-CA2E-4B38-AC14-6DDCF4A60E5A}" name="د-  شهادة المصرى الدولارية **" dataDxfId="15"/>
    <tableColumn id="28" xr3:uid="{5DEA1E05-6973-4DB9-9953-FED833A00FF0}" name="هـ- صافى أرصدة الحكومة لدى الجهاز المصرفى" dataDxfId="14"/>
    <tableColumn id="29" xr3:uid="{903FDC5F-C590-48A3-BDEB-90413D1D7984}" name="وـ -اقتراض الحكومة من بنك الاستثمار القومى***" dataDxfId="13"/>
    <tableColumn id="30" xr3:uid="{77A2BF11-38FA-44F6-9590-F7EFBA1AC9E6}" name="2-  صافى مديونية الهيئات  العامة الإقتصادية" dataDxfId="12"/>
    <tableColumn id="31" xr3:uid="{D17E6007-E544-4A0A-A5CD-5002DAF4192C}" name=". صافى أرصدة الهيئات العامة الإقتصادية لدى الجهاز  المصرفى" dataDxfId="11"/>
    <tableColumn id="32" xr3:uid="{F3F6008B-02FE-4838-9B3F-2B0F2545099D}" name=". إقتراض الهيئات العامة الإقتصادية من بنك الإستثمار القومى****" dataDxfId="10"/>
    <tableColumn id="33" xr3:uid="{2DC82795-4F36-443F-B009-8DBAA296BA1E}" name=" 3-  صافى مديونية بنك الإستثمار القومى " dataDxfId="9"/>
    <tableColumn id="34" xr3:uid="{677B8EAA-19DD-445E-BC47-006A4EAEA6AC}" name=". مديونية بنك الإستثمار القومى" dataDxfId="8"/>
    <tableColumn id="35" xr3:uid="{7D4632E7-4985-4FCE-82A0-9AF0A6D7D37E}" name=". ودائع بنك الإستثمار القومى لدى الجهاز المصرفى (-)" dataDxfId="7"/>
    <tableColumn id="36" xr3:uid="{5877BB80-12CA-46E0-AFD8-F232F3A06B7B}" name=" 4-  المديونية البينية " dataDxfId="6"/>
    <tableColumn id="37" xr3:uid="{F880293C-278F-4626-9D94-6D60BE16A03B}" name=". مديونية الحكومة قبل بنك الإستثمار القومى (إستثمارات فى أوراق مالية حكومية)" dataDxfId="5"/>
    <tableColumn id="38" xr3:uid="{D0C57C22-7288-49CC-B9A8-07491B56CC1F}" name=".اقتراض الحكومة من بنك الاستثمار القومى" dataDxfId="4"/>
    <tableColumn id="39" xr3:uid="{5C3CF85C-EBB9-4E4F-86FC-1B9D93ED0005}" name=". مديونية الهيئات العامة الإقتصادية قبل بنك الإستثمار القومى" dataDxfId="3"/>
  </tableColumns>
  <tableStyleInfo name="TableStyleMedium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8"/>
  <sheetViews>
    <sheetView topLeftCell="B6" zoomScale="50" zoomScaleNormal="60" workbookViewId="0">
      <selection activeCell="A4" sqref="A4:R42"/>
    </sheetView>
  </sheetViews>
  <sheetFormatPr defaultRowHeight="13.2"/>
  <cols>
    <col min="1" max="1" width="75.6640625" customWidth="1"/>
    <col min="2" max="2" width="96.5546875" style="1" customWidth="1"/>
    <col min="3" max="3" width="18.44140625" customWidth="1"/>
    <col min="4" max="15" width="18.44140625" style="23" customWidth="1"/>
    <col min="16" max="17" width="18.44140625" customWidth="1"/>
    <col min="18" max="18" width="18.33203125" customWidth="1"/>
    <col min="21" max="21" width="9.33203125" bestFit="1" customWidth="1"/>
  </cols>
  <sheetData>
    <row r="1" spans="1:21" ht="26.25" customHeight="1"/>
    <row r="2" spans="1:21" ht="34.5" customHeight="1">
      <c r="A2" s="55" t="s">
        <v>0</v>
      </c>
      <c r="B2" s="55"/>
      <c r="C2" s="55"/>
      <c r="D2" s="55"/>
      <c r="E2" s="55"/>
      <c r="F2" s="46"/>
      <c r="G2" s="46"/>
      <c r="H2" s="46"/>
      <c r="I2" s="46"/>
      <c r="J2" s="46"/>
      <c r="K2" s="46"/>
      <c r="L2" s="46"/>
      <c r="M2" s="46"/>
      <c r="N2" s="46"/>
    </row>
    <row r="3" spans="1:21" ht="34.5" customHeight="1" thickBot="1">
      <c r="A3" s="45"/>
      <c r="B3" s="45"/>
      <c r="C3" s="45"/>
      <c r="D3" s="45"/>
      <c r="E3" s="45"/>
      <c r="F3" s="46"/>
      <c r="G3" s="46"/>
      <c r="H3" s="46"/>
      <c r="I3" s="46"/>
      <c r="J3" s="46"/>
      <c r="K3" s="46"/>
      <c r="L3" s="46"/>
      <c r="M3" s="46"/>
      <c r="N3" s="46"/>
      <c r="P3" s="44"/>
      <c r="R3" s="44" t="s">
        <v>60</v>
      </c>
    </row>
    <row r="4" spans="1:21" ht="51" customHeight="1" thickTop="1" thickBot="1">
      <c r="A4" s="53" t="s">
        <v>38</v>
      </c>
      <c r="B4" s="54"/>
      <c r="C4" s="29">
        <v>2005</v>
      </c>
      <c r="D4" s="24">
        <v>2006</v>
      </c>
      <c r="E4" s="24">
        <v>2007</v>
      </c>
      <c r="F4" s="24">
        <v>2008</v>
      </c>
      <c r="G4" s="24">
        <v>2009</v>
      </c>
      <c r="H4" s="24">
        <v>2010</v>
      </c>
      <c r="I4" s="24">
        <v>2011</v>
      </c>
      <c r="J4" s="24">
        <v>2012</v>
      </c>
      <c r="K4" s="26">
        <v>2013</v>
      </c>
      <c r="L4" s="26">
        <v>2014</v>
      </c>
      <c r="M4" s="26">
        <v>2015</v>
      </c>
      <c r="N4" s="26">
        <v>2016</v>
      </c>
      <c r="O4" s="26">
        <v>2017</v>
      </c>
      <c r="P4" s="26">
        <v>2018</v>
      </c>
      <c r="Q4" s="26">
        <v>2019</v>
      </c>
      <c r="R4" s="26">
        <v>2020</v>
      </c>
    </row>
    <row r="5" spans="1:21" ht="20.100000000000001" customHeight="1" thickTop="1">
      <c r="A5" s="19" t="s">
        <v>71</v>
      </c>
      <c r="B5" s="20" t="s">
        <v>1</v>
      </c>
      <c r="C5" s="39">
        <f t="shared" ref="C5:O5" si="0">C6+C33+C36-C39</f>
        <v>504681</v>
      </c>
      <c r="D5" s="39">
        <f t="shared" si="0"/>
        <v>587405</v>
      </c>
      <c r="E5" s="39">
        <f t="shared" si="0"/>
        <v>630966</v>
      </c>
      <c r="F5" s="39">
        <f t="shared" si="0"/>
        <v>658307</v>
      </c>
      <c r="G5" s="39">
        <f t="shared" si="0"/>
        <v>755297</v>
      </c>
      <c r="H5" s="39">
        <f t="shared" si="0"/>
        <v>888715</v>
      </c>
      <c r="I5" s="39">
        <f t="shared" si="0"/>
        <v>1044898</v>
      </c>
      <c r="J5" s="39">
        <f t="shared" si="0"/>
        <v>1238137</v>
      </c>
      <c r="K5" s="39">
        <f t="shared" si="0"/>
        <v>1527378</v>
      </c>
      <c r="L5" s="39">
        <f t="shared" si="0"/>
        <v>1816582</v>
      </c>
      <c r="M5" s="39">
        <f t="shared" si="0"/>
        <v>2116345</v>
      </c>
      <c r="N5" s="39">
        <f t="shared" si="0"/>
        <v>2620662</v>
      </c>
      <c r="O5" s="39">
        <f t="shared" si="0"/>
        <v>3160864</v>
      </c>
      <c r="P5" s="39">
        <f>P6+P33+P36-P39</f>
        <v>3696401</v>
      </c>
      <c r="Q5" s="39">
        <f>Q6+Q33+Q36-Q39</f>
        <v>4282112</v>
      </c>
      <c r="R5" s="39">
        <f>R6+R33+R36-R39</f>
        <v>4742107</v>
      </c>
      <c r="S5" s="4"/>
      <c r="T5" s="4"/>
      <c r="U5" s="4"/>
    </row>
    <row r="6" spans="1:21" s="7" customFormat="1" ht="20.100000000000001" customHeight="1">
      <c r="A6" s="18" t="s">
        <v>37</v>
      </c>
      <c r="B6" s="13" t="s">
        <v>2</v>
      </c>
      <c r="C6" s="33">
        <f>C7+C28+C29+C30+C31+C32</f>
        <v>349169</v>
      </c>
      <c r="D6" s="33">
        <f>D7+D28+D29+D30+D31+D32</f>
        <v>387719</v>
      </c>
      <c r="E6" s="33">
        <f>E7+E28+E29+E30+E31+E32</f>
        <v>478173</v>
      </c>
      <c r="F6" s="33">
        <f>F7+F28+F29+F30+F31+F32</f>
        <v>478811</v>
      </c>
      <c r="G6" s="33">
        <f>G7+G28+G29+G30+G31+G32</f>
        <v>562327</v>
      </c>
      <c r="H6" s="33">
        <f>H7+H29+H31</f>
        <v>663818</v>
      </c>
      <c r="I6" s="33">
        <v>808113</v>
      </c>
      <c r="J6" s="33">
        <f>J7+J28+J29+J30+J31+J32</f>
        <v>990529</v>
      </c>
      <c r="K6" s="33">
        <f>K7+K28+K29+K30+K31</f>
        <v>1261141</v>
      </c>
      <c r="L6" s="33">
        <f>L7+L28+L29+L30+L31</f>
        <v>1538459</v>
      </c>
      <c r="M6" s="33">
        <f>M7+M28+M29+M30+M31</f>
        <v>1871332</v>
      </c>
      <c r="N6" s="33">
        <f>N7+N28+N29+N30+N31</f>
        <v>2285644</v>
      </c>
      <c r="O6" s="33">
        <f>O7+O28+O29+O30+O31+O32</f>
        <v>2685898</v>
      </c>
      <c r="P6" s="33">
        <f>P7+P28+P29+P30+P31+P32</f>
        <v>3121804</v>
      </c>
      <c r="Q6" s="33">
        <f>Q7+Q28+Q29+Q30+Q31+Q32</f>
        <v>3730857</v>
      </c>
      <c r="R6" s="33">
        <f>R7+R28+R29+R30+R31+R32</f>
        <v>4163620</v>
      </c>
      <c r="S6" s="8"/>
      <c r="T6" s="8"/>
      <c r="U6" s="8"/>
    </row>
    <row r="7" spans="1:21" s="6" customFormat="1" ht="20.100000000000001" customHeight="1">
      <c r="A7" s="40" t="s">
        <v>19</v>
      </c>
      <c r="B7" s="13" t="s">
        <v>3</v>
      </c>
      <c r="C7" s="34">
        <f>C9+C10+C13+C14+C16+C18+C19+C20+C21+C22+C23+C24</f>
        <v>340898</v>
      </c>
      <c r="D7" s="34">
        <f>D9+D10+D13+D14+D16+D18+D19+D20+D21+D22+D23+D24</f>
        <v>349957</v>
      </c>
      <c r="E7" s="34">
        <f>E9+E10+E13+E14+E16+E18+E19+E20+E21+E22+E23+E24</f>
        <v>562897</v>
      </c>
      <c r="F7" s="34">
        <f>F9+F10+F13+F14+F16+F18+F19+F20+F21+F22+F23+F24</f>
        <v>568960</v>
      </c>
      <c r="G7" s="34">
        <f>G9+G10+G13+G14+G16+G18+G19+G20+G21+G22+G23+G24</f>
        <v>681838</v>
      </c>
      <c r="H7" s="34">
        <f>H9+H10+H13+H14+H16+H18+H19+H20+H21+H22+H24</f>
        <v>779232</v>
      </c>
      <c r="I7" s="34">
        <v>916976</v>
      </c>
      <c r="J7" s="34">
        <f>J9+J10+J13+J14+J16+J18+J19+J20+J21+J22+J25+J26+J27</f>
        <v>1078162</v>
      </c>
      <c r="K7" s="34">
        <f>K9+K10+K11+K13+K14+K16+K18+K19+K20+K21+K22+K23+K24</f>
        <v>1269289</v>
      </c>
      <c r="L7" s="34">
        <f>L9+L10+L11+L13+L14+L16+L18+L19+L20+L21+L22+L23+L24</f>
        <v>1478846</v>
      </c>
      <c r="M7" s="34">
        <f>M9+M10+M11+M13+M14+M16+M18+M19+M20+M21+M22+M23+M24</f>
        <v>1722165</v>
      </c>
      <c r="N7" s="34">
        <f>N9+N10+N11+N13+N14+N16+N18+N19+N20+N21+N22+N23+N24</f>
        <v>2290527</v>
      </c>
      <c r="O7" s="34">
        <f>O8+O24</f>
        <v>3024480</v>
      </c>
      <c r="P7" s="34">
        <f>P8+P24</f>
        <v>3405440</v>
      </c>
      <c r="Q7" s="34">
        <f>Q8+Q24</f>
        <v>3875002</v>
      </c>
      <c r="R7" s="34">
        <f>R8+R24</f>
        <v>4325922</v>
      </c>
      <c r="S7" s="5"/>
      <c r="T7" s="5"/>
      <c r="U7" s="5"/>
    </row>
    <row r="8" spans="1:21" s="6" customFormat="1" ht="20.100000000000001" customHeight="1">
      <c r="A8" s="40" t="s">
        <v>39</v>
      </c>
      <c r="B8" s="13" t="s">
        <v>40</v>
      </c>
      <c r="C8" s="34">
        <f>C9+C10+C11+C12+C16+C17+C18+C19+C20+C21+C22+C23</f>
        <v>215991</v>
      </c>
      <c r="D8" s="34">
        <f t="shared" ref="D8:R8" si="1">D9+D10+D11+D12+D16+D17+D18+D19+D20+D21+D22+D23</f>
        <v>246813</v>
      </c>
      <c r="E8" s="34">
        <f t="shared" si="1"/>
        <v>444240</v>
      </c>
      <c r="F8" s="34">
        <f t="shared" si="1"/>
        <v>422521</v>
      </c>
      <c r="G8" s="34">
        <f t="shared" si="1"/>
        <v>442758</v>
      </c>
      <c r="H8" s="34">
        <f t="shared" si="1"/>
        <v>513111</v>
      </c>
      <c r="I8" s="34">
        <f t="shared" si="1"/>
        <v>560873</v>
      </c>
      <c r="J8" s="34">
        <f t="shared" si="1"/>
        <v>669554</v>
      </c>
      <c r="K8" s="34">
        <f t="shared" si="1"/>
        <v>786024</v>
      </c>
      <c r="L8" s="34">
        <f t="shared" si="1"/>
        <v>944176</v>
      </c>
      <c r="M8" s="34">
        <f t="shared" si="1"/>
        <v>1125969</v>
      </c>
      <c r="N8" s="34">
        <f t="shared" si="1"/>
        <v>1474532</v>
      </c>
      <c r="O8" s="34">
        <f t="shared" si="1"/>
        <v>1838777</v>
      </c>
      <c r="P8" s="34">
        <f t="shared" si="1"/>
        <v>1858300</v>
      </c>
      <c r="Q8" s="34">
        <f t="shared" si="1"/>
        <v>2235971</v>
      </c>
      <c r="R8" s="34">
        <f t="shared" si="1"/>
        <v>2557544</v>
      </c>
      <c r="S8" s="5"/>
      <c r="T8" s="5"/>
      <c r="U8" s="5"/>
    </row>
    <row r="9" spans="1:21" s="6" customFormat="1" ht="20.100000000000001" customHeight="1">
      <c r="A9" s="17" t="s">
        <v>20</v>
      </c>
      <c r="B9" s="9" t="s">
        <v>4</v>
      </c>
      <c r="C9" s="36">
        <f>200284-C10-C13-C16</f>
        <v>164162</v>
      </c>
      <c r="D9" s="36">
        <v>164016</v>
      </c>
      <c r="E9" s="36">
        <f>230848-E16-E10-E13</f>
        <v>165980</v>
      </c>
      <c r="F9" s="36">
        <f>208628-F10-F13-F16</f>
        <v>122378</v>
      </c>
      <c r="G9" s="36">
        <v>121708</v>
      </c>
      <c r="H9" s="36">
        <v>121533</v>
      </c>
      <c r="I9" s="36">
        <v>130596</v>
      </c>
      <c r="J9" s="36">
        <v>178830</v>
      </c>
      <c r="K9" s="36">
        <v>238830</v>
      </c>
      <c r="L9" s="36">
        <v>240330</v>
      </c>
      <c r="M9" s="36">
        <v>240330</v>
      </c>
      <c r="N9" s="36">
        <v>390830</v>
      </c>
      <c r="O9" s="36">
        <v>642330</v>
      </c>
      <c r="P9" s="36">
        <v>613830</v>
      </c>
      <c r="Q9" s="36">
        <v>616530</v>
      </c>
      <c r="R9" s="36">
        <v>618930</v>
      </c>
      <c r="S9" s="5"/>
      <c r="T9" s="5"/>
      <c r="U9" s="5"/>
    </row>
    <row r="10" spans="1:21" s="7" customFormat="1" ht="19.5" customHeight="1">
      <c r="A10" s="16" t="s">
        <v>21</v>
      </c>
      <c r="B10" s="9" t="s">
        <v>5</v>
      </c>
      <c r="C10" s="36">
        <v>4000</v>
      </c>
      <c r="D10" s="36">
        <v>4000</v>
      </c>
      <c r="E10" s="36">
        <v>4000</v>
      </c>
      <c r="F10" s="36">
        <v>4000</v>
      </c>
      <c r="G10" s="36">
        <v>4000</v>
      </c>
      <c r="H10" s="36">
        <v>4000</v>
      </c>
      <c r="I10" s="36">
        <v>4000</v>
      </c>
      <c r="J10" s="36">
        <v>4000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8"/>
      <c r="T10" s="8"/>
      <c r="U10" s="8"/>
    </row>
    <row r="11" spans="1:21" s="6" customFormat="1" ht="20.100000000000001" customHeight="1">
      <c r="A11" s="16" t="s">
        <v>51</v>
      </c>
      <c r="B11" s="9" t="s">
        <v>50</v>
      </c>
      <c r="C11" s="36">
        <v>0</v>
      </c>
      <c r="D11" s="36">
        <v>0</v>
      </c>
      <c r="E11" s="36">
        <v>0</v>
      </c>
      <c r="F11" s="36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6">
        <v>21390</v>
      </c>
      <c r="M11" s="36">
        <v>22560</v>
      </c>
      <c r="N11" s="36">
        <v>26310</v>
      </c>
      <c r="O11" s="36">
        <v>49584</v>
      </c>
      <c r="P11" s="36">
        <v>49018</v>
      </c>
      <c r="Q11" s="36">
        <v>45763</v>
      </c>
      <c r="R11" s="36">
        <v>44199</v>
      </c>
      <c r="S11" s="5"/>
      <c r="T11" s="5"/>
      <c r="U11" s="5"/>
    </row>
    <row r="12" spans="1:21" s="6" customFormat="1" ht="20.100000000000001" customHeight="1">
      <c r="A12" s="17" t="s">
        <v>57</v>
      </c>
      <c r="B12" s="9" t="s">
        <v>66</v>
      </c>
      <c r="C12" s="36">
        <f>C13+C14+C15</f>
        <v>5122</v>
      </c>
      <c r="D12" s="36">
        <f>D13+D14+D15</f>
        <v>5109</v>
      </c>
      <c r="E12" s="36">
        <f>E13+E14+E15</f>
        <v>3868</v>
      </c>
      <c r="F12" s="36">
        <f t="shared" ref="F12:O12" si="2">F13+F14+F15</f>
        <v>3862</v>
      </c>
      <c r="G12" s="36">
        <f t="shared" si="2"/>
        <v>7809</v>
      </c>
      <c r="H12" s="36">
        <f t="shared" si="2"/>
        <v>9813</v>
      </c>
      <c r="I12" s="36">
        <f t="shared" si="2"/>
        <v>11537</v>
      </c>
      <c r="J12" s="36">
        <f t="shared" si="2"/>
        <v>8113</v>
      </c>
      <c r="K12" s="36">
        <f t="shared" si="2"/>
        <v>5539</v>
      </c>
      <c r="L12" s="36">
        <f t="shared" si="2"/>
        <v>6166</v>
      </c>
      <c r="M12" s="36">
        <f t="shared" si="2"/>
        <v>6108</v>
      </c>
      <c r="N12" s="36">
        <f t="shared" si="2"/>
        <v>8832</v>
      </c>
      <c r="O12" s="36">
        <f t="shared" si="2"/>
        <v>18309</v>
      </c>
      <c r="P12" s="36">
        <f>P13+P14+P15</f>
        <v>36336</v>
      </c>
      <c r="Q12" s="36">
        <v>52867</v>
      </c>
      <c r="R12" s="36">
        <v>73570</v>
      </c>
      <c r="S12" s="5"/>
      <c r="T12" s="5"/>
      <c r="U12" s="5"/>
    </row>
    <row r="13" spans="1:21" ht="20.100000000000001" customHeight="1">
      <c r="A13" s="47" t="s">
        <v>22</v>
      </c>
      <c r="B13" s="10" t="s">
        <v>6</v>
      </c>
      <c r="C13" s="36">
        <v>5122</v>
      </c>
      <c r="D13" s="36">
        <v>5109</v>
      </c>
      <c r="E13" s="36">
        <v>3868</v>
      </c>
      <c r="F13" s="36">
        <v>3750</v>
      </c>
      <c r="G13" s="36">
        <v>4036</v>
      </c>
      <c r="H13" s="36">
        <v>6005</v>
      </c>
      <c r="I13" s="36">
        <v>7583</v>
      </c>
      <c r="J13" s="36">
        <v>3834</v>
      </c>
      <c r="K13" s="36">
        <v>5539</v>
      </c>
      <c r="L13" s="36">
        <v>6166</v>
      </c>
      <c r="M13" s="36">
        <v>6108</v>
      </c>
      <c r="N13" s="36">
        <v>8832</v>
      </c>
      <c r="O13" s="36">
        <v>18309</v>
      </c>
      <c r="P13" s="36">
        <v>33573</v>
      </c>
      <c r="Q13" s="36">
        <v>49262</v>
      </c>
      <c r="R13" s="36">
        <v>68971</v>
      </c>
      <c r="S13" s="4"/>
      <c r="T13" s="4"/>
      <c r="U13" s="4"/>
    </row>
    <row r="14" spans="1:21" ht="20.100000000000001" customHeight="1">
      <c r="A14" s="47" t="s">
        <v>23</v>
      </c>
      <c r="B14" s="10" t="s">
        <v>7</v>
      </c>
      <c r="C14" s="36">
        <v>0</v>
      </c>
      <c r="D14" s="36">
        <v>0</v>
      </c>
      <c r="E14" s="36">
        <v>0</v>
      </c>
      <c r="F14" s="36">
        <v>112</v>
      </c>
      <c r="G14" s="36">
        <v>3773</v>
      </c>
      <c r="H14" s="36">
        <v>3808</v>
      </c>
      <c r="I14" s="36">
        <v>3954</v>
      </c>
      <c r="J14" s="36">
        <v>4279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4"/>
      <c r="T14" s="4"/>
      <c r="U14" s="4"/>
    </row>
    <row r="15" spans="1:21" ht="20.100000000000001" customHeight="1">
      <c r="A15" s="47" t="s">
        <v>59</v>
      </c>
      <c r="B15" s="10" t="s">
        <v>58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2763</v>
      </c>
      <c r="Q15" s="36">
        <v>3605</v>
      </c>
      <c r="R15" s="36">
        <v>4599</v>
      </c>
      <c r="S15" s="4"/>
      <c r="T15" s="4"/>
      <c r="U15" s="4"/>
    </row>
    <row r="16" spans="1:21" ht="20.100000000000001" customHeight="1">
      <c r="A16" s="16" t="s">
        <v>49</v>
      </c>
      <c r="B16" s="42" t="s">
        <v>46</v>
      </c>
      <c r="C16" s="36">
        <v>27000</v>
      </c>
      <c r="D16" s="36">
        <v>58000</v>
      </c>
      <c r="E16" s="36">
        <v>57000</v>
      </c>
      <c r="F16" s="36">
        <v>78500</v>
      </c>
      <c r="G16" s="36">
        <v>92500</v>
      </c>
      <c r="H16" s="36">
        <v>159767</v>
      </c>
      <c r="I16" s="36">
        <v>206767</v>
      </c>
      <c r="J16" s="36">
        <v>270567</v>
      </c>
      <c r="K16" s="36">
        <v>315478</v>
      </c>
      <c r="L16" s="36">
        <v>436510</v>
      </c>
      <c r="M16" s="36">
        <v>596940</v>
      </c>
      <c r="N16" s="36">
        <v>745005</v>
      </c>
      <c r="O16" s="36">
        <v>728991</v>
      </c>
      <c r="P16" s="36">
        <v>740398</v>
      </c>
      <c r="Q16" s="36">
        <v>1062923</v>
      </c>
      <c r="R16" s="36">
        <v>1737057</v>
      </c>
      <c r="S16" s="4"/>
      <c r="T16" s="4"/>
      <c r="U16" s="4"/>
    </row>
    <row r="17" spans="1:44" ht="20.100000000000001" customHeight="1">
      <c r="A17" s="41" t="s">
        <v>42</v>
      </c>
      <c r="B17" s="42" t="s">
        <v>43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72123</v>
      </c>
      <c r="P17" s="36">
        <v>71299</v>
      </c>
      <c r="Q17" s="36">
        <v>86700</v>
      </c>
      <c r="R17" s="36">
        <v>83737</v>
      </c>
      <c r="S17" s="4"/>
      <c r="T17" s="4"/>
      <c r="U17" s="4"/>
    </row>
    <row r="18" spans="1:44" s="3" customFormat="1" ht="20.100000000000001" customHeight="1">
      <c r="A18" s="16" t="s">
        <v>80</v>
      </c>
      <c r="B18" s="42" t="s">
        <v>82</v>
      </c>
      <c r="C18" s="36">
        <v>2000</v>
      </c>
      <c r="D18" s="36">
        <v>2000</v>
      </c>
      <c r="E18" s="36">
        <v>2000</v>
      </c>
      <c r="F18" s="36">
        <v>2000</v>
      </c>
      <c r="G18" s="36">
        <v>2000</v>
      </c>
      <c r="H18" s="36">
        <v>2000</v>
      </c>
      <c r="I18" s="36">
        <v>2000</v>
      </c>
      <c r="J18" s="36">
        <v>2000</v>
      </c>
      <c r="K18" s="36">
        <v>2000</v>
      </c>
      <c r="L18" s="36">
        <v>2000</v>
      </c>
      <c r="M18" s="36">
        <v>2000</v>
      </c>
      <c r="N18" s="36">
        <v>2000</v>
      </c>
      <c r="O18" s="36">
        <v>2000</v>
      </c>
      <c r="P18" s="36">
        <v>2000</v>
      </c>
      <c r="Q18" s="36">
        <v>2000</v>
      </c>
      <c r="R18" s="36">
        <v>0</v>
      </c>
      <c r="S18" s="4"/>
      <c r="T18" s="4"/>
      <c r="U18" s="4"/>
    </row>
    <row r="19" spans="1:44" ht="20.100000000000001" customHeight="1">
      <c r="A19" s="16" t="s">
        <v>24</v>
      </c>
      <c r="B19" s="42" t="s">
        <v>8</v>
      </c>
      <c r="C19" s="36">
        <v>124</v>
      </c>
      <c r="D19" s="36">
        <v>122</v>
      </c>
      <c r="E19" s="36">
        <v>119</v>
      </c>
      <c r="F19" s="36">
        <v>117</v>
      </c>
      <c r="G19" s="36">
        <v>116</v>
      </c>
      <c r="H19" s="36">
        <v>114</v>
      </c>
      <c r="I19" s="36">
        <v>115</v>
      </c>
      <c r="J19" s="36">
        <v>111</v>
      </c>
      <c r="K19" s="36">
        <v>106</v>
      </c>
      <c r="L19" s="36">
        <v>101</v>
      </c>
      <c r="M19" s="36">
        <v>92</v>
      </c>
      <c r="N19" s="36">
        <v>62</v>
      </c>
      <c r="O19" s="36">
        <v>46</v>
      </c>
      <c r="P19" s="36">
        <v>48</v>
      </c>
      <c r="Q19" s="36">
        <v>50</v>
      </c>
      <c r="R19" s="36">
        <v>51</v>
      </c>
      <c r="S19" s="4"/>
      <c r="T19" s="4"/>
      <c r="U19" s="4"/>
    </row>
    <row r="20" spans="1:44" ht="19.5" customHeight="1">
      <c r="A20" s="16" t="s">
        <v>35</v>
      </c>
      <c r="B20" s="42" t="s">
        <v>9</v>
      </c>
      <c r="C20" s="36">
        <v>12070</v>
      </c>
      <c r="D20" s="36">
        <v>12014</v>
      </c>
      <c r="E20" s="36">
        <v>11886</v>
      </c>
      <c r="F20" s="36">
        <v>11126</v>
      </c>
      <c r="G20" s="36">
        <v>11677</v>
      </c>
      <c r="H20" s="36">
        <v>11883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4"/>
      <c r="T20" s="4"/>
      <c r="U20" s="4"/>
      <c r="AA20" t="s">
        <v>38</v>
      </c>
      <c r="AC20">
        <v>2005</v>
      </c>
      <c r="AD20">
        <v>2006</v>
      </c>
      <c r="AE20">
        <v>2007</v>
      </c>
      <c r="AF20">
        <v>2008</v>
      </c>
      <c r="AG20">
        <v>2009</v>
      </c>
      <c r="AH20">
        <v>2010</v>
      </c>
      <c r="AI20">
        <v>2011</v>
      </c>
      <c r="AJ20">
        <v>2012</v>
      </c>
      <c r="AK20">
        <v>2013</v>
      </c>
      <c r="AL20">
        <v>2014</v>
      </c>
      <c r="AM20">
        <v>2015</v>
      </c>
      <c r="AN20">
        <v>2016</v>
      </c>
      <c r="AO20">
        <v>2017</v>
      </c>
      <c r="AP20">
        <v>2018</v>
      </c>
      <c r="AQ20">
        <v>2019</v>
      </c>
      <c r="AR20">
        <v>2020</v>
      </c>
    </row>
    <row r="21" spans="1:44" ht="20.100000000000001" customHeight="1">
      <c r="A21" s="16" t="s">
        <v>25</v>
      </c>
      <c r="B21" s="42" t="s">
        <v>10</v>
      </c>
      <c r="C21" s="36">
        <v>1513</v>
      </c>
      <c r="D21" s="36">
        <v>1552</v>
      </c>
      <c r="E21" s="36">
        <v>1588</v>
      </c>
      <c r="F21" s="36">
        <v>1636</v>
      </c>
      <c r="G21" s="36">
        <v>1700</v>
      </c>
      <c r="H21" s="36">
        <v>1764</v>
      </c>
      <c r="I21" s="36">
        <v>1830</v>
      </c>
      <c r="J21" s="36">
        <v>1905</v>
      </c>
      <c r="K21" s="36">
        <v>1998</v>
      </c>
      <c r="L21" s="36">
        <v>2051</v>
      </c>
      <c r="M21" s="36">
        <v>2124</v>
      </c>
      <c r="N21" s="36">
        <v>2199</v>
      </c>
      <c r="O21" s="36">
        <v>2270</v>
      </c>
      <c r="P21" s="36">
        <v>0</v>
      </c>
      <c r="Q21" s="36">
        <v>0</v>
      </c>
      <c r="R21" s="36">
        <v>0</v>
      </c>
      <c r="S21" s="4"/>
      <c r="T21" s="4"/>
      <c r="U21" s="4"/>
      <c r="AA21" t="s">
        <v>71</v>
      </c>
      <c r="AB21" t="s">
        <v>1</v>
      </c>
      <c r="AC21">
        <v>504681</v>
      </c>
      <c r="AD21">
        <v>587405</v>
      </c>
      <c r="AE21">
        <v>630966</v>
      </c>
      <c r="AF21">
        <v>658307</v>
      </c>
      <c r="AG21">
        <v>755297</v>
      </c>
      <c r="AH21">
        <v>888715</v>
      </c>
      <c r="AI21">
        <v>1044898</v>
      </c>
      <c r="AJ21">
        <v>1238137</v>
      </c>
      <c r="AK21">
        <v>1527378</v>
      </c>
      <c r="AL21">
        <v>1816582</v>
      </c>
      <c r="AM21">
        <v>2116345</v>
      </c>
      <c r="AN21">
        <v>2620662</v>
      </c>
      <c r="AO21">
        <v>3160864</v>
      </c>
      <c r="AP21">
        <v>3696401</v>
      </c>
      <c r="AQ21">
        <v>4282112</v>
      </c>
      <c r="AR21">
        <v>4742107</v>
      </c>
    </row>
    <row r="22" spans="1:44" ht="20.100000000000001" customHeight="1">
      <c r="A22" s="16" t="s">
        <v>81</v>
      </c>
      <c r="B22" s="42" t="s">
        <v>83</v>
      </c>
      <c r="C22" s="36">
        <v>0</v>
      </c>
      <c r="D22" s="36">
        <v>0</v>
      </c>
      <c r="E22" s="36">
        <v>197799</v>
      </c>
      <c r="F22" s="36">
        <v>198902</v>
      </c>
      <c r="G22" s="36">
        <v>201248</v>
      </c>
      <c r="H22" s="36">
        <v>202237</v>
      </c>
      <c r="I22" s="36">
        <v>204028</v>
      </c>
      <c r="J22" s="36">
        <v>204028</v>
      </c>
      <c r="K22" s="36">
        <v>219507</v>
      </c>
      <c r="L22" s="36">
        <v>233704</v>
      </c>
      <c r="M22" s="36">
        <v>254532</v>
      </c>
      <c r="N22" s="36">
        <v>298653</v>
      </c>
      <c r="O22" s="36">
        <v>323124</v>
      </c>
      <c r="P22" s="36">
        <v>345371</v>
      </c>
      <c r="Q22" s="36">
        <v>369138</v>
      </c>
      <c r="R22" s="36">
        <v>0</v>
      </c>
      <c r="S22" s="4"/>
      <c r="T22" s="4"/>
      <c r="U22" s="4"/>
      <c r="AA22" t="s">
        <v>37</v>
      </c>
      <c r="AB22" t="s">
        <v>2</v>
      </c>
      <c r="AC22">
        <v>349169</v>
      </c>
      <c r="AD22">
        <v>387719</v>
      </c>
      <c r="AE22">
        <v>478173</v>
      </c>
      <c r="AF22">
        <v>478811</v>
      </c>
      <c r="AG22">
        <v>562327</v>
      </c>
      <c r="AH22">
        <v>663818</v>
      </c>
      <c r="AI22">
        <v>808113</v>
      </c>
      <c r="AJ22">
        <v>990529</v>
      </c>
      <c r="AK22">
        <v>1261141</v>
      </c>
      <c r="AL22">
        <v>1538459</v>
      </c>
      <c r="AM22">
        <v>1871332</v>
      </c>
      <c r="AN22">
        <v>2285644</v>
      </c>
      <c r="AO22">
        <v>2685898</v>
      </c>
      <c r="AP22">
        <v>3121804</v>
      </c>
      <c r="AQ22">
        <v>3730857</v>
      </c>
      <c r="AR22">
        <v>4163620</v>
      </c>
    </row>
    <row r="23" spans="1:44" ht="20.100000000000001" customHeight="1">
      <c r="A23" s="16" t="s">
        <v>26</v>
      </c>
      <c r="B23" s="42" t="s">
        <v>11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2566</v>
      </c>
      <c r="L23" s="36">
        <v>1924</v>
      </c>
      <c r="M23" s="36">
        <v>1283</v>
      </c>
      <c r="N23" s="36">
        <v>641</v>
      </c>
      <c r="O23" s="36">
        <v>0</v>
      </c>
      <c r="P23" s="36">
        <v>0</v>
      </c>
      <c r="Q23" s="36">
        <v>0</v>
      </c>
      <c r="R23" s="36">
        <v>0</v>
      </c>
      <c r="S23" s="4"/>
      <c r="T23" s="4"/>
      <c r="U23" s="4"/>
      <c r="AA23" t="s">
        <v>19</v>
      </c>
      <c r="AB23" t="s">
        <v>3</v>
      </c>
      <c r="AC23">
        <v>340898</v>
      </c>
      <c r="AD23">
        <v>349957</v>
      </c>
      <c r="AE23">
        <v>562897</v>
      </c>
      <c r="AF23">
        <v>568960</v>
      </c>
      <c r="AG23">
        <v>681838</v>
      </c>
      <c r="AH23">
        <v>779232</v>
      </c>
      <c r="AI23">
        <v>916976</v>
      </c>
      <c r="AJ23">
        <v>1078162</v>
      </c>
      <c r="AK23">
        <v>1269289</v>
      </c>
      <c r="AL23">
        <v>1478846</v>
      </c>
      <c r="AM23">
        <v>1722165</v>
      </c>
      <c r="AN23">
        <v>2290527</v>
      </c>
      <c r="AO23">
        <v>3024480</v>
      </c>
      <c r="AP23">
        <v>3405440</v>
      </c>
      <c r="AQ23">
        <v>3875002</v>
      </c>
      <c r="AR23">
        <v>4325922</v>
      </c>
    </row>
    <row r="24" spans="1:44" ht="20.100000000000001" customHeight="1">
      <c r="A24" s="40" t="s">
        <v>27</v>
      </c>
      <c r="B24" s="13" t="s">
        <v>12</v>
      </c>
      <c r="C24" s="33">
        <f t="shared" ref="C24:F24" si="3">C25+C26+C27</f>
        <v>124907</v>
      </c>
      <c r="D24" s="33">
        <f t="shared" si="3"/>
        <v>103144</v>
      </c>
      <c r="E24" s="33">
        <f t="shared" si="3"/>
        <v>118657</v>
      </c>
      <c r="F24" s="33">
        <f t="shared" si="3"/>
        <v>146439</v>
      </c>
      <c r="G24" s="33">
        <f t="shared" ref="G24:K24" si="4">G25+G26+G27</f>
        <v>239080</v>
      </c>
      <c r="H24" s="33">
        <f t="shared" si="4"/>
        <v>266121</v>
      </c>
      <c r="I24" s="33">
        <f t="shared" si="4"/>
        <v>356103</v>
      </c>
      <c r="J24" s="33">
        <f t="shared" si="4"/>
        <v>408608</v>
      </c>
      <c r="K24" s="33">
        <f t="shared" si="4"/>
        <v>483265</v>
      </c>
      <c r="L24" s="33">
        <f>L25+L26+L27</f>
        <v>534670</v>
      </c>
      <c r="M24" s="33">
        <f t="shared" ref="M24:O24" si="5">M25+M26+M27</f>
        <v>596196</v>
      </c>
      <c r="N24" s="33">
        <f t="shared" si="5"/>
        <v>815995</v>
      </c>
      <c r="O24" s="33">
        <f t="shared" si="5"/>
        <v>1185703</v>
      </c>
      <c r="P24" s="33">
        <f t="shared" ref="P24:R24" si="6">P25+P26+P27</f>
        <v>1547140</v>
      </c>
      <c r="Q24" s="33">
        <f t="shared" si="6"/>
        <v>1639031</v>
      </c>
      <c r="R24" s="33">
        <f t="shared" si="6"/>
        <v>1768378</v>
      </c>
      <c r="S24" s="4"/>
      <c r="T24" s="4"/>
      <c r="U24" s="4"/>
      <c r="AA24" t="s">
        <v>39</v>
      </c>
      <c r="AB24" t="s">
        <v>40</v>
      </c>
      <c r="AC24">
        <v>215991</v>
      </c>
      <c r="AD24">
        <v>246813</v>
      </c>
      <c r="AE24">
        <v>444240</v>
      </c>
      <c r="AF24">
        <v>422521</v>
      </c>
      <c r="AG24">
        <v>442758</v>
      </c>
      <c r="AH24">
        <v>513111</v>
      </c>
      <c r="AI24">
        <v>560873</v>
      </c>
      <c r="AJ24">
        <v>669554</v>
      </c>
      <c r="AK24">
        <v>786024</v>
      </c>
      <c r="AL24">
        <v>944176</v>
      </c>
      <c r="AM24">
        <v>1125969</v>
      </c>
      <c r="AN24">
        <v>1474532</v>
      </c>
      <c r="AO24">
        <v>1838777</v>
      </c>
      <c r="AP24">
        <v>1858300</v>
      </c>
      <c r="AQ24">
        <v>2235971</v>
      </c>
      <c r="AR24">
        <v>2557544</v>
      </c>
    </row>
    <row r="25" spans="1:44" ht="20.100000000000001" customHeight="1">
      <c r="A25" s="50" t="s">
        <v>23</v>
      </c>
      <c r="B25" s="21" t="s">
        <v>7</v>
      </c>
      <c r="C25" s="37">
        <v>124907</v>
      </c>
      <c r="D25" s="37">
        <v>103144</v>
      </c>
      <c r="E25" s="37">
        <v>118657</v>
      </c>
      <c r="F25" s="37">
        <v>146439</v>
      </c>
      <c r="G25" s="37">
        <v>239080</v>
      </c>
      <c r="H25" s="37">
        <v>266121</v>
      </c>
      <c r="I25" s="37">
        <v>356103</v>
      </c>
      <c r="J25" s="37">
        <v>373398</v>
      </c>
      <c r="K25" s="37">
        <v>425847</v>
      </c>
      <c r="L25" s="37">
        <v>471521</v>
      </c>
      <c r="M25" s="37">
        <v>531543</v>
      </c>
      <c r="N25" s="37">
        <v>656740</v>
      </c>
      <c r="O25" s="37">
        <v>858004</v>
      </c>
      <c r="P25" s="37">
        <v>1227566</v>
      </c>
      <c r="Q25" s="37">
        <v>1417389</v>
      </c>
      <c r="R25" s="37">
        <v>1567759</v>
      </c>
      <c r="S25" s="4"/>
      <c r="T25" s="4"/>
      <c r="U25" s="4"/>
      <c r="AA25" t="s">
        <v>20</v>
      </c>
      <c r="AB25" t="s">
        <v>4</v>
      </c>
      <c r="AC25">
        <v>164162</v>
      </c>
      <c r="AD25">
        <v>164016</v>
      </c>
      <c r="AE25">
        <v>165980</v>
      </c>
      <c r="AF25">
        <v>122378</v>
      </c>
      <c r="AG25">
        <v>121708</v>
      </c>
      <c r="AH25">
        <v>121533</v>
      </c>
      <c r="AI25">
        <v>130596</v>
      </c>
      <c r="AJ25">
        <v>178830</v>
      </c>
      <c r="AK25">
        <v>238830</v>
      </c>
      <c r="AL25">
        <v>240330</v>
      </c>
      <c r="AM25">
        <v>240330</v>
      </c>
      <c r="AN25">
        <v>390830</v>
      </c>
      <c r="AO25">
        <v>642330</v>
      </c>
      <c r="AP25">
        <v>613830</v>
      </c>
      <c r="AQ25">
        <v>616530</v>
      </c>
      <c r="AR25">
        <v>618930</v>
      </c>
    </row>
    <row r="26" spans="1:44" ht="20.100000000000001" customHeight="1">
      <c r="A26" s="50" t="s">
        <v>22</v>
      </c>
      <c r="B26" s="21" t="s">
        <v>6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35210</v>
      </c>
      <c r="K26" s="37">
        <v>46914</v>
      </c>
      <c r="L26" s="37">
        <v>51166</v>
      </c>
      <c r="M26" s="37">
        <v>53307</v>
      </c>
      <c r="N26" s="37">
        <v>145576</v>
      </c>
      <c r="O26" s="37">
        <v>300218</v>
      </c>
      <c r="P26" s="37">
        <v>291648</v>
      </c>
      <c r="Q26" s="37">
        <v>196796</v>
      </c>
      <c r="R26" s="37">
        <v>177144</v>
      </c>
      <c r="S26" s="4"/>
      <c r="T26" s="4"/>
      <c r="U26" s="4"/>
      <c r="AA26" t="s">
        <v>21</v>
      </c>
      <c r="AB26" t="s">
        <v>5</v>
      </c>
      <c r="AC26">
        <v>4000</v>
      </c>
      <c r="AD26">
        <v>4000</v>
      </c>
      <c r="AE26">
        <v>4000</v>
      </c>
      <c r="AF26">
        <v>4000</v>
      </c>
      <c r="AG26">
        <v>4000</v>
      </c>
      <c r="AH26">
        <v>4000</v>
      </c>
      <c r="AI26">
        <v>4000</v>
      </c>
      <c r="AJ26">
        <v>4000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s="2" customFormat="1" ht="20.100000000000001" customHeight="1">
      <c r="A27" s="50" t="s">
        <v>59</v>
      </c>
      <c r="B27" s="21" t="s">
        <v>13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10504</v>
      </c>
      <c r="L27" s="37">
        <v>11983</v>
      </c>
      <c r="M27" s="37">
        <v>11346</v>
      </c>
      <c r="N27" s="37">
        <v>13679</v>
      </c>
      <c r="O27" s="37">
        <v>27481</v>
      </c>
      <c r="P27" s="37">
        <v>27926</v>
      </c>
      <c r="Q27" s="37">
        <v>24846</v>
      </c>
      <c r="R27" s="37">
        <v>23475</v>
      </c>
      <c r="S27" s="4"/>
      <c r="T27" s="4"/>
      <c r="U27" s="4"/>
      <c r="AA27" s="2" t="s">
        <v>51</v>
      </c>
      <c r="AB27" s="2" t="s">
        <v>50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21390</v>
      </c>
      <c r="AM27" s="2">
        <v>22560</v>
      </c>
      <c r="AN27" s="2">
        <v>26310</v>
      </c>
      <c r="AO27" s="2">
        <v>49584</v>
      </c>
      <c r="AP27" s="2">
        <v>49018</v>
      </c>
      <c r="AQ27" s="2">
        <v>45763</v>
      </c>
      <c r="AR27" s="2">
        <v>44199</v>
      </c>
    </row>
    <row r="28" spans="1:44" ht="20.100000000000001" customHeight="1">
      <c r="A28" s="14" t="s">
        <v>28</v>
      </c>
      <c r="B28" s="13" t="s">
        <v>14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2000</v>
      </c>
      <c r="J28" s="33">
        <v>13036</v>
      </c>
      <c r="K28" s="33">
        <v>25348</v>
      </c>
      <c r="L28" s="33">
        <v>15686</v>
      </c>
      <c r="M28" s="33">
        <v>5640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4"/>
      <c r="T28" s="4"/>
      <c r="U28" s="4"/>
      <c r="AA28" t="s">
        <v>57</v>
      </c>
      <c r="AB28" t="s">
        <v>66</v>
      </c>
      <c r="AC28">
        <v>5122</v>
      </c>
      <c r="AD28">
        <v>5109</v>
      </c>
      <c r="AE28">
        <v>3868</v>
      </c>
      <c r="AF28">
        <v>3862</v>
      </c>
      <c r="AG28">
        <v>7809</v>
      </c>
      <c r="AH28">
        <v>9813</v>
      </c>
      <c r="AI28">
        <v>11537</v>
      </c>
      <c r="AJ28">
        <v>8113</v>
      </c>
      <c r="AK28">
        <v>5539</v>
      </c>
      <c r="AL28">
        <v>6166</v>
      </c>
      <c r="AM28">
        <v>6108</v>
      </c>
      <c r="AN28">
        <v>8832</v>
      </c>
      <c r="AO28">
        <v>18309</v>
      </c>
      <c r="AP28">
        <v>36336</v>
      </c>
      <c r="AQ28">
        <v>52867</v>
      </c>
      <c r="AR28">
        <v>73570</v>
      </c>
    </row>
    <row r="29" spans="1:44" ht="21" customHeight="1">
      <c r="A29" s="14" t="s">
        <v>29</v>
      </c>
      <c r="B29" s="13" t="s">
        <v>15</v>
      </c>
      <c r="C29" s="33">
        <v>0</v>
      </c>
      <c r="D29" s="33">
        <v>0</v>
      </c>
      <c r="E29" s="33">
        <v>4517</v>
      </c>
      <c r="F29" s="33">
        <v>2343</v>
      </c>
      <c r="G29" s="33">
        <v>2343</v>
      </c>
      <c r="H29" s="33">
        <v>2343</v>
      </c>
      <c r="I29" s="33">
        <v>2343</v>
      </c>
      <c r="J29" s="33">
        <v>1725</v>
      </c>
      <c r="K29" s="33">
        <v>1225</v>
      </c>
      <c r="L29" s="33">
        <v>1225</v>
      </c>
      <c r="M29" s="33">
        <v>450</v>
      </c>
      <c r="N29" s="33">
        <v>250</v>
      </c>
      <c r="O29" s="33">
        <v>250</v>
      </c>
      <c r="P29" s="33">
        <v>0</v>
      </c>
      <c r="Q29" s="33">
        <v>0</v>
      </c>
      <c r="R29" s="33">
        <v>0</v>
      </c>
      <c r="S29" s="4"/>
      <c r="T29" s="4"/>
      <c r="U29" s="4"/>
      <c r="AA29" t="s">
        <v>22</v>
      </c>
      <c r="AB29" t="s">
        <v>6</v>
      </c>
      <c r="AC29">
        <v>5122</v>
      </c>
      <c r="AD29">
        <v>5109</v>
      </c>
      <c r="AE29">
        <v>3868</v>
      </c>
      <c r="AF29">
        <v>3750</v>
      </c>
      <c r="AG29">
        <v>4036</v>
      </c>
      <c r="AH29">
        <v>6005</v>
      </c>
      <c r="AI29">
        <v>7583</v>
      </c>
      <c r="AJ29">
        <v>3834</v>
      </c>
      <c r="AK29">
        <v>5539</v>
      </c>
      <c r="AL29">
        <v>6166</v>
      </c>
      <c r="AM29">
        <v>6108</v>
      </c>
      <c r="AN29">
        <v>8832</v>
      </c>
      <c r="AO29">
        <v>18309</v>
      </c>
      <c r="AP29">
        <v>33573</v>
      </c>
      <c r="AQ29">
        <v>49262</v>
      </c>
      <c r="AR29">
        <v>68971</v>
      </c>
    </row>
    <row r="30" spans="1:44" ht="20.100000000000001" customHeight="1">
      <c r="A30" s="14" t="s">
        <v>52</v>
      </c>
      <c r="B30" s="13" t="s">
        <v>68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193</v>
      </c>
      <c r="K30" s="33">
        <v>1421</v>
      </c>
      <c r="L30" s="33">
        <v>2256</v>
      </c>
      <c r="M30" s="33">
        <v>2207</v>
      </c>
      <c r="N30" s="33">
        <v>1125</v>
      </c>
      <c r="O30" s="33">
        <v>248</v>
      </c>
      <c r="P30" s="33">
        <v>0</v>
      </c>
      <c r="Q30" s="33">
        <v>0</v>
      </c>
      <c r="R30" s="33">
        <v>0</v>
      </c>
      <c r="S30" s="4"/>
      <c r="T30" s="4"/>
      <c r="U30" s="4"/>
      <c r="AA30" t="s">
        <v>23</v>
      </c>
      <c r="AB30" t="s">
        <v>7</v>
      </c>
      <c r="AC30">
        <v>0</v>
      </c>
      <c r="AD30">
        <v>0</v>
      </c>
      <c r="AE30">
        <v>0</v>
      </c>
      <c r="AF30">
        <v>112</v>
      </c>
      <c r="AG30">
        <v>3773</v>
      </c>
      <c r="AH30">
        <v>3808</v>
      </c>
      <c r="AI30">
        <v>3954</v>
      </c>
      <c r="AJ30">
        <v>4279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s="28" customFormat="1" ht="20.100000000000001" customHeight="1">
      <c r="A31" s="15" t="s">
        <v>30</v>
      </c>
      <c r="B31" s="13" t="s">
        <v>16</v>
      </c>
      <c r="C31" s="33">
        <v>-135480</v>
      </c>
      <c r="D31" s="33">
        <v>-104860</v>
      </c>
      <c r="E31" s="33">
        <v>-89241</v>
      </c>
      <c r="F31" s="33">
        <v>-92492</v>
      </c>
      <c r="G31" s="33">
        <v>-121854</v>
      </c>
      <c r="H31" s="33">
        <v>-117757</v>
      </c>
      <c r="I31" s="33">
        <v>-113206</v>
      </c>
      <c r="J31" s="33">
        <v>-102587</v>
      </c>
      <c r="K31" s="33">
        <v>-36142</v>
      </c>
      <c r="L31" s="33">
        <v>40446</v>
      </c>
      <c r="M31" s="33">
        <v>140870</v>
      </c>
      <c r="N31" s="33">
        <v>-6258</v>
      </c>
      <c r="O31" s="33">
        <v>-339080</v>
      </c>
      <c r="P31" s="33">
        <v>-283636</v>
      </c>
      <c r="Q31" s="33">
        <v>-144145</v>
      </c>
      <c r="R31" s="33">
        <v>-162302</v>
      </c>
      <c r="S31" s="27"/>
      <c r="T31" s="27"/>
      <c r="U31" s="27"/>
      <c r="AA31" s="28" t="s">
        <v>59</v>
      </c>
      <c r="AB31" s="28" t="s">
        <v>58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2763</v>
      </c>
      <c r="AQ31" s="28">
        <v>3605</v>
      </c>
      <c r="AR31" s="28">
        <v>4599</v>
      </c>
    </row>
    <row r="32" spans="1:44" s="31" customFormat="1" ht="20.100000000000001" customHeight="1">
      <c r="A32" s="15" t="s">
        <v>53</v>
      </c>
      <c r="B32" s="13" t="s">
        <v>67</v>
      </c>
      <c r="C32" s="38">
        <v>143751</v>
      </c>
      <c r="D32" s="38">
        <v>142622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0"/>
      <c r="T32" s="30"/>
      <c r="U32" s="30"/>
      <c r="AA32" s="31" t="s">
        <v>89</v>
      </c>
      <c r="AB32" s="31" t="s">
        <v>90</v>
      </c>
      <c r="AC32" s="31">
        <v>27000</v>
      </c>
      <c r="AD32" s="31">
        <v>58000</v>
      </c>
      <c r="AE32" s="31">
        <v>57000</v>
      </c>
      <c r="AF32" s="31">
        <v>78500</v>
      </c>
      <c r="AG32" s="31">
        <v>92500</v>
      </c>
      <c r="AH32" s="31">
        <v>159767</v>
      </c>
      <c r="AI32" s="31">
        <v>206767</v>
      </c>
      <c r="AJ32" s="31">
        <v>270567</v>
      </c>
      <c r="AK32" s="31">
        <v>315478</v>
      </c>
      <c r="AL32" s="31">
        <v>436510</v>
      </c>
      <c r="AM32" s="31">
        <v>596940</v>
      </c>
      <c r="AN32" s="31">
        <v>745005</v>
      </c>
      <c r="AO32" s="31">
        <v>728991</v>
      </c>
      <c r="AP32" s="31">
        <v>740398</v>
      </c>
      <c r="AQ32" s="31">
        <v>1062923</v>
      </c>
      <c r="AR32" s="31">
        <v>1737057</v>
      </c>
    </row>
    <row r="33" spans="1:44" ht="23.25" customHeight="1">
      <c r="A33" s="15" t="s">
        <v>31</v>
      </c>
      <c r="B33" s="13" t="s">
        <v>65</v>
      </c>
      <c r="C33" s="33">
        <v>47176</v>
      </c>
      <c r="D33" s="33">
        <v>47387</v>
      </c>
      <c r="E33" s="33">
        <v>44557</v>
      </c>
      <c r="F33" s="33">
        <v>50123</v>
      </c>
      <c r="G33" s="33">
        <v>52255</v>
      </c>
      <c r="H33" s="33">
        <f t="shared" ref="H33:O33" si="7">H34+H35</f>
        <v>67771</v>
      </c>
      <c r="I33" s="33">
        <f t="shared" si="7"/>
        <v>66290</v>
      </c>
      <c r="J33" s="33">
        <f t="shared" si="7"/>
        <v>63112</v>
      </c>
      <c r="K33" s="33">
        <f t="shared" si="7"/>
        <v>63256</v>
      </c>
      <c r="L33" s="33">
        <f t="shared" si="7"/>
        <v>58360</v>
      </c>
      <c r="M33" s="33">
        <f t="shared" si="7"/>
        <v>11341</v>
      </c>
      <c r="N33" s="33">
        <f t="shared" si="7"/>
        <v>103720</v>
      </c>
      <c r="O33" s="33">
        <f t="shared" si="7"/>
        <v>222329</v>
      </c>
      <c r="P33" s="33">
        <f t="shared" ref="P33:R33" si="8">P34+P35</f>
        <v>317607</v>
      </c>
      <c r="Q33" s="33">
        <f t="shared" si="8"/>
        <v>282912</v>
      </c>
      <c r="R33" s="33">
        <f t="shared" si="8"/>
        <v>286382</v>
      </c>
      <c r="S33" s="4"/>
      <c r="T33" s="4"/>
      <c r="U33" s="4"/>
      <c r="AA33" t="s">
        <v>91</v>
      </c>
      <c r="AB33" t="s">
        <v>92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72123</v>
      </c>
      <c r="AP33">
        <v>71299</v>
      </c>
      <c r="AQ33">
        <v>86700</v>
      </c>
      <c r="AR33">
        <v>83737</v>
      </c>
    </row>
    <row r="34" spans="1:44" ht="21.75" customHeight="1">
      <c r="A34" s="48" t="s">
        <v>75</v>
      </c>
      <c r="B34" s="11" t="s">
        <v>76</v>
      </c>
      <c r="C34" s="36">
        <v>-11089</v>
      </c>
      <c r="D34" s="36">
        <v>-2809</v>
      </c>
      <c r="E34" s="36">
        <v>-7177</v>
      </c>
      <c r="F34" s="36">
        <v>-1156</v>
      </c>
      <c r="G34" s="36">
        <v>2193</v>
      </c>
      <c r="H34" s="36">
        <v>16302</v>
      </c>
      <c r="I34" s="36">
        <v>14149</v>
      </c>
      <c r="J34" s="36">
        <v>10457</v>
      </c>
      <c r="K34" s="36">
        <v>11943</v>
      </c>
      <c r="L34" s="36">
        <v>6331</v>
      </c>
      <c r="M34" s="36">
        <v>-41524</v>
      </c>
      <c r="N34" s="36">
        <v>52171</v>
      </c>
      <c r="O34" s="36">
        <v>170713</v>
      </c>
      <c r="P34" s="36">
        <v>245916</v>
      </c>
      <c r="Q34" s="36">
        <v>210880</v>
      </c>
      <c r="R34" s="36">
        <v>212600</v>
      </c>
      <c r="S34" s="4"/>
      <c r="T34" s="4"/>
      <c r="U34" s="4"/>
      <c r="AA34" t="s">
        <v>93</v>
      </c>
      <c r="AB34" t="s">
        <v>94</v>
      </c>
      <c r="AC34">
        <v>2000</v>
      </c>
      <c r="AD34">
        <v>2000</v>
      </c>
      <c r="AE34">
        <v>2000</v>
      </c>
      <c r="AF34">
        <v>2000</v>
      </c>
      <c r="AG34">
        <v>2000</v>
      </c>
      <c r="AH34">
        <v>2000</v>
      </c>
      <c r="AI34">
        <v>2000</v>
      </c>
      <c r="AJ34">
        <v>2000</v>
      </c>
      <c r="AK34">
        <v>2000</v>
      </c>
      <c r="AL34">
        <v>2000</v>
      </c>
      <c r="AM34">
        <v>2000</v>
      </c>
      <c r="AN34">
        <v>2000</v>
      </c>
      <c r="AO34">
        <v>2000</v>
      </c>
      <c r="AP34">
        <v>2000</v>
      </c>
      <c r="AQ34">
        <v>2000</v>
      </c>
      <c r="AR34">
        <v>0</v>
      </c>
    </row>
    <row r="35" spans="1:44" ht="20.100000000000001" customHeight="1">
      <c r="A35" s="48" t="s">
        <v>78</v>
      </c>
      <c r="B35" s="11" t="s">
        <v>77</v>
      </c>
      <c r="C35" s="36">
        <v>58265</v>
      </c>
      <c r="D35" s="36">
        <v>50196</v>
      </c>
      <c r="E35" s="36">
        <v>51734</v>
      </c>
      <c r="F35" s="36">
        <v>51279</v>
      </c>
      <c r="G35" s="36">
        <v>50062</v>
      </c>
      <c r="H35" s="36">
        <v>51469</v>
      </c>
      <c r="I35" s="36">
        <v>52141</v>
      </c>
      <c r="J35" s="36">
        <v>52655</v>
      </c>
      <c r="K35" s="36">
        <v>51313</v>
      </c>
      <c r="L35" s="36">
        <v>52029</v>
      </c>
      <c r="M35" s="36">
        <v>52865</v>
      </c>
      <c r="N35" s="36">
        <v>51549</v>
      </c>
      <c r="O35" s="36">
        <v>51616</v>
      </c>
      <c r="P35" s="36">
        <v>71691</v>
      </c>
      <c r="Q35" s="36">
        <v>72032</v>
      </c>
      <c r="R35" s="36">
        <v>73782</v>
      </c>
      <c r="S35" s="4"/>
      <c r="T35" s="4"/>
      <c r="U35" s="4"/>
      <c r="AA35" t="s">
        <v>24</v>
      </c>
      <c r="AB35" t="s">
        <v>8</v>
      </c>
      <c r="AC35">
        <v>124</v>
      </c>
      <c r="AD35">
        <v>122</v>
      </c>
      <c r="AE35">
        <v>119</v>
      </c>
      <c r="AF35">
        <v>117</v>
      </c>
      <c r="AG35">
        <v>116</v>
      </c>
      <c r="AH35">
        <v>114</v>
      </c>
      <c r="AI35">
        <v>115</v>
      </c>
      <c r="AJ35">
        <v>111</v>
      </c>
      <c r="AK35">
        <v>106</v>
      </c>
      <c r="AL35">
        <v>101</v>
      </c>
      <c r="AM35">
        <v>92</v>
      </c>
      <c r="AN35">
        <v>62</v>
      </c>
      <c r="AO35">
        <v>46</v>
      </c>
      <c r="AP35">
        <v>48</v>
      </c>
      <c r="AQ35">
        <v>50</v>
      </c>
      <c r="AR35">
        <v>51</v>
      </c>
    </row>
    <row r="36" spans="1:44" ht="19.5" customHeight="1">
      <c r="A36" s="15" t="s">
        <v>32</v>
      </c>
      <c r="B36" s="13" t="s">
        <v>61</v>
      </c>
      <c r="C36" s="33">
        <f>C37-C38</f>
        <v>316476</v>
      </c>
      <c r="D36" s="33">
        <f>D37-D38</f>
        <v>351205</v>
      </c>
      <c r="E36" s="33">
        <f>E37-E38</f>
        <v>166201</v>
      </c>
      <c r="F36" s="33">
        <f>F37-F38</f>
        <v>189180</v>
      </c>
      <c r="G36" s="33">
        <f>G37-G38</f>
        <v>200754</v>
      </c>
      <c r="H36" s="33">
        <f t="shared" ref="H36:O36" si="9">H37-H38</f>
        <v>222259</v>
      </c>
      <c r="I36" s="33">
        <f t="shared" si="9"/>
        <v>238179</v>
      </c>
      <c r="J36" s="33">
        <f t="shared" si="9"/>
        <v>251028</v>
      </c>
      <c r="K36" s="33">
        <f t="shared" si="9"/>
        <v>266595</v>
      </c>
      <c r="L36" s="33">
        <f t="shared" si="9"/>
        <v>280946</v>
      </c>
      <c r="M36" s="33">
        <f t="shared" si="9"/>
        <v>293902</v>
      </c>
      <c r="N36" s="33">
        <f t="shared" si="9"/>
        <v>309591</v>
      </c>
      <c r="O36" s="33">
        <f t="shared" si="9"/>
        <v>336934</v>
      </c>
      <c r="P36" s="33">
        <f t="shared" ref="P36:R36" si="10">P37-P38</f>
        <v>473022</v>
      </c>
      <c r="Q36" s="33">
        <f t="shared" si="10"/>
        <v>631018</v>
      </c>
      <c r="R36" s="33">
        <f t="shared" si="10"/>
        <v>713058</v>
      </c>
      <c r="AA36" t="s">
        <v>35</v>
      </c>
      <c r="AB36" t="s">
        <v>9</v>
      </c>
      <c r="AC36">
        <v>12070</v>
      </c>
      <c r="AD36">
        <v>12014</v>
      </c>
      <c r="AE36">
        <v>11886</v>
      </c>
      <c r="AF36">
        <v>11126</v>
      </c>
      <c r="AG36">
        <v>11677</v>
      </c>
      <c r="AH36">
        <v>11883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ht="24" customHeight="1">
      <c r="A37" s="48" t="s">
        <v>33</v>
      </c>
      <c r="B37" s="11" t="s">
        <v>17</v>
      </c>
      <c r="C37" s="36">
        <v>321393</v>
      </c>
      <c r="D37" s="36">
        <v>354962</v>
      </c>
      <c r="E37" s="36">
        <v>169152</v>
      </c>
      <c r="F37" s="36">
        <v>193071</v>
      </c>
      <c r="G37" s="36">
        <v>205560</v>
      </c>
      <c r="H37" s="36">
        <v>227769</v>
      </c>
      <c r="I37" s="36">
        <v>240851</v>
      </c>
      <c r="J37" s="36">
        <v>253679</v>
      </c>
      <c r="K37" s="36">
        <v>268388</v>
      </c>
      <c r="L37" s="36">
        <v>282674</v>
      </c>
      <c r="M37" s="36">
        <v>295339</v>
      </c>
      <c r="N37" s="36">
        <v>315201</v>
      </c>
      <c r="O37" s="36">
        <v>344080</v>
      </c>
      <c r="P37" s="36">
        <v>484045</v>
      </c>
      <c r="Q37" s="36">
        <v>643252</v>
      </c>
      <c r="R37" s="36">
        <v>726183</v>
      </c>
      <c r="AA37" t="s">
        <v>25</v>
      </c>
      <c r="AB37" t="s">
        <v>10</v>
      </c>
      <c r="AC37">
        <v>1513</v>
      </c>
      <c r="AD37">
        <v>1552</v>
      </c>
      <c r="AE37">
        <v>1588</v>
      </c>
      <c r="AF37">
        <v>1636</v>
      </c>
      <c r="AG37">
        <v>1700</v>
      </c>
      <c r="AH37">
        <v>1764</v>
      </c>
      <c r="AI37">
        <v>1830</v>
      </c>
      <c r="AJ37">
        <v>1905</v>
      </c>
      <c r="AK37">
        <v>1998</v>
      </c>
      <c r="AL37">
        <v>2051</v>
      </c>
      <c r="AM37">
        <v>2124</v>
      </c>
      <c r="AN37">
        <v>2199</v>
      </c>
      <c r="AO37">
        <v>2270</v>
      </c>
      <c r="AP37">
        <v>0</v>
      </c>
      <c r="AQ37">
        <v>0</v>
      </c>
      <c r="AR37">
        <v>0</v>
      </c>
    </row>
    <row r="38" spans="1:44" ht="20.25" customHeight="1">
      <c r="A38" s="48" t="s">
        <v>62</v>
      </c>
      <c r="B38" s="11" t="s">
        <v>18</v>
      </c>
      <c r="C38" s="36">
        <v>4917</v>
      </c>
      <c r="D38" s="36">
        <v>3757</v>
      </c>
      <c r="E38" s="36">
        <v>2951</v>
      </c>
      <c r="F38" s="36">
        <v>3891</v>
      </c>
      <c r="G38" s="36">
        <v>4806</v>
      </c>
      <c r="H38" s="36">
        <v>5510</v>
      </c>
      <c r="I38" s="36">
        <v>2672</v>
      </c>
      <c r="J38" s="36">
        <v>2651</v>
      </c>
      <c r="K38" s="36">
        <v>1793</v>
      </c>
      <c r="L38" s="36">
        <v>1728</v>
      </c>
      <c r="M38" s="36">
        <v>1437</v>
      </c>
      <c r="N38" s="36">
        <v>5610</v>
      </c>
      <c r="O38" s="36">
        <v>7146</v>
      </c>
      <c r="P38" s="36">
        <v>11023</v>
      </c>
      <c r="Q38" s="36">
        <v>12234</v>
      </c>
      <c r="R38" s="36">
        <v>13125</v>
      </c>
      <c r="AA38" t="s">
        <v>95</v>
      </c>
      <c r="AB38" t="s">
        <v>96</v>
      </c>
      <c r="AC38">
        <v>0</v>
      </c>
      <c r="AD38">
        <v>0</v>
      </c>
      <c r="AE38">
        <v>197799</v>
      </c>
      <c r="AF38">
        <v>198902</v>
      </c>
      <c r="AG38">
        <v>201248</v>
      </c>
      <c r="AH38">
        <v>202237</v>
      </c>
      <c r="AI38">
        <v>204028</v>
      </c>
      <c r="AJ38">
        <v>204028</v>
      </c>
      <c r="AK38">
        <v>219507</v>
      </c>
      <c r="AL38">
        <v>233704</v>
      </c>
      <c r="AM38">
        <v>254532</v>
      </c>
      <c r="AN38">
        <v>298653</v>
      </c>
      <c r="AO38">
        <v>323124</v>
      </c>
      <c r="AP38">
        <v>345371</v>
      </c>
      <c r="AQ38">
        <v>369138</v>
      </c>
      <c r="AR38">
        <v>0</v>
      </c>
    </row>
    <row r="39" spans="1:44" ht="26.25" customHeight="1">
      <c r="A39" s="15" t="s">
        <v>34</v>
      </c>
      <c r="B39" s="13" t="s">
        <v>63</v>
      </c>
      <c r="C39" s="33">
        <f>C40+C41+C42</f>
        <v>208140</v>
      </c>
      <c r="D39" s="33">
        <f>D40+D41+D42</f>
        <v>198906</v>
      </c>
      <c r="E39" s="33">
        <f>E40+E41+E42</f>
        <v>57965</v>
      </c>
      <c r="F39" s="33">
        <f>F40+F41+F42</f>
        <v>59807</v>
      </c>
      <c r="G39" s="33">
        <f>G40+G41+G42</f>
        <v>60039</v>
      </c>
      <c r="H39" s="33">
        <f t="shared" ref="H39:I39" si="11">SUM(H40:H42)</f>
        <v>65133</v>
      </c>
      <c r="I39" s="33">
        <f t="shared" si="11"/>
        <v>67684</v>
      </c>
      <c r="J39" s="33">
        <f>SUM(J40:J42)</f>
        <v>66532</v>
      </c>
      <c r="K39" s="33">
        <f>K40+K42</f>
        <v>63614</v>
      </c>
      <c r="L39" s="33">
        <f>L40+L42</f>
        <v>61183</v>
      </c>
      <c r="M39" s="33">
        <f>M40+M42</f>
        <v>60230</v>
      </c>
      <c r="N39" s="33">
        <f>N40+N42</f>
        <v>78293</v>
      </c>
      <c r="O39" s="33">
        <f>SUM(O40:O42)</f>
        <v>84297</v>
      </c>
      <c r="P39" s="33">
        <f>SUM(P40:P42)</f>
        <v>216032</v>
      </c>
      <c r="Q39" s="33">
        <f>SUM(Q40:Q42)</f>
        <v>362675</v>
      </c>
      <c r="R39" s="33">
        <f>SUM(R40:R42)</f>
        <v>420953</v>
      </c>
      <c r="AA39" t="s">
        <v>26</v>
      </c>
      <c r="AB39" t="s">
        <v>11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2566</v>
      </c>
      <c r="AL39">
        <v>1924</v>
      </c>
      <c r="AM39">
        <v>1283</v>
      </c>
      <c r="AN39">
        <v>641</v>
      </c>
      <c r="AO39">
        <v>0</v>
      </c>
      <c r="AP39">
        <v>0</v>
      </c>
      <c r="AQ39">
        <v>0</v>
      </c>
      <c r="AR39">
        <v>0</v>
      </c>
    </row>
    <row r="40" spans="1:44" ht="18" customHeight="1">
      <c r="A40" s="48" t="s">
        <v>69</v>
      </c>
      <c r="B40" s="9" t="s">
        <v>72</v>
      </c>
      <c r="C40" s="36">
        <v>6124</v>
      </c>
      <c r="D40" s="36">
        <v>6088</v>
      </c>
      <c r="E40" s="36">
        <v>6231</v>
      </c>
      <c r="F40" s="36">
        <v>8528</v>
      </c>
      <c r="G40" s="36">
        <v>9977</v>
      </c>
      <c r="H40" s="36">
        <v>13664</v>
      </c>
      <c r="I40" s="36">
        <v>15543</v>
      </c>
      <c r="J40" s="36">
        <v>13877</v>
      </c>
      <c r="K40" s="36">
        <v>12301</v>
      </c>
      <c r="L40" s="36">
        <v>9154</v>
      </c>
      <c r="M40" s="36">
        <v>7365</v>
      </c>
      <c r="N40" s="36">
        <v>26744</v>
      </c>
      <c r="O40" s="36">
        <v>32681</v>
      </c>
      <c r="P40" s="36">
        <v>144341</v>
      </c>
      <c r="Q40" s="36">
        <v>290643</v>
      </c>
      <c r="R40" s="36">
        <v>347171</v>
      </c>
      <c r="AA40" t="s">
        <v>27</v>
      </c>
      <c r="AB40" t="s">
        <v>12</v>
      </c>
      <c r="AC40">
        <v>124907</v>
      </c>
      <c r="AD40">
        <v>103144</v>
      </c>
      <c r="AE40">
        <v>118657</v>
      </c>
      <c r="AF40">
        <v>146439</v>
      </c>
      <c r="AG40">
        <v>239080</v>
      </c>
      <c r="AH40">
        <v>266121</v>
      </c>
      <c r="AI40">
        <v>356103</v>
      </c>
      <c r="AJ40">
        <v>408608</v>
      </c>
      <c r="AK40">
        <v>483265</v>
      </c>
      <c r="AL40">
        <v>534670</v>
      </c>
      <c r="AM40">
        <v>596196</v>
      </c>
      <c r="AN40">
        <v>815995</v>
      </c>
      <c r="AO40">
        <v>1185703</v>
      </c>
      <c r="AP40">
        <v>1547140</v>
      </c>
      <c r="AQ40">
        <v>1639031</v>
      </c>
      <c r="AR40">
        <v>1768378</v>
      </c>
    </row>
    <row r="41" spans="1:44" ht="18.75" customHeight="1">
      <c r="A41" s="48" t="s">
        <v>36</v>
      </c>
      <c r="B41" s="9" t="s">
        <v>73</v>
      </c>
      <c r="C41" s="36">
        <v>143751</v>
      </c>
      <c r="D41" s="36">
        <v>142622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AA41" t="s">
        <v>23</v>
      </c>
      <c r="AB41" t="s">
        <v>7</v>
      </c>
      <c r="AC41">
        <v>124907</v>
      </c>
      <c r="AD41">
        <v>103144</v>
      </c>
      <c r="AE41">
        <v>118657</v>
      </c>
      <c r="AF41">
        <v>146439</v>
      </c>
      <c r="AG41">
        <v>239080</v>
      </c>
      <c r="AH41">
        <v>266121</v>
      </c>
      <c r="AI41">
        <v>356103</v>
      </c>
      <c r="AJ41">
        <v>373398</v>
      </c>
      <c r="AK41">
        <v>425847</v>
      </c>
      <c r="AL41">
        <v>471521</v>
      </c>
      <c r="AM41">
        <v>531543</v>
      </c>
      <c r="AN41">
        <v>656740</v>
      </c>
      <c r="AO41">
        <v>858004</v>
      </c>
      <c r="AP41">
        <v>1227566</v>
      </c>
      <c r="AQ41">
        <v>1417389</v>
      </c>
      <c r="AR41">
        <v>1567759</v>
      </c>
    </row>
    <row r="42" spans="1:44" ht="17.25" customHeight="1">
      <c r="A42" s="49" t="s">
        <v>64</v>
      </c>
      <c r="B42" s="12" t="s">
        <v>74</v>
      </c>
      <c r="C42" s="32">
        <v>58265</v>
      </c>
      <c r="D42" s="32">
        <v>50196</v>
      </c>
      <c r="E42" s="32">
        <v>51734</v>
      </c>
      <c r="F42" s="32">
        <v>51279</v>
      </c>
      <c r="G42" s="32">
        <v>50062</v>
      </c>
      <c r="H42" s="32">
        <v>51469</v>
      </c>
      <c r="I42" s="32">
        <v>52141</v>
      </c>
      <c r="J42" s="32">
        <v>52655</v>
      </c>
      <c r="K42" s="32">
        <v>51313</v>
      </c>
      <c r="L42" s="32">
        <v>52029</v>
      </c>
      <c r="M42" s="32">
        <v>52865</v>
      </c>
      <c r="N42" s="32">
        <v>51549</v>
      </c>
      <c r="O42" s="32">
        <v>51616</v>
      </c>
      <c r="P42" s="32">
        <v>71691</v>
      </c>
      <c r="Q42" s="32">
        <v>72032</v>
      </c>
      <c r="R42" s="32">
        <v>73782</v>
      </c>
      <c r="AA42" t="s">
        <v>22</v>
      </c>
      <c r="AB42" t="s">
        <v>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35210</v>
      </c>
      <c r="AK42">
        <v>46914</v>
      </c>
      <c r="AL42">
        <v>51166</v>
      </c>
      <c r="AM42">
        <v>53307</v>
      </c>
      <c r="AN42">
        <v>145576</v>
      </c>
      <c r="AO42">
        <v>300218</v>
      </c>
      <c r="AP42">
        <v>291648</v>
      </c>
      <c r="AQ42">
        <v>196796</v>
      </c>
      <c r="AR42">
        <v>177144</v>
      </c>
    </row>
    <row r="43" spans="1:44" ht="15.6">
      <c r="A43" s="22" t="s">
        <v>41</v>
      </c>
      <c r="B43" s="25"/>
      <c r="C43" s="22"/>
      <c r="D43" s="22"/>
      <c r="E43" s="22"/>
      <c r="F43" s="22"/>
      <c r="G43" s="22"/>
      <c r="H43" s="22"/>
      <c r="I43" s="22"/>
      <c r="J43" s="22"/>
      <c r="K43" s="22"/>
      <c r="L43" s="25"/>
      <c r="M43" s="25"/>
      <c r="N43" s="25"/>
      <c r="O43" s="25"/>
      <c r="P43" s="25"/>
      <c r="Q43" s="25"/>
      <c r="R43" s="25"/>
      <c r="AA43" t="s">
        <v>59</v>
      </c>
      <c r="AB43" t="s">
        <v>13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10504</v>
      </c>
      <c r="AL43">
        <v>11983</v>
      </c>
      <c r="AM43">
        <v>11346</v>
      </c>
      <c r="AN43">
        <v>13679</v>
      </c>
      <c r="AO43">
        <v>27481</v>
      </c>
      <c r="AP43">
        <v>27926</v>
      </c>
      <c r="AQ43">
        <v>24846</v>
      </c>
      <c r="AR43">
        <v>23475</v>
      </c>
    </row>
    <row r="44" spans="1:44" ht="15.6">
      <c r="A44" s="22" t="s">
        <v>70</v>
      </c>
      <c r="B44" s="25"/>
      <c r="C44" s="22"/>
      <c r="D44" s="22"/>
      <c r="E44" s="22"/>
      <c r="F44" s="22"/>
      <c r="G44" s="22"/>
      <c r="H44" s="22"/>
      <c r="I44" s="22"/>
      <c r="J44" s="22"/>
      <c r="K44" s="22"/>
      <c r="L44" s="25"/>
      <c r="M44" s="25"/>
      <c r="N44" s="25"/>
      <c r="O44" s="25"/>
      <c r="P44" s="25"/>
      <c r="Q44" s="25"/>
      <c r="R44" s="25"/>
      <c r="AA44" t="s">
        <v>28</v>
      </c>
      <c r="AB44" t="s">
        <v>14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2000</v>
      </c>
      <c r="AJ44">
        <v>13036</v>
      </c>
      <c r="AK44">
        <v>25348</v>
      </c>
      <c r="AL44">
        <v>15686</v>
      </c>
      <c r="AM44">
        <v>5640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ht="15.6">
      <c r="A45" s="22" t="s">
        <v>54</v>
      </c>
      <c r="B45" s="25"/>
      <c r="C45" s="22"/>
      <c r="D45" s="22"/>
      <c r="E45" s="22"/>
      <c r="F45" s="22"/>
      <c r="G45" s="22"/>
      <c r="H45" s="22"/>
      <c r="I45" s="22"/>
      <c r="J45" s="22"/>
      <c r="K45" s="22"/>
      <c r="L45" s="25"/>
      <c r="M45" s="25"/>
      <c r="N45" s="25"/>
      <c r="O45" s="25"/>
      <c r="P45" s="25"/>
      <c r="Q45" s="25"/>
      <c r="R45" s="25"/>
      <c r="AA45" t="s">
        <v>29</v>
      </c>
      <c r="AB45" t="s">
        <v>15</v>
      </c>
      <c r="AC45">
        <v>0</v>
      </c>
      <c r="AD45">
        <v>0</v>
      </c>
      <c r="AE45">
        <v>4517</v>
      </c>
      <c r="AF45">
        <v>2343</v>
      </c>
      <c r="AG45">
        <v>2343</v>
      </c>
      <c r="AH45">
        <v>2343</v>
      </c>
      <c r="AI45">
        <v>2343</v>
      </c>
      <c r="AJ45">
        <v>1725</v>
      </c>
      <c r="AK45">
        <v>1225</v>
      </c>
      <c r="AL45">
        <v>1225</v>
      </c>
      <c r="AM45">
        <v>450</v>
      </c>
      <c r="AN45">
        <v>250</v>
      </c>
      <c r="AO45">
        <v>250</v>
      </c>
      <c r="AP45">
        <v>0</v>
      </c>
      <c r="AQ45">
        <v>0</v>
      </c>
      <c r="AR45">
        <v>0</v>
      </c>
    </row>
    <row r="46" spans="1:44" ht="15.6">
      <c r="A46" s="22" t="s">
        <v>47</v>
      </c>
      <c r="B46" s="25"/>
      <c r="C46" s="22"/>
      <c r="D46" s="22"/>
      <c r="E46" s="22"/>
      <c r="F46" s="22"/>
      <c r="G46" s="22"/>
      <c r="H46" s="22"/>
      <c r="I46" s="22"/>
      <c r="J46" s="22"/>
      <c r="K46" s="22"/>
      <c r="L46" s="25"/>
      <c r="M46" s="25"/>
      <c r="N46" s="25"/>
      <c r="O46" s="25"/>
      <c r="P46" s="25"/>
      <c r="Q46" s="25"/>
      <c r="R46" s="25"/>
      <c r="AA46" t="s">
        <v>97</v>
      </c>
      <c r="AB46" t="s">
        <v>68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193</v>
      </c>
      <c r="AK46">
        <v>1421</v>
      </c>
      <c r="AL46">
        <v>2256</v>
      </c>
      <c r="AM46">
        <v>2207</v>
      </c>
      <c r="AN46">
        <v>1125</v>
      </c>
      <c r="AO46">
        <v>248</v>
      </c>
      <c r="AP46">
        <v>0</v>
      </c>
      <c r="AQ46">
        <v>0</v>
      </c>
      <c r="AR46">
        <v>0</v>
      </c>
    </row>
    <row r="47" spans="1:44" ht="15.6">
      <c r="A47" s="22" t="s">
        <v>48</v>
      </c>
      <c r="B47" s="25"/>
      <c r="C47" s="22"/>
      <c r="D47" s="22"/>
      <c r="E47" s="22"/>
      <c r="F47" s="22"/>
      <c r="G47" s="22"/>
      <c r="H47" s="22"/>
      <c r="I47" s="22"/>
      <c r="J47" s="22"/>
      <c r="K47" s="22"/>
      <c r="L47" s="25"/>
      <c r="M47" s="25"/>
      <c r="N47" s="25"/>
      <c r="O47" s="25"/>
      <c r="P47" s="25"/>
      <c r="Q47" s="25"/>
      <c r="R47" s="25"/>
      <c r="AA47" t="s">
        <v>30</v>
      </c>
      <c r="AB47" t="s">
        <v>16</v>
      </c>
      <c r="AC47">
        <v>-135480</v>
      </c>
      <c r="AD47">
        <v>-104860</v>
      </c>
      <c r="AE47">
        <v>-89241</v>
      </c>
      <c r="AF47">
        <v>-92492</v>
      </c>
      <c r="AG47">
        <v>-121854</v>
      </c>
      <c r="AH47">
        <v>-117757</v>
      </c>
      <c r="AI47">
        <v>-113206</v>
      </c>
      <c r="AJ47">
        <v>-102587</v>
      </c>
      <c r="AK47">
        <v>-36142</v>
      </c>
      <c r="AL47">
        <v>40446</v>
      </c>
      <c r="AM47">
        <v>140870</v>
      </c>
      <c r="AN47">
        <v>-6258</v>
      </c>
      <c r="AO47">
        <v>-339080</v>
      </c>
      <c r="AP47">
        <v>-283636</v>
      </c>
      <c r="AQ47">
        <v>-144145</v>
      </c>
      <c r="AR47">
        <v>-162302</v>
      </c>
    </row>
    <row r="48" spans="1:44" ht="15.6">
      <c r="A48" s="22" t="s">
        <v>55</v>
      </c>
      <c r="B48" s="25"/>
      <c r="C48" s="22"/>
      <c r="D48" s="22"/>
      <c r="E48" s="22"/>
      <c r="F48" s="22"/>
      <c r="G48" s="22"/>
      <c r="H48" s="22"/>
      <c r="I48" s="22"/>
      <c r="J48" s="22"/>
      <c r="K48" s="22"/>
      <c r="L48" s="25"/>
      <c r="M48" s="25"/>
      <c r="N48" s="25"/>
      <c r="O48" s="25"/>
      <c r="P48" s="25"/>
      <c r="Q48" s="25"/>
      <c r="R48" s="25"/>
      <c r="AA48" t="s">
        <v>98</v>
      </c>
      <c r="AB48" t="s">
        <v>99</v>
      </c>
      <c r="AC48">
        <v>143751</v>
      </c>
      <c r="AD48">
        <v>142622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ht="15.6">
      <c r="A49" s="22" t="s">
        <v>45</v>
      </c>
      <c r="B49" s="25"/>
      <c r="C49" s="22"/>
      <c r="D49" s="22"/>
      <c r="E49" s="22"/>
      <c r="F49" s="22"/>
      <c r="G49" s="22"/>
      <c r="H49" s="22"/>
      <c r="I49" s="22"/>
      <c r="J49" s="22"/>
      <c r="K49" s="22"/>
      <c r="L49" s="25"/>
      <c r="M49" s="25"/>
      <c r="N49" s="25"/>
      <c r="O49" s="25"/>
      <c r="P49" s="25"/>
      <c r="Q49" s="25"/>
      <c r="R49" s="25"/>
      <c r="AA49" t="s">
        <v>31</v>
      </c>
      <c r="AB49" t="s">
        <v>65</v>
      </c>
      <c r="AC49">
        <v>47176</v>
      </c>
      <c r="AD49">
        <v>47387</v>
      </c>
      <c r="AE49">
        <v>44557</v>
      </c>
      <c r="AF49">
        <v>50123</v>
      </c>
      <c r="AG49">
        <v>52255</v>
      </c>
      <c r="AH49">
        <v>67771</v>
      </c>
      <c r="AI49">
        <v>66290</v>
      </c>
      <c r="AJ49">
        <v>63112</v>
      </c>
      <c r="AK49">
        <v>63256</v>
      </c>
      <c r="AL49">
        <v>58360</v>
      </c>
      <c r="AM49">
        <v>11341</v>
      </c>
      <c r="AN49">
        <v>103720</v>
      </c>
      <c r="AO49">
        <v>222329</v>
      </c>
      <c r="AP49">
        <v>317607</v>
      </c>
      <c r="AQ49">
        <v>282912</v>
      </c>
      <c r="AR49">
        <v>286382</v>
      </c>
    </row>
    <row r="50" spans="1:44" ht="15.6">
      <c r="A50" s="22" t="s">
        <v>56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AA50" t="s">
        <v>75</v>
      </c>
      <c r="AB50" t="s">
        <v>76</v>
      </c>
      <c r="AC50">
        <v>-11089</v>
      </c>
      <c r="AD50">
        <v>-2809</v>
      </c>
      <c r="AE50">
        <v>-7177</v>
      </c>
      <c r="AF50">
        <v>-1156</v>
      </c>
      <c r="AG50">
        <v>2193</v>
      </c>
      <c r="AH50">
        <v>16302</v>
      </c>
      <c r="AI50">
        <v>14149</v>
      </c>
      <c r="AJ50">
        <v>10457</v>
      </c>
      <c r="AK50">
        <v>11943</v>
      </c>
      <c r="AL50">
        <v>6331</v>
      </c>
      <c r="AM50">
        <v>-41524</v>
      </c>
      <c r="AN50">
        <v>52171</v>
      </c>
      <c r="AO50">
        <v>170713</v>
      </c>
      <c r="AP50">
        <v>245916</v>
      </c>
      <c r="AQ50">
        <v>210880</v>
      </c>
      <c r="AR50">
        <v>212600</v>
      </c>
    </row>
    <row r="51" spans="1:44" ht="15.6">
      <c r="A51" s="22" t="s">
        <v>79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AA51" t="s">
        <v>78</v>
      </c>
      <c r="AB51" t="s">
        <v>77</v>
      </c>
      <c r="AC51">
        <v>58265</v>
      </c>
      <c r="AD51">
        <v>50196</v>
      </c>
      <c r="AE51">
        <v>51734</v>
      </c>
      <c r="AF51">
        <v>51279</v>
      </c>
      <c r="AG51">
        <v>50062</v>
      </c>
      <c r="AH51">
        <v>51469</v>
      </c>
      <c r="AI51">
        <v>52141</v>
      </c>
      <c r="AJ51">
        <v>52655</v>
      </c>
      <c r="AK51">
        <v>51313</v>
      </c>
      <c r="AL51">
        <v>52029</v>
      </c>
      <c r="AM51">
        <v>52865</v>
      </c>
      <c r="AN51">
        <v>51549</v>
      </c>
      <c r="AO51">
        <v>51616</v>
      </c>
      <c r="AP51">
        <v>71691</v>
      </c>
      <c r="AQ51">
        <v>72032</v>
      </c>
      <c r="AR51">
        <v>73782</v>
      </c>
    </row>
    <row r="52" spans="1:44" ht="15" customHeight="1">
      <c r="A52" s="22" t="s">
        <v>44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AA52" t="s">
        <v>32</v>
      </c>
      <c r="AB52" t="s">
        <v>61</v>
      </c>
      <c r="AC52">
        <v>316476</v>
      </c>
      <c r="AD52">
        <v>351205</v>
      </c>
      <c r="AE52">
        <v>166201</v>
      </c>
      <c r="AF52">
        <v>189180</v>
      </c>
      <c r="AG52">
        <v>200754</v>
      </c>
      <c r="AH52">
        <v>222259</v>
      </c>
      <c r="AI52">
        <v>238179</v>
      </c>
      <c r="AJ52">
        <v>251028</v>
      </c>
      <c r="AK52">
        <v>266595</v>
      </c>
      <c r="AL52">
        <v>280946</v>
      </c>
      <c r="AM52">
        <v>293902</v>
      </c>
      <c r="AN52">
        <v>309591</v>
      </c>
      <c r="AO52">
        <v>336934</v>
      </c>
      <c r="AP52">
        <v>473022</v>
      </c>
      <c r="AQ52">
        <v>631018</v>
      </c>
      <c r="AR52">
        <v>713058</v>
      </c>
    </row>
    <row r="53" spans="1:44" ht="15.6">
      <c r="A53" s="22" t="s">
        <v>84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AA53" t="s">
        <v>33</v>
      </c>
      <c r="AB53" t="s">
        <v>17</v>
      </c>
      <c r="AC53">
        <v>321393</v>
      </c>
      <c r="AD53">
        <v>354962</v>
      </c>
      <c r="AE53">
        <v>169152</v>
      </c>
      <c r="AF53">
        <v>193071</v>
      </c>
      <c r="AG53">
        <v>205560</v>
      </c>
      <c r="AH53">
        <v>227769</v>
      </c>
      <c r="AI53">
        <v>240851</v>
      </c>
      <c r="AJ53">
        <v>253679</v>
      </c>
      <c r="AK53">
        <v>268388</v>
      </c>
      <c r="AL53">
        <v>282674</v>
      </c>
      <c r="AM53">
        <v>295339</v>
      </c>
      <c r="AN53">
        <v>315201</v>
      </c>
      <c r="AO53">
        <v>344080</v>
      </c>
      <c r="AP53">
        <v>484045</v>
      </c>
      <c r="AQ53">
        <v>643252</v>
      </c>
      <c r="AR53">
        <v>726183</v>
      </c>
    </row>
    <row r="54" spans="1:44" ht="15">
      <c r="B54" s="43"/>
      <c r="AA54" t="s">
        <v>62</v>
      </c>
      <c r="AB54" t="s">
        <v>18</v>
      </c>
      <c r="AC54">
        <v>4917</v>
      </c>
      <c r="AD54">
        <v>3757</v>
      </c>
      <c r="AE54">
        <v>2951</v>
      </c>
      <c r="AF54">
        <v>3891</v>
      </c>
      <c r="AG54">
        <v>4806</v>
      </c>
      <c r="AH54">
        <v>5510</v>
      </c>
      <c r="AI54">
        <v>2672</v>
      </c>
      <c r="AJ54">
        <v>2651</v>
      </c>
      <c r="AK54">
        <v>1793</v>
      </c>
      <c r="AL54">
        <v>1728</v>
      </c>
      <c r="AM54">
        <v>1437</v>
      </c>
      <c r="AN54">
        <v>5610</v>
      </c>
      <c r="AO54">
        <v>7146</v>
      </c>
      <c r="AP54">
        <v>11023</v>
      </c>
      <c r="AQ54">
        <v>12234</v>
      </c>
      <c r="AR54">
        <v>13125</v>
      </c>
    </row>
    <row r="55" spans="1:44">
      <c r="AA55" t="s">
        <v>34</v>
      </c>
      <c r="AB55" t="s">
        <v>63</v>
      </c>
      <c r="AC55">
        <v>208140</v>
      </c>
      <c r="AD55">
        <v>198906</v>
      </c>
      <c r="AE55">
        <v>57965</v>
      </c>
      <c r="AF55">
        <v>59807</v>
      </c>
      <c r="AG55">
        <v>60039</v>
      </c>
      <c r="AH55">
        <v>65133</v>
      </c>
      <c r="AI55">
        <v>67684</v>
      </c>
      <c r="AJ55">
        <v>66532</v>
      </c>
      <c r="AK55">
        <v>63614</v>
      </c>
      <c r="AL55">
        <v>61183</v>
      </c>
      <c r="AM55">
        <v>60230</v>
      </c>
      <c r="AN55">
        <v>78293</v>
      </c>
      <c r="AO55">
        <v>84297</v>
      </c>
      <c r="AP55">
        <v>216032</v>
      </c>
      <c r="AQ55">
        <v>362675</v>
      </c>
      <c r="AR55">
        <v>420953</v>
      </c>
    </row>
    <row r="56" spans="1:44">
      <c r="AA56" t="s">
        <v>69</v>
      </c>
      <c r="AB56" t="s">
        <v>72</v>
      </c>
      <c r="AC56">
        <v>6124</v>
      </c>
      <c r="AD56">
        <v>6088</v>
      </c>
      <c r="AE56">
        <v>6231</v>
      </c>
      <c r="AF56">
        <v>8528</v>
      </c>
      <c r="AG56">
        <v>9977</v>
      </c>
      <c r="AH56">
        <v>13664</v>
      </c>
      <c r="AI56">
        <v>15543</v>
      </c>
      <c r="AJ56">
        <v>13877</v>
      </c>
      <c r="AK56">
        <v>12301</v>
      </c>
      <c r="AL56">
        <v>9154</v>
      </c>
      <c r="AM56">
        <v>7365</v>
      </c>
      <c r="AN56">
        <v>26744</v>
      </c>
      <c r="AO56">
        <v>32681</v>
      </c>
      <c r="AP56">
        <v>144341</v>
      </c>
      <c r="AQ56">
        <v>290643</v>
      </c>
      <c r="AR56">
        <v>347171</v>
      </c>
    </row>
    <row r="57" spans="1:44">
      <c r="AA57" t="s">
        <v>36</v>
      </c>
      <c r="AB57" t="s">
        <v>73</v>
      </c>
      <c r="AC57">
        <v>143751</v>
      </c>
      <c r="AD57">
        <v>142622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>
      <c r="AA58" t="s">
        <v>64</v>
      </c>
      <c r="AB58" t="s">
        <v>74</v>
      </c>
      <c r="AC58">
        <v>58265</v>
      </c>
      <c r="AD58">
        <v>50196</v>
      </c>
      <c r="AE58">
        <v>51734</v>
      </c>
      <c r="AF58">
        <v>51279</v>
      </c>
      <c r="AG58">
        <v>50062</v>
      </c>
      <c r="AH58">
        <v>51469</v>
      </c>
      <c r="AI58">
        <v>52141</v>
      </c>
      <c r="AJ58">
        <v>52655</v>
      </c>
      <c r="AK58">
        <v>51313</v>
      </c>
      <c r="AL58">
        <v>52029</v>
      </c>
      <c r="AM58">
        <v>52865</v>
      </c>
      <c r="AN58">
        <v>51549</v>
      </c>
      <c r="AO58">
        <v>51616</v>
      </c>
      <c r="AP58">
        <v>71691</v>
      </c>
      <c r="AQ58">
        <v>72032</v>
      </c>
      <c r="AR58">
        <v>73782</v>
      </c>
    </row>
  </sheetData>
  <mergeCells count="2">
    <mergeCell ref="A4:B4"/>
    <mergeCell ref="A2:E2"/>
  </mergeCells>
  <conditionalFormatting sqref="A2:A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verticalCentered="1"/>
  <pageMargins left="0" right="0" top="0" bottom="0" header="0" footer="0"/>
  <pageSetup paperSize="8" scale="75" orientation="landscape" r:id="rId1"/>
  <headerFooter alignWithMargins="0"/>
  <colBreaks count="4" manualBreakCount="4">
    <brk id="5" max="52" man="1"/>
    <brk id="8" max="52" man="1"/>
    <brk id="11" max="52" man="1"/>
    <brk id="14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7C2-C979-4A6C-9A5D-21416762D8DE}">
  <dimension ref="A1:AN17"/>
  <sheetViews>
    <sheetView tabSelected="1" workbookViewId="0">
      <selection activeCell="C3" sqref="C3"/>
    </sheetView>
  </sheetViews>
  <sheetFormatPr defaultRowHeight="13.2"/>
  <cols>
    <col min="1" max="1" width="36.6640625" customWidth="1"/>
    <col min="2" max="2" width="22.5546875" customWidth="1"/>
    <col min="3" max="3" width="18.88671875" style="56" customWidth="1"/>
    <col min="4" max="4" width="32.88671875" customWidth="1"/>
    <col min="5" max="5" width="39.33203125" customWidth="1"/>
    <col min="6" max="6" width="57.109375" customWidth="1"/>
    <col min="7" max="7" width="25.5546875" customWidth="1"/>
    <col min="9" max="9" width="12.6640625" customWidth="1"/>
    <col min="11" max="11" width="28" customWidth="1"/>
    <col min="12" max="12" width="39.6640625" customWidth="1"/>
    <col min="13" max="13" width="57.109375" customWidth="1"/>
    <col min="14" max="14" width="13.109375" customWidth="1"/>
    <col min="15" max="15" width="44.5546875" customWidth="1"/>
    <col min="16" max="16" width="45.33203125" customWidth="1"/>
    <col min="17" max="17" width="55.21875" customWidth="1"/>
    <col min="18" max="18" width="26.33203125" customWidth="1"/>
    <col min="19" max="19" width="19" customWidth="1"/>
    <col min="20" max="20" width="13.6640625" customWidth="1"/>
    <col min="23" max="23" width="21.44140625" customWidth="1"/>
    <col min="24" max="24" width="34.88671875" customWidth="1"/>
    <col min="25" max="25" width="22.6640625" customWidth="1"/>
    <col min="26" max="26" width="33" customWidth="1"/>
    <col min="27" max="27" width="33.44140625" customWidth="1"/>
    <col min="28" max="28" width="30.44140625" customWidth="1"/>
    <col min="29" max="29" width="42.44140625" customWidth="1"/>
    <col min="30" max="30" width="43.21875" customWidth="1"/>
    <col min="31" max="31" width="28.33203125" customWidth="1"/>
    <col min="32" max="32" width="21.33203125" customWidth="1"/>
    <col min="33" max="33" width="36.6640625" customWidth="1"/>
    <col min="34" max="34" width="15.77734375" customWidth="1"/>
    <col min="35" max="35" width="52.21875" customWidth="1"/>
    <col min="36" max="36" width="29.21875" customWidth="1"/>
    <col min="37" max="37" width="39.6640625" customWidth="1"/>
  </cols>
  <sheetData>
    <row r="1" spans="1:40" ht="15">
      <c r="A1" s="52" t="s">
        <v>88</v>
      </c>
      <c r="B1" t="s">
        <v>71</v>
      </c>
      <c r="C1" s="56" t="s">
        <v>100</v>
      </c>
      <c r="D1" t="s">
        <v>37</v>
      </c>
      <c r="E1" t="s">
        <v>19</v>
      </c>
      <c r="F1" t="s">
        <v>39</v>
      </c>
      <c r="G1" t="s">
        <v>20</v>
      </c>
      <c r="H1" t="s">
        <v>21</v>
      </c>
      <c r="I1" s="2" t="s">
        <v>51</v>
      </c>
      <c r="J1" t="s">
        <v>57</v>
      </c>
      <c r="K1" t="s">
        <v>22</v>
      </c>
      <c r="L1" t="s">
        <v>23</v>
      </c>
      <c r="M1" s="28" t="s">
        <v>59</v>
      </c>
      <c r="N1" s="31" t="s">
        <v>89</v>
      </c>
      <c r="O1" t="s">
        <v>91</v>
      </c>
      <c r="P1" t="s">
        <v>93</v>
      </c>
      <c r="Q1" t="s">
        <v>24</v>
      </c>
      <c r="R1" t="s">
        <v>35</v>
      </c>
      <c r="S1" t="s">
        <v>25</v>
      </c>
      <c r="T1" t="s">
        <v>95</v>
      </c>
      <c r="U1" t="s">
        <v>26</v>
      </c>
      <c r="V1" t="s">
        <v>27</v>
      </c>
      <c r="W1" t="s">
        <v>85</v>
      </c>
      <c r="X1" t="s">
        <v>86</v>
      </c>
      <c r="Y1" t="s">
        <v>87</v>
      </c>
      <c r="Z1" t="s">
        <v>28</v>
      </c>
      <c r="AA1" t="s">
        <v>29</v>
      </c>
      <c r="AB1" t="s">
        <v>97</v>
      </c>
      <c r="AC1" t="s">
        <v>30</v>
      </c>
      <c r="AD1" t="s">
        <v>98</v>
      </c>
      <c r="AE1" t="s">
        <v>31</v>
      </c>
      <c r="AF1" t="s">
        <v>75</v>
      </c>
      <c r="AG1" t="s">
        <v>78</v>
      </c>
      <c r="AH1" t="s">
        <v>32</v>
      </c>
      <c r="AI1" t="s">
        <v>33</v>
      </c>
      <c r="AJ1" t="s">
        <v>62</v>
      </c>
      <c r="AK1" t="s">
        <v>34</v>
      </c>
      <c r="AL1" t="s">
        <v>69</v>
      </c>
      <c r="AM1" t="s">
        <v>36</v>
      </c>
      <c r="AN1" t="s">
        <v>64</v>
      </c>
    </row>
    <row r="2" spans="1:40">
      <c r="A2" s="51">
        <v>38533</v>
      </c>
      <c r="B2">
        <v>504681000000</v>
      </c>
      <c r="C2" s="56">
        <v>0.14729999999999999</v>
      </c>
      <c r="D2">
        <v>349169000000</v>
      </c>
      <c r="E2">
        <v>340898000000</v>
      </c>
      <c r="F2">
        <v>215991000000</v>
      </c>
      <c r="G2">
        <v>164162000000</v>
      </c>
      <c r="H2">
        <v>4000000000</v>
      </c>
      <c r="I2">
        <v>0</v>
      </c>
      <c r="J2">
        <v>5122000000</v>
      </c>
      <c r="K2">
        <v>5122000000</v>
      </c>
      <c r="L2">
        <v>0</v>
      </c>
      <c r="M2">
        <v>0</v>
      </c>
      <c r="N2">
        <v>27000000000</v>
      </c>
      <c r="O2">
        <v>0</v>
      </c>
      <c r="P2">
        <v>2000000000</v>
      </c>
      <c r="Q2">
        <v>124000000</v>
      </c>
      <c r="R2">
        <v>12070000000</v>
      </c>
      <c r="S2">
        <v>1513000000</v>
      </c>
      <c r="T2">
        <v>0</v>
      </c>
      <c r="U2">
        <v>0</v>
      </c>
      <c r="V2">
        <v>124907000000</v>
      </c>
      <c r="W2">
        <v>124907000000</v>
      </c>
      <c r="X2">
        <v>0</v>
      </c>
      <c r="Y2">
        <v>0</v>
      </c>
      <c r="Z2">
        <v>0</v>
      </c>
      <c r="AA2">
        <v>0</v>
      </c>
      <c r="AB2">
        <v>0</v>
      </c>
      <c r="AC2">
        <v>-135480000000</v>
      </c>
      <c r="AD2">
        <v>143751000000</v>
      </c>
      <c r="AE2">
        <v>47176000000</v>
      </c>
      <c r="AF2">
        <v>-11089000000</v>
      </c>
      <c r="AG2">
        <v>58265000000</v>
      </c>
      <c r="AH2">
        <v>316476000000</v>
      </c>
      <c r="AI2">
        <v>321393000000</v>
      </c>
      <c r="AJ2">
        <v>4917000000</v>
      </c>
      <c r="AK2">
        <v>208140000000</v>
      </c>
      <c r="AL2">
        <v>6124000000</v>
      </c>
      <c r="AM2">
        <v>143751000000</v>
      </c>
      <c r="AN2">
        <v>58265000000</v>
      </c>
    </row>
    <row r="3" spans="1:40">
      <c r="A3" s="51">
        <v>38898</v>
      </c>
      <c r="B3">
        <v>587405000000</v>
      </c>
      <c r="C3" s="56">
        <f>(Table2[[#This Row],[  الدين العام المحلى (1+2+3-4)]]-B2)/B2</f>
        <v>0.16389999999999999</v>
      </c>
      <c r="D3">
        <v>387719000000</v>
      </c>
      <c r="E3">
        <v>349957000000</v>
      </c>
      <c r="F3">
        <v>246813000000</v>
      </c>
      <c r="G3">
        <v>164016000000</v>
      </c>
      <c r="H3">
        <v>4000000000</v>
      </c>
      <c r="I3">
        <v>0</v>
      </c>
      <c r="J3">
        <v>5109000000</v>
      </c>
      <c r="K3">
        <v>5109000000</v>
      </c>
      <c r="L3">
        <v>0</v>
      </c>
      <c r="M3">
        <v>0</v>
      </c>
      <c r="N3">
        <v>58000000000</v>
      </c>
      <c r="O3">
        <v>0</v>
      </c>
      <c r="P3">
        <v>2000000000</v>
      </c>
      <c r="Q3">
        <v>122000000</v>
      </c>
      <c r="R3">
        <v>12014000000</v>
      </c>
      <c r="S3">
        <v>1552000000</v>
      </c>
      <c r="T3">
        <v>0</v>
      </c>
      <c r="U3">
        <v>0</v>
      </c>
      <c r="V3">
        <v>103144000000</v>
      </c>
      <c r="W3">
        <v>103144000000</v>
      </c>
      <c r="X3">
        <v>0</v>
      </c>
      <c r="Y3">
        <v>0</v>
      </c>
      <c r="Z3">
        <v>0</v>
      </c>
      <c r="AA3">
        <v>0</v>
      </c>
      <c r="AB3">
        <v>0</v>
      </c>
      <c r="AC3">
        <v>-104860000000</v>
      </c>
      <c r="AD3">
        <v>142622000000</v>
      </c>
      <c r="AE3">
        <v>47387000000</v>
      </c>
      <c r="AF3">
        <v>-2809000000</v>
      </c>
      <c r="AG3">
        <v>50196000000</v>
      </c>
      <c r="AH3">
        <v>351205000000</v>
      </c>
      <c r="AI3">
        <v>354962000000</v>
      </c>
      <c r="AJ3">
        <v>3757000000</v>
      </c>
      <c r="AK3">
        <v>198906000000</v>
      </c>
      <c r="AL3">
        <v>6088000000</v>
      </c>
      <c r="AM3">
        <v>142622000000</v>
      </c>
      <c r="AN3">
        <v>50196000000</v>
      </c>
    </row>
    <row r="4" spans="1:40">
      <c r="A4" s="51">
        <v>39263</v>
      </c>
      <c r="B4">
        <v>630966000000</v>
      </c>
      <c r="C4" s="56">
        <f>(Table2[[#This Row],[  الدين العام المحلى (1+2+3-4)]]-B3)/B3</f>
        <v>7.4200000000000002E-2</v>
      </c>
      <c r="D4">
        <v>478173000000</v>
      </c>
      <c r="E4">
        <v>562897000000</v>
      </c>
      <c r="F4">
        <v>444240000000</v>
      </c>
      <c r="G4">
        <v>165980000000</v>
      </c>
      <c r="H4">
        <v>4000000000</v>
      </c>
      <c r="I4">
        <v>0</v>
      </c>
      <c r="J4">
        <v>3868000000</v>
      </c>
      <c r="K4">
        <v>3868000000</v>
      </c>
      <c r="L4">
        <v>0</v>
      </c>
      <c r="M4">
        <v>0</v>
      </c>
      <c r="N4">
        <v>57000000000</v>
      </c>
      <c r="O4">
        <v>0</v>
      </c>
      <c r="P4">
        <v>2000000000</v>
      </c>
      <c r="Q4">
        <v>119000000</v>
      </c>
      <c r="R4">
        <v>11886000000</v>
      </c>
      <c r="S4">
        <v>1588000000</v>
      </c>
      <c r="T4">
        <v>197799000000</v>
      </c>
      <c r="U4">
        <v>0</v>
      </c>
      <c r="V4">
        <v>118657000000</v>
      </c>
      <c r="W4">
        <v>118657000000</v>
      </c>
      <c r="X4">
        <v>0</v>
      </c>
      <c r="Y4">
        <v>0</v>
      </c>
      <c r="Z4">
        <v>0</v>
      </c>
      <c r="AA4">
        <v>4517000000</v>
      </c>
      <c r="AB4">
        <v>0</v>
      </c>
      <c r="AC4">
        <v>-89241000000</v>
      </c>
      <c r="AD4">
        <v>0</v>
      </c>
      <c r="AE4">
        <v>44557000000</v>
      </c>
      <c r="AF4">
        <v>-7177000000</v>
      </c>
      <c r="AG4">
        <v>51734000000</v>
      </c>
      <c r="AH4">
        <v>166201000000</v>
      </c>
      <c r="AI4">
        <v>169152000000</v>
      </c>
      <c r="AJ4">
        <v>2951000000</v>
      </c>
      <c r="AK4">
        <v>57965000000</v>
      </c>
      <c r="AL4">
        <v>6231000000</v>
      </c>
      <c r="AM4">
        <v>0</v>
      </c>
      <c r="AN4">
        <v>51734000000</v>
      </c>
    </row>
    <row r="5" spans="1:40">
      <c r="A5" s="51">
        <v>39629</v>
      </c>
      <c r="B5">
        <v>658307000000</v>
      </c>
      <c r="C5" s="56">
        <f>(Table2[[#This Row],[  الدين العام المحلى (1+2+3-4)]]-B4)/B4</f>
        <v>4.3299999999999998E-2</v>
      </c>
      <c r="D5">
        <v>478811000000</v>
      </c>
      <c r="E5">
        <v>568960000000</v>
      </c>
      <c r="F5">
        <v>422521000000</v>
      </c>
      <c r="G5">
        <v>122378000000</v>
      </c>
      <c r="H5">
        <v>4000000000</v>
      </c>
      <c r="I5">
        <v>0</v>
      </c>
      <c r="J5">
        <v>3862000000</v>
      </c>
      <c r="K5">
        <v>3750000000</v>
      </c>
      <c r="L5">
        <v>112000000</v>
      </c>
      <c r="M5">
        <v>0</v>
      </c>
      <c r="N5">
        <v>78500000000</v>
      </c>
      <c r="O5">
        <v>0</v>
      </c>
      <c r="P5">
        <v>2000000000</v>
      </c>
      <c r="Q5">
        <v>117000000</v>
      </c>
      <c r="R5">
        <v>11126000000</v>
      </c>
      <c r="S5">
        <v>1636000000</v>
      </c>
      <c r="T5">
        <v>198902000000</v>
      </c>
      <c r="U5">
        <v>0</v>
      </c>
      <c r="V5">
        <v>146439000000</v>
      </c>
      <c r="W5">
        <v>146439000000</v>
      </c>
      <c r="X5">
        <v>0</v>
      </c>
      <c r="Y5">
        <v>0</v>
      </c>
      <c r="Z5">
        <v>0</v>
      </c>
      <c r="AA5">
        <v>2343000000</v>
      </c>
      <c r="AB5">
        <v>0</v>
      </c>
      <c r="AC5">
        <v>-92492000000</v>
      </c>
      <c r="AD5">
        <v>0</v>
      </c>
      <c r="AE5">
        <v>50123000000</v>
      </c>
      <c r="AF5">
        <v>-1156000000</v>
      </c>
      <c r="AG5">
        <v>51279000000</v>
      </c>
      <c r="AH5">
        <v>189180000000</v>
      </c>
      <c r="AI5">
        <v>193071000000</v>
      </c>
      <c r="AJ5">
        <v>3891000000</v>
      </c>
      <c r="AK5">
        <v>59807000000</v>
      </c>
      <c r="AL5">
        <v>8528000000</v>
      </c>
      <c r="AM5">
        <v>0</v>
      </c>
      <c r="AN5">
        <v>51279000000</v>
      </c>
    </row>
    <row r="6" spans="1:40">
      <c r="A6" s="51">
        <v>39994</v>
      </c>
      <c r="B6">
        <v>755297000000</v>
      </c>
      <c r="C6" s="56">
        <f>(Table2[[#This Row],[  الدين العام المحلى (1+2+3-4)]]-B5)/B5</f>
        <v>0.14729999999999999</v>
      </c>
      <c r="D6">
        <v>562327000000</v>
      </c>
      <c r="E6">
        <v>681838000000</v>
      </c>
      <c r="F6">
        <v>442758000000</v>
      </c>
      <c r="G6">
        <v>121708000000</v>
      </c>
      <c r="H6">
        <v>4000000000</v>
      </c>
      <c r="I6">
        <v>0</v>
      </c>
      <c r="J6">
        <v>7809000000</v>
      </c>
      <c r="K6">
        <v>4036000000</v>
      </c>
      <c r="L6">
        <v>3773000000</v>
      </c>
      <c r="M6">
        <v>0</v>
      </c>
      <c r="N6">
        <v>92500000000</v>
      </c>
      <c r="O6">
        <v>0</v>
      </c>
      <c r="P6">
        <v>2000000000</v>
      </c>
      <c r="Q6">
        <v>116000000</v>
      </c>
      <c r="R6">
        <v>11677000000</v>
      </c>
      <c r="S6">
        <v>1700000000</v>
      </c>
      <c r="T6">
        <v>201248000000</v>
      </c>
      <c r="U6">
        <v>0</v>
      </c>
      <c r="V6">
        <v>239080000000</v>
      </c>
      <c r="W6">
        <v>239080000000</v>
      </c>
      <c r="X6">
        <v>0</v>
      </c>
      <c r="Y6">
        <v>0</v>
      </c>
      <c r="Z6">
        <v>0</v>
      </c>
      <c r="AA6">
        <v>2343000000</v>
      </c>
      <c r="AB6">
        <v>0</v>
      </c>
      <c r="AC6">
        <v>-121854000000</v>
      </c>
      <c r="AD6">
        <v>0</v>
      </c>
      <c r="AE6">
        <v>52255000000</v>
      </c>
      <c r="AF6">
        <v>2193000000</v>
      </c>
      <c r="AG6">
        <v>50062000000</v>
      </c>
      <c r="AH6">
        <v>200754000000</v>
      </c>
      <c r="AI6">
        <v>205560000000</v>
      </c>
      <c r="AJ6">
        <v>4806000000</v>
      </c>
      <c r="AK6">
        <v>60039000000</v>
      </c>
      <c r="AL6">
        <v>9977000000</v>
      </c>
      <c r="AM6">
        <v>0</v>
      </c>
      <c r="AN6">
        <v>50062000000</v>
      </c>
    </row>
    <row r="7" spans="1:40">
      <c r="A7" s="51">
        <v>40359</v>
      </c>
      <c r="B7">
        <v>888715000000</v>
      </c>
      <c r="C7" s="56">
        <f>(Table2[[#This Row],[  الدين العام المحلى (1+2+3-4)]]-B6)/B6</f>
        <v>0.17660000000000001</v>
      </c>
      <c r="D7">
        <v>663818000000</v>
      </c>
      <c r="E7">
        <v>779232000000</v>
      </c>
      <c r="F7">
        <v>513111000000</v>
      </c>
      <c r="G7">
        <v>121533000000</v>
      </c>
      <c r="H7">
        <v>4000000000</v>
      </c>
      <c r="I7">
        <v>0</v>
      </c>
      <c r="J7">
        <v>9813000000</v>
      </c>
      <c r="K7">
        <v>6005000000</v>
      </c>
      <c r="L7">
        <v>3808000000</v>
      </c>
      <c r="M7">
        <v>0</v>
      </c>
      <c r="N7">
        <v>159767000000</v>
      </c>
      <c r="O7">
        <v>0</v>
      </c>
      <c r="P7">
        <v>2000000000</v>
      </c>
      <c r="Q7">
        <v>114000000</v>
      </c>
      <c r="R7">
        <v>11883000000</v>
      </c>
      <c r="S7">
        <v>1764000000</v>
      </c>
      <c r="T7">
        <v>202237000000</v>
      </c>
      <c r="U7">
        <v>0</v>
      </c>
      <c r="V7">
        <v>266121000000</v>
      </c>
      <c r="W7">
        <v>266121000000</v>
      </c>
      <c r="X7">
        <v>0</v>
      </c>
      <c r="Y7">
        <v>0</v>
      </c>
      <c r="Z7">
        <v>0</v>
      </c>
      <c r="AA7">
        <v>2343000000</v>
      </c>
      <c r="AB7">
        <v>0</v>
      </c>
      <c r="AC7">
        <v>-117757000000</v>
      </c>
      <c r="AD7">
        <v>0</v>
      </c>
      <c r="AE7">
        <v>67771000000</v>
      </c>
      <c r="AF7">
        <v>16302000000</v>
      </c>
      <c r="AG7">
        <v>51469000000</v>
      </c>
      <c r="AH7">
        <v>222259000000</v>
      </c>
      <c r="AI7">
        <v>227769000000</v>
      </c>
      <c r="AJ7">
        <v>5510000000</v>
      </c>
      <c r="AK7">
        <v>65133000000</v>
      </c>
      <c r="AL7">
        <v>13664000000</v>
      </c>
      <c r="AM7">
        <v>0</v>
      </c>
      <c r="AN7">
        <v>51469000000</v>
      </c>
    </row>
    <row r="8" spans="1:40">
      <c r="A8" s="51">
        <v>40724</v>
      </c>
      <c r="B8">
        <v>1044898000000</v>
      </c>
      <c r="C8" s="56">
        <f>(Table2[[#This Row],[  الدين العام المحلى (1+2+3-4)]]-B7)/B7</f>
        <v>0.1757</v>
      </c>
      <c r="D8">
        <v>808113000000</v>
      </c>
      <c r="E8">
        <v>916976000000</v>
      </c>
      <c r="F8">
        <v>560873000000</v>
      </c>
      <c r="G8">
        <v>130596000000</v>
      </c>
      <c r="H8">
        <v>4000000000</v>
      </c>
      <c r="I8">
        <v>0</v>
      </c>
      <c r="J8">
        <v>11537000000</v>
      </c>
      <c r="K8">
        <v>7583000000</v>
      </c>
      <c r="L8">
        <v>3954000000</v>
      </c>
      <c r="M8">
        <v>0</v>
      </c>
      <c r="N8">
        <v>206767000000</v>
      </c>
      <c r="O8">
        <v>0</v>
      </c>
      <c r="P8">
        <v>2000000000</v>
      </c>
      <c r="Q8">
        <v>115000000</v>
      </c>
      <c r="R8">
        <v>0</v>
      </c>
      <c r="S8">
        <v>1830000000</v>
      </c>
      <c r="T8">
        <v>204028000000</v>
      </c>
      <c r="U8">
        <v>0</v>
      </c>
      <c r="V8">
        <v>356103000000</v>
      </c>
      <c r="W8">
        <v>356103000000</v>
      </c>
      <c r="X8">
        <v>0</v>
      </c>
      <c r="Y8">
        <v>0</v>
      </c>
      <c r="Z8">
        <v>2000000000</v>
      </c>
      <c r="AA8">
        <v>2343000000</v>
      </c>
      <c r="AB8">
        <v>0</v>
      </c>
      <c r="AC8">
        <v>-113206000000</v>
      </c>
      <c r="AD8">
        <v>0</v>
      </c>
      <c r="AE8">
        <v>66290000000</v>
      </c>
      <c r="AF8">
        <v>14149000000</v>
      </c>
      <c r="AG8">
        <v>52141000000</v>
      </c>
      <c r="AH8">
        <v>238179000000</v>
      </c>
      <c r="AI8">
        <v>240851000000</v>
      </c>
      <c r="AJ8">
        <v>2672000000</v>
      </c>
      <c r="AK8">
        <v>67684000000</v>
      </c>
      <c r="AL8">
        <v>15543000000</v>
      </c>
      <c r="AM8">
        <v>0</v>
      </c>
      <c r="AN8">
        <v>52141000000</v>
      </c>
    </row>
    <row r="9" spans="1:40">
      <c r="A9" s="51">
        <v>41090</v>
      </c>
      <c r="B9">
        <v>1238137000000</v>
      </c>
      <c r="C9" s="56">
        <f>(Table2[[#This Row],[  الدين العام المحلى (1+2+3-4)]]-B8)/B8</f>
        <v>0.18490000000000001</v>
      </c>
      <c r="D9">
        <v>990529000000</v>
      </c>
      <c r="E9">
        <v>1078162000000</v>
      </c>
      <c r="F9">
        <v>669554000000</v>
      </c>
      <c r="G9">
        <v>178830000000</v>
      </c>
      <c r="H9">
        <v>4000000000</v>
      </c>
      <c r="I9">
        <v>0</v>
      </c>
      <c r="J9">
        <v>8113000000</v>
      </c>
      <c r="K9">
        <v>3834000000</v>
      </c>
      <c r="L9">
        <v>4279000000</v>
      </c>
      <c r="M9">
        <v>0</v>
      </c>
      <c r="N9">
        <v>270567000000</v>
      </c>
      <c r="O9">
        <v>0</v>
      </c>
      <c r="P9">
        <v>2000000000</v>
      </c>
      <c r="Q9">
        <v>111000000</v>
      </c>
      <c r="R9">
        <v>0</v>
      </c>
      <c r="S9">
        <v>1905000000</v>
      </c>
      <c r="T9">
        <v>204028000000</v>
      </c>
      <c r="U9">
        <v>0</v>
      </c>
      <c r="V9">
        <v>408608000000</v>
      </c>
      <c r="W9">
        <v>373398000000</v>
      </c>
      <c r="X9">
        <v>35210000000</v>
      </c>
      <c r="Y9">
        <v>0</v>
      </c>
      <c r="Z9">
        <v>13036000000</v>
      </c>
      <c r="AA9">
        <v>1725000000</v>
      </c>
      <c r="AB9">
        <v>193000000</v>
      </c>
      <c r="AC9">
        <v>-102587000000</v>
      </c>
      <c r="AD9">
        <v>0</v>
      </c>
      <c r="AE9">
        <v>63112000000</v>
      </c>
      <c r="AF9">
        <v>10457000000</v>
      </c>
      <c r="AG9">
        <v>52655000000</v>
      </c>
      <c r="AH9">
        <v>251028000000</v>
      </c>
      <c r="AI9">
        <v>253679000000</v>
      </c>
      <c r="AJ9">
        <v>2651000000</v>
      </c>
      <c r="AK9">
        <v>66532000000</v>
      </c>
      <c r="AL9">
        <v>13877000000</v>
      </c>
      <c r="AM9">
        <v>0</v>
      </c>
      <c r="AN9">
        <v>52655000000</v>
      </c>
    </row>
    <row r="10" spans="1:40">
      <c r="A10" s="51">
        <v>41455</v>
      </c>
      <c r="B10">
        <v>1527378000000</v>
      </c>
      <c r="C10" s="56">
        <f>(Table2[[#This Row],[  الدين العام المحلى (1+2+3-4)]]-B9)/B9</f>
        <v>0.2336</v>
      </c>
      <c r="D10">
        <v>1261141000000</v>
      </c>
      <c r="E10">
        <v>1269289000000</v>
      </c>
      <c r="F10">
        <v>786024000000</v>
      </c>
      <c r="G10">
        <v>238830000000</v>
      </c>
      <c r="H10">
        <v>0</v>
      </c>
      <c r="I10">
        <v>0</v>
      </c>
      <c r="J10">
        <v>5539000000</v>
      </c>
      <c r="K10">
        <v>5539000000</v>
      </c>
      <c r="L10">
        <v>0</v>
      </c>
      <c r="M10">
        <v>0</v>
      </c>
      <c r="N10">
        <v>315478000000</v>
      </c>
      <c r="O10">
        <v>0</v>
      </c>
      <c r="P10">
        <v>2000000000</v>
      </c>
      <c r="Q10">
        <v>106000000</v>
      </c>
      <c r="R10">
        <v>0</v>
      </c>
      <c r="S10">
        <v>1998000000</v>
      </c>
      <c r="T10">
        <v>219507000000</v>
      </c>
      <c r="U10">
        <v>2566000000</v>
      </c>
      <c r="V10">
        <v>483265000000</v>
      </c>
      <c r="W10">
        <v>425847000000</v>
      </c>
      <c r="X10">
        <v>46914000000</v>
      </c>
      <c r="Y10">
        <v>10504000000</v>
      </c>
      <c r="Z10">
        <v>25348000000</v>
      </c>
      <c r="AA10">
        <v>1225000000</v>
      </c>
      <c r="AB10">
        <v>1421000000</v>
      </c>
      <c r="AC10">
        <v>-36142000000</v>
      </c>
      <c r="AD10">
        <v>0</v>
      </c>
      <c r="AE10">
        <v>63256000000</v>
      </c>
      <c r="AF10">
        <v>11943000000</v>
      </c>
      <c r="AG10">
        <v>51313000000</v>
      </c>
      <c r="AH10">
        <v>266595000000</v>
      </c>
      <c r="AI10">
        <v>268388000000</v>
      </c>
      <c r="AJ10">
        <v>1793000000</v>
      </c>
      <c r="AK10">
        <v>63614000000</v>
      </c>
      <c r="AL10">
        <v>12301000000</v>
      </c>
      <c r="AM10">
        <v>0</v>
      </c>
      <c r="AN10">
        <v>51313000000</v>
      </c>
    </row>
    <row r="11" spans="1:40">
      <c r="A11" s="51">
        <v>41820</v>
      </c>
      <c r="B11">
        <v>1816582000000</v>
      </c>
      <c r="C11" s="56">
        <f>(Table2[[#This Row],[  الدين العام المحلى (1+2+3-4)]]-B10)/B10</f>
        <v>0.1893</v>
      </c>
      <c r="D11">
        <v>1538459000000</v>
      </c>
      <c r="E11">
        <v>1478846000000</v>
      </c>
      <c r="F11">
        <v>944176000000</v>
      </c>
      <c r="G11">
        <v>240330000000</v>
      </c>
      <c r="H11">
        <v>0</v>
      </c>
      <c r="I11">
        <v>21390000000</v>
      </c>
      <c r="J11">
        <v>6166000000</v>
      </c>
      <c r="K11">
        <v>6166000000</v>
      </c>
      <c r="L11">
        <v>0</v>
      </c>
      <c r="M11">
        <v>0</v>
      </c>
      <c r="N11">
        <v>436510000000</v>
      </c>
      <c r="O11">
        <v>0</v>
      </c>
      <c r="P11">
        <v>2000000000</v>
      </c>
      <c r="Q11">
        <v>101000000</v>
      </c>
      <c r="R11">
        <v>0</v>
      </c>
      <c r="S11">
        <v>2051000000</v>
      </c>
      <c r="T11">
        <v>233704000000</v>
      </c>
      <c r="U11">
        <v>1924000000</v>
      </c>
      <c r="V11">
        <v>534670000000</v>
      </c>
      <c r="W11">
        <v>471521000000</v>
      </c>
      <c r="X11">
        <v>51166000000</v>
      </c>
      <c r="Y11">
        <v>11983000000</v>
      </c>
      <c r="Z11">
        <v>15686000000</v>
      </c>
      <c r="AA11">
        <v>1225000000</v>
      </c>
      <c r="AB11">
        <v>2256000000</v>
      </c>
      <c r="AC11">
        <v>40446000000</v>
      </c>
      <c r="AD11">
        <v>0</v>
      </c>
      <c r="AE11">
        <v>58360000000</v>
      </c>
      <c r="AF11">
        <v>6331000000</v>
      </c>
      <c r="AG11">
        <v>52029000000</v>
      </c>
      <c r="AH11">
        <v>280946000000</v>
      </c>
      <c r="AI11">
        <v>282674000000</v>
      </c>
      <c r="AJ11">
        <v>1728000000</v>
      </c>
      <c r="AK11">
        <v>61183000000</v>
      </c>
      <c r="AL11">
        <v>9154000000</v>
      </c>
      <c r="AM11">
        <v>0</v>
      </c>
      <c r="AN11">
        <v>52029000000</v>
      </c>
    </row>
    <row r="12" spans="1:40">
      <c r="A12" s="51">
        <v>42185</v>
      </c>
      <c r="B12">
        <v>2116345000000</v>
      </c>
      <c r="C12" s="56">
        <f>(Table2[[#This Row],[  الدين العام المحلى (1+2+3-4)]]-B11)/B11</f>
        <v>0.16500000000000001</v>
      </c>
      <c r="D12">
        <v>1871332000000</v>
      </c>
      <c r="E12">
        <v>1722165000000</v>
      </c>
      <c r="F12">
        <v>1125969000000</v>
      </c>
      <c r="G12">
        <v>240330000000</v>
      </c>
      <c r="H12">
        <v>0</v>
      </c>
      <c r="I12">
        <v>22560000000</v>
      </c>
      <c r="J12">
        <v>6108000000</v>
      </c>
      <c r="K12">
        <v>6108000000</v>
      </c>
      <c r="L12">
        <v>0</v>
      </c>
      <c r="M12">
        <v>0</v>
      </c>
      <c r="N12">
        <v>596940000000</v>
      </c>
      <c r="O12">
        <v>0</v>
      </c>
      <c r="P12">
        <v>2000000000</v>
      </c>
      <c r="Q12">
        <v>92000000</v>
      </c>
      <c r="R12">
        <v>0</v>
      </c>
      <c r="S12">
        <v>2124000000</v>
      </c>
      <c r="T12">
        <v>254532000000</v>
      </c>
      <c r="U12">
        <v>1283000000</v>
      </c>
      <c r="V12">
        <v>596196000000</v>
      </c>
      <c r="W12">
        <v>531543000000</v>
      </c>
      <c r="X12">
        <v>53307000000</v>
      </c>
      <c r="Y12">
        <v>11346000000</v>
      </c>
      <c r="Z12">
        <v>5640000000</v>
      </c>
      <c r="AA12">
        <v>450000000</v>
      </c>
      <c r="AB12">
        <v>2207000000</v>
      </c>
      <c r="AC12">
        <v>140870000000</v>
      </c>
      <c r="AD12">
        <v>0</v>
      </c>
      <c r="AE12">
        <v>11341000000</v>
      </c>
      <c r="AF12">
        <v>-41524000000</v>
      </c>
      <c r="AG12">
        <v>52865000000</v>
      </c>
      <c r="AH12">
        <v>293902000000</v>
      </c>
      <c r="AI12">
        <v>295339000000</v>
      </c>
      <c r="AJ12">
        <v>1437000000</v>
      </c>
      <c r="AK12">
        <v>60230000000</v>
      </c>
      <c r="AL12">
        <v>7365000000</v>
      </c>
      <c r="AM12">
        <v>0</v>
      </c>
      <c r="AN12">
        <v>52865000000</v>
      </c>
    </row>
    <row r="13" spans="1:40">
      <c r="A13" s="51">
        <v>42551</v>
      </c>
      <c r="B13">
        <v>2620662000000</v>
      </c>
      <c r="C13" s="56">
        <f>(Table2[[#This Row],[  الدين العام المحلى (1+2+3-4)]]-B12)/B12</f>
        <v>0.23830000000000001</v>
      </c>
      <c r="D13">
        <v>2285644000000</v>
      </c>
      <c r="E13">
        <v>2290527000000</v>
      </c>
      <c r="F13">
        <v>1474532000000</v>
      </c>
      <c r="G13">
        <v>390830000000</v>
      </c>
      <c r="H13">
        <v>0</v>
      </c>
      <c r="I13">
        <v>26310000000</v>
      </c>
      <c r="J13">
        <v>8832000000</v>
      </c>
      <c r="K13">
        <v>8832000000</v>
      </c>
      <c r="L13">
        <v>0</v>
      </c>
      <c r="M13">
        <v>0</v>
      </c>
      <c r="N13">
        <v>745005000000</v>
      </c>
      <c r="O13">
        <v>0</v>
      </c>
      <c r="P13">
        <v>2000000000</v>
      </c>
      <c r="Q13">
        <v>62000000</v>
      </c>
      <c r="R13">
        <v>0</v>
      </c>
      <c r="S13">
        <v>2199000000</v>
      </c>
      <c r="T13">
        <v>298653000000</v>
      </c>
      <c r="U13">
        <v>641000000</v>
      </c>
      <c r="V13">
        <v>815995000000</v>
      </c>
      <c r="W13">
        <v>656740000000</v>
      </c>
      <c r="X13">
        <v>145576000000</v>
      </c>
      <c r="Y13">
        <v>13679000000</v>
      </c>
      <c r="Z13">
        <v>0</v>
      </c>
      <c r="AA13">
        <v>250000000</v>
      </c>
      <c r="AB13">
        <v>1125000000</v>
      </c>
      <c r="AC13">
        <v>-6258000000</v>
      </c>
      <c r="AD13">
        <v>0</v>
      </c>
      <c r="AE13">
        <v>103720000000</v>
      </c>
      <c r="AF13">
        <v>52171000000</v>
      </c>
      <c r="AG13">
        <v>51549000000</v>
      </c>
      <c r="AH13">
        <v>309591000000</v>
      </c>
      <c r="AI13">
        <v>315201000000</v>
      </c>
      <c r="AJ13">
        <v>5610000000</v>
      </c>
      <c r="AK13">
        <v>78293000000</v>
      </c>
      <c r="AL13">
        <v>26744000000</v>
      </c>
      <c r="AM13">
        <v>0</v>
      </c>
      <c r="AN13">
        <v>51549000000</v>
      </c>
    </row>
    <row r="14" spans="1:40">
      <c r="A14" s="51">
        <v>42916</v>
      </c>
      <c r="B14">
        <v>3160864000000</v>
      </c>
      <c r="C14" s="56">
        <f>(Table2[[#This Row],[  الدين العام المحلى (1+2+3-4)]]-B13)/B13</f>
        <v>0.20610000000000001</v>
      </c>
      <c r="D14">
        <v>2685898000000</v>
      </c>
      <c r="E14">
        <v>3024480000000</v>
      </c>
      <c r="F14">
        <v>1838777000000</v>
      </c>
      <c r="G14">
        <v>642330000000</v>
      </c>
      <c r="H14">
        <v>0</v>
      </c>
      <c r="I14">
        <v>49584000000</v>
      </c>
      <c r="J14">
        <v>18309000000</v>
      </c>
      <c r="K14">
        <v>18309000000</v>
      </c>
      <c r="L14">
        <v>0</v>
      </c>
      <c r="M14">
        <v>0</v>
      </c>
      <c r="N14">
        <v>728991000000</v>
      </c>
      <c r="O14">
        <v>72123000000</v>
      </c>
      <c r="P14">
        <v>2000000000</v>
      </c>
      <c r="Q14">
        <v>46000000</v>
      </c>
      <c r="R14">
        <v>0</v>
      </c>
      <c r="S14">
        <v>2270000000</v>
      </c>
      <c r="T14">
        <v>323124000000</v>
      </c>
      <c r="U14">
        <v>0</v>
      </c>
      <c r="V14">
        <v>1185703000000</v>
      </c>
      <c r="W14">
        <v>858004000000</v>
      </c>
      <c r="X14">
        <v>300218000000</v>
      </c>
      <c r="Y14">
        <v>27481000000</v>
      </c>
      <c r="Z14">
        <v>0</v>
      </c>
      <c r="AA14">
        <v>250000000</v>
      </c>
      <c r="AB14">
        <v>248000000</v>
      </c>
      <c r="AC14">
        <v>-339080000000</v>
      </c>
      <c r="AD14">
        <v>0</v>
      </c>
      <c r="AE14">
        <v>222329000000</v>
      </c>
      <c r="AF14">
        <v>170713000000</v>
      </c>
      <c r="AG14">
        <v>51616000000</v>
      </c>
      <c r="AH14">
        <v>336934000000</v>
      </c>
      <c r="AI14">
        <v>344080000000</v>
      </c>
      <c r="AJ14">
        <v>7146000000</v>
      </c>
      <c r="AK14">
        <v>84297000000</v>
      </c>
      <c r="AL14">
        <v>32681000000</v>
      </c>
      <c r="AM14">
        <v>0</v>
      </c>
      <c r="AN14">
        <v>51616000000</v>
      </c>
    </row>
    <row r="15" spans="1:40">
      <c r="A15" s="51">
        <v>43281</v>
      </c>
      <c r="B15">
        <v>3696401000000</v>
      </c>
      <c r="C15" s="56">
        <f>(Table2[[#This Row],[  الدين العام المحلى (1+2+3-4)]]-B14)/B14</f>
        <v>0.1694</v>
      </c>
      <c r="D15">
        <v>3121804000000</v>
      </c>
      <c r="E15">
        <v>3405440000000</v>
      </c>
      <c r="F15">
        <v>1858300000000</v>
      </c>
      <c r="G15">
        <v>613830000000</v>
      </c>
      <c r="H15">
        <v>0</v>
      </c>
      <c r="I15">
        <v>49018000000</v>
      </c>
      <c r="J15">
        <v>36336000000</v>
      </c>
      <c r="K15">
        <v>33573000000</v>
      </c>
      <c r="L15">
        <v>0</v>
      </c>
      <c r="M15">
        <v>2763000000</v>
      </c>
      <c r="N15">
        <v>740398000000</v>
      </c>
      <c r="O15">
        <v>71299000000</v>
      </c>
      <c r="P15">
        <v>2000000000</v>
      </c>
      <c r="Q15">
        <v>48000000</v>
      </c>
      <c r="R15">
        <v>0</v>
      </c>
      <c r="S15">
        <v>0</v>
      </c>
      <c r="T15">
        <v>345371000000</v>
      </c>
      <c r="U15">
        <v>0</v>
      </c>
      <c r="V15">
        <v>1547140000000</v>
      </c>
      <c r="W15">
        <v>1227566000000</v>
      </c>
      <c r="X15">
        <v>291648000000</v>
      </c>
      <c r="Y15">
        <v>27926000000</v>
      </c>
      <c r="Z15">
        <v>0</v>
      </c>
      <c r="AA15">
        <v>0</v>
      </c>
      <c r="AB15">
        <v>0</v>
      </c>
      <c r="AC15">
        <v>-283636000000</v>
      </c>
      <c r="AD15">
        <v>0</v>
      </c>
      <c r="AE15">
        <v>317607000000</v>
      </c>
      <c r="AF15">
        <v>245916000000</v>
      </c>
      <c r="AG15">
        <v>71691000000</v>
      </c>
      <c r="AH15">
        <v>473022000000</v>
      </c>
      <c r="AI15">
        <v>484045000000</v>
      </c>
      <c r="AJ15">
        <v>11023000000</v>
      </c>
      <c r="AK15">
        <v>216032000000</v>
      </c>
      <c r="AL15">
        <v>144341000000</v>
      </c>
      <c r="AM15">
        <v>0</v>
      </c>
      <c r="AN15">
        <v>71691000000</v>
      </c>
    </row>
    <row r="16" spans="1:40">
      <c r="A16" s="51">
        <v>43646</v>
      </c>
      <c r="B16">
        <v>4282112000000</v>
      </c>
      <c r="C16" s="56">
        <f>(Table2[[#This Row],[  الدين العام المحلى (1+2+3-4)]]-B15)/B15</f>
        <v>0.1585</v>
      </c>
      <c r="D16">
        <v>3730857000000</v>
      </c>
      <c r="E16">
        <v>3875002000000</v>
      </c>
      <c r="F16">
        <v>2235971000000</v>
      </c>
      <c r="G16">
        <v>616530000000</v>
      </c>
      <c r="H16">
        <v>0</v>
      </c>
      <c r="I16">
        <v>45763000000</v>
      </c>
      <c r="J16">
        <v>52867000000</v>
      </c>
      <c r="K16">
        <v>49262000000</v>
      </c>
      <c r="L16">
        <v>0</v>
      </c>
      <c r="M16">
        <v>3605000000</v>
      </c>
      <c r="N16">
        <v>1062923000000</v>
      </c>
      <c r="O16">
        <v>86700000000</v>
      </c>
      <c r="P16">
        <v>2000000000</v>
      </c>
      <c r="Q16">
        <v>50000000</v>
      </c>
      <c r="R16">
        <v>0</v>
      </c>
      <c r="S16">
        <v>0</v>
      </c>
      <c r="T16">
        <v>369138000000</v>
      </c>
      <c r="U16">
        <v>0</v>
      </c>
      <c r="V16">
        <v>1639031000000</v>
      </c>
      <c r="W16">
        <v>1417389000000</v>
      </c>
      <c r="X16">
        <v>196796000000</v>
      </c>
      <c r="Y16">
        <v>24846000000</v>
      </c>
      <c r="Z16">
        <v>0</v>
      </c>
      <c r="AA16">
        <v>0</v>
      </c>
      <c r="AB16">
        <v>0</v>
      </c>
      <c r="AC16">
        <v>-144145000000</v>
      </c>
      <c r="AD16">
        <v>0</v>
      </c>
      <c r="AE16">
        <v>282912000000</v>
      </c>
      <c r="AF16">
        <v>210880000000</v>
      </c>
      <c r="AG16">
        <v>72032000000</v>
      </c>
      <c r="AH16">
        <v>631018000000</v>
      </c>
      <c r="AI16">
        <v>643252000000</v>
      </c>
      <c r="AJ16">
        <v>12234000000</v>
      </c>
      <c r="AK16">
        <v>362675000000</v>
      </c>
      <c r="AL16">
        <v>290643000000</v>
      </c>
      <c r="AM16">
        <v>0</v>
      </c>
      <c r="AN16">
        <v>72032000000</v>
      </c>
    </row>
    <row r="17" spans="1:40">
      <c r="A17" s="51">
        <v>44012</v>
      </c>
      <c r="B17">
        <v>4742107000000</v>
      </c>
      <c r="C17" s="56">
        <f>(Table2[[#This Row],[  الدين العام المحلى (1+2+3-4)]]-B16)/B16</f>
        <v>0.1074</v>
      </c>
      <c r="D17">
        <v>4163620000000</v>
      </c>
      <c r="E17">
        <v>4325922000000</v>
      </c>
      <c r="F17">
        <v>2557544000000</v>
      </c>
      <c r="G17">
        <v>618930000000</v>
      </c>
      <c r="H17">
        <v>0</v>
      </c>
      <c r="I17">
        <v>44199000000</v>
      </c>
      <c r="J17">
        <v>73570000000</v>
      </c>
      <c r="K17">
        <v>68971000000</v>
      </c>
      <c r="L17">
        <v>0</v>
      </c>
      <c r="M17">
        <v>4599000000</v>
      </c>
      <c r="N17">
        <v>1737057000000</v>
      </c>
      <c r="O17">
        <v>83737000000</v>
      </c>
      <c r="P17">
        <v>0</v>
      </c>
      <c r="Q17">
        <v>51000000</v>
      </c>
      <c r="R17">
        <v>0</v>
      </c>
      <c r="S17">
        <v>0</v>
      </c>
      <c r="T17">
        <v>0</v>
      </c>
      <c r="U17">
        <v>0</v>
      </c>
      <c r="V17">
        <v>1768378000000</v>
      </c>
      <c r="W17">
        <v>1567759000000</v>
      </c>
      <c r="X17">
        <v>177144000000</v>
      </c>
      <c r="Y17">
        <v>23475000000</v>
      </c>
      <c r="Z17">
        <v>0</v>
      </c>
      <c r="AA17">
        <v>0</v>
      </c>
      <c r="AB17">
        <v>0</v>
      </c>
      <c r="AC17">
        <v>-162302000000</v>
      </c>
      <c r="AD17">
        <v>0</v>
      </c>
      <c r="AE17">
        <v>286382000000</v>
      </c>
      <c r="AF17">
        <v>212600000000</v>
      </c>
      <c r="AG17">
        <v>73782000000</v>
      </c>
      <c r="AH17">
        <v>713058000000</v>
      </c>
      <c r="AI17">
        <v>726183000000</v>
      </c>
      <c r="AJ17">
        <v>13125000000</v>
      </c>
      <c r="AK17">
        <v>420953000000</v>
      </c>
      <c r="AL17">
        <v>347171000000</v>
      </c>
      <c r="AM17">
        <v>0</v>
      </c>
      <c r="AN17">
        <v>73782000000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H A A B Q S w M E F A A C A A g A q Q G E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k B h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A Y R a T N E Q / 0 w E A A C h H Q A A E w A c A E Z v c m 1 1 b G F z L 1 N l Y 3 R p b 2 4 x L m 0 g o h g A K K A U A A A A A A A A A A A A A A A A A A A A A A A A A A A A 7 V n N b t N K F N 5 X 6 j s c G S E 5 c R I p b W F x E a v S B S z Y g I Q Q Y h F a c 0 G 0 9 p X j S l x V l W i S p k n e A k U l J a T k p p C L + i Y z b 3 O / m b E T 2 x n f O I A Q C 3 e R O D N n v n P O d 3 7 G R 6 3 b u / 5 r 1 6 F H 6 r t 6 Z 3 1 t f a 3 + q u b Z e / S 4 9 m L f r t J d 2 r f 9 9 T X C 3 y P 3 0 N u 1 s b L z d t f e r 2 w f e p 7 t + E 9 c 7 8 0 L 1 3 1 j F o 6 e P a w d 2 H c N d d J 4 f v x s 2 3 V 8 i D w v K Y A b x v a r m v O n A P / 7 L 9 s A k h S t P P Z q T v 2 l 6 x 1 s u / u H B 4 7 Y r J t K W + n o y N h x 9 s h 9 S Q 8 O H Z u M E v n Y p r 2 a b x 8 f F 2 b A O 2 9 9 r 7 b r A / q p X f N S o e t m w g Y N / j 1 A V w R K i e 4 7 / u 2 t i h C M 6 o o C V J d 4 s W C Z U E j E B r z F x r z H 2 + r x G p + n 8 p G f s k t 8 d s m s W h v W Z n m r Y M T s K N G R U S 0 T m 0 L 4 B G J J q N l 5 u X 7 J m 7 z D T 3 n X Z H 2 L X V h s Z L G x x c / 4 O 4 t 3 S A P N + m V 1 s s 8 m 0 D F m H w n H A y u / 8 D Z W B m x I v B M I / Q P 4 t g Z m L s q u 5 + Z 8 Z l f 4 b g N 0 7 j X 7 u H i 8 Q i s B k G Q g E L n g b d 4 M q Z j w J r v C z q I K q i R 9 k j 9 B K 3 5 O h I I L p Q L u t w J 9 A b e 9 i E a h r R P q a 7 B v O H 4 d D a l G c 0 b F Y + C 2 s D h R + w P p T Q / x 7 J I S F + G d u x w a w Y Z s J E 5 J K 8 0 E I 6 y P 0 I d k A n A K u S 6 V K R B R K 5 q s 0 J M F 8 W 8 A 6 L B L Q c j J P E Z Q z 0 Z U / E P j f N K 5 V I k R L O r x s 5 i l a c I Q 7 A h D l i V S h O P U n A p 0 C f Y s D Z 4 u d N K Z C N 8 g J Y y M 4 G K q j V c y R Q u W T h 1 s l h X c z F I F w G 2 A i t P 5 + o h d q c d z K B m K o p U B V 7 G a A m E g O 0 c j z J w + k r 0 n l w P X z g E x B C K y W l G S Y m W C k X M s N I W J 3 5 3 9 q u x m + w O R D / B v l d J L V o P O F m h p Y P + C t w j 4 X 6 B c c X f r Z h g e q X f W B U V X h I F h I L / K 6 M m G K H / g 8 X 2 M j L D / p q i P J a d 4 h H A j j H I 8 H D F L I d Q S 1 S q C 1 x G F o q I / K 3 P w j + O f Z O A m A U H q H i C k g i a P s g R W O S s j h F p D a Q J I p w q x a 6 h E 0 z S S 8 M r I k s 8 r 9 Y a N 5 b 1 m c 1 n / 2 N I J l E l w 1 o C T I r z / B o k w 4 m e K l T 6 s 1 7 e m k T g 5 B I N n w A 9 y + Z x 9 U P U U B E 2 B p Y d + s Q p 1 m s Z C 0 1 d p 0 T j e x r o U p 0 A q L R Y X M c Q r Q e S t I n L 9 R 9 8 j E l e t I u E q q v B E Z y C O v q M y p O Y s J l E l D 5 E M H q R m c F F n / o Z g I D Q + W R j i M G I A 6 k U M E j 1 T d U d h 2 F R 1 w 5 R K T W E m A r w U V 8 v d U v I q 8 f R b X W m S 2 v T m U N R y S 5 v / R 2 6 2 r q P v v d + B p A X q y B b 1 Q b T / b O Y s T 2 I y y 7 r 3 o K 3 y L G D J F B O 3 U / A z i 7 e J / G / I z p 7 R f D O + q e 4 H l Z y i k Y l C I 9 l k 1 F t J 9 B b S O F X 5 S Y W Z 0 e v V k n c V X u I G H B f W 1 1 4 7 + p k t O u f e C O Z V M j c K x m 8 9 7 s o M z E f H a N b k o 2 M + O u a j Y z 4 6 5 q N j P j r m o 2 M + O u a j Y z 4 6 5 q N j P j r + 6 O j 4 K / + v G B 1 T E + r u / A d Q S w E C L Q A U A A I A C A C p A Y R a N u M / H 6 U A A A D 3 A A A A E g A A A A A A A A A A A A A A A A A A A A A A Q 2 9 u Z m l n L 1 B h Y 2 t h Z 2 U u e G 1 s U E s B A i 0 A F A A C A A g A q Q G E W g / K 6 a u k A A A A 6 Q A A A B M A A A A A A A A A A A A A A A A A 8 Q A A A F t D b 2 5 0 Z W 5 0 X 1 R 5 c G V z X S 5 4 b W x Q S w E C L Q A U A A I A C A C p A Y R a T N E Q / 0 w E A A C h H Q A A E w A A A A A A A A A A A A A A A A D i A Q A A R m 9 y b X V s Y X M v U 2 V j d G l v b j E u b V B L B Q Y A A A A A A w A D A M I A A A B 7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g A A A A A A A I J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j c 0 Y j M 3 M C 1 j Z m Y z L T Q 2 Z m M t O D I 2 M S 0 y N j F l N m R i M T Y z M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I x O j A y O j M w L j Y 5 M z E y N j Z a I i A v P j x F b n R y e S B U e X B l P S J G a W x s Q 2 9 s d W 1 u V H l w Z X M i I F Z h b H V l P S J z Q X d N R E F 3 T U R B d 0 1 E Q X d N R E F 3 T U R B d 0 1 E Q X d N R E F 3 T U R B d 0 1 E Q X d N R E F 3 T U R B d 0 1 E Q X d N R C I g L z 4 8 R W 5 0 c n k g V H l w Z T 0 i R m l s b E N v b H V t b k 5 h b W V z I i B W Y W x 1 Z T 0 i c 1 s m c X V v d D t F b m Q g b 2 Y g S n V u Z S A m c X V v d D s s J n F 1 b 3 Q 7 I C D Y p 9 m E 2 K / Z i t m G I N i n 2 Y T Y u d i n 2 Y U g 2 K f Z h N m F 2 K 3 Z h N m J I C g x K z I r M y 0 0 K S Z x d W 9 0 O y w m c X V v d D s x L S D Y t d i n 2 Y H Z i S A g 2 K f Z h N i v 2 Y r Z h i D Y p 9 m E 2 Y X Y r d m E 2 Y k g 2 K f Z h N i t 2 Y P Z i N m F 2 Y k o 2 K M r 2 K g r 2 K w r 2 K 8 r 2 Y f Z g C v Z i C A p J n F 1 b 3 Q 7 L C Z x d W 9 0 O 9 i j L S D Y p 9 m E 2 K P Y s d i 1 2 K / Y q S D Z h d m G I N i n 2 Y T Y s 9 m G 2 K / Y p 9 i q I N m I 2 K f Z h N i j 2 L D Z i N m G J n F 1 b 3 Q 7 L C Z x d W 9 0 O 9 i z 2 Y b Y r 9 i n 2 K o g 2 L n Z h N m J I N i n 2 Y T Y r t i y 2 K f Z h t i p I N i n 2 Y T Y u d i n 2 Y X Y q S Z x d W 9 0 O y w m c X V v d D s u I N i z 2 Y b Y r 9 i n 2 K o g 2 L n Z h N m J I N i n 2 Y T Y r t i y 2 K f Z h t i p I N i n 2 Y T Y u d i n 2 Y X Y q S D Z h N i v 2 Y k g 2 K f Z h N i o 2 Y b Z g y D Y p 9 m E 2 Y X Y s d m D 2 L L Z i S A m c X V v d D s s J n F 1 b 3 Q 7 I C 4 g 2 K f Z h N i z 2 Y b Y r 9 i n 2 K o g 2 K f Z h N i 1 2 K f Y r 9 i x 2 K k g 2 K j Y p 9 m E 2 L n Z h d m E 2 K k g 2 K f Z h N m F 2 K 3 Z h N m K 2 K k g 2 Y T Y r 9 m J I N i o 2 Y b Z i N m D I N i n 2 Y T Z g t i 3 2 K f Y u S D Y p 9 m E 2 L n Y p 9 m F I C A m c X V v d D s s J n F 1 b 3 Q 7 L i D Y p 9 m E 2 L P Z h t i v 2 K f Y q i D Y p 9 m E 2 L X Y p 9 i v 2 L H Y q S D Y q N i n 2 Y T Y r 9 m I 2 Y T Y p 9 i x I N i n 2 Y T Y p 9 m F 2 L H Z i t m D 2 Y k g 2 Y T Y t d i n 2 Y T Y r S D Y p 9 m E 2 K j Z h t m I 2 Y M g 2 K f Z h N i q 2 K z Y p 9 i x 2 Y r Y q S A o 2 K f Z h N i o 2 Y b Z g y D Y p 9 m E 2 K P Z h 9 m E 2 Y k g 2 K f Z h N m F 2 L X Y s d m J I C 0 g 2 K j Z h t m D I N m F 2 L X Y s S k m c X V v d D s s J n F 1 b 3 Q 7 I C 4 g 2 K f Z h N i z 2 Y b Y r 9 i n 2 K o g 2 K f Z h N m F 2 L f Y s d m I 2 K 3 Y q S D Z g d m J I N i n 2 Y T Y r t i n 2 L H Y r C A q O i A m c X V v d D s s J n F 1 b 3 Q 7 2 K j Y p 9 m E 2 K / Z i N m E 2 K f Y s S Z x d W 9 0 O y w m c X V v d D v Y q N i n 2 Y T Y r N m G 2 Y r Z h y D Y p 9 m E 2 Y X Y t d i x 2 Y k m c X V v d D s s J n F 1 b 3 Q 7 2 K j Y p 9 m E 2 Y r Z i N i x 2 Y g m c X V v d D s s J n F 1 b 3 Q 7 L i D Y s 9 m G 2 K / Y p 9 i q I N i 1 2 K f Y r 9 i x 2 K k g 2 L n Z h N m J I N i n 2 Y T Y r t i y 2 K f Z h t i p I N i n 2 Y T Z h d i 1 2 L H Z i t i p I C s m c X V v d D s s J n F 1 b 3 Q 7 L t i n 2 Y T Y s 9 m G 2 K / Y p 9 i q I N i n 2 Y T Y r 9 m I 2 Y T Z i t i p I C j Y p 9 m E 2 L f Y s d i t I N i n 2 Y T Y r t i n 2 L U g 2 Y T Y t d i n 2 Y T Y r S D Y p 9 m E 2 K j Z h t m D I N i n 2 Y T Z h d i x 2 Y P Y s t m J K S s r J n F 1 b 3 Q 7 L C Z x d W 9 0 O y 4 g 2 L X Z g 9 m I 2 Y M g 2 L n Z h N m J I N i n 2 Y T Y r t i y 2 K f Z h t i p I N i n 2 Y T Y u d i n 2 Y X Y q S D Y q N m C 2 Y r Z h d i p I N i n 2 Y T Y u d i s 2 L I g 2 K f Z h N i l 2 Y P Y q t m I 2 K f Y s d m J I N m B 2 Y k g 2 L X Z h t i n 2 K / Z i t m C I N i n 2 Y T Y q t i j 2 Y X Z i t m G 2 K f Y q i D Y p 9 m E 2 K X Y r N i q 2 Y X Y p 9 i 5 2 Y r Y q S A r K y s m c X V v d D s s J n F 1 b 3 Q 7 L i D Y s 9 m G 2 K / Y p 9 i q I N i n 2 Y T Y p d i z 2 Y P Y p 9 m G J n F 1 b 3 Q 7 L C Z x d W 9 0 O y 4 g 2 K f Z h N i z 2 Y b Y r 9 i n 2 K o g 2 K f Z h N i 1 2 K f Y r 9 i x 2 K k g 2 K j Y p 9 m E 2 L n Z h d m E 2 K f Y q i D Y p 9 m E 2 K f Y r N m G 2 K j Z i t i p I N m E 2 K / Z i S D Y q N m G 2 Y j Z g y D Y p 9 m E 2 Y L Y t 9 i n 2 L k g 2 K f Z h N i 5 2 K f Z h S D Y p 9 m E 2 K r Y r N i n 2 L H Z i t i p J n F 1 b 3 Q 7 L C Z x d W 9 0 O y 4 g 2 Y X Z g t i n 2 K j Z h C D Z h t i z 2 K j Y q S D Y p 9 m E N S U g 2 K f Z h N m F 2 K z Z h t i o 2 K k g 2 Y X Z h i D Y o 9 i x 2 K j Y p 9 i t I N i n 2 Y T Y t N i x 2 Y P Y p 9 i q I N m E 2 L T Y s d i n 2 K E g 2 L P Z h t i v 2 K f Y q i D Y r d m D 2 Y j Z h d m K 2 K k m c X V v d D s s J n F 1 b 3 Q 7 L i D Y s 9 m G 2 K / Y p 9 i q I N i 1 2 Y b Y r 9 m I 2 Y L Z i S D Y p 9 m E 2 K r Y o 9 m F 2 Y r Z h t i n 2 K o g 2 Y X Z g t i n 2 K j Z h C D Z h t m C 2 Y Q g 2 Y X Y r 9 m K 2 Y j Z h t m K 2 K k g 2 K j Z h t m D I N i n 2 Y T Y p d i z 2 K r Y q 9 m F 2 K f Y s S D Y p 9 m E 2 Y L Z i N m F 2 Y k g 2 K X Z h N m J I N i n 2 Y T Y r t i y 2 K f Z h t i p I C A r K y s m c X V v d D s s J n F 1 b 3 Q 7 L i D Y s 9 m G 2 K / Y p 9 i q I N i 0 2 L H Z g 9 i p I N i o 2 L H Z i N m H I N m E 2 Y T Y p d i z 2 K r Y q 9 m F 2 K f Y s S D Y p 9 m E 2 L n Z g t i n 2 L H Z i S Z x d W 9 0 O y w m c X V v d D s g 2 K P Y s N m I 2 Y Y g 2 L n Z h N m J I N i n 2 Y T Y r t i y 2 K f Z h t i p I N i n 2 Y T Y u d i n 2 Y X Y q S A m c X V v d D s s J n F 1 b 3 Q 7 2 K j Y p 9 m E 2 K z Z h t m K 2 Y c g 2 K f Z h N m F 2 L X Y s d m J M i Z x d W 9 0 O y w m c X V v d D v Y q N i n 2 Y T Y r 9 m I 2 Y T Y p 9 i x M y Z x d W 9 0 O y w m c X V v d D v Y q N i n 2 Y T Z i t m I 2 L H Z i D Q m c X V v d D s s J n F 1 b 3 Q 7 2 K g t I C D Y p d m C 2 K r Y s d i n 2 L Y g 2 Y X Z h i D Y r N m H 2 K f Y q i D Y o 9 i u 2 L H Z i S Z x d W 9 0 O y w m c X V v d D v Y r C 0 g I N i q 2 L P Z h 9 m K 2 Y T Y p 9 i q I N i l 2 K b Y q t m F 2 K f Z h t m K 2 K k g 2 Y X Z h i D Y t d m G 2 K / Z i N m C 2 Y k g 2 K f Z h N i q 2 K P Z h d m K 2 Y Y g 2 K f Z h N i l 2 K z Y q t m F 2 K f Y u d m J J n F 1 b 3 Q 7 L C Z x d W 9 0 O 9 i v L S A g 2 L T Z h 9 i n 2 K / Y q S D Y p 9 m E 2 Y X Y t d i x 2 Y k g 2 K f Z h N i v 2 Y j Z h N i n 2 L H Z i t i p I C o q J n F 1 b 3 Q 7 L C Z x d W 9 0 O 9 m H 2 Y A t I N i 1 2 K f Z g d m J I N i j 2 L H Y t d i v 2 K k g 2 K f Z h N i t 2 Y P Z i N m F 2 K k g 2 Y T Y r 9 m J I N i n 2 Y T Y r N m H 2 K f Y s i D Y p 9 m E 2 Y X Y t d i x 2 Y H Z i S Z x d W 9 0 O y w m c X V v d D v Z i N m A I C 3 Y p 9 m C 2 K r Y s d i n 2 L Y g 2 K f Z h N i t 2 Y P Z i N m F 2 K k g 2 Y X Z h i D Y q N m G 2 Y M g 2 K f Z h N i n 2 L P Y q t i r 2 Y X Y p 9 i x I N i n 2 Y T Z g t m I 2 Y X Z i S o q K i Z x d W 9 0 O y w m c X V v d D s y L S A g 2 L X Y p 9 m B 2 Y k g 2 Y X Y r 9 m K 2 Y j Z h t m K 2 K k g 2 K f Z h N m H 2 Y r Y p t i n 2 K o g I N i n 2 Y T Y u d i n 2 Y X Y q S D Y p 9 m E 2 K X Z g t i q 2 L X Y p 9 i v 2 Y r Y q S Z x d W 9 0 O y w m c X V v d D s u I N i 1 2 K f Z g d m J I N i j 2 L H Y t d i v 2 K k g 2 K f Z h N m H 2 Y r Y p t i n 2 K o g 2 K f Z h N i 5 2 K f Z h d i p I N i n 2 Y T Y p d m C 2 K r Y t d i n 2 K / Z i t i p I N m E 2 K / Z i S D Y p 9 m E 2 K z Z h 9 i n 2 L I g I N i n 2 Y T Z h d i 1 2 L H Z g d m J J n F 1 b 3 Q 7 L C Z x d W 9 0 O y 4 g 2 K X Z g t i q 2 L H Y p 9 i 2 I N i n 2 Y T Z h 9 m K 2 K b Y p 9 i q I N i n 2 Y T Y u d i n 2 Y X Y q S D Y p 9 m E 2 K X Z g t i q 2 L X Y p 9 i v 2 Y r Y q S D Z h d m G I N i o 2 Y b Z g y D Y p 9 m E 2 K X Y s 9 i q 2 K v Z h d i n 2 L E g 2 K f Z h N m C 2 Y j Z h d m J K i o q K i Z x d W 9 0 O y w m c X V v d D s g M y 0 g I N i 1 2 K f Z g d m J I N m F 2 K / Z i t m I 2 Y b Z i t i p I N i o 2 Y b Z g y D Y p 9 m E 2 K X Y s 9 i q 2 K v Z h d i n 2 L E g 2 K f Z h N m C 2 Y j Z h d m J I C Z x d W 9 0 O y w m c X V v d D s u I N m F 2 K / Z i t m I 2 Y b Z i t i p I N i o 2 Y b Z g y D Y p 9 m E 2 K X Y s 9 i q 2 K v Z h d i n 2 L E g 2 K f Z h N m C 2 Y j Z h d m J J n F 1 b 3 Q 7 L C Z x d W 9 0 O y 4 g 2 Y j Y r 9 i n 2 K b Y u S D Y q N m G 2 Y M g 2 K f Z h N i l 2 L P Y q t i r 2 Y X Y p 9 i x I N i n 2 Y T Z g t m I 2 Y X Z i S D Z h N i v 2 Y k g 2 K f Z h N i s 2 Y f Y p 9 i y I N i n 2 Y T Z h d i 1 2 L H Z g d m J I C g t K S Z x d W 9 0 O y w m c X V v d D s g N C 0 g I N i n 2 Y T Z h d i v 2 Y r Z i N m G 2 Y r Y q S D Y p 9 m E 2 K j Z i t m G 2 Y r Y q S A m c X V v d D s s J n F 1 b 3 Q 7 L i D Z h d i v 2 Y r Z i N m G 2 Y r Y q S D Y p 9 m E 2 K 3 Z g 9 m I 2 Y X Y q S D Z g t i o 2 Y Q g 2 K j Z h t m D I N i n 2 Y T Y p d i z 2 K r Y q 9 m F 2 K f Y s S D Y p 9 m E 2 Y L Z i N m F 2 Y k g K N i l 2 L P Y q t i r 2 Y X Y p 9 i x 2 K f Y q i D Z g d m J I N i j 2 Y j Y s d i n 2 Y I g 2 Y X Y p 9 m E 2 Y r Y q S D Y r d m D 2 Y j Z h d m K 2 K k p J n F 1 b 3 Q 7 L C Z x d W 9 0 O y 7 Y p 9 m C 2 K r Y s d i n 2 L Y g 2 K f Z h N i t 2 Y P Z i N m F 2 K k g 2 Y X Z h i D Y q N m G 2 Y M g 2 K f Z h N i n 2 L P Y q t i r 2 Y X Y p 9 i x I N i n 2 Y T Z g t m I 2 Y X Z i S Z x d W 9 0 O y w m c X V v d D s u I N m F 2 K / Z i t m I 2 Y b Z i t i p I N i n 2 Y T Z h 9 m K 2 K b Y p 9 i q I N i n 2 Y T Y u d i n 2 Y X Y q S D Y p 9 m E 2 K X Z g t i q 2 L X Y p 9 i v 2 Y r Y q S D Z g t i o 2 Y Q g 2 K j Z h t m D I N i n 2 Y T Y p d i z 2 K r Y q 9 m F 2 K f Y s S D Y p 9 m E 2 Y L Z i N m F 2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V u Z C B v Z i B K d W 5 l I C w w f S Z x d W 9 0 O y w m c X V v d D t T Z W N 0 a W 9 u M S 9 U Y W J s Z T E v Q X V 0 b 1 J l b W 9 2 Z W R D b 2 x 1 b W 5 z M S 5 7 I C D Y p 9 m E 2 K / Z i t m G I N i n 2 Y T Y u d i n 2 Y U g 2 K f Z h N m F 2 K 3 Z h N m J I C g x K z I r M y 0 0 K S w x f S Z x d W 9 0 O y w m c X V v d D t T Z W N 0 a W 9 u M S 9 U Y W J s Z T E v Q X V 0 b 1 J l b W 9 2 Z W R D b 2 x 1 b W 5 z M S 5 7 M S 0 g 2 L X Y p 9 m B 2 Y k g I N i n 2 Y T Y r 9 m K 2 Y Y g 2 K f Z h N m F 2 K 3 Z h N m J I N i n 2 Y T Y r d m D 2 Y j Z h d m J K N i j K 9 i o K 9 i s K 9 i v K 9 m H 2 Y A r 2 Y g g K S w y f S Z x d W 9 0 O y w m c X V v d D t T Z W N 0 a W 9 u M S 9 U Y W J s Z T E v Q X V 0 b 1 J l b W 9 2 Z W R D b 2 x 1 b W 5 z M S 5 7 2 K M t I N i n 2 Y T Y o 9 i x 2 L X Y r 9 i p I N m F 2 Y Y g 2 K f Z h N i z 2 Y b Y r 9 i n 2 K o g 2 Y j Y p 9 m E 2 K P Y s N m I 2 Y Y s M 3 0 m c X V v d D s s J n F 1 b 3 Q 7 U 2 V j d G l v b j E v V G F i b G U x L 0 F 1 d G 9 S Z W 1 v d m V k Q 2 9 s d W 1 u c z E u e 9 i z 2 Y b Y r 9 i n 2 K o g 2 L n Z h N m J I N i n 2 Y T Y r t i y 2 K f Z h t i p I N i n 2 Y T Y u d i n 2 Y X Y q S w 0 f S Z x d W 9 0 O y w m c X V v d D t T Z W N 0 a W 9 u M S 9 U Y W J s Z T E v Q X V 0 b 1 J l b W 9 2 Z W R D b 2 x 1 b W 5 z M S 5 7 L i D Y s 9 m G 2 K / Y p 9 i q I N i 5 2 Y T Z i S D Y p 9 m E 2 K 7 Y s t i n 2 Y b Y q S D Y p 9 m E 2 L n Y p 9 m F 2 K k g 2 Y T Y r 9 m J I N i n 2 Y T Y q N m G 2 Y M g 2 K f Z h N m F 2 L H Z g 9 i y 2 Y k g L D V 9 J n F 1 b 3 Q 7 L C Z x d W 9 0 O 1 N l Y 3 R p b 2 4 x L 1 R h Y m x l M S 9 B d X R v U m V t b 3 Z l Z E N v b H V t b n M x L n s g L i D Y p 9 m E 2 L P Z h t i v 2 K f Y q i D Y p 9 m E 2 L X Y p 9 i v 2 L H Y q S D Y q N i n 2 Y T Y u d m F 2 Y T Y q S D Y p 9 m E 2 Y X Y r d m E 2 Y r Y q S D Z h N i v 2 Y k g 2 K j Z h t m I 2 Y M g 2 K f Z h N m C 2 L f Y p 9 i 5 I N i n 2 Y T Y u d i n 2 Y U g I C w 2 f S Z x d W 9 0 O y w m c X V v d D t T Z W N 0 a W 9 u M S 9 U Y W J s Z T E v Q X V 0 b 1 J l b W 9 2 Z W R D b 2 x 1 b W 5 z M S 5 7 L i D Y p 9 m E 2 L P Z h t i v 2 K f Y q i D Y p 9 m E 2 L X Y p 9 i v 2 L H Y q S D Y q N i n 2 Y T Y r 9 m I 2 Y T Y p 9 i x I N i n 2 Y T Y p 9 m F 2 L H Z i t m D 2 Y k g 2 Y T Y t d i n 2 Y T Y r S D Y p 9 m E 2 K j Z h t m I 2 Y M g 2 K f Z h N i q 2 K z Y p 9 i x 2 Y r Y q S A o 2 K f Z h N i o 2 Y b Z g y D Y p 9 m E 2 K P Z h 9 m E 2 Y k g 2 K f Z h N m F 2 L X Y s d m J I C 0 g 2 K j Z h t m D I N m F 2 L X Y s S k s N 3 0 m c X V v d D s s J n F 1 b 3 Q 7 U 2 V j d G l v b j E v V G F i b G U x L 0 F 1 d G 9 S Z W 1 v d m V k Q 2 9 s d W 1 u c z E u e y A u I N i n 2 Y T Y s 9 m G 2 K / Y p 9 i q I N i n 2 Y T Z h d i 3 2 L H Z i N i t 2 K k g 2 Y H Z i S D Y p 9 m E 2 K 7 Y p 9 i x 2 K w g K j o g L D h 9 J n F 1 b 3 Q 7 L C Z x d W 9 0 O 1 N l Y 3 R p b 2 4 x L 1 R h Y m x l M S 9 B d X R v U m V t b 3 Z l Z E N v b H V t b n M x L n v Y q N i n 2 Y T Y r 9 m I 2 Y T Y p 9 i x L D l 9 J n F 1 b 3 Q 7 L C Z x d W 9 0 O 1 N l Y 3 R p b 2 4 x L 1 R h Y m x l M S 9 B d X R v U m V t b 3 Z l Z E N v b H V t b n M x L n v Y q N i n 2 Y T Y r N m G 2 Y r Z h y D Y p 9 m E 2 Y X Y t d i x 2 Y k s M T B 9 J n F 1 b 3 Q 7 L C Z x d W 9 0 O 1 N l Y 3 R p b 2 4 x L 1 R h Y m x l M S 9 B d X R v U m V t b 3 Z l Z E N v b H V t b n M x L n v Y q N i n 2 Y T Z i t m I 2 L H Z i C w x M X 0 m c X V v d D s s J n F 1 b 3 Q 7 U 2 V j d G l v b j E v V G F i b G U x L 0 F 1 d G 9 S Z W 1 v d m V k Q 2 9 s d W 1 u c z E u e y 4 g 2 L P Z h t i v 2 K f Y q i D Y t d i n 2 K / Y s d i p I N i 5 2 Y T Z i S D Y p 9 m E 2 K 7 Y s t i n 2 Y b Y q S D Y p 9 m E 2 Y X Y t d i x 2 Y r Y q S A r L D E y f S Z x d W 9 0 O y w m c X V v d D t T Z W N 0 a W 9 u M S 9 U Y W J s Z T E v Q X V 0 b 1 J l b W 9 2 Z W R D b 2 x 1 b W 5 z M S 5 7 L t i n 2 Y T Y s 9 m G 2 K / Y p 9 i q I N i n 2 Y T Y r 9 m I 2 Y T Z i t i p I C j Y p 9 m E 2 L f Y s d i t I N i n 2 Y T Y r t i n 2 L U g 2 Y T Y t d i n 2 Y T Y r S D Y p 9 m E 2 K j Z h t m D I N i n 2 Y T Z h d i x 2 Y P Y s t m J K S s r L D E z f S Z x d W 9 0 O y w m c X V v d D t T Z W N 0 a W 9 u M S 9 U Y W J s Z T E v Q X V 0 b 1 J l b W 9 2 Z W R D b 2 x 1 b W 5 z M S 5 7 L i D Y t d m D 2 Y j Z g y D Y u d m E 2 Y k g 2 K f Z h N i u 2 L L Y p 9 m G 2 K k g 2 K f Z h N i 5 2 K f Z h d i p I N i o 2 Y L Z i t m F 2 K k g 2 K f Z h N i 5 2 K z Y s i D Y p 9 m E 2 K X Z g 9 i q 2 Y j Y p 9 i x 2 Y k g 2 Y H Z i S D Y t d m G 2 K f Y r 9 m K 2 Y I g 2 K f Z h N i q 2 K P Z h d m K 2 Y b Y p 9 i q I N i n 2 Y T Y p d i s 2 K r Z h d i n 2 L n Z i t i p I C s r K y w x N H 0 m c X V v d D s s J n F 1 b 3 Q 7 U 2 V j d G l v b j E v V G F i b G U x L 0 F 1 d G 9 S Z W 1 v d m V k Q 2 9 s d W 1 u c z E u e y 4 g 2 L P Z h t i v 2 K f Y q i D Y p 9 m E 2 K X Y s 9 m D 2 K f Z h i w x N X 0 m c X V v d D s s J n F 1 b 3 Q 7 U 2 V j d G l v b j E v V G F i b G U x L 0 F 1 d G 9 S Z W 1 v d m V k Q 2 9 s d W 1 u c z E u e y 4 g 2 K f Z h N i z 2 Y b Y r 9 i n 2 K o g 2 K f Z h N i 1 2 K f Y r 9 i x 2 K k g 2 K j Y p 9 m E 2 L n Z h d m E 2 K f Y q i D Y p 9 m E 2 K f Y r N m G 2 K j Z i t i p I N m E 2 K / Z i S D Y q N m G 2 Y j Z g y D Y p 9 m E 2 Y L Y t 9 i n 2 L k g 2 K f Z h N i 5 2 K f Z h S D Y p 9 m E 2 K r Y r N i n 2 L H Z i t i p L D E 2 f S Z x d W 9 0 O y w m c X V v d D t T Z W N 0 a W 9 u M S 9 U Y W J s Z T E v Q X V 0 b 1 J l b W 9 2 Z W R D b 2 x 1 b W 5 z M S 5 7 L i D Z h d m C 2 K f Y q N m E I N m G 2 L P Y q N i p I N i n 2 Y Q 1 J S D Y p 9 m E 2 Y X Y r N m G 2 K j Y q S D Z h d m G I N i j 2 L H Y q N i n 2 K 0 g 2 K f Z h N i 0 2 L H Z g 9 i n 2 K o g 2 Y T Y t N i x 2 K f Y o S D Y s 9 m G 2 K / Y p 9 i q I N i t 2 Y P Z i N m F 2 Y r Y q S w x N 3 0 m c X V v d D s s J n F 1 b 3 Q 7 U 2 V j d G l v b j E v V G F i b G U x L 0 F 1 d G 9 S Z W 1 v d m V k Q 2 9 s d W 1 u c z E u e y 4 g 2 L P Z h t i v 2 K f Y q i D Y t d m G 2 K / Z i N m C 2 Y k g 2 K f Z h N i q 2 K P Z h d m K 2 Y b Y p 9 i q I N m F 2 Y L Y p 9 i o 2 Y Q g 2 Y b Z g t m E I N m F 2 K / Z i t m I 2 Y b Z i t i p I N i o 2 Y b Z g y D Y p 9 m E 2 K X Y s 9 i q 2 K v Z h d i n 2 L E g 2 K f Z h N m C 2 Y j Z h d m J I N i l 2 Y T Z i S D Y p 9 m E 2 K 7 Y s t i n 2 Y b Y q S A g K y s r L D E 4 f S Z x d W 9 0 O y w m c X V v d D t T Z W N 0 a W 9 u M S 9 U Y W J s Z T E v Q X V 0 b 1 J l b W 9 2 Z W R D b 2 x 1 b W 5 z M S 5 7 L i D Y s 9 m G 2 K / Y p 9 i q I N i 0 2 L H Z g 9 i p I N i o 2 L H Z i N m H I N m E 2 Y T Y p d i z 2 K r Y q 9 m F 2 K f Y s S D Y p 9 m E 2 L n Z g t i n 2 L H Z i S w x O X 0 m c X V v d D s s J n F 1 b 3 Q 7 U 2 V j d G l v b j E v V G F i b G U x L 0 F 1 d G 9 S Z W 1 v d m V k Q 2 9 s d W 1 u c z E u e y D Y o 9 i w 2 Y j Z h i D Y u d m E 2 Y k g 2 K f Z h N i u 2 L L Y p 9 m G 2 K k g 2 K f Z h N i 5 2 K f Z h d i p I C w y M H 0 m c X V v d D s s J n F 1 b 3 Q 7 U 2 V j d G l v b j E v V G F i b G U x L 0 F 1 d G 9 S Z W 1 v d m V k Q 2 9 s d W 1 u c z E u e 9 i o 2 K f Z h N i s 2 Y b Z i t m H I N i n 2 Y T Z h d i 1 2 L H Z i T I s M j F 9 J n F 1 b 3 Q 7 L C Z x d W 9 0 O 1 N l Y 3 R p b 2 4 x L 1 R h Y m x l M S 9 B d X R v U m V t b 3 Z l Z E N v b H V t b n M x L n v Y q N i n 2 Y T Y r 9 m I 2 Y T Y p 9 i x M y w y M n 0 m c X V v d D s s J n F 1 b 3 Q 7 U 2 V j d G l v b j E v V G F i b G U x L 0 F 1 d G 9 S Z W 1 v d m V k Q 2 9 s d W 1 u c z E u e 9 i o 2 K f Z h N m K 2 Y j Y s d m I N C w y M 3 0 m c X V v d D s s J n F 1 b 3 Q 7 U 2 V j d G l v b j E v V G F i b G U x L 0 F 1 d G 9 S Z W 1 v d m V k Q 2 9 s d W 1 u c z E u e 9 i o L S A g 2 K X Z g t i q 2 L H Y p 9 i 2 I N m F 2 Y Y g 2 K z Z h 9 i n 2 K o g 2 K P Y r t i x 2 Y k s M j R 9 J n F 1 b 3 Q 7 L C Z x d W 9 0 O 1 N l Y 3 R p b 2 4 x L 1 R h Y m x l M S 9 B d X R v U m V t b 3 Z l Z E N v b H V t b n M x L n v Y r C 0 g I N i q 2 L P Z h 9 m K 2 Y T Y p 9 i q I N i l 2 K b Y q t m F 2 K f Z h t m K 2 K k g 2 Y X Z h i D Y t d m G 2 K / Z i N m C 2 Y k g 2 K f Z h N i q 2 K P Z h d m K 2 Y Y g 2 K f Z h N i l 2 K z Y q t m F 2 K f Y u d m J L D I 1 f S Z x d W 9 0 O y w m c X V v d D t T Z W N 0 a W 9 u M S 9 U Y W J s Z T E v Q X V 0 b 1 J l b W 9 2 Z W R D b 2 x 1 b W 5 z M S 5 7 2 K 8 t I C D Y t N m H 2 K f Y r 9 i p I N i n 2 Y T Z h d i 1 2 L H Z i S D Y p 9 m E 2 K / Z i N m E 2 K f Y s d m K 2 K k g K i o s M j Z 9 J n F 1 b 3 Q 7 L C Z x d W 9 0 O 1 N l Y 3 R p b 2 4 x L 1 R h Y m x l M S 9 B d X R v U m V t b 3 Z l Z E N v b H V t b n M x L n v Z h 9 m A L S D Y t d i n 2 Y H Z i S D Y o 9 i x 2 L X Y r 9 i p I N i n 2 Y T Y r d m D 2 Y j Z h d i p I N m E 2 K / Z i S D Y p 9 m E 2 K z Z h 9 i n 2 L I g 2 K f Z h N m F 2 L X Y s d m B 2 Y k s M j d 9 J n F 1 b 3 Q 7 L C Z x d W 9 0 O 1 N l Y 3 R p b 2 4 x L 1 R h Y m x l M S 9 B d X R v U m V t b 3 Z l Z E N v b H V t b n M x L n v Z i N m A I C 3 Y p 9 m C 2 K r Y s d i n 2 L Y g 2 K f Z h N i t 2 Y P Z i N m F 2 K k g 2 Y X Z h i D Y q N m G 2 Y M g 2 K f Z h N i n 2 L P Y q t i r 2 Y X Y p 9 i x I N i n 2 Y T Z g t m I 2 Y X Z i S o q K i w y O H 0 m c X V v d D s s J n F 1 b 3 Q 7 U 2 V j d G l v b j E v V G F i b G U x L 0 F 1 d G 9 S Z W 1 v d m V k Q 2 9 s d W 1 u c z E u e z I t I C D Y t d i n 2 Y H Z i S D Z h d i v 2 Y r Z i N m G 2 Y r Y q S D Y p 9 m E 2 Y f Z i t i m 2 K f Y q i A g 2 K f Z h N i 5 2 K f Z h d i p I N i n 2 Y T Y p d m C 2 K r Y t d i n 2 K / Z i t i p L D I 5 f S Z x d W 9 0 O y w m c X V v d D t T Z W N 0 a W 9 u M S 9 U Y W J s Z T E v Q X V 0 b 1 J l b W 9 2 Z W R D b 2 x 1 b W 5 z M S 5 7 L i D Y t d i n 2 Y H Z i S D Y o 9 i x 2 L X Y r 9 i p I N i n 2 Y T Z h 9 m K 2 K b Y p 9 i q I N i n 2 Y T Y u d i n 2 Y X Y q S D Y p 9 m E 2 K X Z g t i q 2 L X Y p 9 i v 2 Y r Y q S D Z h N i v 2 Y k g 2 K f Z h N i s 2 Y f Y p 9 i y I C D Y p 9 m E 2 Y X Y t d i x 2 Y H Z i S w z M H 0 m c X V v d D s s J n F 1 b 3 Q 7 U 2 V j d G l v b j E v V G F i b G U x L 0 F 1 d G 9 S Z W 1 v d m V k Q 2 9 s d W 1 u c z E u e y 4 g 2 K X Z g t i q 2 L H Y p 9 i 2 I N i n 2 Y T Z h 9 m K 2 K b Y p 9 i q I N i n 2 Y T Y u d i n 2 Y X Y q S D Y p 9 m E 2 K X Z g t i q 2 L X Y p 9 i v 2 Y r Y q S D Z h d m G I N i o 2 Y b Z g y D Y p 9 m E 2 K X Y s 9 i q 2 K v Z h d i n 2 L E g 2 K f Z h N m C 2 Y j Z h d m J K i o q K i w z M X 0 m c X V v d D s s J n F 1 b 3 Q 7 U 2 V j d G l v b j E v V G F i b G U x L 0 F 1 d G 9 S Z W 1 v d m V k Q 2 9 s d W 1 u c z E u e y A z L S A g 2 L X Y p 9 m B 2 Y k g 2 Y X Y r 9 m K 2 Y j Z h t m K 2 K k g 2 K j Z h t m D I N i n 2 Y T Y p d i z 2 K r Y q 9 m F 2 K f Y s S D Y p 9 m E 2 Y L Z i N m F 2 Y k g L D M y f S Z x d W 9 0 O y w m c X V v d D t T Z W N 0 a W 9 u M S 9 U Y W J s Z T E v Q X V 0 b 1 J l b W 9 2 Z W R D b 2 x 1 b W 5 z M S 5 7 L i D Z h d i v 2 Y r Z i N m G 2 Y r Y q S D Y q N m G 2 Y M g 2 K f Z h N i l 2 L P Y q t i r 2 Y X Y p 9 i x I N i n 2 Y T Z g t m I 2 Y X Z i S w z M 3 0 m c X V v d D s s J n F 1 b 3 Q 7 U 2 V j d G l v b j E v V G F i b G U x L 0 F 1 d G 9 S Z W 1 v d m V k Q 2 9 s d W 1 u c z E u e y 4 g 2 Y j Y r 9 i n 2 K b Y u S D Y q N m G 2 Y M g 2 K f Z h N i l 2 L P Y q t i r 2 Y X Y p 9 i x I N i n 2 Y T Z g t m I 2 Y X Z i S D Z h N i v 2 Y k g 2 K f Z h N i s 2 Y f Y p 9 i y I N i n 2 Y T Z h d i 1 2 L H Z g d m J I C g t K S w z N H 0 m c X V v d D s s J n F 1 b 3 Q 7 U 2 V j d G l v b j E v V G F i b G U x L 0 F 1 d G 9 S Z W 1 v d m V k Q 2 9 s d W 1 u c z E u e y A 0 L S A g 2 K f Z h N m F 2 K / Z i t m I 2 Y b Z i t i p I N i n 2 Y T Y q N m K 2 Y b Z i t i p I C w z N X 0 m c X V v d D s s J n F 1 b 3 Q 7 U 2 V j d G l v b j E v V G F i b G U x L 0 F 1 d G 9 S Z W 1 v d m V k Q 2 9 s d W 1 u c z E u e y 4 g 2 Y X Y r 9 m K 2 Y j Z h t m K 2 K k g 2 K f Z h N i t 2 Y P Z i N m F 2 K k g 2 Y L Y q N m E I N i o 2 Y b Z g y D Y p 9 m E 2 K X Y s 9 i q 2 K v Z h d i n 2 L E g 2 K f Z h N m C 2 Y j Z h d m J I C j Y p d i z 2 K r Y q 9 m F 2 K f Y s d i n 2 K o g 2 Y H Z i S D Y o 9 m I 2 L H Y p 9 m C I N m F 2 K f Z h N m K 2 K k g 2 K 3 Z g 9 m I 2 Y X Z i t i p K S w z N n 0 m c X V v d D s s J n F 1 b 3 Q 7 U 2 V j d G l v b j E v V G F i b G U x L 0 F 1 d G 9 S Z W 1 v d m V k Q 2 9 s d W 1 u c z E u e y 7 Y p 9 m C 2 K r Y s d i n 2 L Y g 2 K f Z h N i t 2 Y P Z i N m F 2 K k g 2 Y X Z h i D Y q N m G 2 Y M g 2 K f Z h N i n 2 L P Y q t i r 2 Y X Y p 9 i x I N i n 2 Y T Z g t m I 2 Y X Z i S w z N 3 0 m c X V v d D s s J n F 1 b 3 Q 7 U 2 V j d G l v b j E v V G F i b G U x L 0 F 1 d G 9 S Z W 1 v d m V k Q 2 9 s d W 1 u c z E u e y 4 g 2 Y X Y r 9 m K 2 Y j Z h t m K 2 K k g 2 K f Z h N m H 2 Y r Y p t i n 2 K o g 2 K f Z h N i 5 2 K f Z h d i p I N i n 2 Y T Y p d m C 2 K r Y t d i n 2 K / Z i t i p I N m C 2 K j Z h C D Y q N m G 2 Y M g 2 K f Z h N i l 2 L P Y q t i r 2 Y X Y p 9 i x I N i n 2 Y T Z g t m I 2 Y X Z i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m Q g b 2 Y g S n V u Z S A s M H 0 m c X V v d D s s J n F 1 b 3 Q 7 U 2 V j d G l v b j E v V G F i b G U x L 0 F 1 d G 9 S Z W 1 v d m V k Q 2 9 s d W 1 u c z E u e y A g 2 K f Z h N i v 2 Y r Z h i D Y p 9 m E 2 L n Y p 9 m F I N i n 2 Y T Z h d i t 2 Y T Z i S A o M S s y K z M t N C k s M X 0 m c X V v d D s s J n F 1 b 3 Q 7 U 2 V j d G l v b j E v V G F i b G U x L 0 F 1 d G 9 S Z W 1 v d m V k Q 2 9 s d W 1 u c z E u e z E t I N i 1 2 K f Z g d m J I C D Y p 9 m E 2 K / Z i t m G I N i n 2 Y T Z h d i t 2 Y T Z i S D Y p 9 m E 2 K 3 Z g 9 m I 2 Y X Z i S j Y o y v Y q C v Y r C v Y r y v Z h 9 m A K 9 m I I C k s M n 0 m c X V v d D s s J n F 1 b 3 Q 7 U 2 V j d G l v b j E v V G F i b G U x L 0 F 1 d G 9 S Z W 1 v d m V k Q 2 9 s d W 1 u c z E u e 9 i j L S D Y p 9 m E 2 K P Y s d i 1 2 K / Y q S D Z h d m G I N i n 2 Y T Y s 9 m G 2 K / Y p 9 i q I N m I 2 K f Z h N i j 2 L D Z i N m G L D N 9 J n F 1 b 3 Q 7 L C Z x d W 9 0 O 1 N l Y 3 R p b 2 4 x L 1 R h Y m x l M S 9 B d X R v U m V t b 3 Z l Z E N v b H V t b n M x L n v Y s 9 m G 2 K / Y p 9 i q I N i 5 2 Y T Z i S D Y p 9 m E 2 K 7 Y s t i n 2 Y b Y q S D Y p 9 m E 2 L n Y p 9 m F 2 K k s N H 0 m c X V v d D s s J n F 1 b 3 Q 7 U 2 V j d G l v b j E v V G F i b G U x L 0 F 1 d G 9 S Z W 1 v d m V k Q 2 9 s d W 1 u c z E u e y 4 g 2 L P Z h t i v 2 K f Y q i D Y u d m E 2 Y k g 2 K f Z h N i u 2 L L Y p 9 m G 2 K k g 2 K f Z h N i 5 2 K f Z h d i p I N m E 2 K / Z i S D Y p 9 m E 2 K j Z h t m D I N i n 2 Y T Z h d i x 2 Y P Y s t m J I C w 1 f S Z x d W 9 0 O y w m c X V v d D t T Z W N 0 a W 9 u M S 9 U Y W J s Z T E v Q X V 0 b 1 J l b W 9 2 Z W R D b 2 x 1 b W 5 z M S 5 7 I C 4 g 2 K f Z h N i z 2 Y b Y r 9 i n 2 K o g 2 K f Z h N i 1 2 K f Y r 9 i x 2 K k g 2 K j Y p 9 m E 2 L n Z h d m E 2 K k g 2 K f Z h N m F 2 K 3 Z h N m K 2 K k g 2 Y T Y r 9 m J I N i o 2 Y b Z i N m D I N i n 2 Y T Z g t i 3 2 K f Y u S D Y p 9 m E 2 L n Y p 9 m F I C A s N n 0 m c X V v d D s s J n F 1 b 3 Q 7 U 2 V j d G l v b j E v V G F i b G U x L 0 F 1 d G 9 S Z W 1 v d m V k Q 2 9 s d W 1 u c z E u e y 4 g 2 K f Z h N i z 2 Y b Y r 9 i n 2 K o g 2 K f Z h N i 1 2 K f Y r 9 i x 2 K k g 2 K j Y p 9 m E 2 K / Z i N m E 2 K f Y s S D Y p 9 m E 2 K f Z h d i x 2 Y r Z g 9 m J I N m E 2 L X Y p 9 m E 2 K 0 g 2 K f Z h N i o 2 Y b Z i N m D I N i n 2 Y T Y q t i s 2 K f Y s d m K 2 K k g K N i n 2 Y T Y q N m G 2 Y M g 2 K f Z h N i j 2 Y f Z h N m J I N i n 2 Y T Z h d i 1 2 L H Z i S A t I N i o 2 Y b Z g y D Z h d i 1 2 L E p L D d 9 J n F 1 b 3 Q 7 L C Z x d W 9 0 O 1 N l Y 3 R p b 2 4 x L 1 R h Y m x l M S 9 B d X R v U m V t b 3 Z l Z E N v b H V t b n M x L n s g L i D Y p 9 m E 2 L P Z h t i v 2 K f Y q i D Y p 9 m E 2 Y X Y t 9 i x 2 Y j Y r d i p I N m B 2 Y k g 2 K f Z h N i u 2 K f Y s d i s I C o 6 I C w 4 f S Z x d W 9 0 O y w m c X V v d D t T Z W N 0 a W 9 u M S 9 U Y W J s Z T E v Q X V 0 b 1 J l b W 9 2 Z W R D b 2 x 1 b W 5 z M S 5 7 2 K j Y p 9 m E 2 K / Z i N m E 2 K f Y s S w 5 f S Z x d W 9 0 O y w m c X V v d D t T Z W N 0 a W 9 u M S 9 U Y W J s Z T E v Q X V 0 b 1 J l b W 9 2 Z W R D b 2 x 1 b W 5 z M S 5 7 2 K j Y p 9 m E 2 K z Z h t m K 2 Y c g 2 K f Z h N m F 2 L X Y s d m J L D E w f S Z x d W 9 0 O y w m c X V v d D t T Z W N 0 a W 9 u M S 9 U Y W J s Z T E v Q X V 0 b 1 J l b W 9 2 Z W R D b 2 x 1 b W 5 z M S 5 7 2 K j Y p 9 m E 2 Y r Z i N i x 2 Y g s M T F 9 J n F 1 b 3 Q 7 L C Z x d W 9 0 O 1 N l Y 3 R p b 2 4 x L 1 R h Y m x l M S 9 B d X R v U m V t b 3 Z l Z E N v b H V t b n M x L n s u I N i z 2 Y b Y r 9 i n 2 K o g 2 L X Y p 9 i v 2 L H Y q S D Y u d m E 2 Y k g 2 K f Z h N i u 2 L L Y p 9 m G 2 K k g 2 K f Z h N m F 2 L X Y s d m K 2 K k g K y w x M n 0 m c X V v d D s s J n F 1 b 3 Q 7 U 2 V j d G l v b j E v V G F i b G U x L 0 F 1 d G 9 S Z W 1 v d m V k Q 2 9 s d W 1 u c z E u e y 7 Y p 9 m E 2 L P Z h t i v 2 K f Y q i D Y p 9 m E 2 K / Z i N m E 2 Y r Y q S A o 2 K f Z h N i 3 2 L H Y r S D Y p 9 m E 2 K 7 Y p 9 i 1 I N m E 2 L X Y p 9 m E 2 K 0 g 2 K f Z h N i o 2 Y b Z g y D Y p 9 m E 2 Y X Y s d m D 2 L L Z i S k r K y w x M 3 0 m c X V v d D s s J n F 1 b 3 Q 7 U 2 V j d G l v b j E v V G F i b G U x L 0 F 1 d G 9 S Z W 1 v d m V k Q 2 9 s d W 1 u c z E u e y 4 g 2 L X Z g 9 m I 2 Y M g 2 L n Z h N m J I N i n 2 Y T Y r t i y 2 K f Z h t i p I N i n 2 Y T Y u d i n 2 Y X Y q S D Y q N m C 2 Y r Z h d i p I N i n 2 Y T Y u d i s 2 L I g 2 K f Z h N i l 2 Y P Y q t m I 2 K f Y s d m J I N m B 2 Y k g 2 L X Z h t i n 2 K / Z i t m C I N i n 2 Y T Y q t i j 2 Y X Z i t m G 2 K f Y q i D Y p 9 m E 2 K X Y r N i q 2 Y X Y p 9 i 5 2 Y r Y q S A r K y s s M T R 9 J n F 1 b 3 Q 7 L C Z x d W 9 0 O 1 N l Y 3 R p b 2 4 x L 1 R h Y m x l M S 9 B d X R v U m V t b 3 Z l Z E N v b H V t b n M x L n s u I N i z 2 Y b Y r 9 i n 2 K o g 2 K f Z h N i l 2 L P Z g 9 i n 2 Y Y s M T V 9 J n F 1 b 3 Q 7 L C Z x d W 9 0 O 1 N l Y 3 R p b 2 4 x L 1 R h Y m x l M S 9 B d X R v U m V t b 3 Z l Z E N v b H V t b n M x L n s u I N i n 2 Y T Y s 9 m G 2 K / Y p 9 i q I N i n 2 Y T Y t d i n 2 K / Y s d i p I N i o 2 K f Z h N i 5 2 Y X Z h N i n 2 K o g 2 K f Z h N i n 2 K z Z h t i o 2 Y r Y q S D Z h N i v 2 Y k g 2 K j Z h t m I 2 Y M g 2 K f Z h N m C 2 L f Y p 9 i 5 I N i n 2 Y T Y u d i n 2 Y U g 2 K f Z h N i q 2 K z Y p 9 i x 2 Y r Y q S w x N n 0 m c X V v d D s s J n F 1 b 3 Q 7 U 2 V j d G l v b j E v V G F i b G U x L 0 F 1 d G 9 S Z W 1 v d m V k Q 2 9 s d W 1 u c z E u e y 4 g 2 Y X Z g t i n 2 K j Z h C D Z h t i z 2 K j Y q S D Y p 9 m E N S U g 2 K f Z h N m F 2 K z Z h t i o 2 K k g 2 Y X Z h i D Y o 9 i x 2 K j Y p 9 i t I N i n 2 Y T Y t N i x 2 Y P Y p 9 i q I N m E 2 L T Y s d i n 2 K E g 2 L P Z h t i v 2 K f Y q i D Y r d m D 2 Y j Z h d m K 2 K k s M T d 9 J n F 1 b 3 Q 7 L C Z x d W 9 0 O 1 N l Y 3 R p b 2 4 x L 1 R h Y m x l M S 9 B d X R v U m V t b 3 Z l Z E N v b H V t b n M x L n s u I N i z 2 Y b Y r 9 i n 2 K o g 2 L X Z h t i v 2 Y j Z g t m J I N i n 2 Y T Y q t i j 2 Y X Z i t m G 2 K f Y q i D Z h d m C 2 K f Y q N m E I N m G 2 Y L Z h C D Z h d i v 2 Y r Z i N m G 2 Y r Y q S D Y q N m G 2 Y M g 2 K f Z h N i l 2 L P Y q t i r 2 Y X Y p 9 i x I N i n 2 Y T Z g t m I 2 Y X Z i S D Y p d m E 2 Y k g 2 K f Z h N i u 2 L L Y p 9 m G 2 K k g I C s r K y w x O H 0 m c X V v d D s s J n F 1 b 3 Q 7 U 2 V j d G l v b j E v V G F i b G U x L 0 F 1 d G 9 S Z W 1 v d m V k Q 2 9 s d W 1 u c z E u e y 4 g 2 L P Z h t i v 2 K f Y q i D Y t N i x 2 Y P Y q S D Y q N i x 2 Y j Z h y D Z h N m E 2 K X Y s 9 i q 2 K v Z h d i n 2 L E g 2 K f Z h N i 5 2 Y L Y p 9 i x 2 Y k s M T l 9 J n F 1 b 3 Q 7 L C Z x d W 9 0 O 1 N l Y 3 R p b 2 4 x L 1 R h Y m x l M S 9 B d X R v U m V t b 3 Z l Z E N v b H V t b n M x L n s g 2 K P Y s N m I 2 Y Y g 2 L n Z h N m J I N i n 2 Y T Y r t i y 2 K f Z h t i p I N i n 2 Y T Y u d i n 2 Y X Y q S A s M j B 9 J n F 1 b 3 Q 7 L C Z x d W 9 0 O 1 N l Y 3 R p b 2 4 x L 1 R h Y m x l M S 9 B d X R v U m V t b 3 Z l Z E N v b H V t b n M x L n v Y q N i n 2 Y T Y r N m G 2 Y r Z h y D Y p 9 m E 2 Y X Y t d i x 2 Y k y L D I x f S Z x d W 9 0 O y w m c X V v d D t T Z W N 0 a W 9 u M S 9 U Y W J s Z T E v Q X V 0 b 1 J l b W 9 2 Z W R D b 2 x 1 b W 5 z M S 5 7 2 K j Y p 9 m E 2 K / Z i N m E 2 K f Y s T M s M j J 9 J n F 1 b 3 Q 7 L C Z x d W 9 0 O 1 N l Y 3 R p b 2 4 x L 1 R h Y m x l M S 9 B d X R v U m V t b 3 Z l Z E N v b H V t b n M x L n v Y q N i n 2 Y T Z i t m I 2 L H Z i D Q s M j N 9 J n F 1 b 3 Q 7 L C Z x d W 9 0 O 1 N l Y 3 R p b 2 4 x L 1 R h Y m x l M S 9 B d X R v U m V t b 3 Z l Z E N v b H V t b n M x L n v Y q C 0 g I N i l 2 Y L Y q t i x 2 K f Y t i D Z h d m G I N i s 2 Y f Y p 9 i q I N i j 2 K 7 Y s d m J L D I 0 f S Z x d W 9 0 O y w m c X V v d D t T Z W N 0 a W 9 u M S 9 U Y W J s Z T E v Q X V 0 b 1 J l b W 9 2 Z W R D b 2 x 1 b W 5 z M S 5 7 2 K w t I C D Y q t i z 2 Y f Z i t m E 2 K f Y q i D Y p d i m 2 K r Z h d i n 2 Y b Z i t i p I N m F 2 Y Y g 2 L X Z h t i v 2 Y j Z g t m J I N i n 2 Y T Y q t i j 2 Y X Z i t m G I N i n 2 Y T Y p d i s 2 K r Z h d i n 2 L n Z i S w y N X 0 m c X V v d D s s J n F 1 b 3 Q 7 U 2 V j d G l v b j E v V G F i b G U x L 0 F 1 d G 9 S Z W 1 v d m V k Q 2 9 s d W 1 u c z E u e 9 i v L S A g 2 L T Z h 9 i n 2 K / Y q S D Y p 9 m E 2 Y X Y t d i x 2 Y k g 2 K f Z h N i v 2 Y j Z h N i n 2 L H Z i t i p I C o q L D I 2 f S Z x d W 9 0 O y w m c X V v d D t T Z W N 0 a W 9 u M S 9 U Y W J s Z T E v Q X V 0 b 1 J l b W 9 2 Z W R D b 2 x 1 b W 5 z M S 5 7 2 Y f Z g C 0 g 2 L X Y p 9 m B 2 Y k g 2 K P Y s d i 1 2 K / Y q S D Y p 9 m E 2 K 3 Z g 9 m I 2 Y X Y q S D Z h N i v 2 Y k g 2 K f Z h N i s 2 Y f Y p 9 i y I N i n 2 Y T Z h d i 1 2 L H Z g d m J L D I 3 f S Z x d W 9 0 O y w m c X V v d D t T Z W N 0 a W 9 u M S 9 U Y W J s Z T E v Q X V 0 b 1 J l b W 9 2 Z W R D b 2 x 1 b W 5 z M S 5 7 2 Y j Z g C A t 2 K f Z g t i q 2 L H Y p 9 i 2 I N i n 2 Y T Y r d m D 2 Y j Z h d i p I N m F 2 Y Y g 2 K j Z h t m D I N i n 2 Y T Y p 9 i z 2 K r Y q 9 m F 2 K f Y s S D Y p 9 m E 2 Y L Z i N m F 2 Y k q K i o s M j h 9 J n F 1 b 3 Q 7 L C Z x d W 9 0 O 1 N l Y 3 R p b 2 4 x L 1 R h Y m x l M S 9 B d X R v U m V t b 3 Z l Z E N v b H V t b n M x L n s y L S A g 2 L X Y p 9 m B 2 Y k g 2 Y X Y r 9 m K 2 Y j Z h t m K 2 K k g 2 K f Z h N m H 2 Y r Y p t i n 2 K o g I N i n 2 Y T Y u d i n 2 Y X Y q S D Y p 9 m E 2 K X Z g t i q 2 L X Y p 9 i v 2 Y r Y q S w y O X 0 m c X V v d D s s J n F 1 b 3 Q 7 U 2 V j d G l v b j E v V G F i b G U x L 0 F 1 d G 9 S Z W 1 v d m V k Q 2 9 s d W 1 u c z E u e y 4 g 2 L X Y p 9 m B 2 Y k g 2 K P Y s d i 1 2 K / Y q S D Y p 9 m E 2 Y f Z i t i m 2 K f Y q i D Y p 9 m E 2 L n Y p 9 m F 2 K k g 2 K f Z h N i l 2 Y L Y q t i 1 2 K f Y r 9 m K 2 K k g 2 Y T Y r 9 m J I N i n 2 Y T Y r N m H 2 K f Y s i A g 2 K f Z h N m F 2 L X Y s d m B 2 Y k s M z B 9 J n F 1 b 3 Q 7 L C Z x d W 9 0 O 1 N l Y 3 R p b 2 4 x L 1 R h Y m x l M S 9 B d X R v U m V t b 3 Z l Z E N v b H V t b n M x L n s u I N i l 2 Y L Y q t i x 2 K f Y t i D Y p 9 m E 2 Y f Z i t i m 2 K f Y q i D Y p 9 m E 2 L n Y p 9 m F 2 K k g 2 K f Z h N i l 2 Y L Y q t i 1 2 K f Y r 9 m K 2 K k g 2 Y X Z h i D Y q N m G 2 Y M g 2 K f Z h N i l 2 L P Y q t i r 2 Y X Y p 9 i x I N i n 2 Y T Z g t m I 2 Y X Z i S o q K i o s M z F 9 J n F 1 b 3 Q 7 L C Z x d W 9 0 O 1 N l Y 3 R p b 2 4 x L 1 R h Y m x l M S 9 B d X R v U m V t b 3 Z l Z E N v b H V t b n M x L n s g M y 0 g I N i 1 2 K f Z g d m J I N m F 2 K / Z i t m I 2 Y b Z i t i p I N i o 2 Y b Z g y D Y p 9 m E 2 K X Y s 9 i q 2 K v Z h d i n 2 L E g 2 K f Z h N m C 2 Y j Z h d m J I C w z M n 0 m c X V v d D s s J n F 1 b 3 Q 7 U 2 V j d G l v b j E v V G F i b G U x L 0 F 1 d G 9 S Z W 1 v d m V k Q 2 9 s d W 1 u c z E u e y 4 g 2 Y X Y r 9 m K 2 Y j Z h t m K 2 K k g 2 K j Z h t m D I N i n 2 Y T Y p d i z 2 K r Y q 9 m F 2 K f Y s S D Y p 9 m E 2 Y L Z i N m F 2 Y k s M z N 9 J n F 1 b 3 Q 7 L C Z x d W 9 0 O 1 N l Y 3 R p b 2 4 x L 1 R h Y m x l M S 9 B d X R v U m V t b 3 Z l Z E N v b H V t b n M x L n s u I N m I 2 K / Y p 9 i m 2 L k g 2 K j Z h t m D I N i n 2 Y T Y p d i z 2 K r Y q 9 m F 2 K f Y s S D Y p 9 m E 2 Y L Z i N m F 2 Y k g 2 Y T Y r 9 m J I N i n 2 Y T Y r N m H 2 K f Y s i D Y p 9 m E 2 Y X Y t d i x 2 Y H Z i S A o L S k s M z R 9 J n F 1 b 3 Q 7 L C Z x d W 9 0 O 1 N l Y 3 R p b 2 4 x L 1 R h Y m x l M S 9 B d X R v U m V t b 3 Z l Z E N v b H V t b n M x L n s g N C 0 g I N i n 2 Y T Z h d i v 2 Y r Z i N m G 2 Y r Y q S D Y p 9 m E 2 K j Z i t m G 2 Y r Y q S A s M z V 9 J n F 1 b 3 Q 7 L C Z x d W 9 0 O 1 N l Y 3 R p b 2 4 x L 1 R h Y m x l M S 9 B d X R v U m V t b 3 Z l Z E N v b H V t b n M x L n s u I N m F 2 K / Z i t m I 2 Y b Z i t i p I N i n 2 Y T Y r d m D 2 Y j Z h d i p I N m C 2 K j Z h C D Y q N m G 2 Y M g 2 K f Z h N i l 2 L P Y q t i r 2 Y X Y p 9 i x I N i n 2 Y T Z g t m I 2 Y X Z i S A o 2 K X Y s 9 i q 2 K v Z h d i n 2 L H Y p 9 i q I N m B 2 Y k g 2 K P Z i N i x 2 K f Z g i D Z h d i n 2 Y T Z i t i p I N i t 2 Y P Z i N m F 2 Y r Y q S k s M z Z 9 J n F 1 b 3 Q 7 L C Z x d W 9 0 O 1 N l Y 3 R p b 2 4 x L 1 R h Y m x l M S 9 B d X R v U m V t b 3 Z l Z E N v b H V t b n M x L n s u 2 K f Z g t i q 2 L H Y p 9 i 2 I N i n 2 Y T Y r d m D 2 Y j Z h d i p I N m F 2 Y Y g 2 K j Z h t m D I N i n 2 Y T Y p 9 i z 2 K r Y q 9 m F 2 K f Y s S D Y p 9 m E 2 Y L Z i N m F 2 Y k s M z d 9 J n F 1 b 3 Q 7 L C Z x d W 9 0 O 1 N l Y 3 R p b 2 4 x L 1 R h Y m x l M S 9 B d X R v U m V t b 3 Z l Z E N v b H V t b n M x L n s u I N m F 2 K / Z i t m I 2 Y b Z i t i p I N i n 2 Y T Z h 9 m K 2 K b Y p 9 i q I N i n 2 Y T Y u d i n 2 Y X Y q S D Y p 9 m E 2 K X Z g t i q 2 L X Y p 9 i v 2 Y r Y q S D Z g t i o 2 Y Q g 2 K j Z h t m D I N i n 2 Y T Y p d i z 2 K r Y q 9 m F 2 K f Y s S D Y p 9 m E 2 Y L Z i N m F 2 Y k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R k N W N m N T g t Y z B l O S 0 0 Z D E w L W E z M j Y t O D R h Z G Q 3 O W Z l O G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1 Q y M T o 1 O T o 0 M C 4 1 O T k 4 N j Q y W i I g L z 4 8 R W 5 0 c n k g V H l w Z T 0 i R m l s b E N v b H V t b l R 5 c G V z I i B W Y W x 1 Z T 0 i c 0 F 3 T U R B d 0 1 E Q X d N R E F 3 T U R B d 0 1 E Q X d N R E F 3 T U R B d 0 1 E Q X d N R E F 3 T U R B d 0 1 E Q X d N R E F 3 T U Q i I C 8 + P E V u d H J 5 I F R 5 c G U 9 I k Z p b G x D b 2 x 1 b W 5 O Y W 1 l c y I g V m F s d W U 9 I n N b J n F 1 b 3 Q 7 R W 5 k I G 9 m I E p 1 b m U g J n F 1 b 3 Q 7 L C Z x d W 9 0 O y A g 2 K f Z h N i v 2 Y r Z h i D Y p 9 m E 2 L n Y p 9 m F I N i n 2 Y T Z h d i t 2 Y T Z i S A o M S s y K z M t N C k m c X V v d D s s J n F 1 b 3 Q 7 M S 0 g 2 L X Y p 9 m B 2 Y k g I N i n 2 Y T Y r 9 m K 2 Y Y g 2 K f Z h N m F 2 K 3 Z h N m J I N i n 2 Y T Y r d m D 2 Y j Z h d m J K N i j K 9 i o K 9 i s K 9 i v K 9 m H 2 Y A r 2 Y g g K S Z x d W 9 0 O y w m c X V v d D v Y o y 0 g 2 K f Z h N i j 2 L H Y t d i v 2 K k g 2 Y X Z h i D Y p 9 m E 2 L P Z h t i v 2 K f Y q i D Z i N i n 2 Y T Y o 9 i w 2 Y j Z h i Z x d W 9 0 O y w m c X V v d D v Y s 9 m G 2 K / Y p 9 i q I N i 5 2 Y T Z i S D Y p 9 m E 2 K 7 Y s t i n 2 Y b Y q S D Y p 9 m E 2 L n Y p 9 m F 2 K k m c X V v d D s s J n F 1 b 3 Q 7 L i D Y s 9 m G 2 K / Y p 9 i q I N i 5 2 Y T Z i S D Y p 9 m E 2 K 7 Y s t i n 2 Y b Y q S D Y p 9 m E 2 L n Y p 9 m F 2 K k g 2 Y T Y r 9 m J I N i n 2 Y T Y q N m G 2 Y M g 2 K f Z h N m F 2 L H Z g 9 i y 2 Y k g J n F 1 b 3 Q 7 L C Z x d W 9 0 O y A u I N i n 2 Y T Y s 9 m G 2 K / Y p 9 i q I N i n 2 Y T Y t d i n 2 K / Y s d i p I N i o 2 K f Z h N i 5 2 Y X Z h N i p I N i n 2 Y T Z h d i t 2 Y T Z i t i p I N m E 2 K / Z i S D Y q N m G 2 Y j Z g y D Y p 9 m E 2 Y L Y t 9 i n 2 L k g 2 K f Z h N i 5 2 K f Z h S A g J n F 1 b 3 Q 7 L C Z x d W 9 0 O y 4 g 2 K f Z h N i z 2 Y b Y r 9 i n 2 K o g 2 K f Z h N i 1 2 K f Y r 9 i x 2 K k g 2 K j Y p 9 m E 2 K / Z i N m E 2 K f Y s S D Y p 9 m E 2 K f Z h d i x 2 Y r Z g 9 m J I N m E 2 L X Y p 9 m E 2 K 0 g 2 K f Z h N i o 2 Y b Z i N m D I N i n 2 Y T Y q t i s 2 K f Y s d m K 2 K k g K N i n 2 Y T Y q N m G 2 Y M g 2 K f Z h N i j 2 Y f Z h N m J I N i n 2 Y T Z h d i 1 2 L H Z i S A t I N i o 2 Y b Z g y D Z h d i 1 2 L E p J n F 1 b 3 Q 7 L C Z x d W 9 0 O y A u I N i n 2 Y T Y s 9 m G 2 K / Y p 9 i q I N i n 2 Y T Z h d i 3 2 L H Z i N i t 2 K k g 2 Y H Z i S D Y p 9 m E 2 K 7 Y p 9 i x 2 K w g K j o g J n F 1 b 3 Q 7 L C Z x d W 9 0 O 9 i o 2 K f Z h N i v 2 Y j Z h N i n 2 L E m c X V v d D s s J n F 1 b 3 Q 7 2 K j Y p 9 m E 2 K z Z h t m K 2 Y c g 2 K f Z h N m F 2 L X Y s d m J J n F 1 b 3 Q 7 L C Z x d W 9 0 O 9 i o 2 K f Z h N m K 2 Y j Y s d m I J n F 1 b 3 Q 7 L C Z x d W 9 0 O y 4 g 2 L P Z h t i v 2 K f Y q i D Y t d i n 2 K / Y s d i p I N i 5 2 Y T Z i S D Y p 9 m E 2 K 7 Y s t i n 2 Y b Y q S D Y p 9 m E 2 Y X Y t d i x 2 Y r Y q S A r J n F 1 b 3 Q 7 L C Z x d W 9 0 O y 7 Y p 9 m E 2 L P Z h t i v 2 K f Y q i D Y p 9 m E 2 K / Z i N m E 2 Y r Y q S A o 2 K f Z h N i 3 2 L H Y r S D Y p 9 m E 2 K 7 Y p 9 i 1 I N m E 2 L X Y p 9 m E 2 K 0 g 2 K f Z h N i o 2 Y b Z g y D Y p 9 m E 2 Y X Y s d m D 2 L L Z i S k r K y Z x d W 9 0 O y w m c X V v d D s u I N i 1 2 Y P Z i N m D I N i 5 2 Y T Z i S D Y p 9 m E 2 K 7 Y s t i n 2 Y b Y q S D Y p 9 m E 2 L n Y p 9 m F 2 K k g 2 K j Z g t m K 2 Y X Y q S D Y p 9 m E 2 L n Y r N i y I N i n 2 Y T Y p d m D 2 K r Z i N i n 2 L H Z i S D Z g d m J I N i 1 2 Y b Y p 9 i v 2 Y r Z g i D Y p 9 m E 2 K r Y o 9 m F 2 Y r Z h t i n 2 K o g 2 K f Z h N i l 2 K z Y q t m F 2 K f Y u d m K 2 K k g K y s r J n F 1 b 3 Q 7 L C Z x d W 9 0 O y 4 g 2 L P Z h t i v 2 K f Y q i D Y p 9 m E 2 K X Y s 9 m D 2 K f Z h i Z x d W 9 0 O y w m c X V v d D s u I N i n 2 Y T Y s 9 m G 2 K / Y p 9 i q I N i n 2 Y T Y t d i n 2 K / Y s d i p I N i o 2 K f Z h N i 5 2 Y X Z h N i n 2 K o g 2 K f Z h N i n 2 K z Z h t i o 2 Y r Y q S D Z h N i v 2 Y k g 2 K j Z h t m I 2 Y M g 2 K f Z h N m C 2 L f Y p 9 i 5 I N i n 2 Y T Y u d i n 2 Y U g 2 K f Z h N i q 2 K z Y p 9 i x 2 Y r Y q S Z x d W 9 0 O y w m c X V v d D s u I N m F 2 Y L Y p 9 i o 2 Y Q g 2 Y b Y s 9 i o 2 K k g 2 K f Z h D U l I N i n 2 Y T Z h d i s 2 Y b Y q N i p I N m F 2 Y Y g 2 K P Y s d i o 2 K f Y r S D Y p 9 m E 2 L T Y s d m D 2 K f Y q i D Z h N i 0 2 L H Y p 9 i h I N i z 2 Y b Y r 9 i n 2 K o g 2 K 3 Z g 9 m I 2 Y X Z i t i p J n F 1 b 3 Q 7 L C Z x d W 9 0 O y 4 g 2 L P Z h t i v 2 K f Y q i D Y t d m G 2 K / Z i N m C 2 Y k g 2 K f Z h N i q 2 K P Z h d m K 2 Y b Y p 9 i q I N m F 2 Y L Y p 9 i o 2 Y Q g 2 Y b Z g t m E I N m F 2 K / Z i t m I 2 Y b Z i t i p I N i o 2 Y b Z g y D Y p 9 m E 2 K X Y s 9 i q 2 K v Z h d i n 2 L E g 2 K f Z h N m C 2 Y j Z h d m J I N i l 2 Y T Z i S D Y p 9 m E 2 K 7 Y s t i n 2 Y b Y q S A g K y s r J n F 1 b 3 Q 7 L C Z x d W 9 0 O y 4 g 2 L P Z h t i v 2 K f Y q i D Y t N i x 2 Y P Y q S D Y q N i x 2 Y j Z h y D Z h N m E 2 K X Y s 9 i q 2 K v Z h d i n 2 L E g 2 K f Z h N i 5 2 Y L Y p 9 i x 2 Y k m c X V v d D s s J n F 1 b 3 Q 7 I N i j 2 L D Z i N m G I N i 5 2 Y T Z i S D Y p 9 m E 2 K 7 Y s t i n 2 Y b Y q S D Y p 9 m E 2 L n Y p 9 m F 2 K k g J n F 1 b 3 Q 7 L C Z x d W 9 0 O 9 i o 2 K f Z h N i s 2 Y b Z i t m H I N i n 2 Y T Z h d i 1 2 L H Z i T I m c X V v d D s s J n F 1 b 3 Q 7 2 K j Y p 9 m E 2 K / Z i N m E 2 K f Y s T M m c X V v d D s s J n F 1 b 3 Q 7 2 K j Y p 9 m E 2 Y r Z i N i x 2 Y g 0 J n F 1 b 3 Q 7 L C Z x d W 9 0 O 9 i o L S A g 2 K X Z g t i q 2 L H Y p 9 i 2 I N m F 2 Y Y g 2 K z Z h 9 i n 2 K o g 2 K P Y r t i x 2 Y k m c X V v d D s s J n F 1 b 3 Q 7 2 K w t I C D Y q t i z 2 Y f Z i t m E 2 K f Y q i D Y p d i m 2 K r Z h d i n 2 Y b Z i t i p I N m F 2 Y Y g 2 L X Z h t i v 2 Y j Z g t m J I N i n 2 Y T Y q t i j 2 Y X Z i t m G I N i n 2 Y T Y p d i s 2 K r Z h d i n 2 L n Z i S Z x d W 9 0 O y w m c X V v d D v Y r y 0 g I N i 0 2 Y f Y p 9 i v 2 K k g 2 K f Z h N m F 2 L X Y s d m J I N i n 2 Y T Y r 9 m I 2 Y T Y p 9 i x 2 Y r Y q S A q K i Z x d W 9 0 O y w m c X V v d D v Z h 9 m A L S D Y t d i n 2 Y H Z i S D Y o 9 i x 2 L X Y r 9 i p I N i n 2 Y T Y r d m D 2 Y j Z h d i p I N m E 2 K / Z i S D Y p 9 m E 2 K z Z h 9 i n 2 L I g 2 K f Z h N m F 2 L X Y s d m B 2 Y k m c X V v d D s s J n F 1 b 3 Q 7 2 Y j Z g C A t 2 K f Z g t i q 2 L H Y p 9 i 2 I N i n 2 Y T Y r d m D 2 Y j Z h d i p I N m F 2 Y Y g 2 K j Z h t m D I N i n 2 Y T Y p 9 i z 2 K r Y q 9 m F 2 K f Y s S D Y p 9 m E 2 Y L Z i N m F 2 Y k q K i o m c X V v d D s s J n F 1 b 3 Q 7 M i 0 g I N i 1 2 K f Z g d m J I N m F 2 K / Z i t m I 2 Y b Z i t i p I N i n 2 Y T Z h 9 m K 2 K b Y p 9 i q I C D Y p 9 m E 2 L n Y p 9 m F 2 K k g 2 K f Z h N i l 2 Y L Y q t i 1 2 K f Y r 9 m K 2 K k m c X V v d D s s J n F 1 b 3 Q 7 L i D Y t d i n 2 Y H Z i S D Y o 9 i x 2 L X Y r 9 i p I N i n 2 Y T Z h 9 m K 2 K b Y p 9 i q I N i n 2 Y T Y u d i n 2 Y X Y q S D Y p 9 m E 2 K X Z g t i q 2 L X Y p 9 i v 2 Y r Y q S D Z h N i v 2 Y k g 2 K f Z h N i s 2 Y f Y p 9 i y I C D Y p 9 m E 2 Y X Y t d i x 2 Y H Z i S Z x d W 9 0 O y w m c X V v d D s u I N i l 2 Y L Y q t i x 2 K f Y t i D Y p 9 m E 2 Y f Z i t i m 2 K f Y q i D Y p 9 m E 2 L n Y p 9 m F 2 K k g 2 K f Z h N i l 2 Y L Y q t i 1 2 K f Y r 9 m K 2 K k g 2 Y X Z h i D Y q N m G 2 Y M g 2 K f Z h N i l 2 L P Y q t i r 2 Y X Y p 9 i x I N i n 2 Y T Z g t m I 2 Y X Z i S o q K i o m c X V v d D s s J n F 1 b 3 Q 7 I D M t I C D Y t d i n 2 Y H Z i S D Z h d i v 2 Y r Z i N m G 2 Y r Y q S D Y q N m G 2 Y M g 2 K f Z h N i l 2 L P Y q t i r 2 Y X Y p 9 i x I N i n 2 Y T Z g t m I 2 Y X Z i S A m c X V v d D s s J n F 1 b 3 Q 7 L i D Z h d i v 2 Y r Z i N m G 2 Y r Y q S D Y q N m G 2 Y M g 2 K f Z h N i l 2 L P Y q t i r 2 Y X Y p 9 i x I N i n 2 Y T Z g t m I 2 Y X Z i S Z x d W 9 0 O y w m c X V v d D s u I N m I 2 K / Y p 9 i m 2 L k g 2 K j Z h t m D I N i n 2 Y T Y p d i z 2 K r Y q 9 m F 2 K f Y s S D Y p 9 m E 2 Y L Z i N m F 2 Y k g 2 Y T Y r 9 m J I N i n 2 Y T Y r N m H 2 K f Y s i D Y p 9 m E 2 Y X Y t d i x 2 Y H Z i S A o L S k m c X V v d D s s J n F 1 b 3 Q 7 I D Q t I C D Y p 9 m E 2 Y X Y r 9 m K 2 Y j Z h t m K 2 K k g 2 K f Z h N i o 2 Y r Z h t m K 2 K k g J n F 1 b 3 Q 7 L C Z x d W 9 0 O y 4 g 2 Y X Y r 9 m K 2 Y j Z h t m K 2 K k g 2 K f Z h N i t 2 Y P Z i N m F 2 K k g 2 Y L Y q N m E I N i o 2 Y b Z g y D Y p 9 m E 2 K X Y s 9 i q 2 K v Z h d i n 2 L E g 2 K f Z h N m C 2 Y j Z h d m J I C j Y p d i z 2 K r Y q 9 m F 2 K f Y s d i n 2 K o g 2 Y H Z i S D Y o 9 m I 2 L H Y p 9 m C I N m F 2 K f Z h N m K 2 K k g 2 K 3 Z g 9 m I 2 Y X Z i t i p K S Z x d W 9 0 O y w m c X V v d D s u 2 K f Z g t i q 2 L H Y p 9 i 2 I N i n 2 Y T Y r d m D 2 Y j Z h d i p I N m F 2 Y Y g 2 K j Z h t m D I N i n 2 Y T Y p 9 i z 2 K r Y q 9 m F 2 K f Y s S D Y p 9 m E 2 Y L Z i N m F 2 Y k m c X V v d D s s J n F 1 b 3 Q 7 L i D Z h d i v 2 Y r Z i N m G 2 Y r Y q S D Y p 9 m E 2 Y f Z i t i m 2 K f Y q i D Y p 9 m E 2 L n Y p 9 m F 2 K k g 2 K f Z h N i l 2 Y L Y q t i 1 2 K f Y r 9 m K 2 K k g 2 Y L Y q N m E I N i o 2 Y b Z g y D Y p 9 m E 2 K X Y s 9 i q 2 K v Z h d i n 2 L E g 2 K f Z h N m C 2 Y j Z h d m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W 5 k I G 9 m I E p 1 b m U g L D B 9 J n F 1 b 3 Q 7 L C Z x d W 9 0 O 1 N l Y 3 R p b 2 4 x L 1 R h Y m x l M S A o M i k v Q X V 0 b 1 J l b W 9 2 Z W R D b 2 x 1 b W 5 z M S 5 7 I C D Y p 9 m E 2 K / Z i t m G I N i n 2 Y T Y u d i n 2 Y U g 2 K f Z h N m F 2 K 3 Z h N m J I C g x K z I r M y 0 0 K S w x f S Z x d W 9 0 O y w m c X V v d D t T Z W N 0 a W 9 u M S 9 U Y W J s Z T E g K D I p L 0 F 1 d G 9 S Z W 1 v d m V k Q 2 9 s d W 1 u c z E u e z E t I N i 1 2 K f Z g d m J I C D Y p 9 m E 2 K / Z i t m G I N i n 2 Y T Z h d i t 2 Y T Z i S D Y p 9 m E 2 K 3 Z g 9 m I 2 Y X Z i S j Y o y v Y q C v Y r C v Y r y v Z h 9 m A K 9 m I I C k s M n 0 m c X V v d D s s J n F 1 b 3 Q 7 U 2 V j d G l v b j E v V G F i b G U x I C g y K S 9 B d X R v U m V t b 3 Z l Z E N v b H V t b n M x L n v Y o y 0 g 2 K f Z h N i j 2 L H Y t d i v 2 K k g 2 Y X Z h i D Y p 9 m E 2 L P Z h t i v 2 K f Y q i D Z i N i n 2 Y T Y o 9 i w 2 Y j Z h i w z f S Z x d W 9 0 O y w m c X V v d D t T Z W N 0 a W 9 u M S 9 U Y W J s Z T E g K D I p L 0 F 1 d G 9 S Z W 1 v d m V k Q 2 9 s d W 1 u c z E u e 9 i z 2 Y b Y r 9 i n 2 K o g 2 L n Z h N m J I N i n 2 Y T Y r t i y 2 K f Z h t i p I N i n 2 Y T Y u d i n 2 Y X Y q S w 0 f S Z x d W 9 0 O y w m c X V v d D t T Z W N 0 a W 9 u M S 9 U Y W J s Z T E g K D I p L 0 F 1 d G 9 S Z W 1 v d m V k Q 2 9 s d W 1 u c z E u e y 4 g 2 L P Z h t i v 2 K f Y q i D Y u d m E 2 Y k g 2 K f Z h N i u 2 L L Y p 9 m G 2 K k g 2 K f Z h N i 5 2 K f Z h d i p I N m E 2 K / Z i S D Y p 9 m E 2 K j Z h t m D I N i n 2 Y T Z h d i x 2 Y P Y s t m J I C w 1 f S Z x d W 9 0 O y w m c X V v d D t T Z W N 0 a W 9 u M S 9 U Y W J s Z T E g K D I p L 0 F 1 d G 9 S Z W 1 v d m V k Q 2 9 s d W 1 u c z E u e y A u I N i n 2 Y T Y s 9 m G 2 K / Y p 9 i q I N i n 2 Y T Y t d i n 2 K / Y s d i p I N i o 2 K f Z h N i 5 2 Y X Z h N i p I N i n 2 Y T Z h d i t 2 Y T Z i t i p I N m E 2 K / Z i S D Y q N m G 2 Y j Z g y D Y p 9 m E 2 Y L Y t 9 i n 2 L k g 2 K f Z h N i 5 2 K f Z h S A g L D Z 9 J n F 1 b 3 Q 7 L C Z x d W 9 0 O 1 N l Y 3 R p b 2 4 x L 1 R h Y m x l M S A o M i k v Q X V 0 b 1 J l b W 9 2 Z W R D b 2 x 1 b W 5 z M S 5 7 L i D Y p 9 m E 2 L P Z h t i v 2 K f Y q i D Y p 9 m E 2 L X Y p 9 i v 2 L H Y q S D Y q N i n 2 Y T Y r 9 m I 2 Y T Y p 9 i x I N i n 2 Y T Y p 9 m F 2 L H Z i t m D 2 Y k g 2 Y T Y t d i n 2 Y T Y r S D Y p 9 m E 2 K j Z h t m I 2 Y M g 2 K f Z h N i q 2 K z Y p 9 i x 2 Y r Y q S A o 2 K f Z h N i o 2 Y b Z g y D Y p 9 m E 2 K P Z h 9 m E 2 Y k g 2 K f Z h N m F 2 L X Y s d m J I C 0 g 2 K j Z h t m D I N m F 2 L X Y s S k s N 3 0 m c X V v d D s s J n F 1 b 3 Q 7 U 2 V j d G l v b j E v V G F i b G U x I C g y K S 9 B d X R v U m V t b 3 Z l Z E N v b H V t b n M x L n s g L i D Y p 9 m E 2 L P Z h t i v 2 K f Y q i D Y p 9 m E 2 Y X Y t 9 i x 2 Y j Y r d i p I N m B 2 Y k g 2 K f Z h N i u 2 K f Y s d i s I C o 6 I C w 4 f S Z x d W 9 0 O y w m c X V v d D t T Z W N 0 a W 9 u M S 9 U Y W J s Z T E g K D I p L 0 F 1 d G 9 S Z W 1 v d m V k Q 2 9 s d W 1 u c z E u e 9 i o 2 K f Z h N i v 2 Y j Z h N i n 2 L E s O X 0 m c X V v d D s s J n F 1 b 3 Q 7 U 2 V j d G l v b j E v V G F i b G U x I C g y K S 9 B d X R v U m V t b 3 Z l Z E N v b H V t b n M x L n v Y q N i n 2 Y T Y r N m G 2 Y r Z h y D Y p 9 m E 2 Y X Y t d i x 2 Y k s M T B 9 J n F 1 b 3 Q 7 L C Z x d W 9 0 O 1 N l Y 3 R p b 2 4 x L 1 R h Y m x l M S A o M i k v Q X V 0 b 1 J l b W 9 2 Z W R D b 2 x 1 b W 5 z M S 5 7 2 K j Y p 9 m E 2 Y r Z i N i x 2 Y g s M T F 9 J n F 1 b 3 Q 7 L C Z x d W 9 0 O 1 N l Y 3 R p b 2 4 x L 1 R h Y m x l M S A o M i k v Q X V 0 b 1 J l b W 9 2 Z W R D b 2 x 1 b W 5 z M S 5 7 L i D Y s 9 m G 2 K / Y p 9 i q I N i 1 2 K f Y r 9 i x 2 K k g 2 L n Z h N m J I N i n 2 Y T Y r t i y 2 K f Z h t i p I N i n 2 Y T Z h d i 1 2 L H Z i t i p I C s s M T J 9 J n F 1 b 3 Q 7 L C Z x d W 9 0 O 1 N l Y 3 R p b 2 4 x L 1 R h Y m x l M S A o M i k v Q X V 0 b 1 J l b W 9 2 Z W R D b 2 x 1 b W 5 z M S 5 7 L t i n 2 Y T Y s 9 m G 2 K / Y p 9 i q I N i n 2 Y T Y r 9 m I 2 Y T Z i t i p I C j Y p 9 m E 2 L f Y s d i t I N i n 2 Y T Y r t i n 2 L U g 2 Y T Y t d i n 2 Y T Y r S D Y p 9 m E 2 K j Z h t m D I N i n 2 Y T Z h d i x 2 Y P Y s t m J K S s r L D E z f S Z x d W 9 0 O y w m c X V v d D t T Z W N 0 a W 9 u M S 9 U Y W J s Z T E g K D I p L 0 F 1 d G 9 S Z W 1 v d m V k Q 2 9 s d W 1 u c z E u e y 4 g 2 L X Z g 9 m I 2 Y M g 2 L n Z h N m J I N i n 2 Y T Y r t i y 2 K f Z h t i p I N i n 2 Y T Y u d i n 2 Y X Y q S D Y q N m C 2 Y r Z h d i p I N i n 2 Y T Y u d i s 2 L I g 2 K f Z h N i l 2 Y P Y q t m I 2 K f Y s d m J I N m B 2 Y k g 2 L X Z h t i n 2 K / Z i t m C I N i n 2 Y T Y q t i j 2 Y X Z i t m G 2 K f Y q i D Y p 9 m E 2 K X Y r N i q 2 Y X Y p 9 i 5 2 Y r Y q S A r K y s s M T R 9 J n F 1 b 3 Q 7 L C Z x d W 9 0 O 1 N l Y 3 R p b 2 4 x L 1 R h Y m x l M S A o M i k v Q X V 0 b 1 J l b W 9 2 Z W R D b 2 x 1 b W 5 z M S 5 7 L i D Y s 9 m G 2 K / Y p 9 i q I N i n 2 Y T Y p d i z 2 Y P Y p 9 m G L D E 1 f S Z x d W 9 0 O y w m c X V v d D t T Z W N 0 a W 9 u M S 9 U Y W J s Z T E g K D I p L 0 F 1 d G 9 S Z W 1 v d m V k Q 2 9 s d W 1 u c z E u e y 4 g 2 K f Z h N i z 2 Y b Y r 9 i n 2 K o g 2 K f Z h N i 1 2 K f Y r 9 i x 2 K k g 2 K j Y p 9 m E 2 L n Z h d m E 2 K f Y q i D Y p 9 m E 2 K f Y r N m G 2 K j Z i t i p I N m E 2 K / Z i S D Y q N m G 2 Y j Z g y D Y p 9 m E 2 Y L Y t 9 i n 2 L k g 2 K f Z h N i 5 2 K f Z h S D Y p 9 m E 2 K r Y r N i n 2 L H Z i t i p L D E 2 f S Z x d W 9 0 O y w m c X V v d D t T Z W N 0 a W 9 u M S 9 U Y W J s Z T E g K D I p L 0 F 1 d G 9 S Z W 1 v d m V k Q 2 9 s d W 1 u c z E u e y 4 g 2 Y X Z g t i n 2 K j Z h C D Z h t i z 2 K j Y q S D Y p 9 m E N S U g 2 K f Z h N m F 2 K z Z h t i o 2 K k g 2 Y X Z h i D Y o 9 i x 2 K j Y p 9 i t I N i n 2 Y T Y t N i x 2 Y P Y p 9 i q I N m E 2 L T Y s d i n 2 K E g 2 L P Z h t i v 2 K f Y q i D Y r d m D 2 Y j Z h d m K 2 K k s M T d 9 J n F 1 b 3 Q 7 L C Z x d W 9 0 O 1 N l Y 3 R p b 2 4 x L 1 R h Y m x l M S A o M i k v Q X V 0 b 1 J l b W 9 2 Z W R D b 2 x 1 b W 5 z M S 5 7 L i D Y s 9 m G 2 K / Y p 9 i q I N i 1 2 Y b Y r 9 m I 2 Y L Z i S D Y p 9 m E 2 K r Y o 9 m F 2 Y r Z h t i n 2 K o g 2 Y X Z g t i n 2 K j Z h C D Z h t m C 2 Y Q g 2 Y X Y r 9 m K 2 Y j Z h t m K 2 K k g 2 K j Z h t m D I N i n 2 Y T Y p d i z 2 K r Y q 9 m F 2 K f Y s S D Y p 9 m E 2 Y L Z i N m F 2 Y k g 2 K X Z h N m J I N i n 2 Y T Y r t i y 2 K f Z h t i p I C A r K y s s M T h 9 J n F 1 b 3 Q 7 L C Z x d W 9 0 O 1 N l Y 3 R p b 2 4 x L 1 R h Y m x l M S A o M i k v Q X V 0 b 1 J l b W 9 2 Z W R D b 2 x 1 b W 5 z M S 5 7 L i D Y s 9 m G 2 K / Y p 9 i q I N i 0 2 L H Z g 9 i p I N i o 2 L H Z i N m H I N m E 2 Y T Y p d i z 2 K r Y q 9 m F 2 K f Y s S D Y p 9 m E 2 L n Z g t i n 2 L H Z i S w x O X 0 m c X V v d D s s J n F 1 b 3 Q 7 U 2 V j d G l v b j E v V G F i b G U x I C g y K S 9 B d X R v U m V t b 3 Z l Z E N v b H V t b n M x L n s g 2 K P Y s N m I 2 Y Y g 2 L n Z h N m J I N i n 2 Y T Y r t i y 2 K f Z h t i p I N i n 2 Y T Y u d i n 2 Y X Y q S A s M j B 9 J n F 1 b 3 Q 7 L C Z x d W 9 0 O 1 N l Y 3 R p b 2 4 x L 1 R h Y m x l M S A o M i k v Q X V 0 b 1 J l b W 9 2 Z W R D b 2 x 1 b W 5 z M S 5 7 2 K j Y p 9 m E 2 K z Z h t m K 2 Y c g 2 K f Z h N m F 2 L X Y s d m J M i w y M X 0 m c X V v d D s s J n F 1 b 3 Q 7 U 2 V j d G l v b j E v V G F i b G U x I C g y K S 9 B d X R v U m V t b 3 Z l Z E N v b H V t b n M x L n v Y q N i n 2 Y T Y r 9 m I 2 Y T Y p 9 i x M y w y M n 0 m c X V v d D s s J n F 1 b 3 Q 7 U 2 V j d G l v b j E v V G F i b G U x I C g y K S 9 B d X R v U m V t b 3 Z l Z E N v b H V t b n M x L n v Y q N i n 2 Y T Z i t m I 2 L H Z i D Q s M j N 9 J n F 1 b 3 Q 7 L C Z x d W 9 0 O 1 N l Y 3 R p b 2 4 x L 1 R h Y m x l M S A o M i k v Q X V 0 b 1 J l b W 9 2 Z W R D b 2 x 1 b W 5 z M S 5 7 2 K g t I C D Y p d m C 2 K r Y s d i n 2 L Y g 2 Y X Z h i D Y r N m H 2 K f Y q i D Y o 9 i u 2 L H Z i S w y N H 0 m c X V v d D s s J n F 1 b 3 Q 7 U 2 V j d G l v b j E v V G F i b G U x I C g y K S 9 B d X R v U m V t b 3 Z l Z E N v b H V t b n M x L n v Y r C 0 g I N i q 2 L P Z h 9 m K 2 Y T Y p 9 i q I N i l 2 K b Y q t m F 2 K f Z h t m K 2 K k g 2 Y X Z h i D Y t d m G 2 K / Z i N m C 2 Y k g 2 K f Z h N i q 2 K P Z h d m K 2 Y Y g 2 K f Z h N i l 2 K z Y q t m F 2 K f Y u d m J L D I 1 f S Z x d W 9 0 O y w m c X V v d D t T Z W N 0 a W 9 u M S 9 U Y W J s Z T E g K D I p L 0 F 1 d G 9 S Z W 1 v d m V k Q 2 9 s d W 1 u c z E u e 9 i v L S A g 2 L T Z h 9 i n 2 K / Y q S D Y p 9 m E 2 Y X Y t d i x 2 Y k g 2 K f Z h N i v 2 Y j Z h N i n 2 L H Z i t i p I C o q L D I 2 f S Z x d W 9 0 O y w m c X V v d D t T Z W N 0 a W 9 u M S 9 U Y W J s Z T E g K D I p L 0 F 1 d G 9 S Z W 1 v d m V k Q 2 9 s d W 1 u c z E u e 9 m H 2 Y A t I N i 1 2 K f Z g d m J I N i j 2 L H Y t d i v 2 K k g 2 K f Z h N i t 2 Y P Z i N m F 2 K k g 2 Y T Y r 9 m J I N i n 2 Y T Y r N m H 2 K f Y s i D Y p 9 m E 2 Y X Y t d i x 2 Y H Z i S w y N 3 0 m c X V v d D s s J n F 1 b 3 Q 7 U 2 V j d G l v b j E v V G F i b G U x I C g y K S 9 B d X R v U m V t b 3 Z l Z E N v b H V t b n M x L n v Z i N m A I C 3 Y p 9 m C 2 K r Y s d i n 2 L Y g 2 K f Z h N i t 2 Y P Z i N m F 2 K k g 2 Y X Z h i D Y q N m G 2 Y M g 2 K f Z h N i n 2 L P Y q t i r 2 Y X Y p 9 i x I N i n 2 Y T Z g t m I 2 Y X Z i S o q K i w y O H 0 m c X V v d D s s J n F 1 b 3 Q 7 U 2 V j d G l v b j E v V G F i b G U x I C g y K S 9 B d X R v U m V t b 3 Z l Z E N v b H V t b n M x L n s y L S A g 2 L X Y p 9 m B 2 Y k g 2 Y X Y r 9 m K 2 Y j Z h t m K 2 K k g 2 K f Z h N m H 2 Y r Y p t i n 2 K o g I N i n 2 Y T Y u d i n 2 Y X Y q S D Y p 9 m E 2 K X Z g t i q 2 L X Y p 9 i v 2 Y r Y q S w y O X 0 m c X V v d D s s J n F 1 b 3 Q 7 U 2 V j d G l v b j E v V G F i b G U x I C g y K S 9 B d X R v U m V t b 3 Z l Z E N v b H V t b n M x L n s u I N i 1 2 K f Z g d m J I N i j 2 L H Y t d i v 2 K k g 2 K f Z h N m H 2 Y r Y p t i n 2 K o g 2 K f Z h N i 5 2 K f Z h d i p I N i n 2 Y T Y p d m C 2 K r Y t d i n 2 K / Z i t i p I N m E 2 K / Z i S D Y p 9 m E 2 K z Z h 9 i n 2 L I g I N i n 2 Y T Z h d i 1 2 L H Z g d m J L D M w f S Z x d W 9 0 O y w m c X V v d D t T Z W N 0 a W 9 u M S 9 U Y W J s Z T E g K D I p L 0 F 1 d G 9 S Z W 1 v d m V k Q 2 9 s d W 1 u c z E u e y 4 g 2 K X Z g t i q 2 L H Y p 9 i 2 I N i n 2 Y T Z h 9 m K 2 K b Y p 9 i q I N i n 2 Y T Y u d i n 2 Y X Y q S D Y p 9 m E 2 K X Z g t i q 2 L X Y p 9 i v 2 Y r Y q S D Z h d m G I N i o 2 Y b Z g y D Y p 9 m E 2 K X Y s 9 i q 2 K v Z h d i n 2 L E g 2 K f Z h N m C 2 Y j Z h d m J K i o q K i w z M X 0 m c X V v d D s s J n F 1 b 3 Q 7 U 2 V j d G l v b j E v V G F i b G U x I C g y K S 9 B d X R v U m V t b 3 Z l Z E N v b H V t b n M x L n s g M y 0 g I N i 1 2 K f Z g d m J I N m F 2 K / Z i t m I 2 Y b Z i t i p I N i o 2 Y b Z g y D Y p 9 m E 2 K X Y s 9 i q 2 K v Z h d i n 2 L E g 2 K f Z h N m C 2 Y j Z h d m J I C w z M n 0 m c X V v d D s s J n F 1 b 3 Q 7 U 2 V j d G l v b j E v V G F i b G U x I C g y K S 9 B d X R v U m V t b 3 Z l Z E N v b H V t b n M x L n s u I N m F 2 K / Z i t m I 2 Y b Z i t i p I N i o 2 Y b Z g y D Y p 9 m E 2 K X Y s 9 i q 2 K v Z h d i n 2 L E g 2 K f Z h N m C 2 Y j Z h d m J L D M z f S Z x d W 9 0 O y w m c X V v d D t T Z W N 0 a W 9 u M S 9 U Y W J s Z T E g K D I p L 0 F 1 d G 9 S Z W 1 v d m V k Q 2 9 s d W 1 u c z E u e y 4 g 2 Y j Y r 9 i n 2 K b Y u S D Y q N m G 2 Y M g 2 K f Z h N i l 2 L P Y q t i r 2 Y X Y p 9 i x I N i n 2 Y T Z g t m I 2 Y X Z i S D Z h N i v 2 Y k g 2 K f Z h N i s 2 Y f Y p 9 i y I N i n 2 Y T Z h d i 1 2 L H Z g d m J I C g t K S w z N H 0 m c X V v d D s s J n F 1 b 3 Q 7 U 2 V j d G l v b j E v V G F i b G U x I C g y K S 9 B d X R v U m V t b 3 Z l Z E N v b H V t b n M x L n s g N C 0 g I N i n 2 Y T Z h d i v 2 Y r Z i N m G 2 Y r Y q S D Y p 9 m E 2 K j Z i t m G 2 Y r Y q S A s M z V 9 J n F 1 b 3 Q 7 L C Z x d W 9 0 O 1 N l Y 3 R p b 2 4 x L 1 R h Y m x l M S A o M i k v Q X V 0 b 1 J l b W 9 2 Z W R D b 2 x 1 b W 5 z M S 5 7 L i D Z h d i v 2 Y r Z i N m G 2 Y r Y q S D Y p 9 m E 2 K 3 Z g 9 m I 2 Y X Y q S D Z g t i o 2 Y Q g 2 K j Z h t m D I N i n 2 Y T Y p d i z 2 K r Y q 9 m F 2 K f Y s S D Y p 9 m E 2 Y L Z i N m F 2 Y k g K N i l 2 L P Y q t i r 2 Y X Y p 9 i x 2 K f Y q i D Z g d m J I N i j 2 Y j Y s d i n 2 Y I g 2 Y X Y p 9 m E 2 Y r Y q S D Y r d m D 2 Y j Z h d m K 2 K k p L D M 2 f S Z x d W 9 0 O y w m c X V v d D t T Z W N 0 a W 9 u M S 9 U Y W J s Z T E g K D I p L 0 F 1 d G 9 S Z W 1 v d m V k Q 2 9 s d W 1 u c z E u e y 7 Y p 9 m C 2 K r Y s d i n 2 L Y g 2 K f Z h N i t 2 Y P Z i N m F 2 K k g 2 Y X Z h i D Y q N m G 2 Y M g 2 K f Z h N i n 2 L P Y q t i r 2 Y X Y p 9 i x I N i n 2 Y T Z g t m I 2 Y X Z i S w z N 3 0 m c X V v d D s s J n F 1 b 3 Q 7 U 2 V j d G l v b j E v V G F i b G U x I C g y K S 9 B d X R v U m V t b 3 Z l Z E N v b H V t b n M x L n s u I N m F 2 K / Z i t m I 2 Y b Z i t i p I N i n 2 Y T Z h 9 m K 2 K b Y p 9 i q I N i n 2 Y T Y u d i n 2 Y X Y q S D Y p 9 m E 2 K X Z g t i q 2 L X Y p 9 i v 2 Y r Y q S D Z g t i o 2 Y Q g 2 K j Z h t m D I N i n 2 Y T Y p d i z 2 K r Y q 9 m F 2 K f Y s S D Y p 9 m E 2 Y L Z i N m F 2 Y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V u Z C B v Z i B K d W 5 l I C w w f S Z x d W 9 0 O y w m c X V v d D t T Z W N 0 a W 9 u M S 9 U Y W J s Z T E g K D I p L 0 F 1 d G 9 S Z W 1 v d m V k Q 2 9 s d W 1 u c z E u e y A g 2 K f Z h N i v 2 Y r Z h i D Y p 9 m E 2 L n Y p 9 m F I N i n 2 Y T Z h d i t 2 Y T Z i S A o M S s y K z M t N C k s M X 0 m c X V v d D s s J n F 1 b 3 Q 7 U 2 V j d G l v b j E v V G F i b G U x I C g y K S 9 B d X R v U m V t b 3 Z l Z E N v b H V t b n M x L n s x L S D Y t d i n 2 Y H Z i S A g 2 K f Z h N i v 2 Y r Z h i D Y p 9 m E 2 Y X Y r d m E 2 Y k g 2 K f Z h N i t 2 Y P Z i N m F 2 Y k o 2 K M r 2 K g r 2 K w r 2 K 8 r 2 Y f Z g C v Z i C A p L D J 9 J n F 1 b 3 Q 7 L C Z x d W 9 0 O 1 N l Y 3 R p b 2 4 x L 1 R h Y m x l M S A o M i k v Q X V 0 b 1 J l b W 9 2 Z W R D b 2 x 1 b W 5 z M S 5 7 2 K M t I N i n 2 Y T Y o 9 i x 2 L X Y r 9 i p I N m F 2 Y Y g 2 K f Z h N i z 2 Y b Y r 9 i n 2 K o g 2 Y j Y p 9 m E 2 K P Y s N m I 2 Y Y s M 3 0 m c X V v d D s s J n F 1 b 3 Q 7 U 2 V j d G l v b j E v V G F i b G U x I C g y K S 9 B d X R v U m V t b 3 Z l Z E N v b H V t b n M x L n v Y s 9 m G 2 K / Y p 9 i q I N i 5 2 Y T Z i S D Y p 9 m E 2 K 7 Y s t i n 2 Y b Y q S D Y p 9 m E 2 L n Y p 9 m F 2 K k s N H 0 m c X V v d D s s J n F 1 b 3 Q 7 U 2 V j d G l v b j E v V G F i b G U x I C g y K S 9 B d X R v U m V t b 3 Z l Z E N v b H V t b n M x L n s u I N i z 2 Y b Y r 9 i n 2 K o g 2 L n Z h N m J I N i n 2 Y T Y r t i y 2 K f Z h t i p I N i n 2 Y T Y u d i n 2 Y X Y q S D Z h N i v 2 Y k g 2 K f Z h N i o 2 Y b Z g y D Y p 9 m E 2 Y X Y s d m D 2 L L Z i S A s N X 0 m c X V v d D s s J n F 1 b 3 Q 7 U 2 V j d G l v b j E v V G F i b G U x I C g y K S 9 B d X R v U m V t b 3 Z l Z E N v b H V t b n M x L n s g L i D Y p 9 m E 2 L P Z h t i v 2 K f Y q i D Y p 9 m E 2 L X Y p 9 i v 2 L H Y q S D Y q N i n 2 Y T Y u d m F 2 Y T Y q S D Y p 9 m E 2 Y X Y r d m E 2 Y r Y q S D Z h N i v 2 Y k g 2 K j Z h t m I 2 Y M g 2 K f Z h N m C 2 L f Y p 9 i 5 I N i n 2 Y T Y u d i n 2 Y U g I C w 2 f S Z x d W 9 0 O y w m c X V v d D t T Z W N 0 a W 9 u M S 9 U Y W J s Z T E g K D I p L 0 F 1 d G 9 S Z W 1 v d m V k Q 2 9 s d W 1 u c z E u e y 4 g 2 K f Z h N i z 2 Y b Y r 9 i n 2 K o g 2 K f Z h N i 1 2 K f Y r 9 i x 2 K k g 2 K j Y p 9 m E 2 K / Z i N m E 2 K f Y s S D Y p 9 m E 2 K f Z h d i x 2 Y r Z g 9 m J I N m E 2 L X Y p 9 m E 2 K 0 g 2 K f Z h N i o 2 Y b Z i N m D I N i n 2 Y T Y q t i s 2 K f Y s d m K 2 K k g K N i n 2 Y T Y q N m G 2 Y M g 2 K f Z h N i j 2 Y f Z h N m J I N i n 2 Y T Z h d i 1 2 L H Z i S A t I N i o 2 Y b Z g y D Z h d i 1 2 L E p L D d 9 J n F 1 b 3 Q 7 L C Z x d W 9 0 O 1 N l Y 3 R p b 2 4 x L 1 R h Y m x l M S A o M i k v Q X V 0 b 1 J l b W 9 2 Z W R D b 2 x 1 b W 5 z M S 5 7 I C 4 g 2 K f Z h N i z 2 Y b Y r 9 i n 2 K o g 2 K f Z h N m F 2 L f Y s d m I 2 K 3 Y q S D Z g d m J I N i n 2 Y T Y r t i n 2 L H Y r C A q O i A s O H 0 m c X V v d D s s J n F 1 b 3 Q 7 U 2 V j d G l v b j E v V G F i b G U x I C g y K S 9 B d X R v U m V t b 3 Z l Z E N v b H V t b n M x L n v Y q N i n 2 Y T Y r 9 m I 2 Y T Y p 9 i x L D l 9 J n F 1 b 3 Q 7 L C Z x d W 9 0 O 1 N l Y 3 R p b 2 4 x L 1 R h Y m x l M S A o M i k v Q X V 0 b 1 J l b W 9 2 Z W R D b 2 x 1 b W 5 z M S 5 7 2 K j Y p 9 m E 2 K z Z h t m K 2 Y c g 2 K f Z h N m F 2 L X Y s d m J L D E w f S Z x d W 9 0 O y w m c X V v d D t T Z W N 0 a W 9 u M S 9 U Y W J s Z T E g K D I p L 0 F 1 d G 9 S Z W 1 v d m V k Q 2 9 s d W 1 u c z E u e 9 i o 2 K f Z h N m K 2 Y j Y s d m I L D E x f S Z x d W 9 0 O y w m c X V v d D t T Z W N 0 a W 9 u M S 9 U Y W J s Z T E g K D I p L 0 F 1 d G 9 S Z W 1 v d m V k Q 2 9 s d W 1 u c z E u e y 4 g 2 L P Z h t i v 2 K f Y q i D Y t d i n 2 K / Y s d i p I N i 5 2 Y T Z i S D Y p 9 m E 2 K 7 Y s t i n 2 Y b Y q S D Y p 9 m E 2 Y X Y t d i x 2 Y r Y q S A r L D E y f S Z x d W 9 0 O y w m c X V v d D t T Z W N 0 a W 9 u M S 9 U Y W J s Z T E g K D I p L 0 F 1 d G 9 S Z W 1 v d m V k Q 2 9 s d W 1 u c z E u e y 7 Y p 9 m E 2 L P Z h t i v 2 K f Y q i D Y p 9 m E 2 K / Z i N m E 2 Y r Y q S A o 2 K f Z h N i 3 2 L H Y r S D Y p 9 m E 2 K 7 Y p 9 i 1 I N m E 2 L X Y p 9 m E 2 K 0 g 2 K f Z h N i o 2 Y b Z g y D Y p 9 m E 2 Y X Y s d m D 2 L L Z i S k r K y w x M 3 0 m c X V v d D s s J n F 1 b 3 Q 7 U 2 V j d G l v b j E v V G F i b G U x I C g y K S 9 B d X R v U m V t b 3 Z l Z E N v b H V t b n M x L n s u I N i 1 2 Y P Z i N m D I N i 5 2 Y T Z i S D Y p 9 m E 2 K 7 Y s t i n 2 Y b Y q S D Y p 9 m E 2 L n Y p 9 m F 2 K k g 2 K j Z g t m K 2 Y X Y q S D Y p 9 m E 2 L n Y r N i y I N i n 2 Y T Y p d m D 2 K r Z i N i n 2 L H Z i S D Z g d m J I N i 1 2 Y b Y p 9 i v 2 Y r Z g i D Y p 9 m E 2 K r Y o 9 m F 2 Y r Z h t i n 2 K o g 2 K f Z h N i l 2 K z Y q t m F 2 K f Y u d m K 2 K k g K y s r L D E 0 f S Z x d W 9 0 O y w m c X V v d D t T Z W N 0 a W 9 u M S 9 U Y W J s Z T E g K D I p L 0 F 1 d G 9 S Z W 1 v d m V k Q 2 9 s d W 1 u c z E u e y 4 g 2 L P Z h t i v 2 K f Y q i D Y p 9 m E 2 K X Y s 9 m D 2 K f Z h i w x N X 0 m c X V v d D s s J n F 1 b 3 Q 7 U 2 V j d G l v b j E v V G F i b G U x I C g y K S 9 B d X R v U m V t b 3 Z l Z E N v b H V t b n M x L n s u I N i n 2 Y T Y s 9 m G 2 K / Y p 9 i q I N i n 2 Y T Y t d i n 2 K / Y s d i p I N i o 2 K f Z h N i 5 2 Y X Z h N i n 2 K o g 2 K f Z h N i n 2 K z Z h t i o 2 Y r Y q S D Z h N i v 2 Y k g 2 K j Z h t m I 2 Y M g 2 K f Z h N m C 2 L f Y p 9 i 5 I N i n 2 Y T Y u d i n 2 Y U g 2 K f Z h N i q 2 K z Y p 9 i x 2 Y r Y q S w x N n 0 m c X V v d D s s J n F 1 b 3 Q 7 U 2 V j d G l v b j E v V G F i b G U x I C g y K S 9 B d X R v U m V t b 3 Z l Z E N v b H V t b n M x L n s u I N m F 2 Y L Y p 9 i o 2 Y Q g 2 Y b Y s 9 i o 2 K k g 2 K f Z h D U l I N i n 2 Y T Z h d i s 2 Y b Y q N i p I N m F 2 Y Y g 2 K P Y s d i o 2 K f Y r S D Y p 9 m E 2 L T Y s d m D 2 K f Y q i D Z h N i 0 2 L H Y p 9 i h I N i z 2 Y b Y r 9 i n 2 K o g 2 K 3 Z g 9 m I 2 Y X Z i t i p L D E 3 f S Z x d W 9 0 O y w m c X V v d D t T Z W N 0 a W 9 u M S 9 U Y W J s Z T E g K D I p L 0 F 1 d G 9 S Z W 1 v d m V k Q 2 9 s d W 1 u c z E u e y 4 g 2 L P Z h t i v 2 K f Y q i D Y t d m G 2 K / Z i N m C 2 Y k g 2 K f Z h N i q 2 K P Z h d m K 2 Y b Y p 9 i q I N m F 2 Y L Y p 9 i o 2 Y Q g 2 Y b Z g t m E I N m F 2 K / Z i t m I 2 Y b Z i t i p I N i o 2 Y b Z g y D Y p 9 m E 2 K X Y s 9 i q 2 K v Z h d i n 2 L E g 2 K f Z h N m C 2 Y j Z h d m J I N i l 2 Y T Z i S D Y p 9 m E 2 K 7 Y s t i n 2 Y b Y q S A g K y s r L D E 4 f S Z x d W 9 0 O y w m c X V v d D t T Z W N 0 a W 9 u M S 9 U Y W J s Z T E g K D I p L 0 F 1 d G 9 S Z W 1 v d m V k Q 2 9 s d W 1 u c z E u e y 4 g 2 L P Z h t i v 2 K f Y q i D Y t N i x 2 Y P Y q S D Y q N i x 2 Y j Z h y D Z h N m E 2 K X Y s 9 i q 2 K v Z h d i n 2 L E g 2 K f Z h N i 5 2 Y L Y p 9 i x 2 Y k s M T l 9 J n F 1 b 3 Q 7 L C Z x d W 9 0 O 1 N l Y 3 R p b 2 4 x L 1 R h Y m x l M S A o M i k v Q X V 0 b 1 J l b W 9 2 Z W R D b 2 x 1 b W 5 z M S 5 7 I N i j 2 L D Z i N m G I N i 5 2 Y T Z i S D Y p 9 m E 2 K 7 Y s t i n 2 Y b Y q S D Y p 9 m E 2 L n Y p 9 m F 2 K k g L D I w f S Z x d W 9 0 O y w m c X V v d D t T Z W N 0 a W 9 u M S 9 U Y W J s Z T E g K D I p L 0 F 1 d G 9 S Z W 1 v d m V k Q 2 9 s d W 1 u c z E u e 9 i o 2 K f Z h N i s 2 Y b Z i t m H I N i n 2 Y T Z h d i 1 2 L H Z i T I s M j F 9 J n F 1 b 3 Q 7 L C Z x d W 9 0 O 1 N l Y 3 R p b 2 4 x L 1 R h Y m x l M S A o M i k v Q X V 0 b 1 J l b W 9 2 Z W R D b 2 x 1 b W 5 z M S 5 7 2 K j Y p 9 m E 2 K / Z i N m E 2 K f Y s T M s M j J 9 J n F 1 b 3 Q 7 L C Z x d W 9 0 O 1 N l Y 3 R p b 2 4 x L 1 R h Y m x l M S A o M i k v Q X V 0 b 1 J l b W 9 2 Z W R D b 2 x 1 b W 5 z M S 5 7 2 K j Y p 9 m E 2 Y r Z i N i x 2 Y g 0 L D I z f S Z x d W 9 0 O y w m c X V v d D t T Z W N 0 a W 9 u M S 9 U Y W J s Z T E g K D I p L 0 F 1 d G 9 S Z W 1 v d m V k Q 2 9 s d W 1 u c z E u e 9 i o L S A g 2 K X Z g t i q 2 L H Y p 9 i 2 I N m F 2 Y Y g 2 K z Z h 9 i n 2 K o g 2 K P Y r t i x 2 Y k s M j R 9 J n F 1 b 3 Q 7 L C Z x d W 9 0 O 1 N l Y 3 R p b 2 4 x L 1 R h Y m x l M S A o M i k v Q X V 0 b 1 J l b W 9 2 Z W R D b 2 x 1 b W 5 z M S 5 7 2 K w t I C D Y q t i z 2 Y f Z i t m E 2 K f Y q i D Y p d i m 2 K r Z h d i n 2 Y b Z i t i p I N m F 2 Y Y g 2 L X Z h t i v 2 Y j Z g t m J I N i n 2 Y T Y q t i j 2 Y X Z i t m G I N i n 2 Y T Y p d i s 2 K r Z h d i n 2 L n Z i S w y N X 0 m c X V v d D s s J n F 1 b 3 Q 7 U 2 V j d G l v b j E v V G F i b G U x I C g y K S 9 B d X R v U m V t b 3 Z l Z E N v b H V t b n M x L n v Y r y 0 g I N i 0 2 Y f Y p 9 i v 2 K k g 2 K f Z h N m F 2 L X Y s d m J I N i n 2 Y T Y r 9 m I 2 Y T Y p 9 i x 2 Y r Y q S A q K i w y N n 0 m c X V v d D s s J n F 1 b 3 Q 7 U 2 V j d G l v b j E v V G F i b G U x I C g y K S 9 B d X R v U m V t b 3 Z l Z E N v b H V t b n M x L n v Z h 9 m A L S D Y t d i n 2 Y H Z i S D Y o 9 i x 2 L X Y r 9 i p I N i n 2 Y T Y r d m D 2 Y j Z h d i p I N m E 2 K / Z i S D Y p 9 m E 2 K z Z h 9 i n 2 L I g 2 K f Z h N m F 2 L X Y s d m B 2 Y k s M j d 9 J n F 1 b 3 Q 7 L C Z x d W 9 0 O 1 N l Y 3 R p b 2 4 x L 1 R h Y m x l M S A o M i k v Q X V 0 b 1 J l b W 9 2 Z W R D b 2 x 1 b W 5 z M S 5 7 2 Y j Z g C A t 2 K f Z g t i q 2 L H Y p 9 i 2 I N i n 2 Y T Y r d m D 2 Y j Z h d i p I N m F 2 Y Y g 2 K j Z h t m D I N i n 2 Y T Y p 9 i z 2 K r Y q 9 m F 2 K f Y s S D Y p 9 m E 2 Y L Z i N m F 2 Y k q K i o s M j h 9 J n F 1 b 3 Q 7 L C Z x d W 9 0 O 1 N l Y 3 R p b 2 4 x L 1 R h Y m x l M S A o M i k v Q X V 0 b 1 J l b W 9 2 Z W R D b 2 x 1 b W 5 z M S 5 7 M i 0 g I N i 1 2 K f Z g d m J I N m F 2 K / Z i t m I 2 Y b Z i t i p I N i n 2 Y T Z h 9 m K 2 K b Y p 9 i q I C D Y p 9 m E 2 L n Y p 9 m F 2 K k g 2 K f Z h N i l 2 Y L Y q t i 1 2 K f Y r 9 m K 2 K k s M j l 9 J n F 1 b 3 Q 7 L C Z x d W 9 0 O 1 N l Y 3 R p b 2 4 x L 1 R h Y m x l M S A o M i k v Q X V 0 b 1 J l b W 9 2 Z W R D b 2 x 1 b W 5 z M S 5 7 L i D Y t d i n 2 Y H Z i S D Y o 9 i x 2 L X Y r 9 i p I N i n 2 Y T Z h 9 m K 2 K b Y p 9 i q I N i n 2 Y T Y u d i n 2 Y X Y q S D Y p 9 m E 2 K X Z g t i q 2 L X Y p 9 i v 2 Y r Y q S D Z h N i v 2 Y k g 2 K f Z h N i s 2 Y f Y p 9 i y I C D Y p 9 m E 2 Y X Y t d i x 2 Y H Z i S w z M H 0 m c X V v d D s s J n F 1 b 3 Q 7 U 2 V j d G l v b j E v V G F i b G U x I C g y K S 9 B d X R v U m V t b 3 Z l Z E N v b H V t b n M x L n s u I N i l 2 Y L Y q t i x 2 K f Y t i D Y p 9 m E 2 Y f Z i t i m 2 K f Y q i D Y p 9 m E 2 L n Y p 9 m F 2 K k g 2 K f Z h N i l 2 Y L Y q t i 1 2 K f Y r 9 m K 2 K k g 2 Y X Z h i D Y q N m G 2 Y M g 2 K f Z h N i l 2 L P Y q t i r 2 Y X Y p 9 i x I N i n 2 Y T Z g t m I 2 Y X Z i S o q K i o s M z F 9 J n F 1 b 3 Q 7 L C Z x d W 9 0 O 1 N l Y 3 R p b 2 4 x L 1 R h Y m x l M S A o M i k v Q X V 0 b 1 J l b W 9 2 Z W R D b 2 x 1 b W 5 z M S 5 7 I D M t I C D Y t d i n 2 Y H Z i S D Z h d i v 2 Y r Z i N m G 2 Y r Y q S D Y q N m G 2 Y M g 2 K f Z h N i l 2 L P Y q t i r 2 Y X Y p 9 i x I N i n 2 Y T Z g t m I 2 Y X Z i S A s M z J 9 J n F 1 b 3 Q 7 L C Z x d W 9 0 O 1 N l Y 3 R p b 2 4 x L 1 R h Y m x l M S A o M i k v Q X V 0 b 1 J l b W 9 2 Z W R D b 2 x 1 b W 5 z M S 5 7 L i D Z h d i v 2 Y r Z i N m G 2 Y r Y q S D Y q N m G 2 Y M g 2 K f Z h N i l 2 L P Y q t i r 2 Y X Y p 9 i x I N i n 2 Y T Z g t m I 2 Y X Z i S w z M 3 0 m c X V v d D s s J n F 1 b 3 Q 7 U 2 V j d G l v b j E v V G F i b G U x I C g y K S 9 B d X R v U m V t b 3 Z l Z E N v b H V t b n M x L n s u I N m I 2 K / Y p 9 i m 2 L k g 2 K j Z h t m D I N i n 2 Y T Y p d i z 2 K r Y q 9 m F 2 K f Y s S D Y p 9 m E 2 Y L Z i N m F 2 Y k g 2 Y T Y r 9 m J I N i n 2 Y T Y r N m H 2 K f Y s i D Y p 9 m E 2 Y X Y t d i x 2 Y H Z i S A o L S k s M z R 9 J n F 1 b 3 Q 7 L C Z x d W 9 0 O 1 N l Y 3 R p b 2 4 x L 1 R h Y m x l M S A o M i k v Q X V 0 b 1 J l b W 9 2 Z W R D b 2 x 1 b W 5 z M S 5 7 I D Q t I C D Y p 9 m E 2 Y X Y r 9 m K 2 Y j Z h t m K 2 K k g 2 K f Z h N i o 2 Y r Z h t m K 2 K k g L D M 1 f S Z x d W 9 0 O y w m c X V v d D t T Z W N 0 a W 9 u M S 9 U Y W J s Z T E g K D I p L 0 F 1 d G 9 S Z W 1 v d m V k Q 2 9 s d W 1 u c z E u e y 4 g 2 Y X Y r 9 m K 2 Y j Z h t m K 2 K k g 2 K f Z h N i t 2 Y P Z i N m F 2 K k g 2 Y L Y q N m E I N i o 2 Y b Z g y D Y p 9 m E 2 K X Y s 9 i q 2 K v Z h d i n 2 L E g 2 K f Z h N m C 2 Y j Z h d m J I C j Y p d i z 2 K r Y q 9 m F 2 K f Y s d i n 2 K o g 2 Y H Z i S D Y o 9 m I 2 L H Y p 9 m C I N m F 2 K f Z h N m K 2 K k g 2 K 3 Z g 9 m I 2 Y X Z i t i p K S w z N n 0 m c X V v d D s s J n F 1 b 3 Q 7 U 2 V j d G l v b j E v V G F i b G U x I C g y K S 9 B d X R v U m V t b 3 Z l Z E N v b H V t b n M x L n s u 2 K f Z g t i q 2 L H Y p 9 i 2 I N i n 2 Y T Y r d m D 2 Y j Z h d i p I N m F 2 Y Y g 2 K j Z h t m D I N i n 2 Y T Y p 9 i z 2 K r Y q 9 m F 2 K f Y s S D Y p 9 m E 2 Y L Z i N m F 2 Y k s M z d 9 J n F 1 b 3 Q 7 L C Z x d W 9 0 O 1 N l Y 3 R p b 2 4 x L 1 R h Y m x l M S A o M i k v Q X V 0 b 1 J l b W 9 2 Z W R D b 2 x 1 b W 5 z M S 5 7 L i D Z h d i v 2 Y r Z i N m G 2 Y r Y q S D Y p 9 m E 2 Y f Z i t i m 2 K f Y q i D Y p 9 m E 2 L n Y p 9 m F 2 K k g 2 K f Z h N i l 2 Y L Y q t i 1 2 K f Y r 9 m K 2 K k g 2 Y L Y q N m E I N i o 2 Y b Z g y D Y p 9 m E 2 K X Y s 9 i q 2 K v Z h d i n 2 L E g 2 K f Z h N m C 2 Y j Z h d m J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F e H R y Y W N 0 Z W Q l M j B Z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7 Q P P 0 s l l P p B 0 G Y r Z o y O 0 A A A A A A g A A A A A A E G Y A A A A B A A A g A A A A t E t 9 H 9 u + o / O c S S f w m i c b B Q J 6 B 4 o X i C b i 1 Q f T J R F b 7 F Q A A A A A D o A A A A A C A A A g A A A A b z 2 q p e p n W W x D 6 s G H 8 v / u 5 p x p p k 3 Z z 8 o r F C 4 T X P x y Q C 9 Q A A A A i W B p L k b U 0 v o f 0 O O d O m 7 q F s g v 7 w b P 4 3 w 2 s a N E 0 3 t 4 G M 9 c 2 V W 6 O b m L S x K W Z k 4 8 g U W G c f i z j o J M O 7 M l Q C T l y 1 n V X A R z M Z A E t J M N L H p b 6 L w L x Q F A A A A A v K i B g 3 2 6 g f d O G f d I U Y E o M 3 P P C f 3 c A R H A X Q + M G t n f x w h F y S C H e S D R 1 8 R C o F 0 B W S S v S e W c Y m + L W o j E O a W P I Z i s U A = = < / D a t a M a s h u p > 
</file>

<file path=customXml/itemProps1.xml><?xml version="1.0" encoding="utf-8"?>
<ds:datastoreItem xmlns:ds="http://schemas.openxmlformats.org/officeDocument/2006/customXml" ds:itemID="{5F529DDB-12E3-42FF-83A7-CC827B81F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Debt_annual</vt:lpstr>
      <vt:lpstr>Domestic Debt</vt:lpstr>
      <vt:lpstr>Debt_annual!Print_Area</vt:lpstr>
      <vt:lpstr>Debt_annual!Print_Titles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mamdouh.marghany</dc:creator>
  <cp:lastModifiedBy>Ziad Saeed</cp:lastModifiedBy>
  <cp:lastPrinted>2023-03-23T08:16:04Z</cp:lastPrinted>
  <dcterms:created xsi:type="dcterms:W3CDTF">2009-04-23T10:41:14Z</dcterms:created>
  <dcterms:modified xsi:type="dcterms:W3CDTF">2025-04-13T22:54:15Z</dcterms:modified>
</cp:coreProperties>
</file>