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Usuario\Downloads\CRA SST\"/>
    </mc:Choice>
  </mc:AlternateContent>
  <xr:revisionPtr revIDLastSave="0" documentId="8_{19BA18EC-4FA2-45B8-B6EA-C61F122517FB}" xr6:coauthVersionLast="47" xr6:coauthVersionMax="47" xr10:uidLastSave="{00000000-0000-0000-0000-000000000000}"/>
  <bookViews>
    <workbookView xWindow="-120" yWindow="-120" windowWidth="20730" windowHeight="11160" tabRatio="779" activeTab="3" xr2:uid="{00000000-000D-0000-FFFF-FFFF00000000}"/>
  </bookViews>
  <sheets>
    <sheet name="Actividades internas" sheetId="28" r:id="rId1"/>
    <sheet name="Viveros" sheetId="29" state="hidden" r:id="rId2"/>
    <sheet name="Zoocriaderos" sheetId="32" state="hidden" r:id="rId3"/>
    <sheet name="Actividades externas" sheetId="31" r:id="rId4"/>
    <sheet name="Control de actualización" sheetId="33" r:id="rId5"/>
    <sheet name="Areas" sheetId="26" r:id="rId6"/>
    <sheet name="Peligros" sheetId="6" r:id="rId7"/>
    <sheet name="Eval Riesgo" sheetId="5" r:id="rId8"/>
  </sheets>
  <definedNames>
    <definedName name="_xlnm._FilterDatabase" localSheetId="3" hidden="1">'Actividades externas'!$A$6:$AT$55</definedName>
    <definedName name="_xlnm._FilterDatabase" localSheetId="0" hidden="1">'Actividades internas'!$A$6:$AT$47</definedName>
    <definedName name="_xlnm._FilterDatabase" localSheetId="1" hidden="1">Viveros!$A$7:$AS$25</definedName>
    <definedName name="_xlnm._FilterDatabase" localSheetId="2" hidden="1">Zoocriaderos!$A$7:$AS$25</definedName>
    <definedName name="_xlnm.Print_Area" localSheetId="7">'Eval Riesgo'!$A$1:$I$38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54" i="31" l="1"/>
  <c r="T54" i="31" s="1"/>
  <c r="S55" i="31"/>
  <c r="T55" i="31"/>
  <c r="S7" i="28"/>
  <c r="K32" i="28"/>
  <c r="M32" i="28"/>
  <c r="N32" i="28"/>
  <c r="O32" i="28" s="1"/>
  <c r="Q32" i="28"/>
  <c r="K33" i="28"/>
  <c r="M33" i="28"/>
  <c r="N33" i="28"/>
  <c r="O33" i="28" s="1"/>
  <c r="Q33" i="28"/>
  <c r="V33" i="28"/>
  <c r="V32" i="28"/>
  <c r="V17" i="28"/>
  <c r="Q17" i="28"/>
  <c r="N17" i="28"/>
  <c r="O17" i="28" s="1"/>
  <c r="M17" i="28"/>
  <c r="K17" i="28"/>
  <c r="V46" i="28"/>
  <c r="Q46" i="28"/>
  <c r="N46" i="28"/>
  <c r="O46" i="28" s="1"/>
  <c r="M46" i="28"/>
  <c r="K46" i="28"/>
  <c r="V29" i="28"/>
  <c r="Q29" i="28"/>
  <c r="N29" i="28"/>
  <c r="R29" i="28" s="1"/>
  <c r="S29" i="28" s="1"/>
  <c r="T29" i="28" s="1"/>
  <c r="M29" i="28"/>
  <c r="K29" i="28"/>
  <c r="V28" i="28"/>
  <c r="Q28" i="28"/>
  <c r="N28" i="28"/>
  <c r="O28" i="28" s="1"/>
  <c r="M28" i="28"/>
  <c r="K28" i="28"/>
  <c r="V30" i="28"/>
  <c r="Q30" i="28"/>
  <c r="N30" i="28"/>
  <c r="O30" i="28" s="1"/>
  <c r="M30" i="28"/>
  <c r="K30" i="28"/>
  <c r="V43" i="28"/>
  <c r="Q43" i="28"/>
  <c r="N43" i="28"/>
  <c r="O43" i="28" s="1"/>
  <c r="M43" i="28"/>
  <c r="K43" i="28"/>
  <c r="V34" i="28"/>
  <c r="Q34" i="28"/>
  <c r="N34" i="28"/>
  <c r="O34" i="28" s="1"/>
  <c r="M34" i="28"/>
  <c r="K34" i="28"/>
  <c r="V49" i="31"/>
  <c r="Q49" i="31"/>
  <c r="N49" i="31"/>
  <c r="R49" i="31" s="1"/>
  <c r="S49" i="31" s="1"/>
  <c r="T49" i="31" s="1"/>
  <c r="M49" i="31"/>
  <c r="K49" i="31"/>
  <c r="V35" i="32"/>
  <c r="Q35" i="32"/>
  <c r="N35" i="32"/>
  <c r="O35" i="32"/>
  <c r="M35" i="32"/>
  <c r="K35" i="32"/>
  <c r="N34" i="32"/>
  <c r="R34" i="32"/>
  <c r="V33" i="32"/>
  <c r="Q33" i="32"/>
  <c r="N33" i="32"/>
  <c r="R33" i="32"/>
  <c r="S33" i="32"/>
  <c r="T33" i="32"/>
  <c r="M33" i="32"/>
  <c r="K33" i="32"/>
  <c r="V32" i="32"/>
  <c r="Q32" i="32"/>
  <c r="N32" i="32"/>
  <c r="R32" i="32"/>
  <c r="S32" i="32"/>
  <c r="T32" i="32"/>
  <c r="M32" i="32"/>
  <c r="K32" i="32"/>
  <c r="V31" i="32"/>
  <c r="Q31" i="32"/>
  <c r="N31" i="32"/>
  <c r="R31" i="32"/>
  <c r="S31" i="32"/>
  <c r="T31" i="32"/>
  <c r="M31" i="32"/>
  <c r="K31" i="32"/>
  <c r="V30" i="32"/>
  <c r="Q30" i="32"/>
  <c r="O30" i="32"/>
  <c r="N30" i="32"/>
  <c r="R30" i="32"/>
  <c r="S30" i="32"/>
  <c r="T30" i="32"/>
  <c r="M30" i="32"/>
  <c r="K30" i="32"/>
  <c r="V29" i="32"/>
  <c r="Q29" i="32"/>
  <c r="N29" i="32"/>
  <c r="O29" i="32"/>
  <c r="M29" i="32"/>
  <c r="K29" i="32"/>
  <c r="V28" i="32"/>
  <c r="Q28" i="32"/>
  <c r="N28" i="32"/>
  <c r="R28" i="32"/>
  <c r="S28" i="32"/>
  <c r="T28" i="32"/>
  <c r="M28" i="32"/>
  <c r="K28" i="32"/>
  <c r="V28" i="29"/>
  <c r="Q28" i="29"/>
  <c r="N28" i="29"/>
  <c r="R28" i="29"/>
  <c r="S28" i="29"/>
  <c r="T28" i="29"/>
  <c r="M28" i="29"/>
  <c r="K28" i="29"/>
  <c r="V27" i="29"/>
  <c r="Q27" i="29"/>
  <c r="N27" i="29"/>
  <c r="R27" i="29"/>
  <c r="S27" i="29"/>
  <c r="T27" i="29"/>
  <c r="O27" i="29"/>
  <c r="M27" i="29"/>
  <c r="K27" i="29"/>
  <c r="V31" i="28"/>
  <c r="Q31" i="28"/>
  <c r="N31" i="28"/>
  <c r="R31" i="28" s="1"/>
  <c r="S31" i="28" s="1"/>
  <c r="T31" i="28" s="1"/>
  <c r="M31" i="28"/>
  <c r="K31" i="28"/>
  <c r="V36" i="28"/>
  <c r="Q36" i="28"/>
  <c r="N36" i="28"/>
  <c r="R36" i="28" s="1"/>
  <c r="S36" i="28" s="1"/>
  <c r="T36" i="28" s="1"/>
  <c r="M36" i="28"/>
  <c r="K36" i="28"/>
  <c r="V25" i="31"/>
  <c r="Q25" i="31"/>
  <c r="N25" i="31"/>
  <c r="R25" i="31"/>
  <c r="S25" i="31"/>
  <c r="T25" i="31" s="1"/>
  <c r="O25" i="31"/>
  <c r="M25" i="31"/>
  <c r="K25" i="31"/>
  <c r="V26" i="31"/>
  <c r="Q26" i="31"/>
  <c r="N26" i="31"/>
  <c r="O26" i="31" s="1"/>
  <c r="R26" i="31"/>
  <c r="S26" i="31" s="1"/>
  <c r="T26" i="31" s="1"/>
  <c r="M26" i="31"/>
  <c r="K26" i="31"/>
  <c r="V21" i="31"/>
  <c r="Q21" i="31"/>
  <c r="N21" i="31"/>
  <c r="R21" i="31" s="1"/>
  <c r="S21" i="31" s="1"/>
  <c r="T21" i="31" s="1"/>
  <c r="M21" i="31"/>
  <c r="K21" i="31"/>
  <c r="V20" i="31"/>
  <c r="Q20" i="31"/>
  <c r="N20" i="31"/>
  <c r="R20" i="31" s="1"/>
  <c r="S20" i="31" s="1"/>
  <c r="T20" i="31" s="1"/>
  <c r="M20" i="31"/>
  <c r="K20" i="31"/>
  <c r="V15" i="31"/>
  <c r="Q15" i="31"/>
  <c r="N15" i="31"/>
  <c r="R15" i="31" s="1"/>
  <c r="S15" i="31" s="1"/>
  <c r="T15" i="31" s="1"/>
  <c r="M15" i="31"/>
  <c r="K15" i="31"/>
  <c r="V16" i="31"/>
  <c r="Q16" i="31"/>
  <c r="N16" i="31"/>
  <c r="R16" i="31" s="1"/>
  <c r="S16" i="31" s="1"/>
  <c r="T16" i="31" s="1"/>
  <c r="M16" i="31"/>
  <c r="K16" i="31"/>
  <c r="V13" i="31"/>
  <c r="Q13" i="31"/>
  <c r="N13" i="31"/>
  <c r="O13" i="31" s="1"/>
  <c r="M13" i="31"/>
  <c r="K13" i="31"/>
  <c r="V23" i="28"/>
  <c r="Q23" i="28"/>
  <c r="N23" i="28"/>
  <c r="O23" i="28" s="1"/>
  <c r="M23" i="28"/>
  <c r="K23" i="28"/>
  <c r="V27" i="31"/>
  <c r="Q27" i="31"/>
  <c r="N27" i="31"/>
  <c r="R27" i="31" s="1"/>
  <c r="S27" i="31" s="1"/>
  <c r="T27" i="31" s="1"/>
  <c r="M27" i="31"/>
  <c r="K27" i="31"/>
  <c r="V24" i="31"/>
  <c r="Q24" i="31"/>
  <c r="N24" i="31"/>
  <c r="R24" i="31" s="1"/>
  <c r="S24" i="31" s="1"/>
  <c r="T24" i="31" s="1"/>
  <c r="M24" i="31"/>
  <c r="K24" i="31"/>
  <c r="Q22" i="31"/>
  <c r="N22" i="31"/>
  <c r="R22" i="31"/>
  <c r="S22" i="31" s="1"/>
  <c r="T22" i="31" s="1"/>
  <c r="M22" i="31"/>
  <c r="K22" i="31"/>
  <c r="V22" i="31"/>
  <c r="V19" i="31"/>
  <c r="Q19" i="31"/>
  <c r="N19" i="31"/>
  <c r="O19" i="31" s="1"/>
  <c r="M19" i="31"/>
  <c r="K19" i="31"/>
  <c r="K44" i="31"/>
  <c r="M44" i="31"/>
  <c r="N44" i="31"/>
  <c r="R44" i="31" s="1"/>
  <c r="S44" i="31" s="1"/>
  <c r="T44" i="31" s="1"/>
  <c r="Q44" i="31"/>
  <c r="V44" i="31"/>
  <c r="K14" i="31"/>
  <c r="M14" i="31"/>
  <c r="N14" i="31"/>
  <c r="R14" i="31" s="1"/>
  <c r="S14" i="31" s="1"/>
  <c r="T14" i="31" s="1"/>
  <c r="Q14" i="31"/>
  <c r="V14" i="31"/>
  <c r="AK14" i="31"/>
  <c r="AM14" i="31"/>
  <c r="AN14" i="31"/>
  <c r="AO14" i="31" s="1"/>
  <c r="AQ14" i="31"/>
  <c r="V17" i="31"/>
  <c r="Q17" i="31"/>
  <c r="N17" i="31"/>
  <c r="O17" i="31" s="1"/>
  <c r="M17" i="31"/>
  <c r="K17" i="31"/>
  <c r="V12" i="31"/>
  <c r="Q12" i="31"/>
  <c r="N12" i="31"/>
  <c r="O12" i="31" s="1"/>
  <c r="R12" i="31"/>
  <c r="S12" i="31" s="1"/>
  <c r="T12" i="31" s="1"/>
  <c r="M12" i="31"/>
  <c r="K12" i="31"/>
  <c r="V11" i="31"/>
  <c r="Q11" i="31"/>
  <c r="N11" i="31"/>
  <c r="R11" i="31" s="1"/>
  <c r="S11" i="31" s="1"/>
  <c r="T11" i="31" s="1"/>
  <c r="M11" i="31"/>
  <c r="K11" i="31"/>
  <c r="V10" i="31"/>
  <c r="Q10" i="31"/>
  <c r="N10" i="31"/>
  <c r="O10" i="31"/>
  <c r="M10" i="31"/>
  <c r="K10" i="31"/>
  <c r="V8" i="31"/>
  <c r="Q8" i="31"/>
  <c r="N8" i="31"/>
  <c r="R8" i="31" s="1"/>
  <c r="S8" i="31" s="1"/>
  <c r="T8" i="31" s="1"/>
  <c r="M8" i="31"/>
  <c r="K8" i="31"/>
  <c r="V9" i="31"/>
  <c r="Q9" i="31"/>
  <c r="N9" i="31"/>
  <c r="O9" i="31" s="1"/>
  <c r="M9" i="31"/>
  <c r="K9" i="31"/>
  <c r="V23" i="31"/>
  <c r="Q23" i="31"/>
  <c r="N23" i="31"/>
  <c r="R23" i="31" s="1"/>
  <c r="S23" i="31" s="1"/>
  <c r="T23" i="31" s="1"/>
  <c r="M23" i="31"/>
  <c r="K23" i="31"/>
  <c r="V18" i="31"/>
  <c r="Q18" i="31"/>
  <c r="N18" i="31"/>
  <c r="R18" i="31" s="1"/>
  <c r="S18" i="31" s="1"/>
  <c r="T18" i="31" s="1"/>
  <c r="M18" i="31"/>
  <c r="K18" i="31"/>
  <c r="V39" i="28"/>
  <c r="Q39" i="28"/>
  <c r="N39" i="28"/>
  <c r="R39" i="28" s="1"/>
  <c r="S39" i="28" s="1"/>
  <c r="T39" i="28" s="1"/>
  <c r="M39" i="28"/>
  <c r="K39" i="28"/>
  <c r="V40" i="28"/>
  <c r="Q40" i="28"/>
  <c r="N40" i="28"/>
  <c r="O40" i="28" s="1"/>
  <c r="M40" i="28"/>
  <c r="K40" i="28"/>
  <c r="V8" i="28"/>
  <c r="Q8" i="28"/>
  <c r="N8" i="28"/>
  <c r="R8" i="28" s="1"/>
  <c r="S8" i="28" s="1"/>
  <c r="T8" i="28" s="1"/>
  <c r="M8" i="28"/>
  <c r="K8" i="28"/>
  <c r="K7" i="31"/>
  <c r="M7" i="31"/>
  <c r="N7" i="31"/>
  <c r="O7" i="31" s="1"/>
  <c r="Q7" i="31"/>
  <c r="V7" i="31"/>
  <c r="AK7" i="31"/>
  <c r="AM7" i="31"/>
  <c r="AN7" i="31"/>
  <c r="AR7" i="31"/>
  <c r="AS7" i="31" s="1"/>
  <c r="AT7" i="31" s="1"/>
  <c r="AQ7" i="31"/>
  <c r="N33" i="29"/>
  <c r="R33" i="29"/>
  <c r="N53" i="31"/>
  <c r="R53" i="31" s="1"/>
  <c r="S53" i="31" s="1"/>
  <c r="T53" i="31" s="1"/>
  <c r="N54" i="31"/>
  <c r="R54" i="31" s="1"/>
  <c r="N55" i="31"/>
  <c r="R55" i="31" s="1"/>
  <c r="V43" i="31"/>
  <c r="Q43" i="31"/>
  <c r="N43" i="31"/>
  <c r="R43" i="31" s="1"/>
  <c r="S43" i="31" s="1"/>
  <c r="T43" i="31" s="1"/>
  <c r="M43" i="31"/>
  <c r="K43" i="31"/>
  <c r="V25" i="28"/>
  <c r="Q25" i="28"/>
  <c r="N25" i="28"/>
  <c r="O25" i="28" s="1"/>
  <c r="M25" i="28"/>
  <c r="K25" i="28"/>
  <c r="V24" i="28"/>
  <c r="Q24" i="28"/>
  <c r="N24" i="28"/>
  <c r="O24" i="28" s="1"/>
  <c r="M24" i="28"/>
  <c r="K24" i="28"/>
  <c r="V27" i="32"/>
  <c r="Q27" i="32"/>
  <c r="N27" i="32"/>
  <c r="O27" i="32"/>
  <c r="M27" i="32"/>
  <c r="K27" i="32"/>
  <c r="V34" i="29"/>
  <c r="Q34" i="29"/>
  <c r="N34" i="29"/>
  <c r="O34" i="29"/>
  <c r="M34" i="29"/>
  <c r="K34" i="29"/>
  <c r="V32" i="29"/>
  <c r="Q32" i="29"/>
  <c r="N32" i="29"/>
  <c r="R32" i="29"/>
  <c r="S32" i="29"/>
  <c r="T32" i="29"/>
  <c r="M32" i="29"/>
  <c r="K32" i="29"/>
  <c r="V31" i="29"/>
  <c r="Q31" i="29"/>
  <c r="N31" i="29"/>
  <c r="R31" i="29"/>
  <c r="S31" i="29"/>
  <c r="T31" i="29"/>
  <c r="M31" i="29"/>
  <c r="K31" i="29"/>
  <c r="K28" i="31"/>
  <c r="M28" i="31"/>
  <c r="N28" i="31"/>
  <c r="R28" i="31" s="1"/>
  <c r="S28" i="31" s="1"/>
  <c r="T28" i="31" s="1"/>
  <c r="Q28" i="31"/>
  <c r="V28" i="31"/>
  <c r="AK28" i="31"/>
  <c r="AM28" i="31"/>
  <c r="AN28" i="31"/>
  <c r="AR28" i="31" s="1"/>
  <c r="AS28" i="31" s="1"/>
  <c r="AT28" i="31" s="1"/>
  <c r="AQ28" i="31"/>
  <c r="K29" i="31"/>
  <c r="M29" i="31"/>
  <c r="N29" i="31"/>
  <c r="O29" i="31" s="1"/>
  <c r="Q29" i="31"/>
  <c r="V29" i="31"/>
  <c r="AK29" i="31"/>
  <c r="AM29" i="31"/>
  <c r="AN29" i="31"/>
  <c r="AR29" i="31" s="1"/>
  <c r="AS29" i="31" s="1"/>
  <c r="AT29" i="31" s="1"/>
  <c r="AQ29" i="31"/>
  <c r="K30" i="31"/>
  <c r="M30" i="31"/>
  <c r="N30" i="31"/>
  <c r="O30" i="31" s="1"/>
  <c r="Q30" i="31"/>
  <c r="V30" i="31"/>
  <c r="AK30" i="31"/>
  <c r="AM30" i="31"/>
  <c r="AN30" i="31"/>
  <c r="AO30" i="31"/>
  <c r="AQ30" i="31"/>
  <c r="K31" i="31"/>
  <c r="M31" i="31"/>
  <c r="N31" i="31"/>
  <c r="R31" i="31" s="1"/>
  <c r="S31" i="31" s="1"/>
  <c r="T31" i="31" s="1"/>
  <c r="O31" i="31"/>
  <c r="Q31" i="31"/>
  <c r="V31" i="31"/>
  <c r="AK31" i="31"/>
  <c r="AM31" i="31"/>
  <c r="AN31" i="31"/>
  <c r="AO31" i="31" s="1"/>
  <c r="AQ31" i="31"/>
  <c r="K32" i="31"/>
  <c r="M32" i="31"/>
  <c r="N32" i="31"/>
  <c r="R32" i="31" s="1"/>
  <c r="S32" i="31" s="1"/>
  <c r="T32" i="31" s="1"/>
  <c r="Q32" i="31"/>
  <c r="V32" i="31"/>
  <c r="AK32" i="31"/>
  <c r="AM32" i="31"/>
  <c r="AN32" i="31"/>
  <c r="AR32" i="31" s="1"/>
  <c r="AS32" i="31" s="1"/>
  <c r="AT32" i="31" s="1"/>
  <c r="AQ32" i="31"/>
  <c r="K33" i="31"/>
  <c r="M33" i="31"/>
  <c r="N33" i="31"/>
  <c r="O33" i="31" s="1"/>
  <c r="Q33" i="31"/>
  <c r="V33" i="31"/>
  <c r="AK33" i="31"/>
  <c r="AM33" i="31"/>
  <c r="AN33" i="31"/>
  <c r="AR33" i="31" s="1"/>
  <c r="AS33" i="31" s="1"/>
  <c r="AT33" i="31" s="1"/>
  <c r="AO33" i="31"/>
  <c r="AQ33" i="31"/>
  <c r="K34" i="31"/>
  <c r="M34" i="31"/>
  <c r="N34" i="31"/>
  <c r="O34" i="31" s="1"/>
  <c r="Q34" i="31"/>
  <c r="V34" i="31"/>
  <c r="AK34" i="31"/>
  <c r="AM34" i="31"/>
  <c r="AN34" i="31"/>
  <c r="AO34" i="31" s="1"/>
  <c r="AQ34" i="31"/>
  <c r="K35" i="31"/>
  <c r="M35" i="31"/>
  <c r="N35" i="31"/>
  <c r="Q35" i="31"/>
  <c r="V35" i="31"/>
  <c r="AK35" i="31"/>
  <c r="AM35" i="31"/>
  <c r="AN35" i="31"/>
  <c r="AR35" i="31" s="1"/>
  <c r="AS35" i="31" s="1"/>
  <c r="AT35" i="31" s="1"/>
  <c r="AQ35" i="31"/>
  <c r="K36" i="31"/>
  <c r="M36" i="31"/>
  <c r="N36" i="31"/>
  <c r="O36" i="31" s="1"/>
  <c r="Q36" i="31"/>
  <c r="V36" i="31"/>
  <c r="K37" i="31"/>
  <c r="M37" i="31"/>
  <c r="N37" i="31"/>
  <c r="R37" i="31" s="1"/>
  <c r="S37" i="31" s="1"/>
  <c r="T37" i="31" s="1"/>
  <c r="Q37" i="31"/>
  <c r="V37" i="31"/>
  <c r="K38" i="31"/>
  <c r="M38" i="31"/>
  <c r="N38" i="31"/>
  <c r="R38" i="31"/>
  <c r="S38" i="31" s="1"/>
  <c r="T38" i="31" s="1"/>
  <c r="Q38" i="31"/>
  <c r="V38" i="31"/>
  <c r="AK38" i="31"/>
  <c r="AM38" i="31"/>
  <c r="AN38" i="31"/>
  <c r="AO38" i="31" s="1"/>
  <c r="AR38" i="31"/>
  <c r="AS38" i="31"/>
  <c r="AT38" i="31"/>
  <c r="AQ38" i="31"/>
  <c r="K39" i="31"/>
  <c r="M39" i="31"/>
  <c r="N39" i="31"/>
  <c r="R39" i="31" s="1"/>
  <c r="S39" i="31" s="1"/>
  <c r="T39" i="31" s="1"/>
  <c r="Q39" i="31"/>
  <c r="V39" i="31"/>
  <c r="K40" i="31"/>
  <c r="M40" i="31"/>
  <c r="N40" i="31"/>
  <c r="R40" i="31" s="1"/>
  <c r="S40" i="31" s="1"/>
  <c r="T40" i="31" s="1"/>
  <c r="Q40" i="31"/>
  <c r="V40" i="31"/>
  <c r="K41" i="31"/>
  <c r="M41" i="31"/>
  <c r="N41" i="31"/>
  <c r="O41" i="31" s="1"/>
  <c r="Q41" i="31"/>
  <c r="V41" i="31"/>
  <c r="K42" i="31"/>
  <c r="M42" i="31"/>
  <c r="N42" i="31"/>
  <c r="R42" i="31" s="1"/>
  <c r="S42" i="31" s="1"/>
  <c r="T42" i="31" s="1"/>
  <c r="Q42" i="31"/>
  <c r="V42" i="31"/>
  <c r="K45" i="31"/>
  <c r="M45" i="31"/>
  <c r="N45" i="31"/>
  <c r="O45" i="31" s="1"/>
  <c r="Q45" i="31"/>
  <c r="V45" i="31"/>
  <c r="K46" i="31"/>
  <c r="M46" i="31"/>
  <c r="N46" i="31"/>
  <c r="O46" i="31" s="1"/>
  <c r="Q46" i="31"/>
  <c r="V46" i="31"/>
  <c r="K47" i="31"/>
  <c r="M47" i="31"/>
  <c r="N47" i="31"/>
  <c r="R47" i="31" s="1"/>
  <c r="S47" i="31" s="1"/>
  <c r="T47" i="31" s="1"/>
  <c r="O47" i="31"/>
  <c r="Q47" i="31"/>
  <c r="V47" i="31"/>
  <c r="K48" i="31"/>
  <c r="M48" i="31"/>
  <c r="N48" i="31"/>
  <c r="R48" i="31" s="1"/>
  <c r="S48" i="31" s="1"/>
  <c r="T48" i="31" s="1"/>
  <c r="O48" i="31"/>
  <c r="Q48" i="31"/>
  <c r="V48" i="31"/>
  <c r="K50" i="31"/>
  <c r="M50" i="31"/>
  <c r="N50" i="31"/>
  <c r="R50" i="31"/>
  <c r="S50" i="31" s="1"/>
  <c r="T50" i="31" s="1"/>
  <c r="Q50" i="31"/>
  <c r="V50" i="31"/>
  <c r="K51" i="31"/>
  <c r="M51" i="31"/>
  <c r="N51" i="31"/>
  <c r="R51" i="31"/>
  <c r="S51" i="31"/>
  <c r="T51" i="31" s="1"/>
  <c r="Q51" i="31"/>
  <c r="V51" i="31"/>
  <c r="K52" i="31"/>
  <c r="M52" i="31"/>
  <c r="N52" i="31"/>
  <c r="R52" i="31" s="1"/>
  <c r="S52" i="31" s="1"/>
  <c r="T52" i="31" s="1"/>
  <c r="O52" i="31"/>
  <c r="Q52" i="31"/>
  <c r="V52" i="31"/>
  <c r="K53" i="31"/>
  <c r="M53" i="31"/>
  <c r="Q53" i="31"/>
  <c r="V53" i="31"/>
  <c r="K8" i="32"/>
  <c r="M8" i="32"/>
  <c r="N8" i="32"/>
  <c r="R8" i="32"/>
  <c r="S8" i="32"/>
  <c r="T8" i="32"/>
  <c r="Q8" i="32"/>
  <c r="V8" i="32"/>
  <c r="AJ8" i="32"/>
  <c r="AL8" i="32"/>
  <c r="AM8" i="32"/>
  <c r="AQ8" i="32"/>
  <c r="AR8" i="32"/>
  <c r="AS8" i="32"/>
  <c r="AP8" i="32"/>
  <c r="K9" i="32"/>
  <c r="M9" i="32"/>
  <c r="N9" i="32"/>
  <c r="R9" i="32"/>
  <c r="S9" i="32"/>
  <c r="T9" i="32"/>
  <c r="Q9" i="32"/>
  <c r="V9" i="32"/>
  <c r="AJ9" i="32"/>
  <c r="AL9" i="32"/>
  <c r="AM9" i="32"/>
  <c r="AN9" i="32"/>
  <c r="AP9" i="32"/>
  <c r="K10" i="32"/>
  <c r="M10" i="32"/>
  <c r="N10" i="32"/>
  <c r="O10" i="32"/>
  <c r="Q10" i="32"/>
  <c r="V10" i="32"/>
  <c r="AJ10" i="32"/>
  <c r="AL10" i="32"/>
  <c r="AM10" i="32"/>
  <c r="AN10" i="32"/>
  <c r="AP10" i="32"/>
  <c r="K11" i="32"/>
  <c r="M11" i="32"/>
  <c r="N11" i="32"/>
  <c r="O11" i="32"/>
  <c r="Q11" i="32"/>
  <c r="V11" i="32"/>
  <c r="AJ11" i="32"/>
  <c r="AL11" i="32"/>
  <c r="AM11" i="32"/>
  <c r="AQ11" i="32"/>
  <c r="AR11" i="32"/>
  <c r="AS11" i="32"/>
  <c r="AP11" i="32"/>
  <c r="K12" i="32"/>
  <c r="M12" i="32"/>
  <c r="N12" i="32"/>
  <c r="R12" i="32"/>
  <c r="S12" i="32"/>
  <c r="T12" i="32"/>
  <c r="Q12" i="32"/>
  <c r="V12" i="32"/>
  <c r="AJ12" i="32"/>
  <c r="AL12" i="32"/>
  <c r="AM12" i="32"/>
  <c r="AQ12" i="32"/>
  <c r="AR12" i="32"/>
  <c r="AS12" i="32"/>
  <c r="AP12" i="32"/>
  <c r="K13" i="32"/>
  <c r="M13" i="32"/>
  <c r="N13" i="32"/>
  <c r="R13" i="32"/>
  <c r="S13" i="32"/>
  <c r="T13" i="32"/>
  <c r="Q13" i="32"/>
  <c r="V13" i="32"/>
  <c r="AJ13" i="32"/>
  <c r="AL13" i="32"/>
  <c r="AM13" i="32"/>
  <c r="AQ13" i="32"/>
  <c r="AR13" i="32"/>
  <c r="AS13" i="32"/>
  <c r="AP13" i="32"/>
  <c r="K14" i="32"/>
  <c r="M14" i="32"/>
  <c r="N14" i="32"/>
  <c r="O14" i="32"/>
  <c r="Q14" i="32"/>
  <c r="V14" i="32"/>
  <c r="AJ14" i="32"/>
  <c r="AL14" i="32"/>
  <c r="AM14" i="32"/>
  <c r="AN14" i="32"/>
  <c r="AP14" i="32"/>
  <c r="K15" i="32"/>
  <c r="M15" i="32"/>
  <c r="N15" i="32"/>
  <c r="O15" i="32"/>
  <c r="Q15" i="32"/>
  <c r="V15" i="32"/>
  <c r="AJ15" i="32"/>
  <c r="AL15" i="32"/>
  <c r="AM15" i="32"/>
  <c r="AN15" i="32"/>
  <c r="AP15" i="32"/>
  <c r="K16" i="32"/>
  <c r="M16" i="32"/>
  <c r="N16" i="32"/>
  <c r="R16" i="32"/>
  <c r="S16" i="32"/>
  <c r="T16" i="32"/>
  <c r="Q16" i="32"/>
  <c r="V16" i="32"/>
  <c r="AJ16" i="32"/>
  <c r="AL16" i="32"/>
  <c r="AM16" i="32"/>
  <c r="AQ16" i="32"/>
  <c r="AR16" i="32"/>
  <c r="AS16" i="32"/>
  <c r="AP16" i="32"/>
  <c r="K17" i="32"/>
  <c r="M17" i="32"/>
  <c r="N17" i="32"/>
  <c r="R17" i="32"/>
  <c r="S17" i="32"/>
  <c r="T17" i="32"/>
  <c r="Q17" i="32"/>
  <c r="V17" i="32"/>
  <c r="AJ17" i="32"/>
  <c r="AL17" i="32"/>
  <c r="AM17" i="32"/>
  <c r="AN17" i="32"/>
  <c r="AP17" i="32"/>
  <c r="K18" i="32"/>
  <c r="M18" i="32"/>
  <c r="N18" i="32"/>
  <c r="O18" i="32"/>
  <c r="Q18" i="32"/>
  <c r="V18" i="32"/>
  <c r="AJ18" i="32"/>
  <c r="AL18" i="32"/>
  <c r="AM18" i="32"/>
  <c r="AN18" i="32"/>
  <c r="AP18" i="32"/>
  <c r="K19" i="32"/>
  <c r="M19" i="32"/>
  <c r="N19" i="32"/>
  <c r="R19" i="32"/>
  <c r="S19" i="32"/>
  <c r="T19" i="32"/>
  <c r="Q19" i="32"/>
  <c r="V19" i="32"/>
  <c r="K20" i="32"/>
  <c r="M20" i="32"/>
  <c r="N20" i="32"/>
  <c r="R20" i="32"/>
  <c r="S20" i="32"/>
  <c r="T20" i="32"/>
  <c r="Q20" i="32"/>
  <c r="V20" i="32"/>
  <c r="AJ20" i="32"/>
  <c r="AL20" i="32"/>
  <c r="AM20" i="32"/>
  <c r="AQ20" i="32"/>
  <c r="AR20" i="32"/>
  <c r="AS20" i="32"/>
  <c r="AP20" i="32"/>
  <c r="K21" i="32"/>
  <c r="M21" i="32"/>
  <c r="N21" i="32"/>
  <c r="R21" i="32"/>
  <c r="S21" i="32"/>
  <c r="T21" i="32"/>
  <c r="Q21" i="32"/>
  <c r="V21" i="32"/>
  <c r="K22" i="32"/>
  <c r="M22" i="32"/>
  <c r="N22" i="32"/>
  <c r="O22" i="32"/>
  <c r="Q22" i="32"/>
  <c r="V22" i="32"/>
  <c r="K23" i="32"/>
  <c r="M23" i="32"/>
  <c r="N23" i="32"/>
  <c r="O23" i="32"/>
  <c r="Q23" i="32"/>
  <c r="V23" i="32"/>
  <c r="K24" i="32"/>
  <c r="M24" i="32"/>
  <c r="N24" i="32"/>
  <c r="R24" i="32"/>
  <c r="S24" i="32"/>
  <c r="T24" i="32"/>
  <c r="Q24" i="32"/>
  <c r="V24" i="32"/>
  <c r="K25" i="32"/>
  <c r="M25" i="32"/>
  <c r="N25" i="32"/>
  <c r="O25" i="32"/>
  <c r="Q25" i="32"/>
  <c r="V25" i="32"/>
  <c r="K26" i="32"/>
  <c r="M26" i="32"/>
  <c r="N26" i="32"/>
  <c r="O26" i="32"/>
  <c r="Q26" i="32"/>
  <c r="V26" i="32"/>
  <c r="K36" i="32"/>
  <c r="M36" i="32"/>
  <c r="N36" i="32"/>
  <c r="R36" i="32"/>
  <c r="S36" i="32"/>
  <c r="T36" i="32"/>
  <c r="Q36" i="32"/>
  <c r="V36" i="32"/>
  <c r="K37" i="32"/>
  <c r="M37" i="32"/>
  <c r="N37" i="32"/>
  <c r="R37" i="32"/>
  <c r="S37" i="32"/>
  <c r="T37" i="32"/>
  <c r="Q37" i="32"/>
  <c r="V37" i="32"/>
  <c r="K38" i="32"/>
  <c r="M38" i="32"/>
  <c r="N38" i="32"/>
  <c r="R38" i="32"/>
  <c r="S38" i="32"/>
  <c r="T38" i="32"/>
  <c r="Q38" i="32"/>
  <c r="V38" i="32"/>
  <c r="K8" i="29"/>
  <c r="M8" i="29"/>
  <c r="N8" i="29"/>
  <c r="Q8" i="29"/>
  <c r="V8" i="29"/>
  <c r="AJ8" i="29"/>
  <c r="AL8" i="29"/>
  <c r="AM8" i="29"/>
  <c r="AQ8" i="29"/>
  <c r="AR8" i="29"/>
  <c r="AS8" i="29"/>
  <c r="AN8" i="29"/>
  <c r="AP8" i="29"/>
  <c r="K9" i="29"/>
  <c r="M9" i="29"/>
  <c r="N9" i="29"/>
  <c r="R9" i="29"/>
  <c r="S9" i="29"/>
  <c r="T9" i="29"/>
  <c r="Q9" i="29"/>
  <c r="V9" i="29"/>
  <c r="AJ9" i="29"/>
  <c r="AL9" i="29"/>
  <c r="AM9" i="29"/>
  <c r="AQ9" i="29"/>
  <c r="AR9" i="29"/>
  <c r="AS9" i="29"/>
  <c r="AP9" i="29"/>
  <c r="K10" i="29"/>
  <c r="M10" i="29"/>
  <c r="N10" i="29"/>
  <c r="O10" i="29"/>
  <c r="Q10" i="29"/>
  <c r="V10" i="29"/>
  <c r="AJ10" i="29"/>
  <c r="AL10" i="29"/>
  <c r="AM10" i="29"/>
  <c r="AQ10" i="29"/>
  <c r="AR10" i="29"/>
  <c r="AS10" i="29"/>
  <c r="AN10" i="29"/>
  <c r="AP10" i="29"/>
  <c r="K11" i="29"/>
  <c r="M11" i="29"/>
  <c r="N11" i="29"/>
  <c r="R11" i="29"/>
  <c r="S11" i="29"/>
  <c r="T11" i="29"/>
  <c r="Q11" i="29"/>
  <c r="V11" i="29"/>
  <c r="AJ11" i="29"/>
  <c r="AL11" i="29"/>
  <c r="AM11" i="29"/>
  <c r="AN11" i="29"/>
  <c r="AP11" i="29"/>
  <c r="K12" i="29"/>
  <c r="M12" i="29"/>
  <c r="N12" i="29"/>
  <c r="R12" i="29"/>
  <c r="S12" i="29"/>
  <c r="T12" i="29"/>
  <c r="Q12" i="29"/>
  <c r="V12" i="29"/>
  <c r="AJ12" i="29"/>
  <c r="AL12" i="29"/>
  <c r="AM12" i="29"/>
  <c r="AQ12" i="29"/>
  <c r="AR12" i="29"/>
  <c r="AS12" i="29"/>
  <c r="AP12" i="29"/>
  <c r="K13" i="29"/>
  <c r="M13" i="29"/>
  <c r="N13" i="29"/>
  <c r="R13" i="29"/>
  <c r="S13" i="29"/>
  <c r="T13" i="29"/>
  <c r="O13" i="29"/>
  <c r="Q13" i="29"/>
  <c r="V13" i="29"/>
  <c r="AJ13" i="29"/>
  <c r="AL13" i="29"/>
  <c r="AM13" i="29"/>
  <c r="AQ13" i="29"/>
  <c r="AR13" i="29"/>
  <c r="AS13" i="29"/>
  <c r="AP13" i="29"/>
  <c r="K14" i="29"/>
  <c r="M14" i="29"/>
  <c r="N14" i="29"/>
  <c r="O14" i="29"/>
  <c r="Q14" i="29"/>
  <c r="V14" i="29"/>
  <c r="AJ14" i="29"/>
  <c r="AL14" i="29"/>
  <c r="AM14" i="29"/>
  <c r="AN14" i="29"/>
  <c r="AQ14" i="29"/>
  <c r="AR14" i="29"/>
  <c r="AS14" i="29"/>
  <c r="AP14" i="29"/>
  <c r="K15" i="29"/>
  <c r="M15" i="29"/>
  <c r="N15" i="29"/>
  <c r="R15" i="29"/>
  <c r="S15" i="29"/>
  <c r="T15" i="29"/>
  <c r="Q15" i="29"/>
  <c r="V15" i="29"/>
  <c r="AJ15" i="29"/>
  <c r="AL15" i="29"/>
  <c r="AM15" i="29"/>
  <c r="AN15" i="29"/>
  <c r="AP15" i="29"/>
  <c r="K16" i="29"/>
  <c r="M16" i="29"/>
  <c r="N16" i="29"/>
  <c r="R16" i="29"/>
  <c r="S16" i="29"/>
  <c r="T16" i="29"/>
  <c r="Q16" i="29"/>
  <c r="V16" i="29"/>
  <c r="AJ16" i="29"/>
  <c r="AL16" i="29"/>
  <c r="AM16" i="29"/>
  <c r="AQ16" i="29"/>
  <c r="AR16" i="29"/>
  <c r="AS16" i="29"/>
  <c r="AN16" i="29"/>
  <c r="AP16" i="29"/>
  <c r="K17" i="29"/>
  <c r="M17" i="29"/>
  <c r="N17" i="29"/>
  <c r="O17" i="29"/>
  <c r="Q17" i="29"/>
  <c r="V17" i="29"/>
  <c r="AJ17" i="29"/>
  <c r="AL17" i="29"/>
  <c r="AM17" i="29"/>
  <c r="AN17" i="29"/>
  <c r="AP17" i="29"/>
  <c r="K18" i="29"/>
  <c r="M18" i="29"/>
  <c r="N18" i="29"/>
  <c r="O18" i="29"/>
  <c r="Q18" i="29"/>
  <c r="V18" i="29"/>
  <c r="AJ18" i="29"/>
  <c r="AL18" i="29"/>
  <c r="AM18" i="29"/>
  <c r="AP18" i="29"/>
  <c r="K19" i="29"/>
  <c r="M19" i="29"/>
  <c r="N19" i="29"/>
  <c r="O19" i="29"/>
  <c r="Q19" i="29"/>
  <c r="V19" i="29"/>
  <c r="K20" i="29"/>
  <c r="M20" i="29"/>
  <c r="N20" i="29"/>
  <c r="R20" i="29"/>
  <c r="S20" i="29"/>
  <c r="T20" i="29"/>
  <c r="Q20" i="29"/>
  <c r="V20" i="29"/>
  <c r="AJ20" i="29"/>
  <c r="AL20" i="29"/>
  <c r="AM20" i="29"/>
  <c r="AQ20" i="29"/>
  <c r="AR20" i="29"/>
  <c r="AS20" i="29"/>
  <c r="AP20" i="29"/>
  <c r="K21" i="29"/>
  <c r="M21" i="29"/>
  <c r="N21" i="29"/>
  <c r="O21" i="29"/>
  <c r="Q21" i="29"/>
  <c r="V21" i="29"/>
  <c r="K22" i="29"/>
  <c r="M22" i="29"/>
  <c r="N22" i="29"/>
  <c r="O22" i="29"/>
  <c r="Q22" i="29"/>
  <c r="V22" i="29"/>
  <c r="K23" i="29"/>
  <c r="M23" i="29"/>
  <c r="N23" i="29"/>
  <c r="R23" i="29"/>
  <c r="S23" i="29"/>
  <c r="T23" i="29"/>
  <c r="Q23" i="29"/>
  <c r="V23" i="29"/>
  <c r="K24" i="29"/>
  <c r="M24" i="29"/>
  <c r="N24" i="29"/>
  <c r="O24" i="29"/>
  <c r="Q24" i="29"/>
  <c r="V24" i="29"/>
  <c r="K25" i="29"/>
  <c r="M25" i="29"/>
  <c r="N25" i="29"/>
  <c r="O25" i="29"/>
  <c r="Q25" i="29"/>
  <c r="V25" i="29"/>
  <c r="K26" i="29"/>
  <c r="M26" i="29"/>
  <c r="N26" i="29"/>
  <c r="O26" i="29"/>
  <c r="Q26" i="29"/>
  <c r="V26" i="29"/>
  <c r="K29" i="29"/>
  <c r="M29" i="29"/>
  <c r="N29" i="29"/>
  <c r="R29" i="29"/>
  <c r="S29" i="29"/>
  <c r="T29" i="29"/>
  <c r="Q29" i="29"/>
  <c r="V29" i="29"/>
  <c r="K30" i="29"/>
  <c r="M30" i="29"/>
  <c r="N30" i="29"/>
  <c r="R30" i="29"/>
  <c r="S30" i="29"/>
  <c r="T30" i="29"/>
  <c r="Q30" i="29"/>
  <c r="V30" i="29"/>
  <c r="K7" i="28"/>
  <c r="M7" i="28"/>
  <c r="N7" i="28"/>
  <c r="R7" i="28" s="1"/>
  <c r="T7" i="28" s="1"/>
  <c r="Q7" i="28"/>
  <c r="V7" i="28"/>
  <c r="AK7" i="28"/>
  <c r="AM7" i="28"/>
  <c r="AN7" i="28"/>
  <c r="AR7" i="28" s="1"/>
  <c r="AS7" i="28" s="1"/>
  <c r="AT7" i="28" s="1"/>
  <c r="AQ7" i="28"/>
  <c r="K9" i="28"/>
  <c r="M9" i="28"/>
  <c r="N9" i="28"/>
  <c r="R9" i="28" s="1"/>
  <c r="S9" i="28" s="1"/>
  <c r="T9" i="28" s="1"/>
  <c r="Q9" i="28"/>
  <c r="V9" i="28"/>
  <c r="AK9" i="28"/>
  <c r="AM9" i="28"/>
  <c r="AN9" i="28"/>
  <c r="AR9" i="28" s="1"/>
  <c r="AS9" i="28" s="1"/>
  <c r="AT9" i="28" s="1"/>
  <c r="AQ9" i="28"/>
  <c r="K10" i="28"/>
  <c r="M10" i="28"/>
  <c r="N10" i="28"/>
  <c r="R10" i="28" s="1"/>
  <c r="S10" i="28" s="1"/>
  <c r="T10" i="28" s="1"/>
  <c r="Q10" i="28"/>
  <c r="V10" i="28"/>
  <c r="AK10" i="28"/>
  <c r="AM10" i="28"/>
  <c r="AN10" i="28"/>
  <c r="AR10" i="28" s="1"/>
  <c r="AS10" i="28" s="1"/>
  <c r="AT10" i="28" s="1"/>
  <c r="AQ10" i="28"/>
  <c r="K11" i="28"/>
  <c r="M11" i="28"/>
  <c r="N11" i="28"/>
  <c r="R11" i="28" s="1"/>
  <c r="S11" i="28" s="1"/>
  <c r="T11" i="28" s="1"/>
  <c r="Q11" i="28"/>
  <c r="V11" i="28"/>
  <c r="AK11" i="28"/>
  <c r="AM11" i="28"/>
  <c r="AN11" i="28"/>
  <c r="AR11" i="28" s="1"/>
  <c r="AS11" i="28" s="1"/>
  <c r="AT11" i="28" s="1"/>
  <c r="AQ11" i="28"/>
  <c r="K12" i="28"/>
  <c r="M12" i="28"/>
  <c r="N12" i="28"/>
  <c r="R12" i="28" s="1"/>
  <c r="S12" i="28" s="1"/>
  <c r="T12" i="28" s="1"/>
  <c r="Q12" i="28"/>
  <c r="V12" i="28"/>
  <c r="AK12" i="28"/>
  <c r="AM12" i="28"/>
  <c r="AN12" i="28"/>
  <c r="AR12" i="28" s="1"/>
  <c r="AS12" i="28" s="1"/>
  <c r="AT12" i="28" s="1"/>
  <c r="AQ12" i="28"/>
  <c r="K13" i="28"/>
  <c r="M13" i="28"/>
  <c r="N13" i="28"/>
  <c r="R13" i="28" s="1"/>
  <c r="S13" i="28" s="1"/>
  <c r="T13" i="28" s="1"/>
  <c r="Q13" i="28"/>
  <c r="V13" i="28"/>
  <c r="AK13" i="28"/>
  <c r="AM13" i="28"/>
  <c r="AN13" i="28"/>
  <c r="AR13" i="28" s="1"/>
  <c r="AS13" i="28" s="1"/>
  <c r="AT13" i="28" s="1"/>
  <c r="AQ13" i="28"/>
  <c r="K14" i="28"/>
  <c r="M14" i="28"/>
  <c r="N14" i="28"/>
  <c r="O14" i="28" s="1"/>
  <c r="Q14" i="28"/>
  <c r="V14" i="28"/>
  <c r="AK14" i="28"/>
  <c r="AM14" i="28"/>
  <c r="AN14" i="28"/>
  <c r="AR14" i="28" s="1"/>
  <c r="AS14" i="28" s="1"/>
  <c r="AT14" i="28" s="1"/>
  <c r="AQ14" i="28"/>
  <c r="K15" i="28"/>
  <c r="M15" i="28"/>
  <c r="N15" i="28"/>
  <c r="O15" i="28" s="1"/>
  <c r="Q15" i="28"/>
  <c r="V15" i="28"/>
  <c r="AK15" i="28"/>
  <c r="AM15" i="28"/>
  <c r="AN15" i="28"/>
  <c r="AO15" i="28" s="1"/>
  <c r="AQ15" i="28"/>
  <c r="K16" i="28"/>
  <c r="M16" i="28"/>
  <c r="N16" i="28"/>
  <c r="O16" i="28" s="1"/>
  <c r="Q16" i="28"/>
  <c r="V16" i="28"/>
  <c r="AK16" i="28"/>
  <c r="AM16" i="28"/>
  <c r="AN16" i="28"/>
  <c r="AO16" i="28" s="1"/>
  <c r="AQ16" i="28"/>
  <c r="K18" i="28"/>
  <c r="M18" i="28"/>
  <c r="N18" i="28"/>
  <c r="O18" i="28" s="1"/>
  <c r="Q18" i="28"/>
  <c r="V18" i="28"/>
  <c r="AK18" i="28"/>
  <c r="AM18" i="28"/>
  <c r="AN18" i="28"/>
  <c r="AO18" i="28" s="1"/>
  <c r="AQ18" i="28"/>
  <c r="K19" i="28"/>
  <c r="M19" i="28"/>
  <c r="N19" i="28"/>
  <c r="R19" i="28" s="1"/>
  <c r="S19" i="28" s="1"/>
  <c r="T19" i="28" s="1"/>
  <c r="Q19" i="28"/>
  <c r="V19" i="28"/>
  <c r="K20" i="28"/>
  <c r="M20" i="28"/>
  <c r="N20" i="28"/>
  <c r="O20" i="28" s="1"/>
  <c r="Q20" i="28"/>
  <c r="V20" i="28"/>
  <c r="K21" i="28"/>
  <c r="M21" i="28"/>
  <c r="N21" i="28"/>
  <c r="R21" i="28" s="1"/>
  <c r="S21" i="28" s="1"/>
  <c r="T21" i="28" s="1"/>
  <c r="Q21" i="28"/>
  <c r="V21" i="28"/>
  <c r="AK21" i="28"/>
  <c r="AM21" i="28"/>
  <c r="AN21" i="28"/>
  <c r="AR21" i="28" s="1"/>
  <c r="AS21" i="28" s="1"/>
  <c r="AT21" i="28" s="1"/>
  <c r="AQ21" i="28"/>
  <c r="K22" i="28"/>
  <c r="M22" i="28"/>
  <c r="N22" i="28"/>
  <c r="O22" i="28" s="1"/>
  <c r="Q22" i="28"/>
  <c r="V22" i="28"/>
  <c r="K26" i="28"/>
  <c r="M26" i="28"/>
  <c r="N26" i="28"/>
  <c r="O26" i="28" s="1"/>
  <c r="Q26" i="28"/>
  <c r="V26" i="28"/>
  <c r="K27" i="28"/>
  <c r="M27" i="28"/>
  <c r="N27" i="28"/>
  <c r="R27" i="28" s="1"/>
  <c r="S27" i="28" s="1"/>
  <c r="T27" i="28" s="1"/>
  <c r="Q27" i="28"/>
  <c r="V27" i="28"/>
  <c r="K35" i="28"/>
  <c r="M35" i="28"/>
  <c r="N35" i="28"/>
  <c r="R35" i="28" s="1"/>
  <c r="S35" i="28" s="1"/>
  <c r="T35" i="28" s="1"/>
  <c r="Q35" i="28"/>
  <c r="V35" i="28"/>
  <c r="K37" i="28"/>
  <c r="M37" i="28"/>
  <c r="N37" i="28"/>
  <c r="R37" i="28" s="1"/>
  <c r="S37" i="28" s="1"/>
  <c r="T37" i="28" s="1"/>
  <c r="Q37" i="28"/>
  <c r="V37" i="28"/>
  <c r="K38" i="28"/>
  <c r="M38" i="28"/>
  <c r="N38" i="28"/>
  <c r="R38" i="28" s="1"/>
  <c r="S38" i="28" s="1"/>
  <c r="T38" i="28" s="1"/>
  <c r="Q38" i="28"/>
  <c r="V38" i="28"/>
  <c r="K41" i="28"/>
  <c r="M41" i="28"/>
  <c r="N41" i="28"/>
  <c r="R41" i="28" s="1"/>
  <c r="S41" i="28" s="1"/>
  <c r="T41" i="28" s="1"/>
  <c r="Q41" i="28"/>
  <c r="V41" i="28"/>
  <c r="K44" i="28"/>
  <c r="M44" i="28"/>
  <c r="N44" i="28"/>
  <c r="O44" i="28" s="1"/>
  <c r="Q44" i="28"/>
  <c r="V44" i="28"/>
  <c r="K45" i="28"/>
  <c r="M45" i="28"/>
  <c r="N45" i="28"/>
  <c r="R45" i="28" s="1"/>
  <c r="S45" i="28" s="1"/>
  <c r="T45" i="28" s="1"/>
  <c r="Q45" i="28"/>
  <c r="V45" i="28"/>
  <c r="K47" i="28"/>
  <c r="M47" i="28"/>
  <c r="N47" i="28"/>
  <c r="O47" i="28" s="1"/>
  <c r="Q47" i="28"/>
  <c r="V47" i="28"/>
  <c r="R26" i="29"/>
  <c r="S26" i="29"/>
  <c r="T26" i="29"/>
  <c r="O38" i="32"/>
  <c r="AN20" i="32"/>
  <c r="R10" i="32"/>
  <c r="S10" i="32"/>
  <c r="T10" i="32"/>
  <c r="O12" i="32"/>
  <c r="R27" i="32"/>
  <c r="S27" i="32"/>
  <c r="T27" i="32"/>
  <c r="AN9" i="29"/>
  <c r="R21" i="29"/>
  <c r="S21" i="29"/>
  <c r="T21" i="29"/>
  <c r="O23" i="29"/>
  <c r="R18" i="29"/>
  <c r="S18" i="29"/>
  <c r="T18" i="29"/>
  <c r="O31" i="29"/>
  <c r="O29" i="29"/>
  <c r="R17" i="29"/>
  <c r="S17" i="29"/>
  <c r="T17" i="29"/>
  <c r="O12" i="29"/>
  <c r="AN13" i="29"/>
  <c r="O32" i="29"/>
  <c r="O16" i="29"/>
  <c r="O15" i="29"/>
  <c r="O11" i="29"/>
  <c r="AQ15" i="29"/>
  <c r="AR15" i="29"/>
  <c r="AS15" i="29"/>
  <c r="O20" i="29"/>
  <c r="AR30" i="31"/>
  <c r="AS30" i="31" s="1"/>
  <c r="AT30" i="31" s="1"/>
  <c r="O43" i="31"/>
  <c r="R9" i="31"/>
  <c r="S9" i="31"/>
  <c r="T9" i="31"/>
  <c r="AO28" i="31"/>
  <c r="O51" i="31"/>
  <c r="R24" i="29"/>
  <c r="S24" i="29"/>
  <c r="T24" i="29"/>
  <c r="R22" i="29"/>
  <c r="S22" i="29"/>
  <c r="T22" i="29"/>
  <c r="AQ11" i="29"/>
  <c r="AR11" i="29"/>
  <c r="AS11" i="29"/>
  <c r="AQ17" i="29"/>
  <c r="AR17" i="29"/>
  <c r="AS17" i="29"/>
  <c r="AN12" i="29"/>
  <c r="O9" i="29"/>
  <c r="R25" i="29"/>
  <c r="S25" i="29"/>
  <c r="T25" i="29"/>
  <c r="R34" i="29"/>
  <c r="S34" i="29"/>
  <c r="T34" i="29"/>
  <c r="R14" i="29"/>
  <c r="S14" i="29"/>
  <c r="T14" i="29"/>
  <c r="O30" i="29"/>
  <c r="R10" i="29"/>
  <c r="S10" i="29"/>
  <c r="T10" i="29"/>
  <c r="O33" i="32"/>
  <c r="R35" i="32"/>
  <c r="S35" i="32"/>
  <c r="T35" i="32"/>
  <c r="O31" i="32"/>
  <c r="AN8" i="32"/>
  <c r="AQ18" i="32"/>
  <c r="AR18" i="32"/>
  <c r="AS18" i="32"/>
  <c r="R15" i="32"/>
  <c r="S15" i="32"/>
  <c r="T15" i="32"/>
  <c r="AN11" i="32"/>
  <c r="AN16" i="32"/>
  <c r="AQ17" i="32"/>
  <c r="AR17" i="32"/>
  <c r="AS17" i="32"/>
  <c r="O20" i="32"/>
  <c r="O24" i="32"/>
  <c r="AN13" i="32"/>
  <c r="O36" i="32"/>
  <c r="AQ9" i="32"/>
  <c r="AR9" i="32"/>
  <c r="AS9" i="32"/>
  <c r="O8" i="32"/>
  <c r="R29" i="32"/>
  <c r="S29" i="32"/>
  <c r="T29" i="32"/>
  <c r="AQ15" i="32"/>
  <c r="AR15" i="32"/>
  <c r="AS15" i="32"/>
  <c r="O16" i="32"/>
  <c r="O13" i="32"/>
  <c r="O37" i="32"/>
  <c r="O19" i="32"/>
  <c r="O28" i="32"/>
  <c r="AQ14" i="32"/>
  <c r="AR14" i="32"/>
  <c r="AS14" i="32"/>
  <c r="AQ10" i="32"/>
  <c r="AR10" i="32"/>
  <c r="AS10" i="32"/>
  <c r="O9" i="32"/>
  <c r="O17" i="32"/>
  <c r="R26" i="32"/>
  <c r="S26" i="32"/>
  <c r="T26" i="32"/>
  <c r="R18" i="32"/>
  <c r="S18" i="32"/>
  <c r="T18" i="32"/>
  <c r="R23" i="32"/>
  <c r="S23" i="32"/>
  <c r="T23" i="32"/>
  <c r="O21" i="32"/>
  <c r="R22" i="32"/>
  <c r="S22" i="32"/>
  <c r="T22" i="32"/>
  <c r="R14" i="32"/>
  <c r="S14" i="32"/>
  <c r="T14" i="32"/>
  <c r="R11" i="32"/>
  <c r="S11" i="32"/>
  <c r="T11" i="32"/>
  <c r="AQ18" i="29"/>
  <c r="AR18" i="29"/>
  <c r="AS18" i="29"/>
  <c r="AN18" i="29"/>
  <c r="AN12" i="32"/>
  <c r="R25" i="32"/>
  <c r="S25" i="32"/>
  <c r="T25" i="32"/>
  <c r="R8" i="29"/>
  <c r="S8" i="29"/>
  <c r="T8" i="29"/>
  <c r="O8" i="29"/>
  <c r="AN20" i="29"/>
  <c r="R19" i="29"/>
  <c r="S19" i="29"/>
  <c r="T19" i="29"/>
  <c r="O28" i="29"/>
  <c r="O32" i="32"/>
  <c r="AO7" i="31"/>
  <c r="O8" i="31"/>
  <c r="O16" i="31"/>
  <c r="O22" i="31"/>
  <c r="R28" i="28"/>
  <c r="S28" i="28" s="1"/>
  <c r="T28" i="28" s="1"/>
  <c r="O35" i="28"/>
  <c r="O39" i="28"/>
  <c r="AO11" i="28"/>
  <c r="AO12" i="28"/>
  <c r="AR15" i="28"/>
  <c r="AS15" i="28" s="1"/>
  <c r="AT15" i="28" s="1"/>
  <c r="AO21" i="28"/>
  <c r="R10" i="31"/>
  <c r="S10" i="31" s="1"/>
  <c r="T10" i="31" s="1"/>
  <c r="R29" i="31"/>
  <c r="S29" i="31" s="1"/>
  <c r="T29" i="31" s="1"/>
  <c r="O38" i="31"/>
  <c r="O18" i="31"/>
  <c r="R41" i="31"/>
  <c r="S41" i="31" s="1"/>
  <c r="T41" i="31" s="1"/>
  <c r="O53" i="31"/>
  <c r="O49" i="31"/>
  <c r="O44" i="31"/>
  <c r="R46" i="31"/>
  <c r="S46" i="31" s="1"/>
  <c r="T46" i="31" s="1"/>
  <c r="O50" i="31"/>
  <c r="AO35" i="31"/>
  <c r="R35" i="31"/>
  <c r="S35" i="31" s="1"/>
  <c r="T35" i="31" s="1"/>
  <c r="O35" i="31"/>
  <c r="O40" i="31" l="1"/>
  <c r="R45" i="31"/>
  <c r="S45" i="31" s="1"/>
  <c r="T45" i="31" s="1"/>
  <c r="O39" i="31"/>
  <c r="O37" i="31"/>
  <c r="O21" i="31"/>
  <c r="O20" i="31"/>
  <c r="O15" i="31"/>
  <c r="O11" i="31"/>
  <c r="O37" i="28"/>
  <c r="O12" i="28"/>
  <c r="R19" i="31"/>
  <c r="S19" i="31" s="1"/>
  <c r="T19" i="31" s="1"/>
  <c r="AR31" i="31"/>
  <c r="AS31" i="31" s="1"/>
  <c r="AT31" i="31" s="1"/>
  <c r="O42" i="31"/>
  <c r="O24" i="31"/>
  <c r="AO29" i="31"/>
  <c r="R34" i="31"/>
  <c r="S34" i="31" s="1"/>
  <c r="T34" i="31" s="1"/>
  <c r="R13" i="31"/>
  <c r="S13" i="31" s="1"/>
  <c r="T13" i="31" s="1"/>
  <c r="R17" i="31"/>
  <c r="S17" i="31" s="1"/>
  <c r="T17" i="31" s="1"/>
  <c r="R7" i="31"/>
  <c r="S7" i="31" s="1"/>
  <c r="T7" i="31" s="1"/>
  <c r="R43" i="28"/>
  <c r="S43" i="28" s="1"/>
  <c r="T43" i="28" s="1"/>
  <c r="R22" i="28"/>
  <c r="S22" i="28" s="1"/>
  <c r="T22" i="28" s="1"/>
  <c r="R40" i="28"/>
  <c r="S40" i="28" s="1"/>
  <c r="T40" i="28" s="1"/>
  <c r="O38" i="28"/>
  <c r="R23" i="28"/>
  <c r="S23" i="28" s="1"/>
  <c r="T23" i="28" s="1"/>
  <c r="O27" i="28"/>
  <c r="O19" i="28"/>
  <c r="R32" i="28"/>
  <c r="S32" i="28" s="1"/>
  <c r="T32" i="28" s="1"/>
  <c r="R16" i="28"/>
  <c r="S16" i="28" s="1"/>
  <c r="T16" i="28" s="1"/>
  <c r="O13" i="28"/>
  <c r="AR16" i="28"/>
  <c r="AS16" i="28" s="1"/>
  <c r="AT16" i="28" s="1"/>
  <c r="O41" i="28"/>
  <c r="AR18" i="28"/>
  <c r="AS18" i="28" s="1"/>
  <c r="AT18" i="28" s="1"/>
  <c r="O29" i="28"/>
  <c r="R17" i="28"/>
  <c r="S17" i="28" s="1"/>
  <c r="T17" i="28" s="1"/>
  <c r="AO14" i="28"/>
  <c r="R34" i="28"/>
  <c r="S34" i="28" s="1"/>
  <c r="T34" i="28" s="1"/>
  <c r="AO10" i="28"/>
  <c r="O9" i="28"/>
  <c r="R20" i="28"/>
  <c r="S20" i="28" s="1"/>
  <c r="T20" i="28" s="1"/>
  <c r="O10" i="28"/>
  <c r="R46" i="28"/>
  <c r="S46" i="28" s="1"/>
  <c r="T46" i="28" s="1"/>
  <c r="R24" i="28"/>
  <c r="S24" i="28" s="1"/>
  <c r="T24" i="28" s="1"/>
  <c r="O45" i="28"/>
  <c r="O8" i="28"/>
  <c r="O36" i="28"/>
  <c r="O21" i="28"/>
  <c r="R18" i="28"/>
  <c r="S18" i="28" s="1"/>
  <c r="T18" i="28" s="1"/>
  <c r="R15" i="28"/>
  <c r="S15" i="28" s="1"/>
  <c r="T15" i="28" s="1"/>
  <c r="O11" i="28"/>
  <c r="AO9" i="28"/>
  <c r="R25" i="28"/>
  <c r="S25" i="28" s="1"/>
  <c r="T25" i="28" s="1"/>
  <c r="R33" i="28"/>
  <c r="S33" i="28" s="1"/>
  <c r="T33" i="28" s="1"/>
  <c r="R30" i="28"/>
  <c r="S30" i="28" s="1"/>
  <c r="T30" i="28" s="1"/>
  <c r="R26" i="28"/>
  <c r="S26" i="28" s="1"/>
  <c r="T26" i="28" s="1"/>
  <c r="R47" i="28"/>
  <c r="S47" i="28" s="1"/>
  <c r="T47" i="28" s="1"/>
  <c r="R44" i="28"/>
  <c r="S44" i="28" s="1"/>
  <c r="T44" i="28" s="1"/>
  <c r="AO13" i="28"/>
  <c r="O7" i="28"/>
  <c r="AO7" i="28"/>
  <c r="R14" i="28"/>
  <c r="S14" i="28" s="1"/>
  <c r="T14" i="28" s="1"/>
  <c r="O31" i="28"/>
  <c r="O27" i="31"/>
  <c r="O23" i="31"/>
  <c r="R30" i="31"/>
  <c r="S30" i="31" s="1"/>
  <c r="T30" i="31" s="1"/>
  <c r="R33" i="31"/>
  <c r="S33" i="31" s="1"/>
  <c r="T33" i="31" s="1"/>
  <c r="R36" i="31"/>
  <c r="S36" i="31" s="1"/>
  <c r="T36" i="31" s="1"/>
  <c r="O14" i="31"/>
  <c r="AO32" i="31"/>
  <c r="O28" i="31"/>
  <c r="O32" i="31"/>
  <c r="AR14" i="31"/>
  <c r="AS14" i="31" s="1"/>
  <c r="AT14" i="31" s="1"/>
  <c r="AR34" i="31"/>
  <c r="AS34" i="31" s="1"/>
  <c r="AT34" i="3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Monica</author>
  </authors>
  <commentList>
    <comment ref="J6" authorId="0" shapeId="0" xr:uid="{00000000-0006-0000-0000-000001000000}">
      <text>
        <r>
          <rPr>
            <b/>
            <sz val="8"/>
            <color indexed="81"/>
            <rFont val="Tahoma"/>
            <family val="2"/>
          </rPr>
          <t>Mónica:</t>
        </r>
        <r>
          <rPr>
            <sz val="8"/>
            <color indexed="81"/>
            <rFont val="Tahoma"/>
            <family val="2"/>
          </rPr>
          <t xml:space="preserve">
 </t>
        </r>
        <r>
          <rPr>
            <b/>
            <sz val="8"/>
            <color indexed="81"/>
            <rFont val="Tahoma"/>
            <family val="2"/>
          </rPr>
          <t xml:space="preserve">10 </t>
        </r>
        <r>
          <rPr>
            <sz val="8"/>
            <color indexed="81"/>
            <rFont val="Tahoma"/>
            <family val="2"/>
          </rPr>
          <t xml:space="preserve">Se ha(n) detectado peligro(s) que determina(n) como posible la generación de incidentes o consecuencias muy significativas, o la eficacia del conjunto de medidas preventivas existentes respecto al riesgo es nula o no existe, o ambos.
</t>
        </r>
        <r>
          <rPr>
            <b/>
            <sz val="8"/>
            <color indexed="81"/>
            <rFont val="Tahoma"/>
            <family val="2"/>
          </rPr>
          <t>6</t>
        </r>
        <r>
          <rPr>
            <sz val="8"/>
            <color indexed="81"/>
            <rFont val="Tahoma"/>
            <family val="2"/>
          </rPr>
          <t xml:space="preserve">  Se ha(n) detectado algún(os) peligro(s) que pueden dar lugar a consecuencias significativa(s), o la eficacia del conjunto de medidas preventivas existentes es baja, o ambos.
</t>
        </r>
        <r>
          <rPr>
            <b/>
            <sz val="8"/>
            <color indexed="81"/>
            <rFont val="Tahoma"/>
            <family val="2"/>
          </rPr>
          <t>2</t>
        </r>
        <r>
          <rPr>
            <sz val="8"/>
            <color indexed="81"/>
            <rFont val="Tahoma"/>
            <family val="2"/>
          </rPr>
          <t xml:space="preserve"> Se han detectado peligros que pueden dar lugar a consecuencias poco significativas o de menor importancia, o la eficacia del conjunto de medidas preventivas existentes es moderada, o ambos. 
</t>
        </r>
        <r>
          <rPr>
            <b/>
            <sz val="8"/>
            <color indexed="81"/>
            <rFont val="Tahoma"/>
            <family val="2"/>
          </rPr>
          <t>0</t>
        </r>
        <r>
          <rPr>
            <sz val="8"/>
            <color indexed="81"/>
            <rFont val="Tahoma"/>
            <family val="2"/>
          </rPr>
          <t xml:space="preserve"> No se ha detectado consecuencia alguna, o la eficacia del conjunto de medidas preventivas existentes es alta, o ambos. El riesgo está controlado.
</t>
        </r>
      </text>
    </comment>
    <comment ref="L6" authorId="0" shapeId="0" xr:uid="{00000000-0006-0000-0000-000002000000}">
      <text>
        <r>
          <rPr>
            <b/>
            <sz val="8"/>
            <color indexed="81"/>
            <rFont val="Tahoma"/>
            <family val="2"/>
          </rPr>
          <t>Mónica:</t>
        </r>
        <r>
          <rPr>
            <sz val="8"/>
            <color indexed="81"/>
            <rFont val="Tahoma"/>
            <family val="2"/>
          </rPr>
          <t xml:space="preserve">
</t>
        </r>
        <r>
          <rPr>
            <b/>
            <sz val="8"/>
            <color indexed="81"/>
            <rFont val="Tahoma"/>
            <family val="2"/>
          </rPr>
          <t xml:space="preserve">4 </t>
        </r>
        <r>
          <rPr>
            <sz val="8"/>
            <color indexed="81"/>
            <rFont val="Tahoma"/>
            <family val="2"/>
          </rPr>
          <t xml:space="preserve">La situación de exposición se presenta sin interrupción o varias veces con tiempo prolongado durante la jornada laboral.
</t>
        </r>
        <r>
          <rPr>
            <b/>
            <sz val="8"/>
            <color indexed="81"/>
            <rFont val="Tahoma"/>
            <family val="2"/>
          </rPr>
          <t>3</t>
        </r>
        <r>
          <rPr>
            <sz val="8"/>
            <color indexed="81"/>
            <rFont val="Tahoma"/>
            <family val="2"/>
          </rPr>
          <t xml:space="preserve"> La situación de exposición se presenta varias veces durante la jornada laboral por tiempos cortos.
</t>
        </r>
        <r>
          <rPr>
            <b/>
            <sz val="8"/>
            <color indexed="81"/>
            <rFont val="Tahoma"/>
            <family val="2"/>
          </rPr>
          <t>2</t>
        </r>
        <r>
          <rPr>
            <sz val="8"/>
            <color indexed="81"/>
            <rFont val="Tahoma"/>
            <family val="2"/>
          </rPr>
          <t xml:space="preserve"> La situación de exposición se presenta alguna vez durante la jornada laboral y por un periodo de tiempo corto.
</t>
        </r>
        <r>
          <rPr>
            <b/>
            <sz val="8"/>
            <color indexed="81"/>
            <rFont val="Tahoma"/>
            <family val="2"/>
          </rPr>
          <t>1</t>
        </r>
        <r>
          <rPr>
            <sz val="8"/>
            <color indexed="81"/>
            <rFont val="Tahoma"/>
            <family val="2"/>
          </rPr>
          <t xml:space="preserve"> La situación de exposición se presenta de manera eventual.
</t>
        </r>
      </text>
    </comment>
    <comment ref="P6" authorId="0" shapeId="0" xr:uid="{00000000-0006-0000-0000-000003000000}">
      <text>
        <r>
          <rPr>
            <b/>
            <sz val="8"/>
            <color indexed="81"/>
            <rFont val="Tahoma"/>
            <family val="2"/>
          </rPr>
          <t>Mónica:</t>
        </r>
        <r>
          <rPr>
            <sz val="8"/>
            <color indexed="81"/>
            <rFont val="Tahoma"/>
            <family val="2"/>
          </rPr>
          <t xml:space="preserve">
100 Muerte (s)
60 Muy grave (MG) 60 Lesiones o enfermedades graves irreparables (Incapacidad permanente parcial o invalidez).
 25 Lesiones o enfermedades con incapacidad laboral temporal (ILT).
10 Lesiones o enfermedades que no requieren incapacidad</t>
        </r>
      </text>
    </comment>
    <comment ref="AJ6" authorId="0" shapeId="0" xr:uid="{00000000-0006-0000-0000-000004000000}">
      <text>
        <r>
          <rPr>
            <b/>
            <sz val="8"/>
            <color indexed="81"/>
            <rFont val="Tahoma"/>
            <family val="2"/>
          </rPr>
          <t>Mónica:</t>
        </r>
        <r>
          <rPr>
            <sz val="8"/>
            <color indexed="81"/>
            <rFont val="Tahoma"/>
            <family val="2"/>
          </rPr>
          <t xml:space="preserve">
 </t>
        </r>
        <r>
          <rPr>
            <b/>
            <sz val="8"/>
            <color indexed="81"/>
            <rFont val="Tahoma"/>
            <family val="2"/>
          </rPr>
          <t xml:space="preserve">10 </t>
        </r>
        <r>
          <rPr>
            <sz val="8"/>
            <color indexed="81"/>
            <rFont val="Tahoma"/>
            <family val="2"/>
          </rPr>
          <t xml:space="preserve">Se ha(n) detectado peligro(s) que determina(n) como posible la generación de incidentes o consecuencias muy significativas, o la eficacia del conjunto de medidas preventivas existentes respecto al riesgo es nula o no existe, o ambos.
</t>
        </r>
        <r>
          <rPr>
            <b/>
            <sz val="8"/>
            <color indexed="81"/>
            <rFont val="Tahoma"/>
            <family val="2"/>
          </rPr>
          <t>6</t>
        </r>
        <r>
          <rPr>
            <sz val="8"/>
            <color indexed="81"/>
            <rFont val="Tahoma"/>
            <family val="2"/>
          </rPr>
          <t xml:space="preserve">  Se ha(n) detectado algún(os) peligro(s) que pueden dar lugar a consecuencias significativa(s), o la eficacia del conjunto de medidas preventivas existentes es baja, o ambos.
</t>
        </r>
        <r>
          <rPr>
            <b/>
            <sz val="8"/>
            <color indexed="81"/>
            <rFont val="Tahoma"/>
            <family val="2"/>
          </rPr>
          <t>2</t>
        </r>
        <r>
          <rPr>
            <sz val="8"/>
            <color indexed="81"/>
            <rFont val="Tahoma"/>
            <family val="2"/>
          </rPr>
          <t xml:space="preserve"> Se han detectado peligros que pueden dar lugar a consecuencias poco significativas o de menor importancia, o la eficacia del conjunto de medidas preventivas existentes es moderada, o ambos. 
</t>
        </r>
        <r>
          <rPr>
            <b/>
            <sz val="8"/>
            <color indexed="81"/>
            <rFont val="Tahoma"/>
            <family val="2"/>
          </rPr>
          <t>0</t>
        </r>
        <r>
          <rPr>
            <sz val="8"/>
            <color indexed="81"/>
            <rFont val="Tahoma"/>
            <family val="2"/>
          </rPr>
          <t xml:space="preserve"> No se ha detectado consecuencia alguna, o la eficacia del conjunto de medidas
preventivas existentes es alta, o ambos. El riesgo está controlado.</t>
        </r>
      </text>
    </comment>
    <comment ref="AL6" authorId="0" shapeId="0" xr:uid="{00000000-0006-0000-0000-000005000000}">
      <text>
        <r>
          <rPr>
            <b/>
            <sz val="8"/>
            <color indexed="81"/>
            <rFont val="Tahoma"/>
            <family val="2"/>
          </rPr>
          <t>Mónica:</t>
        </r>
        <r>
          <rPr>
            <sz val="8"/>
            <color indexed="81"/>
            <rFont val="Tahoma"/>
            <family val="2"/>
          </rPr>
          <t xml:space="preserve">
</t>
        </r>
        <r>
          <rPr>
            <b/>
            <sz val="8"/>
            <color indexed="81"/>
            <rFont val="Tahoma"/>
            <family val="2"/>
          </rPr>
          <t xml:space="preserve">4 </t>
        </r>
        <r>
          <rPr>
            <sz val="8"/>
            <color indexed="81"/>
            <rFont val="Tahoma"/>
            <family val="2"/>
          </rPr>
          <t xml:space="preserve">La situación de exposición se presenta sin interrupción o varias veces con tiempo prolongado durante la jornada laboral.
</t>
        </r>
        <r>
          <rPr>
            <b/>
            <sz val="8"/>
            <color indexed="81"/>
            <rFont val="Tahoma"/>
            <family val="2"/>
          </rPr>
          <t>3</t>
        </r>
        <r>
          <rPr>
            <sz val="8"/>
            <color indexed="81"/>
            <rFont val="Tahoma"/>
            <family val="2"/>
          </rPr>
          <t xml:space="preserve"> La situación de exposición se presenta varias veces durante la jornada laboral por tiempos cortos.
</t>
        </r>
        <r>
          <rPr>
            <b/>
            <sz val="8"/>
            <color indexed="81"/>
            <rFont val="Tahoma"/>
            <family val="2"/>
          </rPr>
          <t>2</t>
        </r>
        <r>
          <rPr>
            <sz val="8"/>
            <color indexed="81"/>
            <rFont val="Tahoma"/>
            <family val="2"/>
          </rPr>
          <t xml:space="preserve"> La situación de exposición se presenta alguna vez durante la jornada laboral y por un periodo de tiempo corto.
</t>
        </r>
        <r>
          <rPr>
            <b/>
            <sz val="8"/>
            <color indexed="81"/>
            <rFont val="Tahoma"/>
            <family val="2"/>
          </rPr>
          <t>1</t>
        </r>
        <r>
          <rPr>
            <sz val="8"/>
            <color indexed="81"/>
            <rFont val="Tahoma"/>
            <family val="2"/>
          </rPr>
          <t xml:space="preserve"> La situación de exposición se presenta de manera eventual.
</t>
        </r>
      </text>
    </comment>
    <comment ref="AP6" authorId="0" shapeId="0" xr:uid="{00000000-0006-0000-0000-000006000000}">
      <text>
        <r>
          <rPr>
            <b/>
            <sz val="8"/>
            <color indexed="81"/>
            <rFont val="Tahoma"/>
            <family val="2"/>
          </rPr>
          <t>Mónica:</t>
        </r>
        <r>
          <rPr>
            <sz val="8"/>
            <color indexed="81"/>
            <rFont val="Tahoma"/>
            <family val="2"/>
          </rPr>
          <t xml:space="preserve">
100 Muerte (s)
60 Muy grave (MG) 60 Lesiones o enfermedades graves irreparables (Incapacidad permanente parcial o invalidez).
 25 Lesiones o enfermedades con incapacidad laboral temporal (ILT).
10 Lesiones o enfermedades que no requieren incapacidad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Monica</author>
  </authors>
  <commentList>
    <comment ref="J7" authorId="0" shapeId="0" xr:uid="{00000000-0006-0000-0100-000001000000}">
      <text>
        <r>
          <rPr>
            <b/>
            <sz val="8"/>
            <color indexed="81"/>
            <rFont val="Tahoma"/>
            <family val="2"/>
          </rPr>
          <t>Monica:</t>
        </r>
        <r>
          <rPr>
            <sz val="8"/>
            <color indexed="81"/>
            <rFont val="Tahoma"/>
            <family val="2"/>
          </rPr>
          <t xml:space="preserve">
 </t>
        </r>
        <r>
          <rPr>
            <b/>
            <sz val="8"/>
            <color indexed="81"/>
            <rFont val="Tahoma"/>
            <family val="2"/>
          </rPr>
          <t xml:space="preserve">10 </t>
        </r>
        <r>
          <rPr>
            <sz val="8"/>
            <color indexed="81"/>
            <rFont val="Tahoma"/>
            <family val="2"/>
          </rPr>
          <t xml:space="preserve">Se ha(n) detectado peligro(s) que determina(n) como posible la generación de incidentes o consecuencias muy significativas, o la eficacia del conjunto de medidas preventivas existentes respecto al riesgo es nula o no existe, o ambos.
</t>
        </r>
        <r>
          <rPr>
            <b/>
            <sz val="8"/>
            <color indexed="81"/>
            <rFont val="Tahoma"/>
            <family val="2"/>
          </rPr>
          <t>6</t>
        </r>
        <r>
          <rPr>
            <sz val="8"/>
            <color indexed="81"/>
            <rFont val="Tahoma"/>
            <family val="2"/>
          </rPr>
          <t xml:space="preserve">  Se ha(n) detectado algún(os) peligro(s) que pueden dar lugar a consecuencias significativa(s), o la eficacia del conjunto de medidas preventivas existentes es baja, o ambos.
</t>
        </r>
        <r>
          <rPr>
            <b/>
            <sz val="8"/>
            <color indexed="81"/>
            <rFont val="Tahoma"/>
            <family val="2"/>
          </rPr>
          <t>2</t>
        </r>
        <r>
          <rPr>
            <sz val="8"/>
            <color indexed="81"/>
            <rFont val="Tahoma"/>
            <family val="2"/>
          </rPr>
          <t xml:space="preserve"> Se han detectado peligros que pueden dar lugar a consecuencias poco significativas o de menor importancia, o la eficacia del conjunto de medidas preventivas existentes es moderada, o ambos. 
</t>
        </r>
        <r>
          <rPr>
            <b/>
            <sz val="8"/>
            <color indexed="81"/>
            <rFont val="Tahoma"/>
            <family val="2"/>
          </rPr>
          <t>0</t>
        </r>
        <r>
          <rPr>
            <sz val="8"/>
            <color indexed="81"/>
            <rFont val="Tahoma"/>
            <family val="2"/>
          </rPr>
          <t xml:space="preserve"> No se ha detectado consecuencia alguna, o la eficacia del conjunto de medidas preventivas existentes es alta, o ambos. El riesgo está controlado.
</t>
        </r>
      </text>
    </comment>
    <comment ref="L7" authorId="0" shapeId="0" xr:uid="{00000000-0006-0000-0100-000002000000}">
      <text>
        <r>
          <rPr>
            <b/>
            <sz val="8"/>
            <color indexed="81"/>
            <rFont val="Tahoma"/>
            <family val="2"/>
          </rPr>
          <t>Monica:</t>
        </r>
        <r>
          <rPr>
            <sz val="8"/>
            <color indexed="81"/>
            <rFont val="Tahoma"/>
            <family val="2"/>
          </rPr>
          <t xml:space="preserve">
</t>
        </r>
        <r>
          <rPr>
            <b/>
            <sz val="8"/>
            <color indexed="81"/>
            <rFont val="Tahoma"/>
            <family val="2"/>
          </rPr>
          <t xml:space="preserve">4 </t>
        </r>
        <r>
          <rPr>
            <sz val="8"/>
            <color indexed="81"/>
            <rFont val="Tahoma"/>
            <family val="2"/>
          </rPr>
          <t xml:space="preserve">La situación de exposición se presenta sin interrupción o varias veces con tiempo prolongado durante la jornada laboral.
</t>
        </r>
        <r>
          <rPr>
            <b/>
            <sz val="8"/>
            <color indexed="81"/>
            <rFont val="Tahoma"/>
            <family val="2"/>
          </rPr>
          <t>3</t>
        </r>
        <r>
          <rPr>
            <sz val="8"/>
            <color indexed="81"/>
            <rFont val="Tahoma"/>
            <family val="2"/>
          </rPr>
          <t xml:space="preserve"> La situación de exposición se presenta varias veces durante la jornada laboral por tiempos cortos.
</t>
        </r>
        <r>
          <rPr>
            <b/>
            <sz val="8"/>
            <color indexed="81"/>
            <rFont val="Tahoma"/>
            <family val="2"/>
          </rPr>
          <t>2</t>
        </r>
        <r>
          <rPr>
            <sz val="8"/>
            <color indexed="81"/>
            <rFont val="Tahoma"/>
            <family val="2"/>
          </rPr>
          <t xml:space="preserve"> La situación de exposición se presenta alguna vez durante la jornada laboral y por un periodo de tiempo corto.
</t>
        </r>
        <r>
          <rPr>
            <b/>
            <sz val="8"/>
            <color indexed="81"/>
            <rFont val="Tahoma"/>
            <family val="2"/>
          </rPr>
          <t>1</t>
        </r>
        <r>
          <rPr>
            <sz val="8"/>
            <color indexed="81"/>
            <rFont val="Tahoma"/>
            <family val="2"/>
          </rPr>
          <t xml:space="preserve"> La situación de exposición se presenta de manera eventual.
</t>
        </r>
      </text>
    </comment>
    <comment ref="P7" authorId="0" shapeId="0" xr:uid="{00000000-0006-0000-0100-000003000000}">
      <text>
        <r>
          <rPr>
            <b/>
            <sz val="8"/>
            <color indexed="81"/>
            <rFont val="Tahoma"/>
            <family val="2"/>
          </rPr>
          <t>Monica:</t>
        </r>
        <r>
          <rPr>
            <sz val="8"/>
            <color indexed="81"/>
            <rFont val="Tahoma"/>
            <family val="2"/>
          </rPr>
          <t xml:space="preserve">
100 Muerte (s)
60 Muy grave (MG) 60 Lesiones o enfermedades graves irreparables (Incapacidad permanente parcial o invalidez).
 25 Lesiones o enfermedades con incapacidad laboral temporal (ILT).
10 Lesiones o enfermedades que no requieren incapacidad</t>
        </r>
      </text>
    </comment>
    <comment ref="AI7" authorId="0" shapeId="0" xr:uid="{00000000-0006-0000-0100-000004000000}">
      <text>
        <r>
          <rPr>
            <b/>
            <sz val="8"/>
            <color indexed="81"/>
            <rFont val="Tahoma"/>
            <family val="2"/>
          </rPr>
          <t>Monica:</t>
        </r>
        <r>
          <rPr>
            <sz val="8"/>
            <color indexed="81"/>
            <rFont val="Tahoma"/>
            <family val="2"/>
          </rPr>
          <t xml:space="preserve">
 </t>
        </r>
        <r>
          <rPr>
            <b/>
            <sz val="8"/>
            <color indexed="81"/>
            <rFont val="Tahoma"/>
            <family val="2"/>
          </rPr>
          <t xml:space="preserve">10 </t>
        </r>
        <r>
          <rPr>
            <sz val="8"/>
            <color indexed="81"/>
            <rFont val="Tahoma"/>
            <family val="2"/>
          </rPr>
          <t xml:space="preserve">Se ha(n) detectado peligro(s) que determina(n) como posible la generación de incidentes o consecuencias muy significativas, o la eficacia del conjunto de medidas preventivas existentes respecto al riesgo es nula o no existe, o ambos.
</t>
        </r>
        <r>
          <rPr>
            <b/>
            <sz val="8"/>
            <color indexed="81"/>
            <rFont val="Tahoma"/>
            <family val="2"/>
          </rPr>
          <t>6</t>
        </r>
        <r>
          <rPr>
            <sz val="8"/>
            <color indexed="81"/>
            <rFont val="Tahoma"/>
            <family val="2"/>
          </rPr>
          <t xml:space="preserve">  Se ha(n) detectado algún(os) peligro(s) que pueden dar lugar a consecuencias significativa(s), o la eficacia del conjunto de medidas preventivas existentes es baja, o ambos.
</t>
        </r>
        <r>
          <rPr>
            <b/>
            <sz val="8"/>
            <color indexed="81"/>
            <rFont val="Tahoma"/>
            <family val="2"/>
          </rPr>
          <t>2</t>
        </r>
        <r>
          <rPr>
            <sz val="8"/>
            <color indexed="81"/>
            <rFont val="Tahoma"/>
            <family val="2"/>
          </rPr>
          <t xml:space="preserve"> Se han detectado peligros que pueden dar lugar a consecuencias poco significativas o de menor importancia, o la eficacia del conjunto de medidas preventivas existentes es moderada, o ambos. 
</t>
        </r>
        <r>
          <rPr>
            <b/>
            <sz val="8"/>
            <color indexed="81"/>
            <rFont val="Tahoma"/>
            <family val="2"/>
          </rPr>
          <t>0</t>
        </r>
        <r>
          <rPr>
            <sz val="8"/>
            <color indexed="81"/>
            <rFont val="Tahoma"/>
            <family val="2"/>
          </rPr>
          <t xml:space="preserve"> No se ha detectado consecuencia alguna, o la eficacia del conjunto de medidas
preventivas existentes es alta, o ambos. El riesgo está controlado.</t>
        </r>
      </text>
    </comment>
    <comment ref="AK7" authorId="0" shapeId="0" xr:uid="{00000000-0006-0000-0100-000005000000}">
      <text>
        <r>
          <rPr>
            <b/>
            <sz val="8"/>
            <color indexed="81"/>
            <rFont val="Tahoma"/>
            <family val="2"/>
          </rPr>
          <t>Monica:</t>
        </r>
        <r>
          <rPr>
            <sz val="8"/>
            <color indexed="81"/>
            <rFont val="Tahoma"/>
            <family val="2"/>
          </rPr>
          <t xml:space="preserve">
</t>
        </r>
        <r>
          <rPr>
            <b/>
            <sz val="8"/>
            <color indexed="81"/>
            <rFont val="Tahoma"/>
            <family val="2"/>
          </rPr>
          <t xml:space="preserve">4 </t>
        </r>
        <r>
          <rPr>
            <sz val="8"/>
            <color indexed="81"/>
            <rFont val="Tahoma"/>
            <family val="2"/>
          </rPr>
          <t xml:space="preserve">La situación de exposición se presenta sin interrupción o varias veces con tiempo prolongado durante la jornada laboral.
</t>
        </r>
        <r>
          <rPr>
            <b/>
            <sz val="8"/>
            <color indexed="81"/>
            <rFont val="Tahoma"/>
            <family val="2"/>
          </rPr>
          <t>3</t>
        </r>
        <r>
          <rPr>
            <sz val="8"/>
            <color indexed="81"/>
            <rFont val="Tahoma"/>
            <family val="2"/>
          </rPr>
          <t xml:space="preserve"> La situación de exposición se presenta varias veces durante la jornada laboral por tiempos cortos.
</t>
        </r>
        <r>
          <rPr>
            <b/>
            <sz val="8"/>
            <color indexed="81"/>
            <rFont val="Tahoma"/>
            <family val="2"/>
          </rPr>
          <t>2</t>
        </r>
        <r>
          <rPr>
            <sz val="8"/>
            <color indexed="81"/>
            <rFont val="Tahoma"/>
            <family val="2"/>
          </rPr>
          <t xml:space="preserve"> La situación de exposición se presenta alguna vez durante la jornada laboral y por un periodo de tiempo corto.
</t>
        </r>
        <r>
          <rPr>
            <b/>
            <sz val="8"/>
            <color indexed="81"/>
            <rFont val="Tahoma"/>
            <family val="2"/>
          </rPr>
          <t>1</t>
        </r>
        <r>
          <rPr>
            <sz val="8"/>
            <color indexed="81"/>
            <rFont val="Tahoma"/>
            <family val="2"/>
          </rPr>
          <t xml:space="preserve"> La situación de exposición se presenta de manera eventual.
</t>
        </r>
      </text>
    </comment>
    <comment ref="AO7" authorId="0" shapeId="0" xr:uid="{00000000-0006-0000-0100-000006000000}">
      <text>
        <r>
          <rPr>
            <b/>
            <sz val="8"/>
            <color indexed="81"/>
            <rFont val="Tahoma"/>
            <family val="2"/>
          </rPr>
          <t>Monica:</t>
        </r>
        <r>
          <rPr>
            <sz val="8"/>
            <color indexed="81"/>
            <rFont val="Tahoma"/>
            <family val="2"/>
          </rPr>
          <t xml:space="preserve">
100 Muerte (s)
60 Muy grave (MG) 60 Lesiones o enfermedades graves irreparables (Incapacidad permanente parcial o invalidez).
 25 Lesiones o enfermedades con incapacidad laboral temporal (ILT).
10 Lesiones o enfermedades que no requieren incapacidad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Monica</author>
  </authors>
  <commentList>
    <comment ref="J7" authorId="0" shapeId="0" xr:uid="{00000000-0006-0000-0200-000001000000}">
      <text>
        <r>
          <rPr>
            <b/>
            <sz val="8"/>
            <color indexed="81"/>
            <rFont val="Tahoma"/>
            <family val="2"/>
          </rPr>
          <t>Monica:</t>
        </r>
        <r>
          <rPr>
            <sz val="8"/>
            <color indexed="81"/>
            <rFont val="Tahoma"/>
            <family val="2"/>
          </rPr>
          <t xml:space="preserve">
 </t>
        </r>
        <r>
          <rPr>
            <b/>
            <sz val="8"/>
            <color indexed="81"/>
            <rFont val="Tahoma"/>
            <family val="2"/>
          </rPr>
          <t xml:space="preserve">10 </t>
        </r>
        <r>
          <rPr>
            <sz val="8"/>
            <color indexed="81"/>
            <rFont val="Tahoma"/>
            <family val="2"/>
          </rPr>
          <t xml:space="preserve">Se ha(n) detectado peligro(s) que determina(n) como posible la generación de incidentes o consecuencias muy significativas, o la eficacia del conjunto de medidas preventivas existentes respecto al riesgo es nula o no existe, o ambos.
</t>
        </r>
        <r>
          <rPr>
            <b/>
            <sz val="8"/>
            <color indexed="81"/>
            <rFont val="Tahoma"/>
            <family val="2"/>
          </rPr>
          <t>6</t>
        </r>
        <r>
          <rPr>
            <sz val="8"/>
            <color indexed="81"/>
            <rFont val="Tahoma"/>
            <family val="2"/>
          </rPr>
          <t xml:space="preserve">  Se ha(n) detectado algún(os) peligro(s) que pueden dar lugar a consecuencias significativa(s), o la eficacia del conjunto de medidas preventivas existentes es baja, o ambos.
</t>
        </r>
        <r>
          <rPr>
            <b/>
            <sz val="8"/>
            <color indexed="81"/>
            <rFont val="Tahoma"/>
            <family val="2"/>
          </rPr>
          <t>2</t>
        </r>
        <r>
          <rPr>
            <sz val="8"/>
            <color indexed="81"/>
            <rFont val="Tahoma"/>
            <family val="2"/>
          </rPr>
          <t xml:space="preserve"> Se han detectado peligros que pueden dar lugar a consecuencias poco significativas o de menor importancia, o la eficacia del conjunto de medidas preventivas existentes es moderada, o ambos. 
</t>
        </r>
        <r>
          <rPr>
            <b/>
            <sz val="8"/>
            <color indexed="81"/>
            <rFont val="Tahoma"/>
            <family val="2"/>
          </rPr>
          <t>0</t>
        </r>
        <r>
          <rPr>
            <sz val="8"/>
            <color indexed="81"/>
            <rFont val="Tahoma"/>
            <family val="2"/>
          </rPr>
          <t xml:space="preserve"> No se ha detectado consecuencia alguna, o la eficacia del conjunto de medidas preventivas existentes es alta, o ambos. El riesgo está controlado.
</t>
        </r>
      </text>
    </comment>
    <comment ref="L7" authorId="0" shapeId="0" xr:uid="{00000000-0006-0000-0200-000002000000}">
      <text>
        <r>
          <rPr>
            <b/>
            <sz val="8"/>
            <color indexed="81"/>
            <rFont val="Tahoma"/>
            <family val="2"/>
          </rPr>
          <t>Monica:</t>
        </r>
        <r>
          <rPr>
            <sz val="8"/>
            <color indexed="81"/>
            <rFont val="Tahoma"/>
            <family val="2"/>
          </rPr>
          <t xml:space="preserve">
</t>
        </r>
        <r>
          <rPr>
            <b/>
            <sz val="8"/>
            <color indexed="81"/>
            <rFont val="Tahoma"/>
            <family val="2"/>
          </rPr>
          <t xml:space="preserve">4 </t>
        </r>
        <r>
          <rPr>
            <sz val="8"/>
            <color indexed="81"/>
            <rFont val="Tahoma"/>
            <family val="2"/>
          </rPr>
          <t xml:space="preserve">La situación de exposición se presenta sin interrupción o varias veces con tiempo prolongado durante la jornada laboral.
</t>
        </r>
        <r>
          <rPr>
            <b/>
            <sz val="8"/>
            <color indexed="81"/>
            <rFont val="Tahoma"/>
            <family val="2"/>
          </rPr>
          <t>3</t>
        </r>
        <r>
          <rPr>
            <sz val="8"/>
            <color indexed="81"/>
            <rFont val="Tahoma"/>
            <family val="2"/>
          </rPr>
          <t xml:space="preserve"> La situación de exposición se presenta varias veces durante la jornada laboral por tiempos cortos.
</t>
        </r>
        <r>
          <rPr>
            <b/>
            <sz val="8"/>
            <color indexed="81"/>
            <rFont val="Tahoma"/>
            <family val="2"/>
          </rPr>
          <t>2</t>
        </r>
        <r>
          <rPr>
            <sz val="8"/>
            <color indexed="81"/>
            <rFont val="Tahoma"/>
            <family val="2"/>
          </rPr>
          <t xml:space="preserve"> La situación de exposición se presenta alguna vez durante la jornada laboral y por un periodo de tiempo corto.
</t>
        </r>
        <r>
          <rPr>
            <b/>
            <sz val="8"/>
            <color indexed="81"/>
            <rFont val="Tahoma"/>
            <family val="2"/>
          </rPr>
          <t>1</t>
        </r>
        <r>
          <rPr>
            <sz val="8"/>
            <color indexed="81"/>
            <rFont val="Tahoma"/>
            <family val="2"/>
          </rPr>
          <t xml:space="preserve"> La situación de exposición se presenta de manera eventual.
</t>
        </r>
      </text>
    </comment>
    <comment ref="P7" authorId="0" shapeId="0" xr:uid="{00000000-0006-0000-0200-000003000000}">
      <text>
        <r>
          <rPr>
            <b/>
            <sz val="8"/>
            <color indexed="81"/>
            <rFont val="Tahoma"/>
            <family val="2"/>
          </rPr>
          <t>Monica:</t>
        </r>
        <r>
          <rPr>
            <sz val="8"/>
            <color indexed="81"/>
            <rFont val="Tahoma"/>
            <family val="2"/>
          </rPr>
          <t xml:space="preserve">
100 Muerte (s)
60 Muy grave (MG) 60 Lesiones o enfermedades graves irreparables (Incapacidad permanente parcial o invalidez).
 25 Lesiones o enfermedades con incapacidad laboral temporal (ILT).
10 Lesiones o enfermedades que no requieren incapacidad</t>
        </r>
      </text>
    </comment>
    <comment ref="AI7" authorId="0" shapeId="0" xr:uid="{00000000-0006-0000-0200-000004000000}">
      <text>
        <r>
          <rPr>
            <b/>
            <sz val="8"/>
            <color indexed="81"/>
            <rFont val="Tahoma"/>
            <family val="2"/>
          </rPr>
          <t>Monica:</t>
        </r>
        <r>
          <rPr>
            <sz val="8"/>
            <color indexed="81"/>
            <rFont val="Tahoma"/>
            <family val="2"/>
          </rPr>
          <t xml:space="preserve">
 </t>
        </r>
        <r>
          <rPr>
            <b/>
            <sz val="8"/>
            <color indexed="81"/>
            <rFont val="Tahoma"/>
            <family val="2"/>
          </rPr>
          <t xml:space="preserve">10 </t>
        </r>
        <r>
          <rPr>
            <sz val="8"/>
            <color indexed="81"/>
            <rFont val="Tahoma"/>
            <family val="2"/>
          </rPr>
          <t xml:space="preserve">Se ha(n) detectado peligro(s) que determina(n) como posible la generación de incidentes o consecuencias muy significativas, o la eficacia del conjunto de medidas preventivas existentes respecto al riesgo es nula o no existe, o ambos.
</t>
        </r>
        <r>
          <rPr>
            <b/>
            <sz val="8"/>
            <color indexed="81"/>
            <rFont val="Tahoma"/>
            <family val="2"/>
          </rPr>
          <t>6</t>
        </r>
        <r>
          <rPr>
            <sz val="8"/>
            <color indexed="81"/>
            <rFont val="Tahoma"/>
            <family val="2"/>
          </rPr>
          <t xml:space="preserve">  Se ha(n) detectado algún(os) peligro(s) que pueden dar lugar a consecuencias significativa(s), o la eficacia del conjunto de medidas preventivas existentes es baja, o ambos.
</t>
        </r>
        <r>
          <rPr>
            <b/>
            <sz val="8"/>
            <color indexed="81"/>
            <rFont val="Tahoma"/>
            <family val="2"/>
          </rPr>
          <t>2</t>
        </r>
        <r>
          <rPr>
            <sz val="8"/>
            <color indexed="81"/>
            <rFont val="Tahoma"/>
            <family val="2"/>
          </rPr>
          <t xml:space="preserve"> Se han detectado peligros que pueden dar lugar a consecuencias poco significativas o de menor importancia, o la eficacia del conjunto de medidas preventivas existentes es moderada, o ambos. 
</t>
        </r>
        <r>
          <rPr>
            <b/>
            <sz val="8"/>
            <color indexed="81"/>
            <rFont val="Tahoma"/>
            <family val="2"/>
          </rPr>
          <t>0</t>
        </r>
        <r>
          <rPr>
            <sz val="8"/>
            <color indexed="81"/>
            <rFont val="Tahoma"/>
            <family val="2"/>
          </rPr>
          <t xml:space="preserve"> No se ha detectado consecuencia alguna, o la eficacia del conjunto de medidas
preventivas existentes es alta, o ambos. El riesgo está controlado.</t>
        </r>
      </text>
    </comment>
    <comment ref="AK7" authorId="0" shapeId="0" xr:uid="{00000000-0006-0000-0200-000005000000}">
      <text>
        <r>
          <rPr>
            <b/>
            <sz val="8"/>
            <color indexed="81"/>
            <rFont val="Tahoma"/>
            <family val="2"/>
          </rPr>
          <t>Monica:</t>
        </r>
        <r>
          <rPr>
            <sz val="8"/>
            <color indexed="81"/>
            <rFont val="Tahoma"/>
            <family val="2"/>
          </rPr>
          <t xml:space="preserve">
</t>
        </r>
        <r>
          <rPr>
            <b/>
            <sz val="8"/>
            <color indexed="81"/>
            <rFont val="Tahoma"/>
            <family val="2"/>
          </rPr>
          <t xml:space="preserve">4 </t>
        </r>
        <r>
          <rPr>
            <sz val="8"/>
            <color indexed="81"/>
            <rFont val="Tahoma"/>
            <family val="2"/>
          </rPr>
          <t xml:space="preserve">La situación de exposición se presenta sin interrupción o varias veces con tiempo prolongado durante la jornada laboral.
</t>
        </r>
        <r>
          <rPr>
            <b/>
            <sz val="8"/>
            <color indexed="81"/>
            <rFont val="Tahoma"/>
            <family val="2"/>
          </rPr>
          <t>3</t>
        </r>
        <r>
          <rPr>
            <sz val="8"/>
            <color indexed="81"/>
            <rFont val="Tahoma"/>
            <family val="2"/>
          </rPr>
          <t xml:space="preserve"> La situación de exposición se presenta varias veces durante la jornada laboral por tiempos cortos.
</t>
        </r>
        <r>
          <rPr>
            <b/>
            <sz val="8"/>
            <color indexed="81"/>
            <rFont val="Tahoma"/>
            <family val="2"/>
          </rPr>
          <t>2</t>
        </r>
        <r>
          <rPr>
            <sz val="8"/>
            <color indexed="81"/>
            <rFont val="Tahoma"/>
            <family val="2"/>
          </rPr>
          <t xml:space="preserve"> La situación de exposición se presenta alguna vez durante la jornada laboral y por un periodo de tiempo corto.
</t>
        </r>
        <r>
          <rPr>
            <b/>
            <sz val="8"/>
            <color indexed="81"/>
            <rFont val="Tahoma"/>
            <family val="2"/>
          </rPr>
          <t>1</t>
        </r>
        <r>
          <rPr>
            <sz val="8"/>
            <color indexed="81"/>
            <rFont val="Tahoma"/>
            <family val="2"/>
          </rPr>
          <t xml:space="preserve"> La situación de exposición se presenta de manera eventual.
</t>
        </r>
      </text>
    </comment>
    <comment ref="AO7" authorId="0" shapeId="0" xr:uid="{00000000-0006-0000-0200-000006000000}">
      <text>
        <r>
          <rPr>
            <b/>
            <sz val="8"/>
            <color indexed="81"/>
            <rFont val="Tahoma"/>
            <family val="2"/>
          </rPr>
          <t>Monica:</t>
        </r>
        <r>
          <rPr>
            <sz val="8"/>
            <color indexed="81"/>
            <rFont val="Tahoma"/>
            <family val="2"/>
          </rPr>
          <t xml:space="preserve">
100 Muerte (s)
60 Muy grave (MG) 60 Lesiones o enfermedades graves irreparables (Incapacidad permanente parcial o invalidez).
 25 Lesiones o enfermedades con incapacidad laboral temporal (ILT).
10 Lesiones o enfermedades que no requieren incapacidad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Monica</author>
  </authors>
  <commentList>
    <comment ref="J6" authorId="0" shapeId="0" xr:uid="{00000000-0006-0000-0300-000001000000}">
      <text>
        <r>
          <rPr>
            <b/>
            <sz val="8"/>
            <color indexed="81"/>
            <rFont val="Tahoma"/>
            <family val="2"/>
          </rPr>
          <t>Mónica:</t>
        </r>
        <r>
          <rPr>
            <sz val="8"/>
            <color indexed="81"/>
            <rFont val="Tahoma"/>
            <family val="2"/>
          </rPr>
          <t xml:space="preserve">
 </t>
        </r>
        <r>
          <rPr>
            <b/>
            <sz val="8"/>
            <color indexed="81"/>
            <rFont val="Tahoma"/>
            <family val="2"/>
          </rPr>
          <t xml:space="preserve">10 </t>
        </r>
        <r>
          <rPr>
            <sz val="8"/>
            <color indexed="81"/>
            <rFont val="Tahoma"/>
            <family val="2"/>
          </rPr>
          <t xml:space="preserve">Se ha(n) detectado peligro(s) que determina(n) como posible la generación de incidentes o consecuencias muy significativas, o la eficacia del conjunto de medidas preventivas existentes respecto al riesgo es nula o no existe, o ambos.
</t>
        </r>
        <r>
          <rPr>
            <b/>
            <sz val="8"/>
            <color indexed="81"/>
            <rFont val="Tahoma"/>
            <family val="2"/>
          </rPr>
          <t>6</t>
        </r>
        <r>
          <rPr>
            <sz val="8"/>
            <color indexed="81"/>
            <rFont val="Tahoma"/>
            <family val="2"/>
          </rPr>
          <t xml:space="preserve">  Se ha(n) detectado algún(os) peligro(s) que pueden dar lugar a consecuencias significativa(s), o la eficacia del conjunto de medidas preventivas existentes es baja, o ambos.
</t>
        </r>
        <r>
          <rPr>
            <b/>
            <sz val="8"/>
            <color indexed="81"/>
            <rFont val="Tahoma"/>
            <family val="2"/>
          </rPr>
          <t>2</t>
        </r>
        <r>
          <rPr>
            <sz val="8"/>
            <color indexed="81"/>
            <rFont val="Tahoma"/>
            <family val="2"/>
          </rPr>
          <t xml:space="preserve"> Se han detectado peligros que pueden dar lugar a consecuencias poco significativas o de menor importancia, o la eficacia del conjunto de medidas preventivas existentes es moderada, o ambos. 
</t>
        </r>
        <r>
          <rPr>
            <b/>
            <sz val="8"/>
            <color indexed="81"/>
            <rFont val="Tahoma"/>
            <family val="2"/>
          </rPr>
          <t>0</t>
        </r>
        <r>
          <rPr>
            <sz val="8"/>
            <color indexed="81"/>
            <rFont val="Tahoma"/>
            <family val="2"/>
          </rPr>
          <t xml:space="preserve"> No se ha detectado consecuencia alguna, o la eficacia del conjunto de medidas preventivas existentes es alta, o ambos. El riesgo está controlado.
</t>
        </r>
      </text>
    </comment>
    <comment ref="L6" authorId="0" shapeId="0" xr:uid="{00000000-0006-0000-0300-000002000000}">
      <text>
        <r>
          <rPr>
            <b/>
            <sz val="8"/>
            <color indexed="81"/>
            <rFont val="Tahoma"/>
            <family val="2"/>
          </rPr>
          <t>Mónica:</t>
        </r>
        <r>
          <rPr>
            <sz val="8"/>
            <color indexed="81"/>
            <rFont val="Tahoma"/>
            <family val="2"/>
          </rPr>
          <t xml:space="preserve">
</t>
        </r>
        <r>
          <rPr>
            <b/>
            <sz val="8"/>
            <color indexed="81"/>
            <rFont val="Tahoma"/>
            <family val="2"/>
          </rPr>
          <t xml:space="preserve">4 </t>
        </r>
        <r>
          <rPr>
            <sz val="8"/>
            <color indexed="81"/>
            <rFont val="Tahoma"/>
            <family val="2"/>
          </rPr>
          <t xml:space="preserve">La situación de exposición se presenta sin interrupción o varias veces con tiempo prolongado durante la jornada laboral.
</t>
        </r>
        <r>
          <rPr>
            <b/>
            <sz val="8"/>
            <color indexed="81"/>
            <rFont val="Tahoma"/>
            <family val="2"/>
          </rPr>
          <t>3</t>
        </r>
        <r>
          <rPr>
            <sz val="8"/>
            <color indexed="81"/>
            <rFont val="Tahoma"/>
            <family val="2"/>
          </rPr>
          <t xml:space="preserve"> La situación de exposición se presenta varias veces durante la jornada laboral por tiempos cortos.
</t>
        </r>
        <r>
          <rPr>
            <b/>
            <sz val="8"/>
            <color indexed="81"/>
            <rFont val="Tahoma"/>
            <family val="2"/>
          </rPr>
          <t>2</t>
        </r>
        <r>
          <rPr>
            <sz val="8"/>
            <color indexed="81"/>
            <rFont val="Tahoma"/>
            <family val="2"/>
          </rPr>
          <t xml:space="preserve"> La situación de exposición se presenta alguna vez durante la jornada laboral y por un periodo de tiempo corto.
</t>
        </r>
        <r>
          <rPr>
            <b/>
            <sz val="8"/>
            <color indexed="81"/>
            <rFont val="Tahoma"/>
            <family val="2"/>
          </rPr>
          <t>1</t>
        </r>
        <r>
          <rPr>
            <sz val="8"/>
            <color indexed="81"/>
            <rFont val="Tahoma"/>
            <family val="2"/>
          </rPr>
          <t xml:space="preserve"> La situación de exposición se presenta de manera eventual.
</t>
        </r>
      </text>
    </comment>
    <comment ref="P6" authorId="0" shapeId="0" xr:uid="{00000000-0006-0000-0300-000003000000}">
      <text>
        <r>
          <rPr>
            <b/>
            <sz val="8"/>
            <color indexed="81"/>
            <rFont val="Tahoma"/>
            <family val="2"/>
          </rPr>
          <t>Mónica:</t>
        </r>
        <r>
          <rPr>
            <sz val="8"/>
            <color indexed="81"/>
            <rFont val="Tahoma"/>
            <family val="2"/>
          </rPr>
          <t xml:space="preserve">
100 Muerte (s)
60 Muy grave (MG) 60 Lesiones o enfermedades graves irreparables (Incapacidad permanente parcial o invalidez).
 25 Lesiones o enfermedades con incapacidad laboral temporal (ILT).
10 Lesiones o enfermedades que no requieren incapacidad</t>
        </r>
      </text>
    </comment>
    <comment ref="AJ6" authorId="0" shapeId="0" xr:uid="{00000000-0006-0000-0300-000004000000}">
      <text>
        <r>
          <rPr>
            <b/>
            <sz val="8"/>
            <color indexed="81"/>
            <rFont val="Tahoma"/>
            <family val="2"/>
          </rPr>
          <t>Mónica:</t>
        </r>
        <r>
          <rPr>
            <sz val="8"/>
            <color indexed="81"/>
            <rFont val="Tahoma"/>
            <family val="2"/>
          </rPr>
          <t xml:space="preserve">
 </t>
        </r>
        <r>
          <rPr>
            <b/>
            <sz val="8"/>
            <color indexed="81"/>
            <rFont val="Tahoma"/>
            <family val="2"/>
          </rPr>
          <t xml:space="preserve">10 </t>
        </r>
        <r>
          <rPr>
            <sz val="8"/>
            <color indexed="81"/>
            <rFont val="Tahoma"/>
            <family val="2"/>
          </rPr>
          <t xml:space="preserve">Se ha(n) detectado peligro(s) que determina(n) como posible la generación de incidentes o consecuencias muy significativas, o la eficacia del conjunto de medidas preventivas existentes respecto al riesgo es nula o no existe, o ambos.
</t>
        </r>
        <r>
          <rPr>
            <b/>
            <sz val="8"/>
            <color indexed="81"/>
            <rFont val="Tahoma"/>
            <family val="2"/>
          </rPr>
          <t>6</t>
        </r>
        <r>
          <rPr>
            <sz val="8"/>
            <color indexed="81"/>
            <rFont val="Tahoma"/>
            <family val="2"/>
          </rPr>
          <t xml:space="preserve">  Se ha(n) detectado algún(os) peligro(s) que pueden dar lugar a consecuencias significativa(s), o la eficacia del conjunto de medidas preventivas existentes es baja, o ambos.
</t>
        </r>
        <r>
          <rPr>
            <b/>
            <sz val="8"/>
            <color indexed="81"/>
            <rFont val="Tahoma"/>
            <family val="2"/>
          </rPr>
          <t>2</t>
        </r>
        <r>
          <rPr>
            <sz val="8"/>
            <color indexed="81"/>
            <rFont val="Tahoma"/>
            <family val="2"/>
          </rPr>
          <t xml:space="preserve"> Se han detectado peligros que pueden dar lugar a consecuencias poco significativas o de menor importancia, o la eficacia del conjunto de medidas preventivas existentes es moderada, o ambos. 
</t>
        </r>
        <r>
          <rPr>
            <b/>
            <sz val="8"/>
            <color indexed="81"/>
            <rFont val="Tahoma"/>
            <family val="2"/>
          </rPr>
          <t>0</t>
        </r>
        <r>
          <rPr>
            <sz val="8"/>
            <color indexed="81"/>
            <rFont val="Tahoma"/>
            <family val="2"/>
          </rPr>
          <t xml:space="preserve"> No se ha detectado consecuencia alguna, o la eficacia del conjunto de medidas
preventivas existentes es alta, o ambos. El riesgo está controlado.</t>
        </r>
      </text>
    </comment>
    <comment ref="AL6" authorId="0" shapeId="0" xr:uid="{00000000-0006-0000-0300-000005000000}">
      <text>
        <r>
          <rPr>
            <b/>
            <sz val="8"/>
            <color indexed="81"/>
            <rFont val="Tahoma"/>
            <family val="2"/>
          </rPr>
          <t>Mónica:</t>
        </r>
        <r>
          <rPr>
            <sz val="8"/>
            <color indexed="81"/>
            <rFont val="Tahoma"/>
            <family val="2"/>
          </rPr>
          <t xml:space="preserve">
</t>
        </r>
        <r>
          <rPr>
            <b/>
            <sz val="8"/>
            <color indexed="81"/>
            <rFont val="Tahoma"/>
            <family val="2"/>
          </rPr>
          <t xml:space="preserve">4 </t>
        </r>
        <r>
          <rPr>
            <sz val="8"/>
            <color indexed="81"/>
            <rFont val="Tahoma"/>
            <family val="2"/>
          </rPr>
          <t xml:space="preserve">La situación de exposición se presenta sin interrupción o varias veces con tiempo prolongado durante la jornada laboral.
</t>
        </r>
        <r>
          <rPr>
            <b/>
            <sz val="8"/>
            <color indexed="81"/>
            <rFont val="Tahoma"/>
            <family val="2"/>
          </rPr>
          <t>3</t>
        </r>
        <r>
          <rPr>
            <sz val="8"/>
            <color indexed="81"/>
            <rFont val="Tahoma"/>
            <family val="2"/>
          </rPr>
          <t xml:space="preserve"> La situación de exposición se presenta varias veces durante la jornada laboral por tiempos cortos.
</t>
        </r>
        <r>
          <rPr>
            <b/>
            <sz val="8"/>
            <color indexed="81"/>
            <rFont val="Tahoma"/>
            <family val="2"/>
          </rPr>
          <t>2</t>
        </r>
        <r>
          <rPr>
            <sz val="8"/>
            <color indexed="81"/>
            <rFont val="Tahoma"/>
            <family val="2"/>
          </rPr>
          <t xml:space="preserve"> La situación de exposición se presenta alguna vez durante la jornada laboral y por un periodo de tiempo corto.
</t>
        </r>
        <r>
          <rPr>
            <b/>
            <sz val="8"/>
            <color indexed="81"/>
            <rFont val="Tahoma"/>
            <family val="2"/>
          </rPr>
          <t>1</t>
        </r>
        <r>
          <rPr>
            <sz val="8"/>
            <color indexed="81"/>
            <rFont val="Tahoma"/>
            <family val="2"/>
          </rPr>
          <t xml:space="preserve"> La situación de exposición se presenta de manera eventual.
</t>
        </r>
      </text>
    </comment>
    <comment ref="AP6" authorId="0" shapeId="0" xr:uid="{00000000-0006-0000-0300-000006000000}">
      <text>
        <r>
          <rPr>
            <b/>
            <sz val="8"/>
            <color indexed="81"/>
            <rFont val="Tahoma"/>
            <family val="2"/>
          </rPr>
          <t>Mónica:</t>
        </r>
        <r>
          <rPr>
            <sz val="8"/>
            <color indexed="81"/>
            <rFont val="Tahoma"/>
            <family val="2"/>
          </rPr>
          <t xml:space="preserve">
100 Muerte (s)
60 Muy grave (MG) 60 Lesiones o enfermedades graves irreparables (Incapacidad permanente parcial o invalidez).
 25 Lesiones o enfermedades con incapacidad laboral temporal (ILT).
10 Lesiones o enfermedades que no requieren incapacidad
</t>
        </r>
      </text>
    </comment>
  </commentList>
</comments>
</file>

<file path=xl/sharedStrings.xml><?xml version="1.0" encoding="utf-8"?>
<sst xmlns="http://schemas.openxmlformats.org/spreadsheetml/2006/main" count="2851" uniqueCount="581">
  <si>
    <t>MATRIZ DE IDENTIFICACIÓN DE PELIGROS Y VALORACIÓN DE RIESGOS PARA LA SEGURIDAD Y SALUD EN EL TRABAJO</t>
  </si>
  <si>
    <t>Código</t>
  </si>
  <si>
    <t>Versión</t>
  </si>
  <si>
    <t>Fecha</t>
  </si>
  <si>
    <t>RUTINARIO</t>
  </si>
  <si>
    <t>PELIGRO</t>
  </si>
  <si>
    <t xml:space="preserve">EVALUACIÓN DEL RIESGO </t>
  </si>
  <si>
    <t xml:space="preserve">VALORACIÓN DE RIESGO </t>
  </si>
  <si>
    <t>REQUISITO LEGAL</t>
  </si>
  <si>
    <t>PERSONAL</t>
  </si>
  <si>
    <t>CONTROLES</t>
  </si>
  <si>
    <t>MEJORAS IDENTIFICADAS</t>
  </si>
  <si>
    <t xml:space="preserve">RE EVALUACIÓN DEL RIESGO </t>
  </si>
  <si>
    <t xml:space="preserve">RE VALORACIÓN DE RIESGO </t>
  </si>
  <si>
    <t>PROCESO</t>
  </si>
  <si>
    <t>ACTIVIDAD</t>
  </si>
  <si>
    <t>SI</t>
  </si>
  <si>
    <t>No</t>
  </si>
  <si>
    <t>CARGOS</t>
  </si>
  <si>
    <t>CLASIFICACIÓN</t>
  </si>
  <si>
    <t>DESCRIPCIÓN</t>
  </si>
  <si>
    <t>FUENTE / PELIGRO</t>
  </si>
  <si>
    <t>CONSECUENCIA</t>
  </si>
  <si>
    <t>NIVEL DE DEFICIENCIA CUANTITATIVO</t>
  </si>
  <si>
    <t>NIVEL DE DEFICIENCIA CUALITATIVO</t>
  </si>
  <si>
    <t>NIVEL DE EXPOSICIÓN CUANTITATIVO</t>
  </si>
  <si>
    <t>NIVEL DE EXPOSICIÓN CUALITATIVO</t>
  </si>
  <si>
    <t>NIVEL DE PROBABILIDAD = (ND*NP)</t>
  </si>
  <si>
    <t>INTREPRETACIÓN DEL NIVEL DE PROBABILIDAD</t>
  </si>
  <si>
    <t xml:space="preserve">NIVEL DE CONSECUENCIA
CUANTITATIVO </t>
  </si>
  <si>
    <t>NIVEL DE CONSECUENCIA CUALIATTIVO</t>
  </si>
  <si>
    <t>NIVEL DE RIESGO (NR) E INTERVENCIÓN</t>
  </si>
  <si>
    <t xml:space="preserve">INTERPRETACIÓN DEL NIVEL DEL RIESGO </t>
  </si>
  <si>
    <t xml:space="preserve">ACEPTABILIDAD DEL RIESGO </t>
  </si>
  <si>
    <t>NUMERO DE EXPUESTOS</t>
  </si>
  <si>
    <t xml:space="preserve">PEOR CONSECUENCIA </t>
  </si>
  <si>
    <t xml:space="preserve">SI </t>
  </si>
  <si>
    <t xml:space="preserve">NO </t>
  </si>
  <si>
    <t>Vinculado</t>
  </si>
  <si>
    <t>Temporal</t>
  </si>
  <si>
    <t>Contratistas</t>
  </si>
  <si>
    <t>Estudiantes en práctica</t>
  </si>
  <si>
    <t>Visitantes/
Comunidad</t>
  </si>
  <si>
    <t>ELIMINACIÓN</t>
  </si>
  <si>
    <t>SUSTITUCIÓN</t>
  </si>
  <si>
    <t xml:space="preserve">CONTROLES DE INGIENERÍA </t>
  </si>
  <si>
    <t xml:space="preserve">CONTROLES ADMINISTRATIVOS </t>
  </si>
  <si>
    <t xml:space="preserve">EQUIPOS/ ELEMENTOS DE PROTECCIÓN PERSONAL </t>
  </si>
  <si>
    <t xml:space="preserve">DESCRIPCIÓN DE MEJORAS IDENTIFICADAS </t>
  </si>
  <si>
    <t>NIVEL DE DEFICIENCIA CUANTITATIVO 2</t>
  </si>
  <si>
    <t>NIVEL DE DEFICIENCIA CUALITATIVO 2</t>
  </si>
  <si>
    <t>NIVEL DE EXPOSICIÓN CUANTITATIVO
2</t>
  </si>
  <si>
    <t>NIVEL DE EXPOSICIÓN CUALITATIVO 2</t>
  </si>
  <si>
    <t>NIVEL DE PROBABILIDAD = (ND*NP) 
2</t>
  </si>
  <si>
    <t>INTREPRETACIÓN DEL NIVEL DE PROBABILIDAD
 2</t>
  </si>
  <si>
    <t>NIVEL DE CONSECUENCIA
CUANTITATIVO  
2</t>
  </si>
  <si>
    <t>NIVEL DE CONSECUENCIA CUALIATTIVO 2</t>
  </si>
  <si>
    <t>NIVEL DE RIESGO (NR) E INTERVENCIÓN 2</t>
  </si>
  <si>
    <t>INTERPRETACIÓN DEL NIVEL DEL RIESGO 
2</t>
  </si>
  <si>
    <t>ACEPTABILIDAD DEL RIESGO 
2</t>
  </si>
  <si>
    <t>Todos los procesos</t>
  </si>
  <si>
    <t>Actividades administrativas dentro de las instalaciones de la Corporación</t>
  </si>
  <si>
    <t>x</t>
  </si>
  <si>
    <t>Todo el personal</t>
  </si>
  <si>
    <t xml:space="preserve">Biológico </t>
  </si>
  <si>
    <t>Microorganismos (Virus)</t>
  </si>
  <si>
    <t>Exposición a agentes biológicos como VIRUS COVID-19 (contacto directo entre personas, contacto con objetos y superficies contaminados). Contacto con otras personas a menos de 2 mt de distancia, terceros sin EPP, manipulación de herramientas, elementos de trabajo contaminadas, elementos de oficina o superficies de contacto común.</t>
  </si>
  <si>
    <t>Enfermedad COVID-19. Infección Respiratoria Aguda (IRA) de leve a grave, que puede ocasionar enfermedad pulmonar crónica, neumonía o muerte.</t>
  </si>
  <si>
    <t>Todos los trabajadores</t>
  </si>
  <si>
    <t>N/A</t>
  </si>
  <si>
    <t>Programa para el manejo del riesgo biológico.
Exigencia a funcionarios, contratistas y visitantes el cumplimiento de las medidas consignadas en el Protocolo de bioseguridad.
Capacitación en prevención contagio del COVID-19. 
Divulgación de los protocolos de Bioseguridad, medidas de bioseguridad durante el traslado en vehículos de la Corporación y particulares, desarrollo de actividades en campo y administrativas.  
Suministro de elementos de limpieza y desinfección alcohol, Alcohol glicerinado.
Suministro de puntos dotados para el lavado de manos bioseguro.</t>
  </si>
  <si>
    <t>Mascarilla  tricapa</t>
  </si>
  <si>
    <t>Certificación en operaciones bioseguras ICONTEC 2020 - 2021</t>
  </si>
  <si>
    <t>Condiciones de seguridad</t>
  </si>
  <si>
    <t xml:space="preserve">Locativos </t>
  </si>
  <si>
    <t>Presencia de superficies resbalosas</t>
  </si>
  <si>
    <t>Caída a mismo nivel, golpes, contusiones, fracturas</t>
  </si>
  <si>
    <t>Señalización de áreas y superficies resbalosas.</t>
  </si>
  <si>
    <t>Público. Orden público.</t>
  </si>
  <si>
    <t>Actos delictivos en las sedes u operaciones de la Corporación, o durante el traslado del personal a  las instalaciones de la Corporación como protestas violentas, atentados, secuestro, hurto, vandalismo, terrorismo, entre otros.</t>
  </si>
  <si>
    <t>Heridas, golpes, muerte, fatiga, estrés, disminución de la destreza y precisión. Estados de ansiedad y/o depresión y trastornos del aparato digestivo.</t>
  </si>
  <si>
    <t>Diseño e implementación de SVE Psicosocial, Capítulo de gestión del riesgo público.
Campaña de prevención del riesgo público.
Contratista de servicios de vigilancia.</t>
  </si>
  <si>
    <t>Químico</t>
  </si>
  <si>
    <t>Líquidos</t>
  </si>
  <si>
    <t>Uso de Alcohol al 70%, gel Hidroalcohólico, detergentes, jabón para desinfección personal y de puesto de trabajo</t>
  </si>
  <si>
    <t>Irritación en la piel, Resequedad en la piel, picazón, dermatitis de contacto, afectaciones respiratorias.</t>
  </si>
  <si>
    <t>Programa para el manejo seguro de productos químicos
Sugerencia a todo el personal el uso de hidratante en manos para contrarrestar la resequedad generada por los productos de limpieza y desinfección.
Instructivo de lavado de manos. 
Uso de alcohol a menos que el lavado de manos no este disponible.</t>
  </si>
  <si>
    <t>Fenómenos naturales</t>
  </si>
  <si>
    <t>Tormentas, vientos huracanados, inundaciones</t>
  </si>
  <si>
    <t xml:space="preserve">Cambios en condiciones termo higrométricas (Temperatura ambiental, Humedad relativa y Velocidad del aire). Generado por situaciones naturales  o antrópicas. </t>
  </si>
  <si>
    <t>Fatiga, estrés, resfriados, golpes, traumas.</t>
  </si>
  <si>
    <t>Capacitación de Brigadas de emergencias. 
Ciclo de formación continuado y certificado efectuado con la Cruz Roja.
Plan de emergencia</t>
  </si>
  <si>
    <t>Biomecánicos</t>
  </si>
  <si>
    <t>Posturas prolongadas</t>
  </si>
  <si>
    <t xml:space="preserve">Posturas prolongadas (de pie, sentado, etc.). </t>
  </si>
  <si>
    <t>Desordenes de trauma acumulativo, lesiones del sistema músculo esquelético, Tendinitis, síndrome del túnel carpiano (STC)</t>
  </si>
  <si>
    <t>Puestos de trabajos diseñados bajo criterios ergonómicos.</t>
  </si>
  <si>
    <t>Exámenes médicos ocupacionales con énfasis osteomuscular. 
Suministro de Sillas ergonómicas ajustables a la antropometría del trabajador.
Programa para el manejo del riesgo musco esquelético
Programa de orden y aseo.</t>
  </si>
  <si>
    <t>Psicosocial</t>
  </si>
  <si>
    <t>Condiciones de la tarea (carga mental, contenido de la tarea, demandas emocionales). Comunicación, tecnología, organización del trabajo, demandas cualitativas y cuantitativas de la labor.</t>
  </si>
  <si>
    <t>Alta carga laboral.
Atención a personal externo e interno (usuarios, funcionarios, contratistas, asesores, entes de control). 
Exigencia en las actividades diarias.
Trabajo bajo presión.
Estilos de mando y liderazgo.
Jornadas extenuantes de trabajo.</t>
  </si>
  <si>
    <t>Fatiga, estrés, disminución de la destreza y precisión. Estados de ansiedad y/o depresión y trastornos del aparato digestivo.</t>
  </si>
  <si>
    <t>Desarrollo de SVE Psicosocial. 
Implementación de las baterías de medición del riesgo psicosocial
Implementación de las actividades de promoción, prevención e intervención contempladas en el Plan anual de trabajo y en el Cronograma de actividades de bienestar y desarrollo.
Desarrollo de actividades de bienestar, trabajo en equipo, técnicas de relajación, pausas activas, rumba terapias.
Actividades de bienestar y  Desarrollo.
Actividades intralaborales para la mejora del clima laboral.</t>
  </si>
  <si>
    <t>Físico</t>
  </si>
  <si>
    <t>Iluminación deficiente o en exceso.</t>
  </si>
  <si>
    <t>Exposición a fuentes inadecuadas de iluminación</t>
  </si>
  <si>
    <t>Fatiga visual, cefalea, disminución de la destreza y precisión, afectaciones a la vista, deslumbramiento, caídas a nivel, golpes.</t>
  </si>
  <si>
    <t>Cronograma de mantenimiento de recursos físicos.</t>
  </si>
  <si>
    <t>Efectuar mediciones higiénicas para verificar los niveles de iluminación de las áreas de trabajo.</t>
  </si>
  <si>
    <t>Circulación por las diferentes áreas de las instalaciones de la Corporación
Uso de escaleras (escaleras de caracol, rectas)</t>
  </si>
  <si>
    <t>Caídas al mismo nivel, caídas a diferente nivel, contusiones, golpes, fracturas</t>
  </si>
  <si>
    <t>Mantenimiento a la infraestructura de la Corporación.</t>
  </si>
  <si>
    <t>Mantenimiento de las condiciones de orden y aseo en los puestos de trabajo
Redistribución del espacio y puestos de trabajo. 
Digitalización documental gestionada por el Proceso de Gestión documental y archivo
Aumentar el área de archivo de la Corporación
Señalización de zonas de riesgo para el personal.
Actividades de toma de conciencia.</t>
  </si>
  <si>
    <t>Condiciones y conductas inadecuadas en el sitio de trabajo.  (Incluyendo sitio de trabajo para trabajo remoto).</t>
  </si>
  <si>
    <t>Desordenes de trauma acumulativo, lesiones del sistema músculo esquelético, Tendinitis, síndrome del túnel carpiano (STC), golpes, caídas a nivel, contusiones</t>
  </si>
  <si>
    <t>Programa para el manejo del riesgo musculoesquelético
Capacitación Pausas Activas, Higiene postural, prevención de lesiones, entre otros</t>
  </si>
  <si>
    <t>Expandir el área de las oficinas, hay pocos puestos de trabajo en relación al numero de personal por áreas. Diseño de puestos de trabajo para personal vinculado y contratista.</t>
  </si>
  <si>
    <t>Deficientes condiciones de orden y aseo</t>
  </si>
  <si>
    <t>Mantenimiento de las condiciones de orden y aseo en los puestos de trabajo</t>
  </si>
  <si>
    <t>Locativo</t>
  </si>
  <si>
    <t>Deterioro de estructuras locativas, grietas en paredes de casas, filtración de aguas lluvias, presencia de humedad.</t>
  </si>
  <si>
    <t>Colapso de estructuras, golpes, poli traumas muerte</t>
  </si>
  <si>
    <t>Cronograma de mantenimiento de recursos físicos</t>
  </si>
  <si>
    <t>Movimientos repetitivos</t>
  </si>
  <si>
    <t>Movimientos repetitivos (digitación, uso del mouse, uso del celular)</t>
  </si>
  <si>
    <t xml:space="preserve">Exámenes médicos ocupacionales con énfasis osteomuscular. 
Suministro de Sillas ergonómicas ajustables a la antropometría del trabajador.
Programa para el manejo del riesgo musco esquelético
Capacitación Pausas Activas, Higiene postural.  </t>
  </si>
  <si>
    <t>Mecánicos</t>
  </si>
  <si>
    <t>Uso de herramientas de oficina (grapadora, cosedora, tijeras, exactos, ganchos, entre otros)</t>
  </si>
  <si>
    <t>Golpes, traumas, laceraciones, punciones</t>
  </si>
  <si>
    <t>Actividades de mantenimiento por parte de recursos físicos (Reparación, reemplazo de herramientas de oficina).</t>
  </si>
  <si>
    <t>Condiciones de seguridad(Electricidad)</t>
  </si>
  <si>
    <t>Exposición a electricidad estática por manipulación de equipos eléctricos (PC, impresora, cargadores, monitor, proyector, entre otros)</t>
  </si>
  <si>
    <t>Descargas eléctricas, dolor de cabeza, quemaduras, shock, golpes, heridas, contusiones.</t>
  </si>
  <si>
    <t>Verificar la ubicación de los CPU, reguladores de voltaje.
Cronograma de mantenimiento de recursos físicos.
Cronograma de mantenimiento de equipos gestionado por el proceso Gestión de sistemas.</t>
  </si>
  <si>
    <t>Exposición a energía eléctrica por manipulación de equipos eléctricos (PC, impresora, cargadores, monitor, proyector, entre otros)</t>
  </si>
  <si>
    <t>Cronograma de Mantenimiento de Equipos gestionado por Gestión de sistemas</t>
  </si>
  <si>
    <t>Macroorganismos (Mordeduras, golpes, pisadas de animales, picadas etc.) fauna acuática.</t>
  </si>
  <si>
    <t>Presencia de animales en los alrededores de las instalaciones de la Corporación</t>
  </si>
  <si>
    <t>Golpes, traumas, heridas, infecciones, intoxicación, Mordeduras, picaduras, punciones, reacciones alérgicas, muerte</t>
  </si>
  <si>
    <t>Labores de aseo general para mantener orden y aseo en las instalaciones de la Corporación.
Fumigación y control de plagas
Conformación de brigadas de emergencia</t>
  </si>
  <si>
    <t>Mecánico. Atrapamiento</t>
  </si>
  <si>
    <t>Almacenamiento de documentación en estantería</t>
  </si>
  <si>
    <t>Caída de estantería, golpes, atrapamientos, contusiones.</t>
  </si>
  <si>
    <t>Procedimientos de gestión documental (digitalización) que permiten la eliminación de documentos.
Control de la humedad, producto de las filtraciones 
Cronograma de mantenimiento de recursos físicos</t>
  </si>
  <si>
    <t>Mantenimiento de las condiciones de orden y aseo en los puestos de trabajo
Jornadas de orden y aseo.</t>
  </si>
  <si>
    <t>Hongos, polvo, ácaros.</t>
  </si>
  <si>
    <t>Presencia de polvo y hongos en almacenamiento de equipos y documentación</t>
  </si>
  <si>
    <t>Alergias, dermatitis.</t>
  </si>
  <si>
    <t>Digitalización de documentación de archivo. (Disminuye la presencia de documentación física y se libera espacio). 
Control de la humedad, producto de las filtraciones
Cronograma de mantenimiento de recursos físicos</t>
  </si>
  <si>
    <t>Procedimientos del proceso Gestión documental y archivo.
Programa de manejo del riesgo biológico.
Procedimiento de Baja de Bienes gestionado por el proceso Gestión de la infraestructura</t>
  </si>
  <si>
    <t>Secretaría general apoyado en Gestión del talento humano</t>
  </si>
  <si>
    <t>Actividades de aseo y servicios generales</t>
  </si>
  <si>
    <t>Personal contratista de servicios generales</t>
  </si>
  <si>
    <t>Líquidos, Gases y vapores</t>
  </si>
  <si>
    <t>Exposición o manipulación de productos químicos</t>
  </si>
  <si>
    <t>Incendios, quemaduras, intoxicación, afectaciones respiratorias, dermatitis, alergias.</t>
  </si>
  <si>
    <t>Capacitación de Brigadas de emergencias. Ciclo de formación continuado y certificado efectuado con la Cruz Roja
Programa de manejo seguro de productos químicos</t>
  </si>
  <si>
    <t>Suministro de mascarilla, guantes, gafas de seguridad, calzado de seguridad.</t>
  </si>
  <si>
    <t>Microorganismos, macroorganismos.</t>
  </si>
  <si>
    <t>Manipulación o exposición a residuos sólidos, basuras, vertimientos, aguas estancadas, fangos, fluidos, secreciones, partes en descomposición.</t>
  </si>
  <si>
    <t>Cortes, traumas, heridas, infección,  mordeduras, picaduras</t>
  </si>
  <si>
    <t>Programa de manejo del riesgo biológico.</t>
  </si>
  <si>
    <t>Suministro de gafas de seguridad, mascarilla, guantes, calzado de seguridad.</t>
  </si>
  <si>
    <t>Contratista de servicios de jardinería</t>
  </si>
  <si>
    <t>Biológico</t>
  </si>
  <si>
    <t xml:space="preserve">Contacto con seres vivos (roedores, serpientes, caballos, reptiles, osos, etc.) por medio de mordedura, picadura, rasgadura y en general ataque de animales </t>
  </si>
  <si>
    <t>Programa para el manejo del riesgo biológico
Seguimiento a la recuperación del personal que haya sufrido mordeduras o picaduras. 
Capacitación del personal en primeros auxilios.
Retiro de elementos en desuso que pueden ser usados por los animales como madrigueras, corte de la vegetación, mejorar las condiciones de iluminación nocturna</t>
  </si>
  <si>
    <t>Suministro de guantes, calzado de seguridad, gafas de seguridad al personal masculino de servicios generales</t>
  </si>
  <si>
    <t>Establecer dentro del plan de emergencias, un procedimiento para el manejo de reacciones adversas producto de picaduras,  que incluya el listado de clínicas y hospitales del atlántico y su capacidad para la atención de eventos de reacciones de tipo local, sistémicas toxicas, Inmunológicas  por mordeduras de serpientes y otros animales.</t>
  </si>
  <si>
    <t>Manejo de herramientas manuales</t>
  </si>
  <si>
    <t>uso de herramientas de manuales y eléctricas.</t>
  </si>
  <si>
    <t>Programa para el manejo del riesgo mecánico
Programa para el manejo del riesgo eléctrico</t>
  </si>
  <si>
    <t>Suministro de botas de seguridad, gafas de seguridad y guantes tipo ingeniero, pechera, polainas</t>
  </si>
  <si>
    <t>Actividades de mantenimiento a la infraestructura o equipos que requieren trabajo en altura. Instalación de equipos que requieren trabajo en altura. Obras civiles que requieren de trabajo en altura</t>
  </si>
  <si>
    <t>Acceso y desarrollo de trabajo en alturas.</t>
  </si>
  <si>
    <t>Caídas a diferente nivel, golpes, traumas, laceraciones, muerte.</t>
  </si>
  <si>
    <t>Programa para el trabajo seguro en alturas</t>
  </si>
  <si>
    <t>Suministro de botas de seguridad, guantes y gafas de seguridad. Impermeables.
Suministro de EPP contra caídas.</t>
  </si>
  <si>
    <t>Caídas al mismo nivel, golpes, traumas, laceraciones.</t>
  </si>
  <si>
    <t>Señalización de peligros en las instalaciones de la Corporación</t>
  </si>
  <si>
    <t>Suministro de botas de seguridad, guantes y gafas de seguridad al personal masculino de servicios generales</t>
  </si>
  <si>
    <t>Mecánico</t>
  </si>
  <si>
    <t>Quemaduras de 1er grado</t>
  </si>
  <si>
    <t>Programa para el manejo del riesgo mecánico</t>
  </si>
  <si>
    <t xml:space="preserve">Suministro de guantes </t>
  </si>
  <si>
    <t>Cortes, laceraciones.</t>
  </si>
  <si>
    <t>Secretaría general</t>
  </si>
  <si>
    <t>Tareas de jardinería</t>
  </si>
  <si>
    <t>Capacitación de Brigadas de emergencias. Ciclo de formación continuado y certificado efectuado con la Cruz Roja
Programa para el  manejo seguro de productos químicos</t>
  </si>
  <si>
    <t>Suministro de mascarilla, guantes, gafas de seguridad.
Suministro de calzado de seguridad a personal masculino de servicios generales</t>
  </si>
  <si>
    <t>Diseño e implementación de programa de Vigilancia para el riesgo Biológico. seguimiento a la recuperación del personal que haya sufrido mordeduras o picaduras. 
Capacitación del personal en primeros auxilios.
Retiro de elementos en desuso que pueden ser usados por los animales como madrigueras, corte de la vegetación, mejorar las condiciones de iluminación nocturna</t>
  </si>
  <si>
    <t xml:space="preserve">Suministro de botas de seguridad, guantes y gafas de seguridad. Impermeables.
</t>
  </si>
  <si>
    <t>Programa de riesgo mecánico
Actividades de mantenimiento a las herramientas rotativas y manuales.</t>
  </si>
  <si>
    <t xml:space="preserve">Derivados de origen animal (Pieles, pelo, estiércol, desechos, etc.)        </t>
  </si>
  <si>
    <t>Inhalación, contacto y consumo de pelos, plumas, excrementos, sustancias antigénicas (enzima, proteínas), larvas de invertebrados, polvo vegetal, Polen, Madera, Esporas fúngicas, Micotoxinas, Sustancias antigénicas (antibióticos, polisacáridos) incluye además Musgos, Helechos, Semillas, Derivados de Vegetales</t>
  </si>
  <si>
    <t xml:space="preserve">Zoonosis, Enfermedades infecciosas, gastrointestinales, tóxicas y reacciones alérgicas. </t>
  </si>
  <si>
    <t>Programa para el manejo de riesgo biológico</t>
  </si>
  <si>
    <t>Actividades del personal de vigilancia
(Recibo de personal en la entrada de las instalaciones)</t>
  </si>
  <si>
    <t>Personal contratista que presta servicios de vigilancia</t>
  </si>
  <si>
    <t>Públicos (robos, atracos, asaltos, atentados, desorden público, etc.)</t>
  </si>
  <si>
    <t>Recibo de personal propio y visitante a las instalaciones de la Corporación</t>
  </si>
  <si>
    <t>Heridas, golpes, muerte, fatiga, estrés, disminución de la destreza y precisión. Contagio por virus. Estados de ansiedad y/o depresión y trastornos del aparato digestivo.</t>
  </si>
  <si>
    <t>Diseño en implementación de SVE del riesgo Psicosocial, capítulo gestión del riesgo público.</t>
  </si>
  <si>
    <t>Actividades del personal de vigilancia
(Posición prolongada de pie)</t>
  </si>
  <si>
    <t>Postura prolongada de pie</t>
  </si>
  <si>
    <t>Programa para el manejo de riesgo musculoesquelético.
Pausas Activas.</t>
  </si>
  <si>
    <t>Actividades del personal de vigilancia
(Tenencia y porte de armas de fuego)</t>
  </si>
  <si>
    <t>Uso de armas de fuego</t>
  </si>
  <si>
    <t>Tenencia y porte de armas de fuego</t>
  </si>
  <si>
    <t>Traumas, heridas, muerte</t>
  </si>
  <si>
    <t>Gestión de la infraestructura
(Recursos Físicos)</t>
  </si>
  <si>
    <t>Fumigación</t>
  </si>
  <si>
    <t>Contratistas de servicios de fumigación</t>
  </si>
  <si>
    <t>Capacitación de Brigadas de emergencias. Ciclo de formación continuado y certificado efectuado con la Cruz Roja
Programa para el manejo seguro de productos químicos</t>
  </si>
  <si>
    <t>Gestión de la infraestructura
(Recursos Físicos)
Gestión de sistemas</t>
  </si>
  <si>
    <t>Mantenimientos preventivos, correctivos y mejoras a los equipos eléctricos, de telecomunicaciones y a la infraestructura física de la Corporación</t>
  </si>
  <si>
    <t>Personal propio y contratista</t>
  </si>
  <si>
    <t>Uso de herramientas manuales y eléctricas</t>
  </si>
  <si>
    <t>Operación y mantenimiento de redes eléctricas o equipos eléctricos</t>
  </si>
  <si>
    <t>Operación o mantenimiento de equipos o redes eléctricas, y redes de telecomunicaciones</t>
  </si>
  <si>
    <t>Electrocución, afectación de órganos vitales, quemaduras, incendio y muerte</t>
  </si>
  <si>
    <t>Programa para el manejo del riesgo eléctrico
Señalización de zonas de riesgo eléctrico
Desarrollo de programa de formación en Brigadas: Personal calificado para el desarrollo de los trabajos. Capacitación en uso de extintores. 
Brigadas de emergencias</t>
  </si>
  <si>
    <t>Empresa</t>
  </si>
  <si>
    <t>CORPORACIÓN AUTÓNOMA REGIONAL DEL ATLÁNTICO - CRA</t>
  </si>
  <si>
    <t>MATRIZ DE IDENTIFICACIÓN DE PELIGROS Y EVALUACIÓN DE RIESGOS PARA LA SST</t>
  </si>
  <si>
    <t>Ultima actualización</t>
  </si>
  <si>
    <t>Tipo de actividades</t>
  </si>
  <si>
    <t>Actividades desarrolladas dentro de los viveros de la Corporación</t>
  </si>
  <si>
    <t>Subdirección ambiental</t>
  </si>
  <si>
    <t>Actividades propias de la administración y operación del vivero</t>
  </si>
  <si>
    <t>Administradores y operadores del vivero</t>
  </si>
  <si>
    <t>Sistema de Vigilancia Biológico. 
Solicitud de  Protocolos de Bioseguridad para COVID-19 al personal contratista de la operación.
Capacitación prevención contagio del COVID-19. Divulgación de los protocolos de Bioseguridad, medidas de bioseguridad durante el traslado en vehículos de la corporación y particulares, desarrollo de actividades en campo y administrativas.  Suministro de elementos de limpieza y desinfección alcohol, Alcohol glicerinado</t>
  </si>
  <si>
    <t>Uso de Guantes, Mascarilla, pantalla facial</t>
  </si>
  <si>
    <t>Actos delictivos en las sedes u operaciones de la Corporación, o durante el traslado del personal a sus sitios de trabajo cometidos por terceros como protestas, atentados, secuestro, hurto, vandalismo, terrorismo, entre otros.</t>
  </si>
  <si>
    <t>Diseño en implementación de SVE Psicosocial,  gestión del riesgo público, capacitación sobre cómo proceder en situaciones de riesgo público.
Contratista de servicios de vigilancia</t>
  </si>
  <si>
    <t>Programa de manejo de Químicos. 
Uso hidratante en manos para contrarrestar la resequedad generada por los productos de limpieza y desinfección
Procedimiento de lavado de manos. 
Uso de alcohol a menos que el lavado de manos no este disponible. 
Procedimiento de Limpieza y desinfección de instalaciones y superficies. Conocimiento de las Hojas se seguridad Instrucciones del fabricante, etiquetas</t>
  </si>
  <si>
    <t>Uso de EPP para la limpieza de herramientas y útiles de oficina y áreas de contacto frecuente</t>
  </si>
  <si>
    <t xml:space="preserve">Transito. </t>
  </si>
  <si>
    <t>Circulación del personal como peatones por las diferentes vías y carreteras.</t>
  </si>
  <si>
    <t>Accidentes de tránsito, fracturas, contusiones, laceraciones, muerte.</t>
  </si>
  <si>
    <t xml:space="preserve">Programa de manejo de Contratistas.
Exigir al contratista programas de mantenimiento preventivo y correctivo y formación y entrenamiento en conducción segura y manejo defensivo del personal conductor. 
Diseño e implementación del PESV.
Programa de mantenimiento a vehículos propios que garantice el buen estado de funcionamiento de los mismos. </t>
  </si>
  <si>
    <t>Fenómenos naturales*</t>
  </si>
  <si>
    <t>Capacitación de Brigadas de emergencias. 
Ciclo de formación continuado y certificado efectuado con la Cruz Roja.
Plan de emergencia, cadena de llamados, equipos de comunicación disponibles</t>
  </si>
  <si>
    <t>Suministro de Indumentarias propias para afrontar cambios climáticos, impermeables, botas pantaneras</t>
  </si>
  <si>
    <t>Diseño de puesto de trabajo,  escritorio, silla.</t>
  </si>
  <si>
    <t>Exámenes médicos ocupacionales con énfasis osteomuscular. 
Suministro de Sillas ergonómicas ajustables a la antropometría del trabajador.
Sistema de Vigilancia para Desordenes musculoesqueléticos. 
Capacitación Pausas Activas, Higiene postural. Programa de orden y aseo,</t>
  </si>
  <si>
    <t>Alta carga laboral.
Atención a personal externo e interno(usuarios, funcionarios, contratistas, asesores, entes de control). 
Exigencia en las actividades diarias.
Trabajo bajo presión.
Jornadas extenuantes de trabajo.
Tiempos prolongados de traslado entre las áreas de trabajo</t>
  </si>
  <si>
    <t>Desarrollo de SVE Psicosocial. 
Implementación de las baterías de medición del riesgo psicosocial
Implementación del plan de acción, según los niveles de riesgo y áreas afectadas. 
Desarrollo de actividades de bienestar, trabajo en equipo, técnicas de relajación, pausas activas, rumba terapias.
Actividades de bienestar y  Desarrollo.
Actividades intralaborales para la mejora del clima laboral.</t>
  </si>
  <si>
    <t>Fuentes inadecuadas de iluminación</t>
  </si>
  <si>
    <t>Actividades de mantenimiento a la infraestructura, incluidos los equipos de iluminación.</t>
  </si>
  <si>
    <t xml:space="preserve">Efectuar mediciones higiénicas para verificar los niveles de iluminación de las áreas de trabajo.
</t>
  </si>
  <si>
    <t>Traslado por las diferentes áreas de las instalaciones de los viveros
Uso de escaleras (escaleras de caracol, rectas)</t>
  </si>
  <si>
    <t>Implementación de programas de Orden y Aseo. Redistribución del espacio y puestos de trabajo. Establecer directrices para el manejo y almacenamiento de la documentación que ha cumplido su ciclo administrativo. 
Aumentar el área de archivo de las diferentes subdirecciones.
Desarrollo de jornadas de recolección de documentación elementos innecesarios.
Señalización de zonas de riesgo para el personal.
Actividades de toma de conciencia.</t>
  </si>
  <si>
    <t>Condiciones inadecuadas del sitio de trabajo.  Deficientes condiciones de orden y aseo.</t>
  </si>
  <si>
    <t>Sistema de Vigilancia para Desordenes musculoesqueléticos. 
Capacitación Pausas Activas, Higiene postural
Orden y aseo frecuente en el área de trabajo.</t>
  </si>
  <si>
    <t>Programa de mantenimiento de infraestructura.</t>
  </si>
  <si>
    <t>Movimientos repetitivos (digitación, uso de herramientas, entre otros)</t>
  </si>
  <si>
    <t>Colocación de tapetes para la descarga de la carga estática acumulada por las personas del área. Verificar la ubicación de los CPU, reguladores de voltaje descargas instalaciones eléctricas. Revisar las puestas a tierra de las oficinas.</t>
  </si>
  <si>
    <t>Mantenimiento a la infraestructura (Redes eléctricas) de la Corporación.</t>
  </si>
  <si>
    <t xml:space="preserve">Operadores del vivero
Personal contratista </t>
  </si>
  <si>
    <t>Exposición o manipulación de combustibles, sustancias químicas, sustancias tóxicas.</t>
  </si>
  <si>
    <t xml:space="preserve">Capacitación de Brigadas de emergencias. Ciclo de formación continuado y certificado efectuado con la Cruz Roja
Programa de manejo de sustancias Químicas. </t>
  </si>
  <si>
    <t>Incluir en SVE Riesgo Biológico</t>
  </si>
  <si>
    <t xml:space="preserve">Contacto directo o indirecto con seres vivos (roedores, serpientes, caballos, reptiles, osos, etc.) por medio de mordedura, picadura, rasgadura y en general ataque de animales </t>
  </si>
  <si>
    <t>Diseño e implementación de programa de Vigilancia para el riesgo Biológico. seguimiento a la recuperación del personal que haya sufrido mordeduras o picaduras. Capacitación del personal en primeros auxilios, manejo de heridas, uso de botiquín. Establecer dentro del plan de emergencias, un procedimiento para el manejo de reacciones adversas producto de picaduras,  que incluya el listado de clínicas y hospitales del atlántico y su capacidad para la atención de eventos de reacciones de tipo local, sistémicas toxicas, Inmunológicas  por mordeduras de serpientes y otros animales.
Retiro de elementos en desuso que pueden ser usados por los animales como madrigueras, corte de la vegetación, mejorar las condiciones de iluminación nocturna</t>
  </si>
  <si>
    <t>Suministro de guantes, calzado de seguridad, gafas de seguridad</t>
  </si>
  <si>
    <t>Incluir en SVE Riesgo Biológico.</t>
  </si>
  <si>
    <t>Suministro de gafas de seguridad, calzado de seguridad, guantes.</t>
  </si>
  <si>
    <t>Mantenimientos preventivos y correctivos a los equipos del vivero</t>
  </si>
  <si>
    <t>Almacenamiento de productos químicos</t>
  </si>
  <si>
    <t>Diseño e implementación de Programas de trabajo seguro en alturas. Capacitar al personal en TSA, Expedición de permisos, efectuar exámenes médicos para determinar la aptitud física para desarrollar trabajos en alturas.</t>
  </si>
  <si>
    <t>Operación o mantenimiento de equipos o redes eléctricas</t>
  </si>
  <si>
    <t>Programa de mantenimiento a equipos eléctricos.
Señalización de zonas de riesgo eléctrico
Desarrollo de programa de formación en Brigadas: Personal calificado para el desarrollo de los trabajos. Capacitación en uso de extintores. 
Brigadas de emergencias y plan de emergencias</t>
  </si>
  <si>
    <t>Suministro de gafas de seguridad, guantes, mascarilla, botas de seguridad.</t>
  </si>
  <si>
    <t xml:space="preserve">Mecánicos. Atrapamientos. </t>
  </si>
  <si>
    <t>Contacto con superficies abrasivas o filosas</t>
  </si>
  <si>
    <t>Heridas, laceraciones, cortes</t>
  </si>
  <si>
    <t>Suministro de Guantes Tipo Ing, gafas de seguridad, calzado de seguridad</t>
  </si>
  <si>
    <t>Material particulado</t>
  </si>
  <si>
    <t>Exposición a material particulado</t>
  </si>
  <si>
    <t>intoxicaciones, alteración del sistema nervioso, enfermedades infecto-contagiosas</t>
  </si>
  <si>
    <t>Uso de mascarilla, gafas de seguridad, guantes tipo ingeniero.</t>
  </si>
  <si>
    <t xml:space="preserve">Radiaciones no ionizantes. </t>
  </si>
  <si>
    <t>Exposición a luz solar y altas temperaturas</t>
  </si>
  <si>
    <t>Alteraciones de la piel, deshidratación, alteración en algunos tejidos blandos (ojos). Fatiga, estrés, cambios neurológico, resfriados.</t>
  </si>
  <si>
    <t>Medio (M)</t>
  </si>
  <si>
    <t>Ocasional (EO)</t>
  </si>
  <si>
    <t>Bajo (B)</t>
  </si>
  <si>
    <t>Grave (G)</t>
  </si>
  <si>
    <t>III</t>
  </si>
  <si>
    <t>MEJORABLE</t>
  </si>
  <si>
    <t>Disponibilidad de puntos de hidratación</t>
  </si>
  <si>
    <t>uso de gafas para exteriores, gorras con protección en la nuca, manguillas o camisas mangas largas, uso de protector solar.</t>
  </si>
  <si>
    <t>Carga dinámica por esfuerzos</t>
  </si>
  <si>
    <t>Manipulación de cargas</t>
  </si>
  <si>
    <t>Desordenes de trauma acumulativo, lesiones del sistema músculo esquelético.</t>
  </si>
  <si>
    <t>Capacitación sobre la manipulación segura de cargas</t>
  </si>
  <si>
    <t>Suministro de mascarillas y gafas de seguridad</t>
  </si>
  <si>
    <t>Actividades desarrolladas dentro de los zoocriaderos de la Corporación</t>
  </si>
  <si>
    <t>Actividades propias de la administración y operación del zoo criadero</t>
  </si>
  <si>
    <t>Administradores y operadores del zoo criadero</t>
  </si>
  <si>
    <t>Traslado por las diferentes áreas de las instalaciones de la Corporación
Uso de escaleras (escaleras de caracol, rectas)</t>
  </si>
  <si>
    <t>Condiciones inadecuadas del sitio de trabajo.   Deficientes condiciones de orden y aseo.</t>
  </si>
  <si>
    <t xml:space="preserve">Operadores del zoo criadero
Personal contratista </t>
  </si>
  <si>
    <t>Suministro de gafas de seguridad, mascarilla, guantes.</t>
  </si>
  <si>
    <t>Manipulación de animales, traslado de animales vivos, traslado, durante, recolección y reubicación.</t>
  </si>
  <si>
    <t>Actividad de manipulación de animales la efectúan entre varias personas.</t>
  </si>
  <si>
    <t xml:space="preserve">Actividades de mantenimiento a la infraestructura o equipos que requieren trabajo en altura. Instalación de equipos que requieren trabajo en altura. Obras civiles que requieren de trabajo en altura
</t>
  </si>
  <si>
    <t>Código: GH-FT-25</t>
  </si>
  <si>
    <t>Versión:1</t>
  </si>
  <si>
    <t>Fecha: 08/04/2021</t>
  </si>
  <si>
    <t>Traslado del personal en vehículos terrestres</t>
  </si>
  <si>
    <t>Personal que visita instalaciones de terceros
Conductores</t>
  </si>
  <si>
    <t>Exposición a agentes biológicos como VIRUS COVID-19 (contacto directo entre personas, contacto con objetos y superficies contaminadas) en el traslado en vehículos.</t>
  </si>
  <si>
    <t>Programa para el manejo del riesgo biológico.
Exigencia a funcionarios, contratistas y visitantes el cumplimiento de las medidas consignadas en el Protocolo de bioseguridad.
Capacitación en prevención contagio del COVID-19. 
Divulgación de los protocolos de Bioseguridad, medidas de bioseguridad durante el traslado en vehículos de la Corporación y particulares, desarrollo de actividades en campo y administrativas.  
Suministro de elementos de limpieza y desinfección alcohol, Alcohol glicerinado.</t>
  </si>
  <si>
    <t>Mascarilla tricapa</t>
  </si>
  <si>
    <t>Conductores cansados o expuestos a viajes largos</t>
  </si>
  <si>
    <t xml:space="preserve">Exigir al contratista programas de mantenimiento preventivo y correctivo y formación y entrenamiento en conducción segura y manejo defensivo del personal conductor. 
Diseño e implementación del PESV.
Programa de mantenimiento a vehículos propios que garantice el buen estado de funcionamiento de los mismos. </t>
  </si>
  <si>
    <t>Incumplimiento de normas de tránsito por parte de conductores</t>
  </si>
  <si>
    <t>Mal estado de los vehículos</t>
  </si>
  <si>
    <t>Mal estado de vías</t>
  </si>
  <si>
    <t>Obstáculos en la vía, presencia de peatones, conducción de vehículos por parte de terceros</t>
  </si>
  <si>
    <t>Actos delictivos  cometidos por terceros como protestas violentas, atentados, secuestro, hurto, vandalismo, terrorismo, entre otros.</t>
  </si>
  <si>
    <t>Diseño e implementación de SVE Psicosocial, Capítulo de gestión del riesgo público.
Campaña de prevención del riesgo público.
Contratista de servicios de vigilancia.
Acompañamiento de organismos de apoyo externo cuando sea necesario (Policía, defensa civil, entre otros)</t>
  </si>
  <si>
    <t>Diseño e implementación del PESV.
Diseño e implementación de SVE Psicosocial, Capítulo de gestión del riesgo público.</t>
  </si>
  <si>
    <t>Indisciplina de usuarios al no usar los mecanismos de seguridad establecidos. No seguir medidas de seguridad. No ponerse cinturón, no cumplir con capacidad máxima de pasajeros del vehículo</t>
  </si>
  <si>
    <t>Condiciones inseguras en la vía, Reporte de Autoridades de Tránsito</t>
  </si>
  <si>
    <t>Atención de daños y emergencias de los vehículos en la vía</t>
  </si>
  <si>
    <t>Accidentes de tránsito, fracturas, contusiones, laceraciones, quemaduras, golpes, machucones, muerte.</t>
  </si>
  <si>
    <t>Traslado del personal por vía área</t>
  </si>
  <si>
    <t>Personal que visita instalaciones de terceros</t>
  </si>
  <si>
    <t>condiciones climatológicas adversas</t>
  </si>
  <si>
    <t>Mantenimiento preventivo y correctivo de los vehiculos de la Corporación</t>
  </si>
  <si>
    <t>Capacitación en el marco del PESV a los conductores de los vehículos de la Corporación.
Contratación de una empresa que cumpla con todos los aspectos del PESV.</t>
  </si>
  <si>
    <t>Botas de seguridad
Impermeables</t>
  </si>
  <si>
    <t>Accidentes aéreos</t>
  </si>
  <si>
    <t>Desatención a las instrucciones de seguridad brindadas por parte de la tripulación de la aeronave. No usar cinturón de seguridad, no permanecer sentado cuando se indique, usar equipos celulares, entre otros.</t>
  </si>
  <si>
    <t>Accidentes de tránsito, fracturas, contusiones, laceraciones,  golpes, machucones, muerte.</t>
  </si>
  <si>
    <t>Diseño en implementación de SVE Psicosocial,  gestión del riesgo público, capacitación sobre cómo proceder en situaciones de riesgo público.</t>
  </si>
  <si>
    <t>Aeronaves en mal estado. Falta de capacitación de pilotos. Pilotos expuestos a largas jornadas de trabajo que conllevan agotamiento, falta de concentración.</t>
  </si>
  <si>
    <t>Accidentes aéreos, muerte</t>
  </si>
  <si>
    <t>Contratación de servicios de transporte aéreo con compañías legalmente conformadas y reguladas por las autoridades competentes.</t>
  </si>
  <si>
    <t>Traslado del personal por agua</t>
  </si>
  <si>
    <t>Naufragios, hundimientos</t>
  </si>
  <si>
    <t>Desatención a las instrucciones de seguridad brindadas por la tripulación de la embarcación. No permanecer en el sitio adecuado, no usar chalecos salvavidas y demás elementos de seguridad, entre otros</t>
  </si>
  <si>
    <t>Heridas, golpes, ahogamiento, muerte</t>
  </si>
  <si>
    <t>Contratación de servicios de transporte por agua (marítimo o fluvial) con compañías legalmente conformadas y reguladas por las autoridades competentes.</t>
  </si>
  <si>
    <t>Embarcaciones en mal estado. Falta de capacitación de pilotos. Pilotos expuestos a largas jornadas de trabajo que conllevan agotamiento, falta de concentración.</t>
  </si>
  <si>
    <t>Visita a las instalaciones de terceros (usuarios, empresas o personas sujetas a control, comunidades, proveedores, entre otros) y actividades propias de la autoridad ambiental</t>
  </si>
  <si>
    <t>Exposición a agentes biológicos como VIRUS COVID-19 (contacto directo entre personas, contacto con objetos y superficies contaminados). Contacto con otras personas a menos de 1 mt de distancia, terceros sin EPP, manipulación de herramientas, elementos de trabajo contaminadas, elementos de oficina o superficies de contacto común.</t>
  </si>
  <si>
    <t>Actos delictivos  durante las visitas cometidos por terceros como protestas violentas, atentados, secuestro, hurto, vandalismo, terrorismo, entre otros.</t>
  </si>
  <si>
    <t>Exámenes médicos ocupacionales con énfasis osteomuscular. 
Programa para el manejo del riesgo musco esquelético
Programa de orden y aseo.</t>
  </si>
  <si>
    <t>Condiciones inadecuadas del sitio de trabajo.  (Incluyendo sitio de trabajo para trabajo remoto)</t>
  </si>
  <si>
    <t>Contacto directo/ contacto indirecto con residuos sólidos, basuras, vertimientos, aguas estancadas, fangos, fluidos, secreciones, partes en descomposición.</t>
  </si>
  <si>
    <t xml:space="preserve">Programa para el manejo del riesgo biológico </t>
  </si>
  <si>
    <t>Suministro de gafas de seguridad, mascarilla, guantes, calzado de seguridad</t>
  </si>
  <si>
    <t xml:space="preserve">Suministro de guantes, calzado de seguridad, gafas de seguridad </t>
  </si>
  <si>
    <t xml:space="preserve">Capacitación de Brigadas de emergencias. Ciclo de formación continuado y certificado efectuado con la Cruz Roja
Programa de manejo seguro de productos químicos </t>
  </si>
  <si>
    <t>Uso de herramientas de manuales y eléctricas para el desarrollo de las actividades en campo</t>
  </si>
  <si>
    <t>Trabajo en alturas</t>
  </si>
  <si>
    <t>Acceso y desarrollo de trabajo en alturas dependiendo de las actividades a realizar</t>
  </si>
  <si>
    <t>Locativo. Pisos, condiciones del terreno</t>
  </si>
  <si>
    <t>Irregularidades del terreno y superficie, superficies deslizante, húmeda, arenosa.</t>
  </si>
  <si>
    <t>caídas al mismo nivel, golpes, heridas fracturas</t>
  </si>
  <si>
    <t>Suministro de guantes antideslizantes y botas pantaneras.</t>
  </si>
  <si>
    <t>Manipulación de cargas (animales, equipos, materiales)</t>
  </si>
  <si>
    <t>Programa para el manejo del riesgo musco esquelético</t>
  </si>
  <si>
    <t>Suministro guantes de seguridad</t>
  </si>
  <si>
    <t>Inmersión. Caída a cuerpos de agua.</t>
  </si>
  <si>
    <t>Trabajos realizados alrededor de cuerpos de agua</t>
  </si>
  <si>
    <t>Ahogamiento, muerte.</t>
  </si>
  <si>
    <t>Normas de seguridad para trabajo en áreas o bandas rivereñas</t>
  </si>
  <si>
    <t>Suministro de botas pantaneras, guantes. Impermeables, gafas de seguridad
Uso de chalecos salvavidas.
Uso de equipos de protección y restricción.</t>
  </si>
  <si>
    <t>Locativo, mecánico</t>
  </si>
  <si>
    <t>Desatención de instrucciones de seguridad brindadas por terceros para realizar labores en las instalaciones de los terceros</t>
  </si>
  <si>
    <t>Fracturas, contusiones, laceraciones,  golpes, machucones, muerte.</t>
  </si>
  <si>
    <t>Diseño en implementación de SVE Psicosocial
Capacitaciones sobre autocuidado</t>
  </si>
  <si>
    <t>Contaminación con fluidos y secreciones. Contaminación biológica por vía aérea. Pinchazos</t>
  </si>
  <si>
    <t>Contacto directo / contacto indirecto con residuos hospitalarios.</t>
  </si>
  <si>
    <t>Ruido.</t>
  </si>
  <si>
    <t>Fuentes de sonido de alta intensidad en las áreas a inspeccionar</t>
  </si>
  <si>
    <t>Pérdida auditiva inducida por ruido</t>
  </si>
  <si>
    <t>Exámenes médico ocupacionales periódicos.</t>
  </si>
  <si>
    <t>Suministro de protección auditiva</t>
  </si>
  <si>
    <t>Suministro de Guantes Tipo Ing
Gafas de seguridad
Elementos de protección personal</t>
  </si>
  <si>
    <t>Suministro de mascarilla, gafas de seguridad, guantes tipo ingeniero.</t>
  </si>
  <si>
    <t>Mantener hidratación disponible. Uso de protector solar.</t>
  </si>
  <si>
    <t>Suministro de gafas para exteriores, gorras con protección en la nuca, manguillas o camisas mangas largas.</t>
  </si>
  <si>
    <t>Contacto con superficies calientes, inspecciones en áreas de fabricación y calderas, generación de vapor.</t>
  </si>
  <si>
    <t>Quemaduras</t>
  </si>
  <si>
    <t>Alto (A)</t>
  </si>
  <si>
    <t>Frecuente (EF)</t>
  </si>
  <si>
    <t>II</t>
  </si>
  <si>
    <t>NO ACEPTABLE O ACEPTABLE CON CONTROL ESPECÍFICO</t>
  </si>
  <si>
    <t>Suministro de guantes, gafas de seguridad, uso de camisas mangas largas</t>
  </si>
  <si>
    <t>FORMATO</t>
  </si>
  <si>
    <t>Versión: 1</t>
  </si>
  <si>
    <t xml:space="preserve">CONTROL DE CAMBIOS </t>
  </si>
  <si>
    <t>No.</t>
  </si>
  <si>
    <t>FECHA DE REVISIÓN</t>
  </si>
  <si>
    <t>OBSERVACIONES DE REVISIÓN / ACTUALIZACIÓN</t>
  </si>
  <si>
    <t>FUNCIONARIO QUE REALIZÓ LA REVISIÓN / ACTUALIZACIÓN</t>
  </si>
  <si>
    <t>Se retira de la matriz peligro asociado con actividades que implican la inmersión de personal en el agua, debido a que esta actividad ya no se ejecuta en el marco del cumplimiento de las funciones de la Corporación</t>
  </si>
  <si>
    <t>Liliana Martínez</t>
  </si>
  <si>
    <t>Dirección</t>
  </si>
  <si>
    <t>Área</t>
  </si>
  <si>
    <t>Dirección General</t>
  </si>
  <si>
    <t>Control Interno</t>
  </si>
  <si>
    <t>Oficina Jurídica</t>
  </si>
  <si>
    <t>Secretaria General</t>
  </si>
  <si>
    <t>Archivo</t>
  </si>
  <si>
    <t>Recursos Físicos</t>
  </si>
  <si>
    <t>Secretaria General, Gestión Humana, Seguridad y Salud en el Trabajo, Calidad, Recursos Físicos</t>
  </si>
  <si>
    <t>Subdireccion de Gestion Ambiental</t>
  </si>
  <si>
    <t>Grupo CRIA</t>
  </si>
  <si>
    <t>Grupo de Planes de Saneamiento y manejo de vertimiento. PSMV</t>
  </si>
  <si>
    <t>Grupo Estaciones de Servicio</t>
  </si>
  <si>
    <t>Grupo Forestal</t>
  </si>
  <si>
    <t>Grupo Industrial</t>
  </si>
  <si>
    <t>Grupo Minería</t>
  </si>
  <si>
    <t>Grupo Rellenos Sanitarios</t>
  </si>
  <si>
    <t>Sanidad</t>
  </si>
  <si>
    <t>Subdirección</t>
  </si>
  <si>
    <t>Subdirección de Planeación</t>
  </si>
  <si>
    <t>Educación Ambiental</t>
  </si>
  <si>
    <t>Gestión de Proyectos ambientales. Banco de proyectos</t>
  </si>
  <si>
    <t>Planificación para el desarrollo ambiental. Ordenamiento Territorial</t>
  </si>
  <si>
    <t>Sistemas de Información</t>
  </si>
  <si>
    <t>Sistemas de Información, planificación para el desarrollo ambiental, Educación ambiental y Gestión de proyectos ambientales</t>
  </si>
  <si>
    <t>Subdirección Financiera</t>
  </si>
  <si>
    <t>Presupuesto y contabilidad. Ingresos y Tesorería</t>
  </si>
  <si>
    <t>TABLA DE PELIGROS</t>
  </si>
  <si>
    <t>DESCRIPCION</t>
  </si>
  <si>
    <t>Clasificación</t>
  </si>
  <si>
    <t>Virus</t>
  </si>
  <si>
    <t>Ruido (impacto intermitente y continuo)</t>
  </si>
  <si>
    <t>Polvos orgánicos inorgánicos</t>
  </si>
  <si>
    <t xml:space="preserve">Gestión organizacional (estilo de mando, pago, contratación, participación, inducción y capacitación, bienestar social, evaluación del desempeño, manejo de cambios). </t>
  </si>
  <si>
    <t>Postura (prologada mantenida, forzada, antigravitacionales)</t>
  </si>
  <si>
    <t>Mecánico (elementos de máquinas, herramientas, equipos, piezas a trabajar, materiales proyectados sólidos o fluidos)</t>
  </si>
  <si>
    <t>Sismo</t>
  </si>
  <si>
    <t>Bacterias</t>
  </si>
  <si>
    <t>Iluminación (luz visible por exceso o deficiencia)</t>
  </si>
  <si>
    <t>Fibras</t>
  </si>
  <si>
    <t>Características de la organización del trabajo (comunicación, tecnología, organización del trabajo, demandas cualitativas y cuantitativas de la labor.</t>
  </si>
  <si>
    <t>Esfuerzo</t>
  </si>
  <si>
    <t>Eléctrico (alta y baja tensión, estática)</t>
  </si>
  <si>
    <t>Terremoto</t>
  </si>
  <si>
    <t>Hongos</t>
  </si>
  <si>
    <t xml:space="preserve">Vibración (cuerpo entero, segmentaria) </t>
  </si>
  <si>
    <t>Líquidos (nieblas y rocíos)</t>
  </si>
  <si>
    <t>Características del grupo social del trabajo (relaciones, cohesión, calidad de interacciones, trabajo en equipo.</t>
  </si>
  <si>
    <t>Movimiento repetitivo</t>
  </si>
  <si>
    <t xml:space="preserve">Locativo (sistemas y medios de almacenamiento, superficies de trabajo (irregulares, deslizantes, con diferencia del nivel) condiciones de orden y aseo, caídas de objeto) </t>
  </si>
  <si>
    <t>Vendaval</t>
  </si>
  <si>
    <t>Ricketsias</t>
  </si>
  <si>
    <t>Temperaturas extremas (calor y frío)</t>
  </si>
  <si>
    <t>Gases y vapores</t>
  </si>
  <si>
    <t>Condiciones de la tarea (carga mental, contenido de la tarea, demandas emocionales, sistemas de control, definición de roles, monotonía, etc).</t>
  </si>
  <si>
    <t xml:space="preserve">Manipulación manual de cargas, </t>
  </si>
  <si>
    <t xml:space="preserve">Tecnológico (explosión, fuga, derrame, incendio) </t>
  </si>
  <si>
    <t>Inundación</t>
  </si>
  <si>
    <t>Parásitos</t>
  </si>
  <si>
    <t>Presión atmosférica (normal y ajustada)</t>
  </si>
  <si>
    <t>Humos metálicos, no metálicos</t>
  </si>
  <si>
    <t>Interfase persona tarea (conocimientos, habilidades en relación con la demanda de la tarea, iniciativa, autonomía y reconocimiento, identificación de la persona con la tarea y la organización).</t>
  </si>
  <si>
    <t>Accidentes de tránsito</t>
  </si>
  <si>
    <t>Derrumbe</t>
  </si>
  <si>
    <t>Picaduras</t>
  </si>
  <si>
    <t>Radiaciones ionizantes (rayos x, gama, beta y alfa)</t>
  </si>
  <si>
    <t xml:space="preserve">Jornada de trabajo (pausas, trabajo nocturno, rotación, horas extras, descansos) </t>
  </si>
  <si>
    <t>Precipitaciones, (lluvias, granizadas, heladas)</t>
  </si>
  <si>
    <t>Mordeduras</t>
  </si>
  <si>
    <t>Radiaciones no ionizantes (láser, ultravioleta infrarroja, radiofrecuencia, microondas)</t>
  </si>
  <si>
    <t>Fluidos o excrementos</t>
  </si>
  <si>
    <t>Espacios confinados</t>
  </si>
  <si>
    <t>Tabla No. 1 Determinación del nivel de deficiencia</t>
  </si>
  <si>
    <t>Nivel de deficiencia</t>
  </si>
  <si>
    <t>Valor de ND</t>
  </si>
  <si>
    <t>Significado</t>
  </si>
  <si>
    <t>Muy Alto (MA)</t>
  </si>
  <si>
    <t>Se ha (n) detectado peligro (s) que determina(n) como posible la generación de incidentes  o consecuencias muy significativas, o la eficacia del conjunto de medidas preventivas existentes respecto al riesgo es nula o no existe, o ambas.</t>
  </si>
  <si>
    <t>Se ha (n) detectada algún (os) peligro (s) que pueden dar lugar a consecuencias significativa (s), o la eficacia del conjunto de medidas preventivas existentes es baja, o ambas.</t>
  </si>
  <si>
    <t>Se han detectado peligros que pueden dar lugar a consecuencias poco significativas o de menor importancia, o la eficacia del conjunto de medidas preventivas existentes es moderada, o ambas.</t>
  </si>
  <si>
    <t>No se ha detectado consecuencia alguna, o la eficacia del conjunto de medidas preventivas existentes es alta, o ambas. El riesgo está controlado.</t>
  </si>
  <si>
    <t>Tabla No. 2  Determinación del nivel de exposición</t>
  </si>
  <si>
    <t>Nivel de exposición</t>
  </si>
  <si>
    <t>Valor de NE</t>
  </si>
  <si>
    <t>Continua (EC)</t>
  </si>
  <si>
    <t>La situación de exposición se presenta sin interrupción o varias veces con tiempo prolongado durante la jornada laboral</t>
  </si>
  <si>
    <t>La situación de exposición se presenta varias veces durante la jornada laboral por tiempos cortos</t>
  </si>
  <si>
    <t>La situación de exposición se presenta alguna vez durante la jornada laboral y por un período de tiempo corto</t>
  </si>
  <si>
    <t>Esporádica (EE)</t>
  </si>
  <si>
    <t>La situación de exposición se presenta de manera eventual</t>
  </si>
  <si>
    <t>Tabla No. 3  Determinación del nivel de probabilidad</t>
  </si>
  <si>
    <t>Nivel de probabilidad</t>
  </si>
  <si>
    <t>Nivel de exposición (NE)</t>
  </si>
  <si>
    <t>Nivel de deficiencia (ND)</t>
  </si>
  <si>
    <t>MA-40</t>
  </si>
  <si>
    <t>MA-30</t>
  </si>
  <si>
    <t>A-20</t>
  </si>
  <si>
    <t>A-10</t>
  </si>
  <si>
    <t>MA-24</t>
  </si>
  <si>
    <t>A-18</t>
  </si>
  <si>
    <t>A-12</t>
  </si>
  <si>
    <t>M-6</t>
  </si>
  <si>
    <t>M-8</t>
  </si>
  <si>
    <t>B-4</t>
  </si>
  <si>
    <t>B-2</t>
  </si>
  <si>
    <t>Tabla No. 4 Significado de los diferentes niveles de probabilidad</t>
  </si>
  <si>
    <t>Valor de NP</t>
  </si>
  <si>
    <t>Entre 40 y 24</t>
  </si>
  <si>
    <t>Situación deficiente con exposición continua o muy deficiente con exposición frecuente. Normalmente la materialización del riesgo ocurre con frecuencia</t>
  </si>
  <si>
    <t>Entre 20 y 10</t>
  </si>
  <si>
    <t>situación deficiente con exposición frecuente u ocasioanal, o bien situación muy deficiente con exposición ocasional o esporádica.  La materialización del riesgo es posible que suceda varias veces en la vida laboral.</t>
  </si>
  <si>
    <t>Entre 8 y 6</t>
  </si>
  <si>
    <t>Situación deficiente con exposición esporádica o bien situación mejorada con exposición continuada o frecuente.  Es posible que suceda el daño alguna vez.</t>
  </si>
  <si>
    <t>Entre 4 y 2</t>
  </si>
  <si>
    <t>Situación mejorable con exposición ocasional o esporádica, o situación sin anomalía destacable con cualquier nivel de exposición.  No es esperable que se materialice el riesgo, aunque puede ser concebible.</t>
  </si>
  <si>
    <t>Tabla No. 5 Determinación del nivel de consecuencia</t>
  </si>
  <si>
    <t>Nivel de consecuencias</t>
  </si>
  <si>
    <t>Valor NC</t>
  </si>
  <si>
    <t>Daños personales</t>
  </si>
  <si>
    <t>Mortal o catastrófico (M)</t>
  </si>
  <si>
    <t>Muerte (s)</t>
  </si>
  <si>
    <t>Muy grave (MG)</t>
  </si>
  <si>
    <t>Lesiones o enfermedades graves irreparables (incapacidad permanente parcial o invalidez)</t>
  </si>
  <si>
    <t>Lesiones o enfermedades con incapacidad laboral temporal (ILT)</t>
  </si>
  <si>
    <t>Leve (L)</t>
  </si>
  <si>
    <t>Lesiones o enfermedades que no requieren incapacidad</t>
  </si>
  <si>
    <t>Tabla No. 6 Determinación del nivel de riesgo</t>
  </si>
  <si>
    <t>Nivel de riesgo NR = NP x NC</t>
  </si>
  <si>
    <t>Nivel de probabilidad (NP)</t>
  </si>
  <si>
    <t>40-24</t>
  </si>
  <si>
    <t>20-10</t>
  </si>
  <si>
    <t>8-6</t>
  </si>
  <si>
    <t>4-2</t>
  </si>
  <si>
    <t>Nivel de consecuencias (NC)</t>
  </si>
  <si>
    <t>I 4 000-2 400</t>
  </si>
  <si>
    <t>I 2 000-1 200</t>
  </si>
  <si>
    <t xml:space="preserve">I 800-600 </t>
  </si>
  <si>
    <t>II 400-200</t>
  </si>
  <si>
    <t>I 2 400-1 440</t>
  </si>
  <si>
    <t>I 1 200-600</t>
  </si>
  <si>
    <t>II 480 - 360</t>
  </si>
  <si>
    <t>II 200</t>
  </si>
  <si>
    <t>III 120</t>
  </si>
  <si>
    <t>I 1 000-600</t>
  </si>
  <si>
    <t>II 500 -250</t>
  </si>
  <si>
    <t>II 200 -150</t>
  </si>
  <si>
    <t>III 100 -50</t>
  </si>
  <si>
    <t>II 400-240</t>
  </si>
  <si>
    <t xml:space="preserve">II 200   </t>
  </si>
  <si>
    <t>III 80-60</t>
  </si>
  <si>
    <t>III 40  /  IV 20</t>
  </si>
  <si>
    <t xml:space="preserve">  III 100</t>
  </si>
  <si>
    <t>Tabla No. 7 Significado del nivel de riesgo</t>
  </si>
  <si>
    <t>Nivel de riesgo</t>
  </si>
  <si>
    <t>Valor de NR</t>
  </si>
  <si>
    <t>I</t>
  </si>
  <si>
    <t>4000 - 600</t>
  </si>
  <si>
    <t>Situación crítica. Suspender actividades hasta que el riesgo esté bajo control. Intervención urgente</t>
  </si>
  <si>
    <t>500 - 150</t>
  </si>
  <si>
    <t>Corregir y adoptar medidas de control de inmediato. Sin embargo, suspenda actividades si el nivel de riesgo está por encima o igual de 360</t>
  </si>
  <si>
    <t>120 - 40</t>
  </si>
  <si>
    <t>Mejorar si es posible. Sería conveniente justificar la intervención y su rentabilidad.</t>
  </si>
  <si>
    <t>IV</t>
  </si>
  <si>
    <t>&lt;40</t>
  </si>
  <si>
    <t>Mantener las medidas de control existentes, pero se deberían considerar soluciones o mejoras y se deben hacer comprobaciones periódicas para asegurar que el riesgo aún es aceptable.</t>
  </si>
  <si>
    <t>Tabla No. 8 Aceptabilidad del riesgo</t>
  </si>
  <si>
    <t>NO ACEPTABLE</t>
  </si>
  <si>
    <t>ACEPTABLE</t>
  </si>
  <si>
    <t>Superficies de trabajo (irregulares, deslizantes, con diferencia del nivel), condiciones de orden y aseo, (caídas de objeto).</t>
  </si>
  <si>
    <t>Actividades del personal de vigilancia
(Inspercción y Verificación de áreas)</t>
  </si>
  <si>
    <t>Celebración de contrato con empresa de vigilancia legalmente constituida.</t>
  </si>
  <si>
    <t>Capacitación sobre prevención de lesiones, identificación de peligros y riesgosn entre otros.
Cuando se identifique el peligro asociado a fuentes inadecuada de iluminación el personal que realiza las visitas y el Profesional especializado en SST coordinaran la logística para disponer de los controles necesarios que garanticen una operación segura.</t>
  </si>
  <si>
    <t>Programa para el manejo del riesgo biológico.</t>
  </si>
  <si>
    <t>Manipulación de líquidos calientes</t>
  </si>
  <si>
    <t>Uso de artículos artículos de cocina y cafetería</t>
  </si>
  <si>
    <t>Colapso de estructuras, golpes, poli traumas.</t>
  </si>
  <si>
    <t>Caídas a diferente nivel, golpes, traumas, laceraciones.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</si>
</sst>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00_ ;_ * \-#,##0.00_ ;_ * &quot;-&quot;??_ ;_ @_ "/>
    <numFmt numFmtId="165" formatCode="_-* #,##0.00\ [$€-1]_-;\-* #,##0.00\ [$€-1]_-;_-* &quot;-&quot;??\ [$€-1]_-"/>
    <numFmt numFmtId="166" formatCode="dd/mm/yyyy;@"/>
  </numFmts>
  <fonts count="31" x14ac:knownFonts="1">
    <font>
      <sz val="10"/>
      <name val="Arial"/>
    </font>
    <font>
      <sz val="10"/>
      <name val="Arial"/>
      <family val="2"/>
    </font>
    <font>
      <b/>
      <sz val="10"/>
      <name val="Arial"/>
      <family val="2"/>
    </font>
    <font>
      <sz val="8"/>
      <name val="Arial"/>
      <family val="2"/>
    </font>
    <font>
      <sz val="10"/>
      <name val="Arial"/>
      <family val="2"/>
    </font>
    <font>
      <sz val="10"/>
      <name val="Times New Roman"/>
      <family val="1"/>
    </font>
    <font>
      <b/>
      <sz val="11"/>
      <name val="Arial"/>
      <family val="2"/>
    </font>
    <font>
      <b/>
      <sz val="8.5"/>
      <name val="Arial"/>
      <family val="2"/>
    </font>
    <font>
      <sz val="8.5"/>
      <name val="Arial"/>
      <family val="2"/>
    </font>
    <font>
      <b/>
      <sz val="8"/>
      <name val="Arial"/>
      <family val="2"/>
    </font>
    <font>
      <b/>
      <i/>
      <sz val="12"/>
      <name val="Arial"/>
      <family val="2"/>
    </font>
    <font>
      <b/>
      <i/>
      <sz val="11"/>
      <name val="Arial"/>
      <family val="2"/>
    </font>
    <font>
      <b/>
      <i/>
      <sz val="8"/>
      <name val="Arial"/>
      <family val="2"/>
    </font>
    <font>
      <b/>
      <sz val="8"/>
      <color indexed="81"/>
      <name val="Tahoma"/>
      <family val="2"/>
    </font>
    <font>
      <sz val="8"/>
      <color indexed="81"/>
      <name val="Tahoma"/>
      <family val="2"/>
    </font>
    <font>
      <b/>
      <sz val="8"/>
      <name val="Gill Sans MT"/>
      <family val="2"/>
    </font>
    <font>
      <sz val="8"/>
      <name val="Gill Sans MT"/>
      <family val="2"/>
    </font>
    <font>
      <sz val="10"/>
      <name val="Gill Sans MT"/>
      <family val="2"/>
    </font>
    <font>
      <b/>
      <sz val="10"/>
      <name val="Gill Sans MT"/>
      <family val="2"/>
    </font>
    <font>
      <b/>
      <sz val="11"/>
      <name val="Gill Sans MT"/>
      <family val="2"/>
    </font>
    <font>
      <b/>
      <sz val="8"/>
      <color indexed="9"/>
      <name val="Gill Sans MT"/>
      <family val="2"/>
    </font>
    <font>
      <b/>
      <sz val="28"/>
      <name val="Gill Sans MT"/>
      <family val="2"/>
    </font>
    <font>
      <b/>
      <sz val="20"/>
      <name val="Arial"/>
      <family val="2"/>
    </font>
    <font>
      <sz val="16"/>
      <name val="Arial"/>
      <family val="2"/>
    </font>
    <font>
      <sz val="11"/>
      <name val="Arial"/>
      <family val="2"/>
    </font>
    <font>
      <b/>
      <sz val="12"/>
      <name val="Arial"/>
      <family val="2"/>
    </font>
    <font>
      <b/>
      <sz val="9"/>
      <name val="Arial"/>
      <family val="2"/>
    </font>
    <font>
      <b/>
      <sz val="8"/>
      <color theme="0"/>
      <name val="Gill Sans MT"/>
      <family val="2"/>
    </font>
    <font>
      <b/>
      <sz val="10"/>
      <color theme="0"/>
      <name val="Arial"/>
      <family val="2"/>
    </font>
    <font>
      <b/>
      <sz val="14"/>
      <color theme="0"/>
      <name val="Gill Sans MT"/>
      <family val="2"/>
    </font>
    <font>
      <b/>
      <sz val="8"/>
      <color theme="0"/>
      <name val="Arial"/>
      <family val="2"/>
    </font>
  </fonts>
  <fills count="19">
    <fill>
      <patternFill patternType="none"/>
    </fill>
    <fill>
      <patternFill patternType="gray125"/>
    </fill>
    <fill>
      <patternFill patternType="solid">
        <fgColor indexed="55"/>
        <bgColor indexed="64"/>
      </patternFill>
    </fill>
    <fill>
      <patternFill patternType="solid">
        <fgColor indexed="9"/>
        <bgColor indexed="64"/>
      </patternFill>
    </fill>
    <fill>
      <patternFill patternType="solid">
        <fgColor indexed="23"/>
        <bgColor indexed="64"/>
      </patternFill>
    </fill>
    <fill>
      <patternFill patternType="solid">
        <fgColor indexed="10"/>
        <bgColor indexed="64"/>
      </patternFill>
    </fill>
    <fill>
      <patternFill patternType="solid">
        <fgColor indexed="13"/>
        <bgColor indexed="64"/>
      </patternFill>
    </fill>
    <fill>
      <patternFill patternType="solid">
        <fgColor indexed="17"/>
        <bgColor indexed="64"/>
      </patternFill>
    </fill>
    <fill>
      <patternFill patternType="solid">
        <fgColor indexed="22"/>
        <bgColor indexed="64"/>
      </patternFill>
    </fill>
    <fill>
      <patternFill patternType="solid">
        <fgColor indexed="56"/>
        <bgColor indexed="64"/>
      </patternFill>
    </fill>
    <fill>
      <patternFill patternType="solid">
        <fgColor rgb="FF008000"/>
        <bgColor indexed="64"/>
      </patternFill>
    </fill>
    <fill>
      <patternFill patternType="solid">
        <fgColor theme="3" tint="0.39997558519241921"/>
        <bgColor indexed="64"/>
      </patternFill>
    </fill>
    <fill>
      <patternFill patternType="solid">
        <fgColor theme="2" tint="-0.499984740745262"/>
        <bgColor indexed="64"/>
      </patternFill>
    </fill>
    <fill>
      <patternFill patternType="solid">
        <fgColor rgb="FF002060"/>
        <bgColor indexed="64"/>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s>
  <borders count="50">
    <border>
      <left/>
      <right/>
      <top/>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5"/>
      </top>
      <bottom/>
      <diagonal/>
    </border>
    <border>
      <left style="thin">
        <color indexed="64"/>
      </left>
      <right/>
      <top style="thin">
        <color indexed="8"/>
      </top>
      <bottom style="thin">
        <color indexed="64"/>
      </bottom>
      <diagonal/>
    </border>
    <border>
      <left style="thin">
        <color indexed="8"/>
      </left>
      <right style="thin">
        <color indexed="64"/>
      </right>
      <top style="thin">
        <color indexed="64"/>
      </top>
      <bottom/>
      <diagonal/>
    </border>
    <border>
      <left style="thin">
        <color indexed="8"/>
      </left>
      <right style="thin">
        <color indexed="64"/>
      </right>
      <top style="thin">
        <color indexed="8"/>
      </top>
      <bottom/>
      <diagonal/>
    </border>
    <border>
      <left style="thin">
        <color indexed="8"/>
      </left>
      <right style="thin">
        <color indexed="64"/>
      </right>
      <top/>
      <bottom/>
      <diagonal/>
    </border>
    <border>
      <left style="thin">
        <color indexed="8"/>
      </left>
      <right style="thin">
        <color indexed="64"/>
      </right>
      <top style="thin">
        <color indexed="8"/>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8"/>
      </right>
      <top style="thin">
        <color indexed="8"/>
      </top>
      <bottom/>
      <diagonal/>
    </border>
    <border>
      <left style="thin">
        <color indexed="64"/>
      </left>
      <right style="thin">
        <color indexed="8"/>
      </right>
      <top/>
      <bottom/>
      <diagonal/>
    </border>
    <border>
      <left style="thin">
        <color indexed="64"/>
      </left>
      <right style="thin">
        <color indexed="8"/>
      </right>
      <top/>
      <bottom style="thin">
        <color indexed="8"/>
      </bottom>
      <diagonal/>
    </border>
    <border>
      <left style="thin">
        <color indexed="64"/>
      </left>
      <right style="thin">
        <color indexed="8"/>
      </right>
      <top/>
      <bottom style="thin">
        <color indexed="65"/>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indexed="9"/>
      </left>
      <right/>
      <top style="thin">
        <color theme="0"/>
      </top>
      <bottom style="thin">
        <color theme="0"/>
      </bottom>
      <diagonal/>
    </border>
    <border>
      <left style="thin">
        <color indexed="9"/>
      </left>
      <right/>
      <top style="thin">
        <color theme="0"/>
      </top>
      <bottom/>
      <diagonal/>
    </border>
    <border>
      <left/>
      <right style="thin">
        <color indexed="9"/>
      </right>
      <top style="thin">
        <color theme="0"/>
      </top>
      <bottom style="thin">
        <color theme="0"/>
      </bottom>
      <diagonal/>
    </border>
    <border>
      <left/>
      <right/>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0"/>
      </left>
      <right/>
      <top style="thin">
        <color theme="0"/>
      </top>
      <bottom style="thin">
        <color theme="0"/>
      </bottom>
      <diagonal/>
    </border>
    <border>
      <left style="thin">
        <color indexed="64"/>
      </left>
      <right style="thin">
        <color indexed="64"/>
      </right>
      <top style="thin">
        <color theme="0"/>
      </top>
      <bottom/>
      <diagonal/>
    </border>
    <border>
      <left style="thin">
        <color theme="0"/>
      </left>
      <right/>
      <top style="thin">
        <color theme="0"/>
      </top>
      <bottom/>
      <diagonal/>
    </border>
    <border>
      <left/>
      <right style="thin">
        <color theme="0"/>
      </right>
      <top style="thin">
        <color theme="0"/>
      </top>
      <bottom/>
      <diagonal/>
    </border>
    <border>
      <left/>
      <right/>
      <top style="thin">
        <color theme="0"/>
      </top>
      <bottom/>
      <diagonal/>
    </border>
  </borders>
  <cellStyleXfs count="12">
    <xf numFmtId="0" fontId="0" fillId="0" borderId="0"/>
    <xf numFmtId="165" fontId="4" fillId="0" borderId="0" applyFont="0" applyFill="0" applyBorder="0" applyAlignment="0" applyProtection="0"/>
    <xf numFmtId="164" fontId="1"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cellStyleXfs>
  <cellXfs count="276">
    <xf numFmtId="0" fontId="0" fillId="0" borderId="0" xfId="0"/>
    <xf numFmtId="0" fontId="5" fillId="0" borderId="0" xfId="0" applyFont="1" applyAlignment="1">
      <alignment vertical="center" wrapText="1"/>
    </xf>
    <xf numFmtId="0" fontId="9" fillId="2" borderId="1"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3" borderId="0" xfId="0" applyFont="1" applyFill="1"/>
    <xf numFmtId="0" fontId="0" fillId="3" borderId="0" xfId="0" applyFill="1"/>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7" xfId="0" applyFont="1" applyBorder="1" applyAlignment="1">
      <alignment horizontal="center" vertical="center" wrapText="1"/>
    </xf>
    <xf numFmtId="0" fontId="3" fillId="4" borderId="5" xfId="0" applyFont="1" applyFill="1" applyBorder="1" applyAlignment="1">
      <alignment horizontal="center" vertical="center"/>
    </xf>
    <xf numFmtId="0" fontId="3" fillId="4" borderId="5" xfId="0" applyFont="1" applyFill="1" applyBorder="1" applyAlignment="1">
      <alignment horizontal="center" vertical="center" wrapText="1"/>
    </xf>
    <xf numFmtId="0" fontId="3" fillId="2" borderId="5" xfId="0" applyFont="1" applyFill="1" applyBorder="1" applyAlignment="1">
      <alignment horizontal="center" vertical="center"/>
    </xf>
    <xf numFmtId="0" fontId="3" fillId="2" borderId="5" xfId="0" applyFont="1" applyFill="1" applyBorder="1" applyAlignment="1">
      <alignment horizontal="center" vertical="center" wrapText="1"/>
    </xf>
    <xf numFmtId="0" fontId="3" fillId="3" borderId="0" xfId="0" applyFont="1" applyFill="1" applyAlignment="1">
      <alignment horizontal="center" vertical="center" wrapText="1"/>
    </xf>
    <xf numFmtId="0" fontId="9" fillId="2" borderId="5" xfId="0" applyFont="1" applyFill="1" applyBorder="1" applyAlignment="1">
      <alignment horizontal="center"/>
    </xf>
    <xf numFmtId="0" fontId="3" fillId="0" borderId="5" xfId="0" applyFont="1" applyBorder="1" applyAlignment="1">
      <alignment vertical="center"/>
    </xf>
    <xf numFmtId="0" fontId="3" fillId="0" borderId="5" xfId="0" applyFont="1" applyBorder="1" applyAlignment="1">
      <alignment vertical="center" wrapText="1"/>
    </xf>
    <xf numFmtId="16" fontId="3" fillId="0" borderId="5" xfId="0" quotePrefix="1" applyNumberFormat="1" applyFont="1" applyBorder="1" applyAlignment="1">
      <alignment vertical="center" wrapText="1"/>
    </xf>
    <xf numFmtId="0" fontId="3" fillId="0" borderId="5" xfId="0" quotePrefix="1" applyFont="1" applyBorder="1" applyAlignment="1">
      <alignment vertical="center" wrapText="1"/>
    </xf>
    <xf numFmtId="0" fontId="3" fillId="5" borderId="5" xfId="0" applyFont="1" applyFill="1" applyBorder="1" applyAlignment="1">
      <alignment vertical="center" wrapText="1"/>
    </xf>
    <xf numFmtId="0" fontId="3" fillId="5" borderId="5" xfId="0" applyFont="1" applyFill="1" applyBorder="1" applyAlignment="1">
      <alignment horizontal="left" vertical="center" wrapText="1"/>
    </xf>
    <xf numFmtId="0" fontId="3" fillId="6" borderId="5" xfId="0" applyFont="1" applyFill="1" applyBorder="1" applyAlignment="1">
      <alignment vertical="center" wrapText="1"/>
    </xf>
    <xf numFmtId="0" fontId="9" fillId="7" borderId="5" xfId="0" applyFont="1" applyFill="1" applyBorder="1" applyAlignment="1">
      <alignment horizontal="right" vertical="center" wrapText="1"/>
    </xf>
    <xf numFmtId="0" fontId="3" fillId="6" borderId="5" xfId="0" applyFont="1" applyFill="1" applyBorder="1" applyAlignment="1">
      <alignment horizontal="left" vertical="center" wrapText="1"/>
    </xf>
    <xf numFmtId="0" fontId="3" fillId="7" borderId="5" xfId="0" applyFont="1" applyFill="1" applyBorder="1" applyAlignment="1">
      <alignment horizontal="left" vertical="center"/>
    </xf>
    <xf numFmtId="0" fontId="3" fillId="7" borderId="5" xfId="0" applyFont="1" applyFill="1" applyBorder="1" applyAlignment="1">
      <alignment horizontal="right"/>
    </xf>
    <xf numFmtId="0" fontId="9" fillId="8" borderId="5" xfId="0" applyFont="1" applyFill="1" applyBorder="1"/>
    <xf numFmtId="0" fontId="9" fillId="8" borderId="5" xfId="0" applyFont="1" applyFill="1" applyBorder="1" applyAlignment="1">
      <alignment horizontal="center"/>
    </xf>
    <xf numFmtId="0" fontId="9" fillId="2" borderId="5" xfId="0" applyFont="1" applyFill="1" applyBorder="1"/>
    <xf numFmtId="0" fontId="15" fillId="0" borderId="0" xfId="4" applyFont="1" applyAlignment="1">
      <alignment horizontal="center" vertical="center" wrapText="1"/>
    </xf>
    <xf numFmtId="0" fontId="16" fillId="0" borderId="10" xfId="4" applyFont="1" applyBorder="1" applyAlignment="1">
      <alignment vertical="center" wrapText="1"/>
    </xf>
    <xf numFmtId="0" fontId="16" fillId="0" borderId="0" xfId="4" applyFont="1" applyAlignment="1">
      <alignment vertical="center" wrapText="1"/>
    </xf>
    <xf numFmtId="0" fontId="16" fillId="0" borderId="0" xfId="4" applyFont="1" applyAlignment="1">
      <alignment horizontal="center" vertical="center" wrapText="1"/>
    </xf>
    <xf numFmtId="0" fontId="17" fillId="0" borderId="0" xfId="0" applyFont="1"/>
    <xf numFmtId="0" fontId="18" fillId="0" borderId="0" xfId="4" applyFont="1" applyAlignment="1">
      <alignment horizontal="center" vertical="center" wrapText="1"/>
    </xf>
    <xf numFmtId="1" fontId="20" fillId="9" borderId="37" xfId="4" applyNumberFormat="1" applyFont="1" applyFill="1" applyBorder="1" applyAlignment="1">
      <alignment horizontal="center" vertical="center" wrapText="1"/>
    </xf>
    <xf numFmtId="1" fontId="20" fillId="9" borderId="38" xfId="4" applyNumberFormat="1" applyFont="1" applyFill="1" applyBorder="1" applyAlignment="1">
      <alignment horizontal="center" vertical="center" wrapText="1"/>
    </xf>
    <xf numFmtId="1" fontId="20" fillId="9" borderId="39" xfId="4" applyNumberFormat="1" applyFont="1" applyFill="1" applyBorder="1" applyAlignment="1">
      <alignment horizontal="center" vertical="center" textRotation="90" wrapText="1"/>
    </xf>
    <xf numFmtId="0" fontId="16" fillId="0" borderId="5" xfId="4" applyFont="1" applyBorder="1" applyAlignment="1">
      <alignment horizontal="center" vertical="center" wrapText="1"/>
    </xf>
    <xf numFmtId="0" fontId="16" fillId="0" borderId="11" xfId="4" applyFont="1" applyBorder="1" applyAlignment="1">
      <alignment horizontal="center" vertical="center" wrapText="1"/>
    </xf>
    <xf numFmtId="0" fontId="16" fillId="0" borderId="5" xfId="11" applyFont="1" applyBorder="1" applyAlignment="1">
      <alignment horizontal="center" vertical="center" wrapText="1"/>
    </xf>
    <xf numFmtId="0" fontId="16" fillId="0" borderId="12" xfId="4" applyFont="1" applyBorder="1" applyAlignment="1">
      <alignment horizontal="center" vertical="center" wrapText="1"/>
    </xf>
    <xf numFmtId="0" fontId="16" fillId="0" borderId="13" xfId="4" applyFont="1" applyBorder="1" applyAlignment="1">
      <alignment horizontal="center" vertical="center" wrapText="1"/>
    </xf>
    <xf numFmtId="0" fontId="19" fillId="0" borderId="0" xfId="4" applyFont="1" applyAlignment="1">
      <alignment horizontal="center" vertical="center" wrapText="1"/>
    </xf>
    <xf numFmtId="0" fontId="16" fillId="0" borderId="14" xfId="4" applyFont="1" applyBorder="1" applyAlignment="1">
      <alignment horizontal="center" vertical="center" wrapText="1"/>
    </xf>
    <xf numFmtId="0" fontId="16" fillId="0" borderId="5" xfId="0" applyFont="1" applyBorder="1" applyAlignment="1">
      <alignment horizontal="center" vertical="center" wrapText="1"/>
    </xf>
    <xf numFmtId="0" fontId="16" fillId="0" borderId="15" xfId="4" applyFont="1" applyBorder="1" applyAlignment="1">
      <alignment horizontal="center" vertical="center" wrapText="1"/>
    </xf>
    <xf numFmtId="0" fontId="16" fillId="0" borderId="12" xfId="11" applyFont="1" applyBorder="1" applyAlignment="1">
      <alignment horizontal="center" vertical="center" wrapText="1"/>
    </xf>
    <xf numFmtId="0" fontId="16" fillId="0" borderId="11" xfId="11" applyFont="1" applyBorder="1" applyAlignment="1" applyProtection="1">
      <alignment horizontal="center" vertical="center" wrapText="1"/>
      <protection locked="0"/>
    </xf>
    <xf numFmtId="0" fontId="16" fillId="0" borderId="16" xfId="4" applyFont="1" applyBorder="1" applyAlignment="1">
      <alignment horizontal="center" vertical="center" wrapText="1"/>
    </xf>
    <xf numFmtId="0" fontId="7" fillId="0" borderId="5" xfId="0" applyFont="1" applyBorder="1" applyAlignment="1">
      <alignment horizontal="center" vertical="center" wrapText="1"/>
    </xf>
    <xf numFmtId="0" fontId="8" fillId="0" borderId="5" xfId="0" applyFont="1" applyBorder="1" applyAlignment="1">
      <alignment horizontal="center" vertical="center" wrapText="1"/>
    </xf>
    <xf numFmtId="0" fontId="8" fillId="0" borderId="5" xfId="0" applyFont="1" applyBorder="1" applyAlignment="1">
      <alignment horizontal="justify" vertical="center" wrapText="1"/>
    </xf>
    <xf numFmtId="1" fontId="27" fillId="10" borderId="40" xfId="4" applyNumberFormat="1" applyFont="1" applyFill="1" applyBorder="1" applyAlignment="1">
      <alignment horizontal="center" vertical="center" wrapText="1"/>
    </xf>
    <xf numFmtId="14" fontId="19" fillId="0" borderId="0" xfId="4" applyNumberFormat="1" applyFont="1" applyAlignment="1">
      <alignment horizontal="left" vertical="center"/>
    </xf>
    <xf numFmtId="0" fontId="28" fillId="11" borderId="17" xfId="0" applyFont="1" applyFill="1"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0" xfId="0" applyAlignment="1">
      <alignment horizontal="center" vertical="center" wrapText="1"/>
    </xf>
    <xf numFmtId="0" fontId="28" fillId="11" borderId="20" xfId="0" applyFont="1" applyFill="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23" xfId="0" applyBorder="1" applyAlignment="1">
      <alignment vertical="center" wrapText="1"/>
    </xf>
    <xf numFmtId="0" fontId="0" fillId="0" borderId="0" xfId="0" applyAlignment="1">
      <alignment vertical="center" wrapText="1"/>
    </xf>
    <xf numFmtId="0" fontId="20" fillId="12" borderId="37" xfId="4" applyFont="1" applyFill="1" applyBorder="1" applyAlignment="1">
      <alignment horizontal="center" vertical="center" wrapText="1"/>
    </xf>
    <xf numFmtId="0" fontId="27" fillId="12" borderId="37" xfId="4" applyFont="1" applyFill="1" applyBorder="1" applyAlignment="1">
      <alignment horizontal="center" vertical="center" wrapText="1"/>
    </xf>
    <xf numFmtId="0" fontId="29" fillId="13" borderId="0" xfId="4" applyFont="1" applyFill="1" applyAlignment="1">
      <alignment horizontal="left" vertical="center"/>
    </xf>
    <xf numFmtId="1" fontId="20" fillId="9" borderId="40" xfId="4" applyNumberFormat="1" applyFont="1" applyFill="1" applyBorder="1" applyAlignment="1">
      <alignment horizontal="center" vertical="center" wrapText="1"/>
    </xf>
    <xf numFmtId="0" fontId="16" fillId="0" borderId="5" xfId="0" applyFont="1" applyBorder="1" applyAlignment="1">
      <alignment horizontal="justify" vertical="center" wrapText="1"/>
    </xf>
    <xf numFmtId="0" fontId="16" fillId="0" borderId="12" xfId="4" applyFont="1" applyBorder="1" applyAlignment="1">
      <alignment horizontal="justify" vertical="center" wrapText="1"/>
    </xf>
    <xf numFmtId="0" fontId="16" fillId="0" borderId="5" xfId="4" applyFont="1" applyBorder="1" applyAlignment="1">
      <alignment horizontal="justify" vertical="center" wrapText="1"/>
    </xf>
    <xf numFmtId="0" fontId="16" fillId="0" borderId="15" xfId="4" applyFont="1" applyBorder="1" applyAlignment="1">
      <alignment horizontal="justify" vertical="center" wrapText="1"/>
    </xf>
    <xf numFmtId="0" fontId="16" fillId="0" borderId="12" xfId="0" applyFont="1" applyBorder="1" applyAlignment="1">
      <alignment horizontal="justify" vertical="center" wrapText="1"/>
    </xf>
    <xf numFmtId="0" fontId="16" fillId="0" borderId="16" xfId="0" applyFont="1" applyBorder="1" applyAlignment="1">
      <alignment horizontal="justify" vertical="center" wrapText="1"/>
    </xf>
    <xf numFmtId="0" fontId="16" fillId="0" borderId="16" xfId="4" applyFont="1" applyBorder="1" applyAlignment="1">
      <alignment horizontal="justify" vertical="center" wrapText="1"/>
    </xf>
    <xf numFmtId="0" fontId="16" fillId="0" borderId="11" xfId="0" applyFont="1" applyBorder="1" applyAlignment="1">
      <alignment horizontal="justify" vertical="center" wrapText="1"/>
    </xf>
    <xf numFmtId="0" fontId="16" fillId="0" borderId="11" xfId="0" applyFont="1" applyBorder="1" applyAlignment="1">
      <alignment horizontal="center" vertical="center" wrapText="1"/>
    </xf>
    <xf numFmtId="0" fontId="16" fillId="0" borderId="13" xfId="0" applyFont="1" applyBorder="1" applyAlignment="1">
      <alignment horizontal="center" vertical="center" wrapText="1"/>
    </xf>
    <xf numFmtId="1" fontId="20" fillId="9" borderId="41" xfId="4" applyNumberFormat="1" applyFont="1" applyFill="1" applyBorder="1" applyAlignment="1">
      <alignment horizontal="center" vertical="center" wrapText="1"/>
    </xf>
    <xf numFmtId="1" fontId="20" fillId="9" borderId="39" xfId="4" applyNumberFormat="1" applyFont="1" applyFill="1" applyBorder="1" applyAlignment="1">
      <alignment horizontal="center" vertical="center" wrapText="1"/>
    </xf>
    <xf numFmtId="1" fontId="27" fillId="10" borderId="39" xfId="4" applyNumberFormat="1" applyFont="1" applyFill="1" applyBorder="1" applyAlignment="1">
      <alignment horizontal="center" vertical="center" wrapText="1"/>
    </xf>
    <xf numFmtId="0" fontId="16" fillId="14" borderId="5" xfId="0" applyFont="1" applyFill="1" applyBorder="1" applyAlignment="1">
      <alignment horizontal="justify" vertical="center" wrapText="1"/>
    </xf>
    <xf numFmtId="0" fontId="16" fillId="0" borderId="16" xfId="4" applyFont="1" applyBorder="1" applyAlignment="1">
      <alignment horizontal="justify" vertical="top" wrapText="1"/>
    </xf>
    <xf numFmtId="0" fontId="19" fillId="0" borderId="0" xfId="4" applyFont="1" applyAlignment="1">
      <alignment horizontal="left" vertical="center" wrapText="1"/>
    </xf>
    <xf numFmtId="14" fontId="19" fillId="0" borderId="42" xfId="4" applyNumberFormat="1" applyFont="1" applyBorder="1" applyAlignment="1">
      <alignment horizontal="justify" vertical="center" wrapText="1"/>
    </xf>
    <xf numFmtId="0" fontId="19" fillId="0" borderId="0" xfId="4" applyFont="1" applyAlignment="1">
      <alignment vertical="center" wrapText="1"/>
    </xf>
    <xf numFmtId="14" fontId="19" fillId="0" borderId="42" xfId="4" applyNumberFormat="1" applyFont="1" applyBorder="1" applyAlignment="1">
      <alignment vertical="center"/>
    </xf>
    <xf numFmtId="0" fontId="16" fillId="0" borderId="5" xfId="0" applyFont="1" applyBorder="1" applyAlignment="1">
      <alignment horizontal="left" vertical="center" wrapText="1"/>
    </xf>
    <xf numFmtId="0" fontId="16" fillId="0" borderId="0" xfId="11" applyFont="1" applyAlignment="1">
      <alignment horizontal="center" vertical="center" wrapText="1"/>
    </xf>
    <xf numFmtId="0" fontId="16" fillId="0" borderId="0" xfId="0" applyFont="1" applyAlignment="1">
      <alignment horizontal="center" vertical="center" wrapText="1"/>
    </xf>
    <xf numFmtId="0" fontId="16" fillId="0" borderId="0" xfId="0" applyFont="1" applyAlignment="1">
      <alignment horizontal="left" vertical="center" wrapText="1"/>
    </xf>
    <xf numFmtId="0" fontId="16" fillId="0" borderId="0" xfId="0" applyFont="1" applyAlignment="1">
      <alignment horizontal="justify" vertical="center" wrapText="1"/>
    </xf>
    <xf numFmtId="0" fontId="16" fillId="0" borderId="0" xfId="4" applyFont="1" applyAlignment="1">
      <alignment horizontal="justify" vertical="center" wrapText="1"/>
    </xf>
    <xf numFmtId="0" fontId="6" fillId="0" borderId="0" xfId="4" applyFont="1" applyAlignment="1">
      <alignment horizontal="center" vertical="center" wrapText="1"/>
    </xf>
    <xf numFmtId="0" fontId="6" fillId="0" borderId="0" xfId="4" applyFont="1" applyAlignment="1">
      <alignment horizontal="left" vertical="center" wrapText="1"/>
    </xf>
    <xf numFmtId="0" fontId="9" fillId="0" borderId="0" xfId="4" applyFont="1" applyAlignment="1">
      <alignment horizontal="center" vertical="center" wrapText="1"/>
    </xf>
    <xf numFmtId="0" fontId="3" fillId="0" borderId="0" xfId="4" applyFont="1" applyAlignment="1">
      <alignment horizontal="center" vertical="center" wrapText="1"/>
    </xf>
    <xf numFmtId="0" fontId="3" fillId="0" borderId="0" xfId="4" applyFont="1" applyAlignment="1">
      <alignment vertical="center" wrapText="1"/>
    </xf>
    <xf numFmtId="0" fontId="2" fillId="0" borderId="0" xfId="4" applyFont="1" applyAlignment="1">
      <alignment horizontal="center" vertical="center" wrapText="1"/>
    </xf>
    <xf numFmtId="1" fontId="30" fillId="10" borderId="39" xfId="4" applyNumberFormat="1" applyFont="1" applyFill="1" applyBorder="1" applyAlignment="1">
      <alignment horizontal="center" vertical="center" wrapText="1"/>
    </xf>
    <xf numFmtId="0" fontId="30" fillId="12" borderId="37" xfId="4" applyFont="1" applyFill="1" applyBorder="1" applyAlignment="1">
      <alignment horizontal="center" vertical="center" wrapText="1"/>
    </xf>
    <xf numFmtId="0" fontId="3" fillId="0" borderId="11" xfId="4" applyFont="1" applyBorder="1" applyAlignment="1">
      <alignment horizontal="center" vertical="center" wrapText="1"/>
    </xf>
    <xf numFmtId="0" fontId="3" fillId="0" borderId="5" xfId="4" applyFont="1" applyBorder="1" applyAlignment="1">
      <alignment horizontal="center" vertical="center" wrapText="1"/>
    </xf>
    <xf numFmtId="0" fontId="3" fillId="0" borderId="12" xfId="4" applyFont="1" applyBorder="1" applyAlignment="1">
      <alignment horizontal="center" vertical="center" wrapText="1"/>
    </xf>
    <xf numFmtId="0" fontId="3" fillId="0" borderId="13" xfId="4" applyFont="1" applyBorder="1" applyAlignment="1">
      <alignment horizontal="center" vertical="center" wrapText="1"/>
    </xf>
    <xf numFmtId="0" fontId="3" fillId="0" borderId="15" xfId="4" applyFont="1" applyBorder="1" applyAlignment="1">
      <alignment horizontal="center" vertical="center" wrapText="1"/>
    </xf>
    <xf numFmtId="0" fontId="3" fillId="0" borderId="5" xfId="4" applyFont="1" applyBorder="1" applyAlignment="1">
      <alignment horizontal="left" vertical="center" wrapText="1"/>
    </xf>
    <xf numFmtId="0" fontId="30" fillId="12" borderId="43" xfId="4" applyFont="1" applyFill="1" applyBorder="1" applyAlignment="1">
      <alignment horizontal="center" vertical="center" wrapText="1"/>
    </xf>
    <xf numFmtId="14" fontId="6" fillId="0" borderId="0" xfId="4" applyNumberFormat="1" applyFont="1" applyAlignment="1">
      <alignment horizontal="justify" vertical="center" wrapText="1"/>
    </xf>
    <xf numFmtId="14" fontId="6" fillId="0" borderId="0" xfId="4" applyNumberFormat="1" applyFont="1" applyAlignment="1">
      <alignment vertical="center" wrapText="1"/>
    </xf>
    <xf numFmtId="164" fontId="6" fillId="0" borderId="0" xfId="2" applyFont="1" applyAlignment="1">
      <alignment vertical="center"/>
    </xf>
    <xf numFmtId="14" fontId="6" fillId="0" borderId="0" xfId="4" applyNumberFormat="1" applyFont="1" applyAlignment="1">
      <alignment vertical="center"/>
    </xf>
    <xf numFmtId="0" fontId="23" fillId="0" borderId="5" xfId="4" applyFont="1" applyBorder="1" applyAlignment="1">
      <alignment horizontal="center" vertical="center" wrapText="1"/>
    </xf>
    <xf numFmtId="0" fontId="24" fillId="0" borderId="11" xfId="11" applyFont="1" applyBorder="1" applyAlignment="1">
      <alignment horizontal="center" vertical="center" wrapText="1"/>
    </xf>
    <xf numFmtId="0" fontId="24" fillId="0" borderId="13" xfId="0" applyFont="1" applyBorder="1" applyAlignment="1">
      <alignment horizontal="center" vertical="center" wrapText="1"/>
    </xf>
    <xf numFmtId="0" fontId="24" fillId="0" borderId="11" xfId="0" applyFont="1" applyBorder="1" applyAlignment="1">
      <alignment horizontal="justify" vertical="center" wrapText="1"/>
    </xf>
    <xf numFmtId="0" fontId="24" fillId="0" borderId="5" xfId="11" applyFont="1" applyBorder="1" applyAlignment="1">
      <alignment horizontal="center" vertical="center" wrapText="1"/>
    </xf>
    <xf numFmtId="0" fontId="24" fillId="0" borderId="5" xfId="0" applyFont="1" applyBorder="1" applyAlignment="1">
      <alignment horizontal="justify" vertical="center" wrapText="1"/>
    </xf>
    <xf numFmtId="0" fontId="24" fillId="0" borderId="11" xfId="0" applyFont="1" applyBorder="1" applyAlignment="1">
      <alignment horizontal="center" vertical="center" wrapText="1"/>
    </xf>
    <xf numFmtId="0" fontId="24" fillId="14" borderId="5" xfId="0" applyFont="1" applyFill="1" applyBorder="1" applyAlignment="1">
      <alignment horizontal="justify" vertical="center" wrapText="1"/>
    </xf>
    <xf numFmtId="0" fontId="24" fillId="0" borderId="5" xfId="0" applyFont="1" applyBorder="1" applyAlignment="1">
      <alignment horizontal="center" vertical="center" wrapText="1"/>
    </xf>
    <xf numFmtId="0" fontId="24" fillId="0" borderId="5" xfId="4" applyFont="1" applyBorder="1" applyAlignment="1">
      <alignment horizontal="center" vertical="center" wrapText="1"/>
    </xf>
    <xf numFmtId="0" fontId="24" fillId="0" borderId="11" xfId="4" applyFont="1" applyBorder="1" applyAlignment="1">
      <alignment horizontal="center" vertical="center" wrapText="1"/>
    </xf>
    <xf numFmtId="0" fontId="24" fillId="0" borderId="5" xfId="4" applyFont="1" applyBorder="1" applyAlignment="1">
      <alignment horizontal="justify" vertical="center" wrapText="1"/>
    </xf>
    <xf numFmtId="0" fontId="24" fillId="0" borderId="11" xfId="11" applyFont="1" applyBorder="1" applyAlignment="1" applyProtection="1">
      <alignment horizontal="center" vertical="center" wrapText="1"/>
      <protection locked="0"/>
    </xf>
    <xf numFmtId="0" fontId="24" fillId="0" borderId="13" xfId="4" applyFont="1" applyBorder="1" applyAlignment="1">
      <alignment horizontal="center" vertical="center" wrapText="1"/>
    </xf>
    <xf numFmtId="0" fontId="24" fillId="0" borderId="12" xfId="4" applyFont="1" applyBorder="1" applyAlignment="1">
      <alignment horizontal="center" vertical="center" wrapText="1"/>
    </xf>
    <xf numFmtId="0" fontId="24" fillId="0" borderId="5" xfId="4" applyFont="1" applyBorder="1" applyAlignment="1">
      <alignment horizontal="left" vertical="center" wrapText="1"/>
    </xf>
    <xf numFmtId="0" fontId="24" fillId="0" borderId="11" xfId="4" applyFont="1" applyBorder="1" applyAlignment="1">
      <alignment horizontal="left" vertical="center" wrapText="1"/>
    </xf>
    <xf numFmtId="0" fontId="24" fillId="0" borderId="5" xfId="0" applyFont="1" applyBorder="1" applyAlignment="1">
      <alignment horizontal="left" vertical="center" wrapText="1"/>
    </xf>
    <xf numFmtId="0" fontId="24" fillId="0" borderId="12" xfId="0" applyFont="1" applyBorder="1" applyAlignment="1">
      <alignment horizontal="left" vertical="center" wrapText="1"/>
    </xf>
    <xf numFmtId="164" fontId="6" fillId="0" borderId="0" xfId="2" applyFont="1" applyBorder="1" applyAlignment="1">
      <alignment vertical="center"/>
    </xf>
    <xf numFmtId="1" fontId="2" fillId="15" borderId="5" xfId="4" applyNumberFormat="1" applyFont="1" applyFill="1" applyBorder="1" applyAlignment="1">
      <alignment horizontal="center" vertical="center" wrapText="1"/>
    </xf>
    <xf numFmtId="0" fontId="2" fillId="15" borderId="5" xfId="4" applyFont="1" applyFill="1" applyBorder="1" applyAlignment="1">
      <alignment horizontal="center" vertical="center" wrapText="1"/>
    </xf>
    <xf numFmtId="1" fontId="2" fillId="15" borderId="5" xfId="4" applyNumberFormat="1" applyFont="1" applyFill="1" applyBorder="1" applyAlignment="1">
      <alignment horizontal="center" vertical="center" textRotation="90" wrapText="1"/>
    </xf>
    <xf numFmtId="0" fontId="4" fillId="0" borderId="24" xfId="4" applyBorder="1" applyAlignment="1">
      <alignment horizontal="center" vertical="center" wrapText="1"/>
    </xf>
    <xf numFmtId="0" fontId="4" fillId="0" borderId="13" xfId="4" applyBorder="1" applyAlignment="1">
      <alignment horizontal="center" vertical="center" wrapText="1"/>
    </xf>
    <xf numFmtId="0" fontId="4" fillId="0" borderId="11" xfId="4" applyBorder="1" applyAlignment="1">
      <alignment horizontal="center" vertical="center" wrapText="1"/>
    </xf>
    <xf numFmtId="0" fontId="4" fillId="0" borderId="5" xfId="4" applyBorder="1" applyAlignment="1">
      <alignment horizontal="center" vertical="center" wrapText="1"/>
    </xf>
    <xf numFmtId="0" fontId="4" fillId="0" borderId="12" xfId="4" applyBorder="1" applyAlignment="1">
      <alignment horizontal="center" vertical="center" wrapText="1"/>
    </xf>
    <xf numFmtId="0" fontId="24" fillId="14" borderId="11" xfId="11" applyFont="1" applyFill="1" applyBorder="1" applyAlignment="1" applyProtection="1">
      <alignment horizontal="center" vertical="center" wrapText="1"/>
      <protection locked="0"/>
    </xf>
    <xf numFmtId="0" fontId="24" fillId="14" borderId="12" xfId="0" applyFont="1" applyFill="1" applyBorder="1" applyAlignment="1">
      <alignment horizontal="justify" vertical="center" wrapText="1"/>
    </xf>
    <xf numFmtId="0" fontId="24" fillId="0" borderId="12" xfId="11" applyFont="1" applyBorder="1" applyAlignment="1">
      <alignment horizontal="center" vertical="center" wrapText="1"/>
    </xf>
    <xf numFmtId="0" fontId="24" fillId="0" borderId="12" xfId="0" applyFont="1" applyBorder="1" applyAlignment="1">
      <alignment horizontal="justify" vertical="center" wrapText="1"/>
    </xf>
    <xf numFmtId="0" fontId="24" fillId="0" borderId="5" xfId="11" applyFont="1" applyBorder="1" applyAlignment="1" applyProtection="1">
      <alignment horizontal="center" vertical="center" wrapText="1"/>
      <protection locked="0"/>
    </xf>
    <xf numFmtId="0" fontId="4" fillId="0" borderId="15" xfId="4" applyBorder="1" applyAlignment="1">
      <alignment horizontal="center" vertical="center" wrapText="1"/>
    </xf>
    <xf numFmtId="0" fontId="4" fillId="0" borderId="16" xfId="4" applyBorder="1" applyAlignment="1">
      <alignment horizontal="center" vertical="center" wrapText="1"/>
    </xf>
    <xf numFmtId="0" fontId="4" fillId="0" borderId="16" xfId="4" applyBorder="1" applyAlignment="1">
      <alignment horizontal="justify" vertical="top" wrapText="1"/>
    </xf>
    <xf numFmtId="0" fontId="4" fillId="0" borderId="5" xfId="4" applyBorder="1" applyAlignment="1">
      <alignment horizontal="justify" vertical="center" wrapText="1"/>
    </xf>
    <xf numFmtId="0" fontId="4" fillId="0" borderId="12" xfId="4" applyBorder="1" applyAlignment="1">
      <alignment horizontal="justify" vertical="center" wrapText="1"/>
    </xf>
    <xf numFmtId="0" fontId="4" fillId="0" borderId="5" xfId="0" applyFont="1" applyBorder="1" applyAlignment="1">
      <alignment horizontal="justify" vertical="center" wrapText="1"/>
    </xf>
    <xf numFmtId="0" fontId="4" fillId="0" borderId="16" xfId="4" applyBorder="1" applyAlignment="1">
      <alignment horizontal="justify" vertical="center" wrapText="1"/>
    </xf>
    <xf numFmtId="0" fontId="4" fillId="0" borderId="14" xfId="4" applyBorder="1" applyAlignment="1">
      <alignment horizontal="center" vertical="center" wrapText="1"/>
    </xf>
    <xf numFmtId="0" fontId="23" fillId="0" borderId="25" xfId="4" applyFont="1" applyBorder="1" applyAlignment="1">
      <alignment vertical="center" wrapText="1"/>
    </xf>
    <xf numFmtId="0" fontId="26" fillId="0" borderId="5" xfId="4" applyFont="1" applyBorder="1" applyAlignment="1">
      <alignment horizontal="center" vertical="center" wrapText="1"/>
    </xf>
    <xf numFmtId="0" fontId="2" fillId="0" borderId="5" xfId="4" applyFont="1" applyBorder="1" applyAlignment="1">
      <alignment horizontal="center" vertical="center" wrapText="1"/>
    </xf>
    <xf numFmtId="166" fontId="2" fillId="0" borderId="5" xfId="4" applyNumberFormat="1" applyFont="1" applyBorder="1" applyAlignment="1">
      <alignment horizontal="center" vertical="center" wrapText="1"/>
    </xf>
    <xf numFmtId="166" fontId="4" fillId="0" borderId="5" xfId="4" applyNumberFormat="1" applyBorder="1" applyAlignment="1">
      <alignment horizontal="center" vertical="center" wrapText="1"/>
    </xf>
    <xf numFmtId="0" fontId="4" fillId="0" borderId="5" xfId="4" applyBorder="1" applyAlignment="1">
      <alignment vertical="center" wrapText="1"/>
    </xf>
    <xf numFmtId="166" fontId="4" fillId="0" borderId="5" xfId="4" applyNumberFormat="1" applyBorder="1" applyAlignment="1">
      <alignment vertical="center" wrapText="1"/>
    </xf>
    <xf numFmtId="0" fontId="4" fillId="14" borderId="5" xfId="4" applyFill="1" applyBorder="1" applyAlignment="1">
      <alignment horizontal="center" vertical="center" wrapText="1"/>
    </xf>
    <xf numFmtId="166" fontId="4" fillId="14" borderId="5" xfId="4" applyNumberFormat="1" applyFill="1" applyBorder="1" applyAlignment="1">
      <alignment horizontal="center" vertical="center" wrapText="1"/>
    </xf>
    <xf numFmtId="0" fontId="3" fillId="0" borderId="5" xfId="4" applyFont="1" applyBorder="1" applyAlignment="1">
      <alignment horizontal="center" vertical="center" wrapText="1"/>
    </xf>
    <xf numFmtId="0" fontId="23" fillId="0" borderId="5" xfId="4" applyFont="1" applyBorder="1" applyAlignment="1">
      <alignment horizontal="center" vertical="center" wrapText="1"/>
    </xf>
    <xf numFmtId="0" fontId="1" fillId="0" borderId="5" xfId="0" applyFont="1" applyBorder="1" applyAlignment="1">
      <alignment horizontal="justify" vertical="center" wrapText="1"/>
    </xf>
    <xf numFmtId="0" fontId="3" fillId="0" borderId="5" xfId="4" applyFont="1" applyBorder="1" applyAlignment="1">
      <alignment horizontal="center" vertical="center" wrapText="1"/>
    </xf>
    <xf numFmtId="0" fontId="24" fillId="0" borderId="5" xfId="11" applyFont="1" applyFill="1" applyBorder="1" applyAlignment="1">
      <alignment horizontal="center" vertical="center" wrapText="1"/>
    </xf>
    <xf numFmtId="0" fontId="1" fillId="0" borderId="16" xfId="4" applyFont="1" applyFill="1" applyBorder="1" applyAlignment="1">
      <alignment horizontal="justify" vertical="center" wrapText="1"/>
    </xf>
    <xf numFmtId="0" fontId="1" fillId="0" borderId="5" xfId="4" applyFont="1" applyFill="1" applyBorder="1" applyAlignment="1">
      <alignment horizontal="justify" vertical="center" wrapText="1"/>
    </xf>
    <xf numFmtId="0" fontId="1" fillId="0" borderId="12" xfId="4" applyFont="1" applyBorder="1" applyAlignment="1">
      <alignment horizontal="justify" vertical="center" wrapText="1"/>
    </xf>
    <xf numFmtId="0" fontId="3" fillId="17" borderId="5" xfId="0" applyFont="1" applyFill="1" applyBorder="1" applyAlignment="1">
      <alignment horizontal="center" vertical="center"/>
    </xf>
    <xf numFmtId="0" fontId="3" fillId="16" borderId="5" xfId="0" applyFont="1" applyFill="1" applyBorder="1" applyAlignment="1">
      <alignment horizontal="center" vertical="center"/>
    </xf>
    <xf numFmtId="0" fontId="3" fillId="18" borderId="5" xfId="0" applyFont="1" applyFill="1" applyBorder="1" applyAlignment="1">
      <alignment horizontal="center" vertical="center"/>
    </xf>
    <xf numFmtId="0" fontId="23" fillId="0" borderId="5" xfId="4" applyFont="1" applyBorder="1" applyAlignment="1">
      <alignment horizontal="center" vertical="center" wrapText="1"/>
    </xf>
    <xf numFmtId="0" fontId="23" fillId="0" borderId="26" xfId="4" applyFont="1" applyBorder="1" applyAlignment="1">
      <alignment horizontal="center" vertical="center" wrapText="1"/>
    </xf>
    <xf numFmtId="0" fontId="23" fillId="0" borderId="25" xfId="4" applyFont="1" applyBorder="1" applyAlignment="1">
      <alignment horizontal="center" vertical="center" wrapText="1"/>
    </xf>
    <xf numFmtId="0" fontId="23" fillId="0" borderId="11" xfId="4" applyFont="1" applyBorder="1" applyAlignment="1">
      <alignment horizontal="center" vertical="center" wrapText="1"/>
    </xf>
    <xf numFmtId="0" fontId="24" fillId="0" borderId="5" xfId="4" applyFont="1" applyBorder="1" applyAlignment="1">
      <alignment horizontal="center" vertical="center" wrapText="1"/>
    </xf>
    <xf numFmtId="1" fontId="2" fillId="15" borderId="5" xfId="4" applyNumberFormat="1" applyFont="1" applyFill="1" applyBorder="1" applyAlignment="1">
      <alignment horizontal="center" vertical="center" wrapText="1"/>
    </xf>
    <xf numFmtId="0" fontId="6" fillId="0" borderId="5" xfId="4" applyFont="1" applyBorder="1" applyAlignment="1">
      <alignment horizontal="center" vertical="center" wrapText="1"/>
    </xf>
    <xf numFmtId="0" fontId="3" fillId="0" borderId="5" xfId="4" applyFont="1" applyBorder="1" applyAlignment="1">
      <alignment horizontal="center" vertical="center" wrapText="1"/>
    </xf>
    <xf numFmtId="0" fontId="9" fillId="0" borderId="5" xfId="4" applyFont="1" applyBorder="1" applyAlignment="1">
      <alignment horizontal="center" vertical="center" wrapText="1"/>
    </xf>
    <xf numFmtId="0" fontId="2" fillId="0" borderId="12" xfId="4" applyFont="1" applyBorder="1" applyAlignment="1">
      <alignment horizontal="center" vertical="center" wrapText="1"/>
    </xf>
    <xf numFmtId="0" fontId="2" fillId="0" borderId="15" xfId="4" applyFont="1" applyBorder="1" applyAlignment="1">
      <alignment horizontal="center" vertical="center" wrapText="1"/>
    </xf>
    <xf numFmtId="0" fontId="2" fillId="0" borderId="14" xfId="4" applyFont="1" applyBorder="1" applyAlignment="1">
      <alignment horizontal="center" vertical="center" wrapText="1"/>
    </xf>
    <xf numFmtId="0" fontId="22" fillId="0" borderId="5" xfId="4" applyFont="1" applyBorder="1" applyAlignment="1">
      <alignment horizontal="center" vertical="center" wrapText="1"/>
    </xf>
    <xf numFmtId="1" fontId="30" fillId="10" borderId="44" xfId="4" applyNumberFormat="1" applyFont="1" applyFill="1" applyBorder="1" applyAlignment="1">
      <alignment horizontal="center" vertical="center" wrapText="1"/>
    </xf>
    <xf numFmtId="1" fontId="30" fillId="10" borderId="41" xfId="4" applyNumberFormat="1" applyFont="1" applyFill="1" applyBorder="1" applyAlignment="1">
      <alignment horizontal="center" vertical="center" wrapText="1"/>
    </xf>
    <xf numFmtId="1" fontId="30" fillId="10" borderId="39" xfId="4" applyNumberFormat="1" applyFont="1" applyFill="1" applyBorder="1" applyAlignment="1">
      <alignment horizontal="center" vertical="center" wrapText="1"/>
    </xf>
    <xf numFmtId="0" fontId="24" fillId="0" borderId="26" xfId="4" applyFont="1" applyBorder="1" applyAlignment="1">
      <alignment horizontal="center" vertical="center" wrapText="1"/>
    </xf>
    <xf numFmtId="0" fontId="24" fillId="0" borderId="25" xfId="4" applyFont="1" applyBorder="1" applyAlignment="1">
      <alignment horizontal="center" vertical="center" wrapText="1"/>
    </xf>
    <xf numFmtId="0" fontId="24" fillId="0" borderId="11" xfId="4" applyFont="1" applyBorder="1" applyAlignment="1">
      <alignment horizontal="center" vertical="center" wrapText="1"/>
    </xf>
    <xf numFmtId="0" fontId="2" fillId="15" borderId="5" xfId="0" applyFont="1" applyFill="1" applyBorder="1" applyAlignment="1">
      <alignment horizontal="center" vertical="center" wrapText="1"/>
    </xf>
    <xf numFmtId="0" fontId="29" fillId="13" borderId="0" xfId="4" applyFont="1" applyFill="1" applyAlignment="1">
      <alignment horizontal="center" vertical="center"/>
    </xf>
    <xf numFmtId="0" fontId="29" fillId="13" borderId="27" xfId="4" applyFont="1" applyFill="1" applyBorder="1" applyAlignment="1">
      <alignment horizontal="center" vertical="center"/>
    </xf>
    <xf numFmtId="1" fontId="20" fillId="9" borderId="47" xfId="4" applyNumberFormat="1" applyFont="1" applyFill="1" applyBorder="1" applyAlignment="1">
      <alignment horizontal="center" vertical="center" wrapText="1"/>
    </xf>
    <xf numFmtId="1" fontId="20" fillId="9" borderId="48" xfId="4" applyNumberFormat="1" applyFont="1" applyFill="1" applyBorder="1" applyAlignment="1">
      <alignment horizontal="center" vertical="center" wrapText="1"/>
    </xf>
    <xf numFmtId="0" fontId="20" fillId="9" borderId="47" xfId="0" applyFont="1" applyFill="1" applyBorder="1" applyAlignment="1">
      <alignment horizontal="center" vertical="center" wrapText="1"/>
    </xf>
    <xf numFmtId="0" fontId="20" fillId="9" borderId="49" xfId="0" applyFont="1" applyFill="1" applyBorder="1" applyAlignment="1">
      <alignment horizontal="center" vertical="center" wrapText="1"/>
    </xf>
    <xf numFmtId="0" fontId="20" fillId="9" borderId="44" xfId="0" applyFont="1" applyFill="1" applyBorder="1" applyAlignment="1">
      <alignment horizontal="center" vertical="center" wrapText="1"/>
    </xf>
    <xf numFmtId="0" fontId="19" fillId="0" borderId="0" xfId="4" applyFont="1" applyAlignment="1">
      <alignment horizontal="left" vertical="center" wrapText="1"/>
    </xf>
    <xf numFmtId="0" fontId="21" fillId="0" borderId="0" xfId="4" applyFont="1" applyAlignment="1">
      <alignment horizontal="center" vertical="center" wrapText="1"/>
    </xf>
    <xf numFmtId="0" fontId="16" fillId="0" borderId="0" xfId="4" applyFont="1" applyAlignment="1">
      <alignment horizontal="justify" vertical="center" wrapText="1"/>
    </xf>
    <xf numFmtId="1" fontId="20" fillId="9" borderId="45" xfId="4" applyNumberFormat="1" applyFont="1" applyFill="1" applyBorder="1" applyAlignment="1">
      <alignment horizontal="center" vertical="center" wrapText="1"/>
    </xf>
    <xf numFmtId="1" fontId="20" fillId="9" borderId="44" xfId="4" applyNumberFormat="1" applyFont="1" applyFill="1" applyBorder="1" applyAlignment="1">
      <alignment horizontal="center" vertical="center" wrapText="1"/>
    </xf>
    <xf numFmtId="1" fontId="20" fillId="9" borderId="41" xfId="4" applyNumberFormat="1" applyFont="1" applyFill="1" applyBorder="1" applyAlignment="1">
      <alignment horizontal="center" vertical="center" wrapText="1"/>
    </xf>
    <xf numFmtId="1" fontId="27" fillId="10" borderId="45" xfId="4" applyNumberFormat="1" applyFont="1" applyFill="1" applyBorder="1" applyAlignment="1">
      <alignment horizontal="center" vertical="center" wrapText="1"/>
    </xf>
    <xf numFmtId="1" fontId="27" fillId="10" borderId="44" xfId="4" applyNumberFormat="1" applyFont="1" applyFill="1" applyBorder="1" applyAlignment="1">
      <alignment horizontal="center" vertical="center" wrapText="1"/>
    </xf>
    <xf numFmtId="1" fontId="27" fillId="10" borderId="41" xfId="4" applyNumberFormat="1" applyFont="1" applyFill="1" applyBorder="1" applyAlignment="1">
      <alignment horizontal="center" vertical="center" wrapText="1"/>
    </xf>
    <xf numFmtId="1" fontId="27" fillId="10" borderId="39" xfId="4" applyNumberFormat="1" applyFont="1" applyFill="1" applyBorder="1" applyAlignment="1">
      <alignment horizontal="center" vertical="center" wrapText="1"/>
    </xf>
    <xf numFmtId="0" fontId="16" fillId="0" borderId="26" xfId="4" applyFont="1" applyBorder="1" applyAlignment="1">
      <alignment horizontal="center" vertical="center" wrapText="1"/>
    </xf>
    <xf numFmtId="0" fontId="16" fillId="0" borderId="25" xfId="4" applyFont="1" applyBorder="1" applyAlignment="1">
      <alignment horizontal="center" vertical="center" wrapText="1"/>
    </xf>
    <xf numFmtId="0" fontId="16" fillId="0" borderId="11" xfId="4" applyFont="1" applyBorder="1" applyAlignment="1">
      <alignment horizontal="center" vertical="center" wrapText="1"/>
    </xf>
    <xf numFmtId="0" fontId="16" fillId="0" borderId="46" xfId="4" applyFont="1" applyBorder="1" applyAlignment="1">
      <alignment horizontal="center" vertical="center" wrapText="1"/>
    </xf>
    <xf numFmtId="164" fontId="19" fillId="0" borderId="0" xfId="2" applyFont="1" applyAlignment="1">
      <alignment horizontal="left" vertical="center"/>
    </xf>
    <xf numFmtId="14" fontId="19" fillId="0" borderId="0" xfId="4" applyNumberFormat="1" applyFont="1" applyAlignment="1">
      <alignment horizontal="justify" vertical="center" wrapText="1"/>
    </xf>
    <xf numFmtId="0" fontId="20" fillId="9" borderId="41" xfId="0" applyFont="1" applyFill="1" applyBorder="1" applyAlignment="1">
      <alignment horizontal="center" vertical="center" wrapText="1"/>
    </xf>
    <xf numFmtId="1" fontId="20" fillId="9" borderId="39" xfId="4" applyNumberFormat="1" applyFont="1" applyFill="1" applyBorder="1" applyAlignment="1">
      <alignment horizontal="center" vertical="center" wrapText="1"/>
    </xf>
    <xf numFmtId="1" fontId="20" fillId="9" borderId="43" xfId="4" applyNumberFormat="1" applyFont="1" applyFill="1" applyBorder="1" applyAlignment="1">
      <alignment horizontal="center" vertical="center" wrapText="1"/>
    </xf>
    <xf numFmtId="0" fontId="4" fillId="0" borderId="5" xfId="4" applyBorder="1" applyAlignment="1">
      <alignment horizontal="center" wrapText="1"/>
    </xf>
    <xf numFmtId="0" fontId="25" fillId="0" borderId="12" xfId="4" applyFont="1" applyBorder="1" applyAlignment="1">
      <alignment horizontal="center" vertical="center" wrapText="1"/>
    </xf>
    <xf numFmtId="0" fontId="25" fillId="0" borderId="15" xfId="4" applyFont="1" applyBorder="1" applyAlignment="1">
      <alignment horizontal="center" vertical="center" wrapText="1"/>
    </xf>
    <xf numFmtId="0" fontId="25" fillId="0" borderId="14" xfId="4" applyFont="1" applyBorder="1" applyAlignment="1">
      <alignment horizontal="center" vertical="center" wrapText="1"/>
    </xf>
    <xf numFmtId="0" fontId="4" fillId="14" borderId="26" xfId="4" applyFill="1" applyBorder="1" applyAlignment="1">
      <alignment horizontal="center" vertical="center" wrapText="1"/>
    </xf>
    <xf numFmtId="0" fontId="4" fillId="14" borderId="25" xfId="4" applyFill="1" applyBorder="1" applyAlignment="1">
      <alignment horizontal="center" vertical="center" wrapText="1"/>
    </xf>
    <xf numFmtId="0" fontId="4" fillId="14" borderId="11" xfId="4" applyFill="1" applyBorder="1" applyAlignment="1">
      <alignment horizontal="center" vertical="center" wrapText="1"/>
    </xf>
    <xf numFmtId="0" fontId="2" fillId="15" borderId="5" xfId="4" applyFont="1" applyFill="1" applyBorder="1" applyAlignment="1">
      <alignment horizontal="center" vertical="center" wrapText="1"/>
    </xf>
    <xf numFmtId="0" fontId="4" fillId="0" borderId="12" xfId="4" applyBorder="1" applyAlignment="1">
      <alignment horizontal="justify" vertical="center" wrapText="1"/>
    </xf>
    <xf numFmtId="0" fontId="4" fillId="0" borderId="15" xfId="4" applyBorder="1" applyAlignment="1">
      <alignment horizontal="justify" vertical="center" wrapText="1"/>
    </xf>
    <xf numFmtId="0" fontId="4" fillId="0" borderId="14" xfId="4" applyBorder="1" applyAlignment="1">
      <alignment horizontal="justify" vertical="center" wrapText="1"/>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2" fillId="0" borderId="35" xfId="0" applyFont="1" applyBorder="1" applyAlignment="1">
      <alignment horizontal="center" vertical="center"/>
    </xf>
    <xf numFmtId="0" fontId="2" fillId="0" borderId="0" xfId="0" applyFont="1" applyAlignment="1">
      <alignment horizontal="center" vertical="center"/>
    </xf>
    <xf numFmtId="0" fontId="2" fillId="0" borderId="36" xfId="0" applyFont="1" applyBorder="1" applyAlignment="1">
      <alignment horizontal="center" vertical="center"/>
    </xf>
    <xf numFmtId="0" fontId="6" fillId="0" borderId="5" xfId="0" applyFont="1" applyBorder="1" applyAlignment="1">
      <alignment horizontal="center" vertical="center" textRotation="90" wrapText="1"/>
    </xf>
    <xf numFmtId="0" fontId="7" fillId="0" borderId="5" xfId="0" applyFont="1" applyBorder="1" applyAlignment="1">
      <alignment horizontal="center" vertical="center" wrapText="1"/>
    </xf>
    <xf numFmtId="0" fontId="12" fillId="3" borderId="0" xfId="0" applyFont="1" applyFill="1" applyAlignment="1">
      <alignment horizontal="center"/>
    </xf>
    <xf numFmtId="0" fontId="12" fillId="0" borderId="24" xfId="0" applyFont="1" applyBorder="1" applyAlignment="1">
      <alignment horizontal="center"/>
    </xf>
    <xf numFmtId="0" fontId="3" fillId="0" borderId="5" xfId="0" applyFont="1" applyBorder="1" applyAlignment="1">
      <alignment horizontal="center" vertical="center" wrapText="1"/>
    </xf>
    <xf numFmtId="0" fontId="3" fillId="0" borderId="26" xfId="0" applyFont="1" applyBorder="1" applyAlignment="1">
      <alignment horizontal="center" vertical="center"/>
    </xf>
    <xf numFmtId="0" fontId="3" fillId="0" borderId="11" xfId="0" applyFont="1" applyBorder="1" applyAlignment="1">
      <alignment horizontal="center" vertical="center"/>
    </xf>
    <xf numFmtId="0" fontId="3" fillId="5" borderId="26" xfId="0" applyFont="1" applyFill="1" applyBorder="1" applyAlignment="1">
      <alignment horizontal="left" vertical="center" wrapText="1"/>
    </xf>
    <xf numFmtId="0" fontId="3" fillId="5" borderId="11" xfId="0" applyFont="1" applyFill="1" applyBorder="1" applyAlignment="1">
      <alignment horizontal="left" vertical="center" wrapText="1"/>
    </xf>
    <xf numFmtId="0" fontId="3" fillId="0" borderId="5" xfId="0" applyFont="1" applyBorder="1" applyAlignment="1">
      <alignment horizontal="center" vertical="center"/>
    </xf>
    <xf numFmtId="0" fontId="3" fillId="6" borderId="26" xfId="0" applyFont="1" applyFill="1" applyBorder="1" applyAlignment="1">
      <alignment horizontal="left" vertical="center" wrapText="1"/>
    </xf>
    <xf numFmtId="0" fontId="3" fillId="6" borderId="11" xfId="0" applyFont="1" applyFill="1" applyBorder="1" applyAlignment="1">
      <alignment horizontal="left" vertical="center" wrapText="1"/>
    </xf>
    <xf numFmtId="0" fontId="3" fillId="0" borderId="26"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11" xfId="0" applyFont="1" applyBorder="1" applyAlignment="1">
      <alignment horizontal="center" vertical="center" wrapText="1"/>
    </xf>
    <xf numFmtId="0" fontId="3" fillId="7" borderId="5" xfId="0" applyFont="1" applyFill="1" applyBorder="1" applyAlignment="1">
      <alignment horizontal="left" vertical="center"/>
    </xf>
    <xf numFmtId="0" fontId="11" fillId="3" borderId="0" xfId="0" applyFont="1" applyFill="1" applyAlignment="1">
      <alignment horizontal="center"/>
    </xf>
    <xf numFmtId="0" fontId="9" fillId="2" borderId="5" xfId="0" applyFont="1" applyFill="1" applyBorder="1" applyAlignment="1">
      <alignment horizontal="center" vertical="center" wrapText="1"/>
    </xf>
    <xf numFmtId="0" fontId="9" fillId="2" borderId="5" xfId="0" applyFont="1" applyFill="1" applyBorder="1" applyAlignment="1">
      <alignment horizontal="center"/>
    </xf>
    <xf numFmtId="0" fontId="3" fillId="7" borderId="5" xfId="0" applyFont="1" applyFill="1" applyBorder="1" applyAlignment="1">
      <alignment horizontal="left" vertical="center" wrapText="1"/>
    </xf>
    <xf numFmtId="0" fontId="10" fillId="0" borderId="0" xfId="0" applyFont="1" applyAlignment="1">
      <alignment horizontal="center"/>
    </xf>
    <xf numFmtId="0" fontId="10" fillId="3" borderId="0" xfId="0" applyFont="1" applyFill="1" applyAlignment="1">
      <alignment horizontal="center"/>
    </xf>
    <xf numFmtId="0" fontId="9" fillId="2" borderId="0" xfId="0" applyFont="1" applyFill="1" applyAlignment="1">
      <alignment horizontal="center" vertical="center" wrapText="1"/>
    </xf>
    <xf numFmtId="0" fontId="9" fillId="2" borderId="27" xfId="0" applyFont="1" applyFill="1" applyBorder="1" applyAlignment="1">
      <alignment horizontal="center" vertical="center" wrapText="1"/>
    </xf>
    <xf numFmtId="0" fontId="9" fillId="2" borderId="24" xfId="0" applyFont="1" applyFill="1" applyBorder="1" applyAlignment="1">
      <alignment horizontal="center" vertical="center" wrapText="1"/>
    </xf>
    <xf numFmtId="0" fontId="9" fillId="2" borderId="16" xfId="0" applyFont="1" applyFill="1" applyBorder="1" applyAlignment="1">
      <alignment horizontal="center" vertical="center" wrapText="1"/>
    </xf>
    <xf numFmtId="0" fontId="9" fillId="2" borderId="12" xfId="0" applyFont="1" applyFill="1" applyBorder="1" applyAlignment="1">
      <alignment horizontal="center"/>
    </xf>
    <xf numFmtId="0" fontId="9" fillId="2" borderId="15" xfId="0" applyFont="1" applyFill="1" applyBorder="1" applyAlignment="1">
      <alignment horizontal="center"/>
    </xf>
    <xf numFmtId="0" fontId="9" fillId="2" borderId="14" xfId="0" applyFont="1" applyFill="1" applyBorder="1" applyAlignment="1">
      <alignment horizontal="center"/>
    </xf>
  </cellXfs>
  <cellStyles count="12">
    <cellStyle name="Euro" xfId="1" xr:uid="{00000000-0005-0000-0000-000001000000}"/>
    <cellStyle name="Millares" xfId="2" builtinId="3"/>
    <cellStyle name="Normal" xfId="0" builtinId="0"/>
    <cellStyle name="Normal 13" xfId="3" xr:uid="{00000000-0005-0000-0000-000003000000}"/>
    <cellStyle name="Normal 2" xfId="4" xr:uid="{00000000-0005-0000-0000-000004000000}"/>
    <cellStyle name="Normal 2 2" xfId="5" xr:uid="{00000000-0005-0000-0000-000005000000}"/>
    <cellStyle name="Normal 2 2 2" xfId="6" xr:uid="{00000000-0005-0000-0000-000006000000}"/>
    <cellStyle name="Normal 2 3" xfId="7" xr:uid="{00000000-0005-0000-0000-000007000000}"/>
    <cellStyle name="Normal 2 4" xfId="8" xr:uid="{00000000-0005-0000-0000-000008000000}"/>
    <cellStyle name="Normal 3" xfId="9" xr:uid="{00000000-0005-0000-0000-000009000000}"/>
    <cellStyle name="Normal 4" xfId="10" xr:uid="{00000000-0005-0000-0000-00000A000000}"/>
    <cellStyle name="Normal 5" xfId="11" xr:uid="{00000000-0005-0000-0000-00000B000000}"/>
  </cellStyles>
  <dxfs count="12">
    <dxf>
      <fill>
        <patternFill>
          <bgColor rgb="FFFF0000"/>
        </patternFill>
      </fill>
    </dxf>
    <dxf>
      <fill>
        <patternFill>
          <bgColor rgb="FFFFFF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92D050"/>
        </patternFill>
      </fill>
    </dxf>
    <dxf>
      <fill>
        <patternFill>
          <bgColor rgb="FF92D050"/>
        </patternFill>
      </fill>
    </dxf>
    <dxf>
      <fill>
        <patternFill>
          <bgColor rgb="FFFFC000"/>
        </patternFill>
      </fill>
    </dxf>
    <dxf>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333375</xdr:colOff>
      <xdr:row>0</xdr:row>
      <xdr:rowOff>0</xdr:rowOff>
    </xdr:from>
    <xdr:to>
      <xdr:col>1</xdr:col>
      <xdr:colOff>2314575</xdr:colOff>
      <xdr:row>2</xdr:row>
      <xdr:rowOff>371475</xdr:rowOff>
    </xdr:to>
    <xdr:pic>
      <xdr:nvPicPr>
        <xdr:cNvPr id="5906629" name="Imagen 1">
          <a:extLst>
            <a:ext uri="{FF2B5EF4-FFF2-40B4-BE49-F238E27FC236}">
              <a16:creationId xmlns:a16="http://schemas.microsoft.com/office/drawing/2014/main" id="{3838D7E8-D566-426D-A740-4D2DA8CA5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9800" y="0"/>
          <a:ext cx="1981200" cy="1657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33</xdr:col>
      <xdr:colOff>2114550</xdr:colOff>
      <xdr:row>0</xdr:row>
      <xdr:rowOff>19050</xdr:rowOff>
    </xdr:from>
    <xdr:to>
      <xdr:col>34</xdr:col>
      <xdr:colOff>1362075</xdr:colOff>
      <xdr:row>2</xdr:row>
      <xdr:rowOff>371475</xdr:rowOff>
    </xdr:to>
    <xdr:pic>
      <xdr:nvPicPr>
        <xdr:cNvPr id="5906630" name="Imagen 2">
          <a:extLst>
            <a:ext uri="{FF2B5EF4-FFF2-40B4-BE49-F238E27FC236}">
              <a16:creationId xmlns:a16="http://schemas.microsoft.com/office/drawing/2014/main" id="{CF43AAB2-3952-44B1-808E-8829F6DFF56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10959" t="15550" r="15723" b="13467"/>
        <a:stretch>
          <a:fillRect/>
        </a:stretch>
      </xdr:blipFill>
      <xdr:spPr bwMode="auto">
        <a:xfrm>
          <a:off x="55530750" y="19050"/>
          <a:ext cx="1819275" cy="1638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314325</xdr:colOff>
      <xdr:row>0</xdr:row>
      <xdr:rowOff>0</xdr:rowOff>
    </xdr:from>
    <xdr:to>
      <xdr:col>1</xdr:col>
      <xdr:colOff>2305050</xdr:colOff>
      <xdr:row>2</xdr:row>
      <xdr:rowOff>381000</xdr:rowOff>
    </xdr:to>
    <xdr:pic>
      <xdr:nvPicPr>
        <xdr:cNvPr id="5955775" name="Imagen 2">
          <a:extLst>
            <a:ext uri="{FF2B5EF4-FFF2-40B4-BE49-F238E27FC236}">
              <a16:creationId xmlns:a16="http://schemas.microsoft.com/office/drawing/2014/main" id="{9A6FCE4A-13AB-47F9-8375-E25BFDD9D4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0750" y="0"/>
          <a:ext cx="1990725" cy="1666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33</xdr:col>
      <xdr:colOff>2219325</xdr:colOff>
      <xdr:row>0</xdr:row>
      <xdr:rowOff>0</xdr:rowOff>
    </xdr:from>
    <xdr:to>
      <xdr:col>34</xdr:col>
      <xdr:colOff>1476375</xdr:colOff>
      <xdr:row>2</xdr:row>
      <xdr:rowOff>361950</xdr:rowOff>
    </xdr:to>
    <xdr:pic>
      <xdr:nvPicPr>
        <xdr:cNvPr id="5955776" name="Imagen 3">
          <a:extLst>
            <a:ext uri="{FF2B5EF4-FFF2-40B4-BE49-F238E27FC236}">
              <a16:creationId xmlns:a16="http://schemas.microsoft.com/office/drawing/2014/main" id="{C6ACD296-CF8D-4B51-99A1-43F2D662B2D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10959" t="15550" r="15723" b="13467"/>
        <a:stretch>
          <a:fillRect/>
        </a:stretch>
      </xdr:blipFill>
      <xdr:spPr bwMode="auto">
        <a:xfrm>
          <a:off x="56540400" y="0"/>
          <a:ext cx="1828800" cy="1647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48"/>
  <sheetViews>
    <sheetView topLeftCell="AF1" zoomScale="69" zoomScaleNormal="69" workbookViewId="0">
      <selection activeCell="AH45" sqref="AH45"/>
    </sheetView>
  </sheetViews>
  <sheetFormatPr baseColWidth="10" defaultColWidth="11.42578125" defaultRowHeight="15" x14ac:dyDescent="0.3"/>
  <cols>
    <col min="1" max="1" width="28.140625" style="39" customWidth="1"/>
    <col min="2" max="2" width="58.140625" style="36" customWidth="1"/>
    <col min="3" max="4" width="7.5703125" style="36" customWidth="1"/>
    <col min="5" max="5" width="26.28515625" style="36" customWidth="1"/>
    <col min="6" max="6" width="16.42578125" style="36" customWidth="1"/>
    <col min="7" max="7" width="34" style="36" customWidth="1"/>
    <col min="8" max="8" width="74.28515625" style="36" customWidth="1"/>
    <col min="9" max="9" width="47.140625" style="39" customWidth="1"/>
    <col min="10" max="13" width="16.28515625" style="39" customWidth="1"/>
    <col min="14" max="14" width="19.5703125" style="39" customWidth="1"/>
    <col min="15" max="15" width="23.28515625" style="39" customWidth="1"/>
    <col min="16" max="16" width="16.5703125" style="39" customWidth="1"/>
    <col min="17" max="18" width="16.140625" style="39" customWidth="1"/>
    <col min="19" max="19" width="18.42578125" style="39" customWidth="1"/>
    <col min="20" max="20" width="17.140625" style="39" customWidth="1"/>
    <col min="21" max="21" width="15.28515625" style="39" customWidth="1"/>
    <col min="22" max="22" width="35" style="39" customWidth="1"/>
    <col min="23" max="29" width="7.42578125" style="39" customWidth="1"/>
    <col min="30" max="31" width="35.28515625" style="39" customWidth="1"/>
    <col min="32" max="33" width="68.140625" style="39" customWidth="1"/>
    <col min="34" max="34" width="38.5703125" style="39" customWidth="1"/>
    <col min="35" max="35" width="58.7109375" style="39" customWidth="1"/>
    <col min="36" max="36" width="17.28515625" style="39" hidden="1" customWidth="1"/>
    <col min="37" max="37" width="15" style="39" hidden="1" customWidth="1"/>
    <col min="38" max="38" width="20.5703125" style="39" hidden="1" customWidth="1"/>
    <col min="39" max="39" width="15" style="39" hidden="1" customWidth="1"/>
    <col min="40" max="40" width="19" style="39" hidden="1" customWidth="1"/>
    <col min="41" max="41" width="23.42578125" style="39" hidden="1" customWidth="1"/>
    <col min="42" max="42" width="17.5703125" style="39" hidden="1" customWidth="1"/>
    <col min="43" max="43" width="15.85546875" style="39" hidden="1" customWidth="1"/>
    <col min="44" max="44" width="15.42578125" style="39" hidden="1" customWidth="1"/>
    <col min="45" max="45" width="14.5703125" style="39" hidden="1" customWidth="1"/>
    <col min="46" max="46" width="20" style="39" hidden="1" customWidth="1"/>
    <col min="47" max="16384" width="11.42578125" style="40"/>
  </cols>
  <sheetData>
    <row r="1" spans="1:46" ht="35.25" customHeight="1" x14ac:dyDescent="0.3">
      <c r="A1" s="186"/>
      <c r="B1" s="186"/>
      <c r="C1" s="186"/>
      <c r="D1" s="186"/>
      <c r="E1" s="188"/>
      <c r="F1" s="188"/>
      <c r="G1" s="188"/>
      <c r="H1" s="188"/>
      <c r="I1" s="188"/>
      <c r="J1" s="188"/>
      <c r="K1" s="188"/>
      <c r="L1" s="188"/>
      <c r="M1" s="188"/>
      <c r="N1" s="188"/>
      <c r="O1" s="188"/>
      <c r="P1" s="188"/>
      <c r="Q1" s="188"/>
      <c r="R1" s="188"/>
      <c r="S1" s="188"/>
      <c r="T1" s="188"/>
      <c r="U1" s="188"/>
      <c r="V1" s="188"/>
      <c r="W1" s="188"/>
      <c r="X1" s="188"/>
      <c r="Y1" s="188"/>
      <c r="Z1" s="188"/>
      <c r="AA1" s="188"/>
      <c r="AB1" s="188"/>
      <c r="AC1" s="188"/>
      <c r="AD1" s="188"/>
      <c r="AE1" s="188"/>
      <c r="AF1" s="188"/>
      <c r="AG1" s="188"/>
      <c r="AH1" s="187"/>
      <c r="AI1" s="187"/>
      <c r="AJ1" s="103"/>
      <c r="AK1" s="103"/>
      <c r="AL1" s="103"/>
      <c r="AM1" s="103"/>
      <c r="AN1" s="103"/>
      <c r="AO1" s="103"/>
      <c r="AP1" s="103"/>
      <c r="AQ1" s="103"/>
      <c r="AR1" s="103"/>
      <c r="AS1" s="103"/>
      <c r="AT1" s="103"/>
    </row>
    <row r="2" spans="1:46" ht="66" customHeight="1" x14ac:dyDescent="0.3">
      <c r="A2" s="186"/>
      <c r="B2" s="186"/>
      <c r="C2" s="186"/>
      <c r="D2" s="186"/>
      <c r="E2" s="192" t="s">
        <v>0</v>
      </c>
      <c r="F2" s="192"/>
      <c r="G2" s="192"/>
      <c r="H2" s="192"/>
      <c r="I2" s="192"/>
      <c r="J2" s="192"/>
      <c r="K2" s="192"/>
      <c r="L2" s="192"/>
      <c r="M2" s="192"/>
      <c r="N2" s="192"/>
      <c r="O2" s="192"/>
      <c r="P2" s="192"/>
      <c r="Q2" s="192"/>
      <c r="R2" s="192"/>
      <c r="S2" s="192"/>
      <c r="T2" s="192"/>
      <c r="U2" s="192"/>
      <c r="V2" s="192"/>
      <c r="W2" s="192"/>
      <c r="X2" s="192"/>
      <c r="Y2" s="192"/>
      <c r="Z2" s="192"/>
      <c r="AA2" s="192"/>
      <c r="AB2" s="192"/>
      <c r="AC2" s="192"/>
      <c r="AD2" s="192"/>
      <c r="AE2" s="192"/>
      <c r="AF2" s="192"/>
      <c r="AG2" s="192"/>
      <c r="AH2" s="187"/>
      <c r="AI2" s="187"/>
      <c r="AJ2" s="103"/>
      <c r="AK2" s="103"/>
      <c r="AL2" s="103"/>
      <c r="AM2" s="103"/>
      <c r="AN2" s="103"/>
      <c r="AO2" s="103"/>
      <c r="AP2" s="103"/>
      <c r="AQ2" s="103"/>
      <c r="AR2" s="103"/>
      <c r="AS2" s="103"/>
      <c r="AT2" s="103"/>
    </row>
    <row r="3" spans="1:46" ht="35.25" customHeight="1" x14ac:dyDescent="0.3">
      <c r="A3" s="186"/>
      <c r="B3" s="186"/>
      <c r="C3" s="186"/>
      <c r="D3" s="186"/>
      <c r="E3" s="189" t="s">
        <v>1</v>
      </c>
      <c r="F3" s="190"/>
      <c r="G3" s="190"/>
      <c r="H3" s="190"/>
      <c r="I3" s="190"/>
      <c r="J3" s="190"/>
      <c r="K3" s="191"/>
      <c r="L3" s="189" t="s">
        <v>2</v>
      </c>
      <c r="M3" s="190"/>
      <c r="N3" s="190"/>
      <c r="O3" s="190"/>
      <c r="P3" s="190"/>
      <c r="Q3" s="190"/>
      <c r="R3" s="190"/>
      <c r="S3" s="190"/>
      <c r="T3" s="190"/>
      <c r="U3" s="190"/>
      <c r="V3" s="190"/>
      <c r="W3" s="190"/>
      <c r="X3" s="190"/>
      <c r="Y3" s="190"/>
      <c r="Z3" s="190"/>
      <c r="AA3" s="190"/>
      <c r="AB3" s="190"/>
      <c r="AC3" s="191"/>
      <c r="AD3" s="189" t="s">
        <v>3</v>
      </c>
      <c r="AE3" s="190"/>
      <c r="AF3" s="190"/>
      <c r="AG3" s="191"/>
      <c r="AH3" s="187"/>
      <c r="AI3" s="187"/>
      <c r="AJ3" s="103"/>
      <c r="AK3" s="103"/>
      <c r="AL3" s="103"/>
      <c r="AM3" s="103"/>
      <c r="AN3" s="103"/>
      <c r="AO3" s="103"/>
      <c r="AP3" s="103"/>
      <c r="AQ3" s="103"/>
      <c r="AR3" s="103"/>
      <c r="AS3" s="103"/>
      <c r="AT3" s="103"/>
    </row>
    <row r="4" spans="1:46" ht="24" customHeight="1" x14ac:dyDescent="0.3">
      <c r="A4" s="117"/>
      <c r="B4" s="116"/>
      <c r="C4" s="116"/>
      <c r="D4" s="116"/>
      <c r="E4" s="101"/>
      <c r="F4" s="100"/>
      <c r="G4" s="101"/>
      <c r="H4" s="101"/>
      <c r="I4" s="101"/>
      <c r="J4" s="104"/>
      <c r="K4" s="104"/>
      <c r="L4" s="104"/>
      <c r="M4" s="104"/>
      <c r="N4" s="104"/>
      <c r="O4" s="104"/>
      <c r="P4" s="104"/>
      <c r="Q4" s="104"/>
      <c r="R4" s="103"/>
      <c r="S4" s="103"/>
      <c r="T4" s="103"/>
      <c r="U4" s="103"/>
      <c r="V4" s="103"/>
      <c r="W4" s="103"/>
      <c r="X4" s="103"/>
      <c r="Y4" s="103"/>
      <c r="Z4" s="103"/>
      <c r="AA4" s="103"/>
      <c r="AB4" s="103"/>
      <c r="AC4" s="103"/>
      <c r="AD4" s="103"/>
      <c r="AE4" s="103"/>
      <c r="AF4" s="103"/>
      <c r="AG4" s="103"/>
      <c r="AH4" s="103"/>
      <c r="AI4" s="103"/>
      <c r="AJ4" s="103"/>
      <c r="AK4" s="103"/>
      <c r="AL4" s="103"/>
      <c r="AM4" s="103"/>
      <c r="AN4" s="103"/>
      <c r="AO4" s="103"/>
      <c r="AP4" s="103"/>
      <c r="AQ4" s="103"/>
      <c r="AR4" s="103"/>
      <c r="AS4" s="103"/>
      <c r="AT4" s="103"/>
    </row>
    <row r="5" spans="1:46" ht="26.25" customHeight="1" x14ac:dyDescent="0.3">
      <c r="A5" s="118"/>
      <c r="B5" s="115"/>
      <c r="C5" s="185" t="s">
        <v>4</v>
      </c>
      <c r="D5" s="185"/>
      <c r="E5" s="105"/>
      <c r="F5" s="199" t="s">
        <v>5</v>
      </c>
      <c r="G5" s="199"/>
      <c r="H5" s="199"/>
      <c r="I5" s="199"/>
      <c r="J5" s="199" t="s">
        <v>6</v>
      </c>
      <c r="K5" s="199"/>
      <c r="L5" s="199"/>
      <c r="M5" s="199"/>
      <c r="N5" s="199"/>
      <c r="O5" s="199"/>
      <c r="P5" s="199"/>
      <c r="Q5" s="199"/>
      <c r="R5" s="199"/>
      <c r="S5" s="199"/>
      <c r="T5" s="139" t="s">
        <v>7</v>
      </c>
      <c r="U5" s="139"/>
      <c r="V5" s="139"/>
      <c r="W5" s="185" t="s">
        <v>8</v>
      </c>
      <c r="X5" s="185"/>
      <c r="Y5" s="185" t="s">
        <v>9</v>
      </c>
      <c r="Z5" s="185"/>
      <c r="AA5" s="185"/>
      <c r="AB5" s="185"/>
      <c r="AC5" s="185"/>
      <c r="AD5" s="185" t="s">
        <v>10</v>
      </c>
      <c r="AE5" s="185"/>
      <c r="AF5" s="185"/>
      <c r="AG5" s="185"/>
      <c r="AH5" s="185"/>
      <c r="AI5" s="139" t="s">
        <v>11</v>
      </c>
      <c r="AJ5" s="193" t="s">
        <v>12</v>
      </c>
      <c r="AK5" s="193"/>
      <c r="AL5" s="193"/>
      <c r="AM5" s="193"/>
      <c r="AN5" s="193"/>
      <c r="AO5" s="193"/>
      <c r="AP5" s="194"/>
      <c r="AQ5" s="195" t="s">
        <v>13</v>
      </c>
      <c r="AR5" s="193"/>
      <c r="AS5" s="193"/>
      <c r="AT5" s="193"/>
    </row>
    <row r="6" spans="1:46" ht="66" customHeight="1" x14ac:dyDescent="0.3">
      <c r="A6" s="139" t="s">
        <v>14</v>
      </c>
      <c r="B6" s="139" t="s">
        <v>15</v>
      </c>
      <c r="C6" s="139" t="s">
        <v>16</v>
      </c>
      <c r="D6" s="139" t="s">
        <v>17</v>
      </c>
      <c r="E6" s="139" t="s">
        <v>18</v>
      </c>
      <c r="F6" s="139" t="s">
        <v>19</v>
      </c>
      <c r="G6" s="139" t="s">
        <v>20</v>
      </c>
      <c r="H6" s="139" t="s">
        <v>21</v>
      </c>
      <c r="I6" s="139" t="s">
        <v>22</v>
      </c>
      <c r="J6" s="140" t="s">
        <v>23</v>
      </c>
      <c r="K6" s="139" t="s">
        <v>24</v>
      </c>
      <c r="L6" s="140" t="s">
        <v>25</v>
      </c>
      <c r="M6" s="139" t="s">
        <v>26</v>
      </c>
      <c r="N6" s="139" t="s">
        <v>27</v>
      </c>
      <c r="O6" s="139" t="s">
        <v>28</v>
      </c>
      <c r="P6" s="140" t="s">
        <v>29</v>
      </c>
      <c r="Q6" s="139" t="s">
        <v>30</v>
      </c>
      <c r="R6" s="139" t="s">
        <v>31</v>
      </c>
      <c r="S6" s="139" t="s">
        <v>32</v>
      </c>
      <c r="T6" s="139" t="s">
        <v>33</v>
      </c>
      <c r="U6" s="139" t="s">
        <v>34</v>
      </c>
      <c r="V6" s="139" t="s">
        <v>35</v>
      </c>
      <c r="W6" s="139" t="s">
        <v>36</v>
      </c>
      <c r="X6" s="139" t="s">
        <v>37</v>
      </c>
      <c r="Y6" s="141" t="s">
        <v>38</v>
      </c>
      <c r="Z6" s="141" t="s">
        <v>39</v>
      </c>
      <c r="AA6" s="141" t="s">
        <v>40</v>
      </c>
      <c r="AB6" s="141" t="s">
        <v>41</v>
      </c>
      <c r="AC6" s="141" t="s">
        <v>42</v>
      </c>
      <c r="AD6" s="139" t="s">
        <v>43</v>
      </c>
      <c r="AE6" s="139" t="s">
        <v>44</v>
      </c>
      <c r="AF6" s="139" t="s">
        <v>45</v>
      </c>
      <c r="AG6" s="139" t="s">
        <v>46</v>
      </c>
      <c r="AH6" s="139" t="s">
        <v>47</v>
      </c>
      <c r="AI6" s="139" t="s">
        <v>48</v>
      </c>
      <c r="AJ6" s="114" t="s">
        <v>49</v>
      </c>
      <c r="AK6" s="106" t="s">
        <v>50</v>
      </c>
      <c r="AL6" s="107" t="s">
        <v>51</v>
      </c>
      <c r="AM6" s="106" t="s">
        <v>52</v>
      </c>
      <c r="AN6" s="106" t="s">
        <v>53</v>
      </c>
      <c r="AO6" s="106" t="s">
        <v>54</v>
      </c>
      <c r="AP6" s="107" t="s">
        <v>55</v>
      </c>
      <c r="AQ6" s="106" t="s">
        <v>56</v>
      </c>
      <c r="AR6" s="106" t="s">
        <v>57</v>
      </c>
      <c r="AS6" s="106" t="s">
        <v>58</v>
      </c>
      <c r="AT6" s="106" t="s">
        <v>59</v>
      </c>
    </row>
    <row r="7" spans="1:46" ht="127.5" x14ac:dyDescent="0.3">
      <c r="A7" s="181" t="s">
        <v>60</v>
      </c>
      <c r="B7" s="181" t="s">
        <v>61</v>
      </c>
      <c r="C7" s="108" t="s">
        <v>62</v>
      </c>
      <c r="D7" s="108"/>
      <c r="E7" s="196" t="s">
        <v>63</v>
      </c>
      <c r="F7" s="120" t="s">
        <v>64</v>
      </c>
      <c r="G7" s="121" t="s">
        <v>65</v>
      </c>
      <c r="H7" s="122" t="s">
        <v>66</v>
      </c>
      <c r="I7" s="122" t="s">
        <v>67</v>
      </c>
      <c r="J7" s="142">
        <v>2</v>
      </c>
      <c r="K7" s="143" t="str">
        <f>IF(J7=10,'Eval Riesgo'!$B$5,IF(J7=6,'Eval Riesgo'!$B$6,IF(J7=2,'Eval Riesgo'!$B$7,IF(J7=1,'Eval Riesgo'!$B$8))))</f>
        <v>Medio (M)</v>
      </c>
      <c r="L7" s="143">
        <v>2</v>
      </c>
      <c r="M7" s="143" t="str">
        <f>IF(L7=4,'Eval Riesgo'!$B$13,IF(L7=3,'Eval Riesgo'!$B$14,IF(L7=2,'Eval Riesgo'!$B$15,IF(L7=1,'Eval Riesgo'!$B$16))))</f>
        <v>Ocasional (EO)</v>
      </c>
      <c r="N7" s="144">
        <f t="shared" ref="N7:N25" si="0">+J7*L7</f>
        <v>4</v>
      </c>
      <c r="O7" s="144" t="str">
        <f>IF(AND(N7&gt;=24,N7&lt;=40),'Eval Riesgo'!$B$29,IF(AND(N7&gt;=10,N7&lt;=20),'Eval Riesgo'!$B$30,IF(AND(N7&gt;=6,N7&lt;=8),'Eval Riesgo'!$B$31,IF(AND(N7&gt;=0,N7&lt;=4),'Eval Riesgo'!$B$32))))</f>
        <v>Bajo (B)</v>
      </c>
      <c r="P7" s="143">
        <v>100</v>
      </c>
      <c r="Q7" s="144" t="str">
        <f>IF(P7=100,'Eval Riesgo'!$B$38,IF(P7=60,'Eval Riesgo'!$B$39,IF(P7=25,'Eval Riesgo'!$B$40,IF(P7=10,'Eval Riesgo'!$B$41))))</f>
        <v>Mortal o catastrófico (M)</v>
      </c>
      <c r="R7" s="144">
        <f t="shared" ref="R7:R25" si="1">+N7*P7</f>
        <v>400</v>
      </c>
      <c r="S7" s="144" t="str">
        <f>IF(AND(R7&gt;=600,R7&lt;=4000),'Eval Riesgo'!$B$57,IF(AND(R7&gt;=150,R7&lt;=500),'Eval Riesgo'!$B$58,IF(AND(R7&gt;=40,R7&lt;=120),'Eval Riesgo'!$B$59,IF(AND(R7&gt;=0,R7&lt;40),'Eval Riesgo'!$B$60))))</f>
        <v>II</v>
      </c>
      <c r="T7" s="144" t="str">
        <f>IF(AND(S7="I"),'Eval Riesgo'!$C$65,IF(AND(S7="II"),'Eval Riesgo'!$C$66,IF(AND(S7="III"),'Eval Riesgo'!$C$67,IF(AND(S7="IV"),'Eval Riesgo'!$C$68))))</f>
        <v>NO ACEPTABLE O ACEPTABLE CON CONTROL ESPECÍFICO</v>
      </c>
      <c r="U7" s="144" t="s">
        <v>68</v>
      </c>
      <c r="V7" s="144" t="str">
        <f t="shared" ref="V7:V25" si="2">I7</f>
        <v>Enfermedad COVID-19. Infección Respiratoria Aguda (IRA) de leve a grave, que puede ocasionar enfermedad pulmonar crónica, neumonía o muerte.</v>
      </c>
      <c r="W7" s="143" t="s">
        <v>36</v>
      </c>
      <c r="X7" s="111"/>
      <c r="Y7" s="108" t="s">
        <v>62</v>
      </c>
      <c r="Z7" s="108" t="s">
        <v>62</v>
      </c>
      <c r="AA7" s="108" t="s">
        <v>62</v>
      </c>
      <c r="AB7" s="108" t="s">
        <v>62</v>
      </c>
      <c r="AC7" s="108" t="s">
        <v>62</v>
      </c>
      <c r="AD7" s="153" t="s">
        <v>69</v>
      </c>
      <c r="AE7" s="153" t="s">
        <v>69</v>
      </c>
      <c r="AF7" s="153" t="s">
        <v>69</v>
      </c>
      <c r="AG7" s="154" t="s">
        <v>70</v>
      </c>
      <c r="AH7" s="145" t="s">
        <v>71</v>
      </c>
      <c r="AI7" s="172" t="s">
        <v>72</v>
      </c>
      <c r="AJ7" s="112"/>
      <c r="AK7" s="111" t="b">
        <f>IF(AJ7=10,'Eval Riesgo'!$B$5,IF(AJ7=6,'Eval Riesgo'!$B$6,IF(AJ7=2,'Eval Riesgo'!$B$7,IF(AJ7=1,'Eval Riesgo'!$B$8))))</f>
        <v>0</v>
      </c>
      <c r="AL7" s="110"/>
      <c r="AM7" s="111" t="b">
        <f>IF(AL7=4,'Eval Riesgo'!$B$13,IF(AL7=3,'Eval Riesgo'!$B$14,IF(AL7=2,'Eval Riesgo'!$B$15,IF(AL7=1,'Eval Riesgo'!$B$16))))</f>
        <v>0</v>
      </c>
      <c r="AN7" s="108">
        <f>+AJ7*AL7</f>
        <v>0</v>
      </c>
      <c r="AO7" s="108" t="str">
        <f>IF(AND(AN7&gt;=24,AN7&lt;=40),'Eval Riesgo'!$B$29,IF(AND(AN7&gt;=10,AN7&lt;=20),'Eval Riesgo'!$B$30,IF(AND(AN7&gt;=6,AN7&lt;=8),'Eval Riesgo'!$B$31,IF(AND(AN7&gt;=0,AN7&lt;=4),'Eval Riesgo'!$B$32))))</f>
        <v>Bajo (B)</v>
      </c>
      <c r="AP7" s="110"/>
      <c r="AQ7" s="108" t="b">
        <f>IF(AP7=100,'Eval Riesgo'!$B$38,IF(AP7=60,'Eval Riesgo'!$B$39,IF(AP7=25,'Eval Riesgo'!$B$40,IF(AP7=10,'Eval Riesgo'!$B$41))))</f>
        <v>0</v>
      </c>
      <c r="AR7" s="108">
        <f>+AN7*AP7</f>
        <v>0</v>
      </c>
      <c r="AS7" s="108" t="str">
        <f>IF(AND(AR7&gt;=600,AR7&lt;=4000),'Eval Riesgo'!$B$57,IF(AND(AR7&gt;=150,AR7&lt;=500),'Eval Riesgo'!$B$58,IF(AND(AR7&gt;=40,AR7&lt;=120),'Eval Riesgo'!$B$59,IF(AND(AR7&gt;=0,AR7&lt;40),'Eval Riesgo'!$B$60))))</f>
        <v>IV</v>
      </c>
      <c r="AT7" s="108" t="str">
        <f>IF(AND(AS7="I"),'Eval Riesgo'!$C$65,IF(AND(AS7="II"),'Eval Riesgo'!$C$66,IF(AND(AS7="III"),'Eval Riesgo'!$C$67,IF(AND(AS7="IV"),'Eval Riesgo'!$C$68))))</f>
        <v>ACEPTABLE</v>
      </c>
    </row>
    <row r="8" spans="1:46" ht="28.5" x14ac:dyDescent="0.3">
      <c r="A8" s="182"/>
      <c r="B8" s="182"/>
      <c r="C8" s="109" t="s">
        <v>62</v>
      </c>
      <c r="D8" s="109"/>
      <c r="E8" s="197"/>
      <c r="F8" s="123" t="s">
        <v>73</v>
      </c>
      <c r="G8" s="121" t="s">
        <v>74</v>
      </c>
      <c r="H8" s="124" t="s">
        <v>75</v>
      </c>
      <c r="I8" s="122" t="s">
        <v>76</v>
      </c>
      <c r="J8" s="145">
        <v>1</v>
      </c>
      <c r="K8" s="143" t="str">
        <f>IF(J8=10,'Eval Riesgo'!$B$5,IF(J8=6,'Eval Riesgo'!$B$6,IF(J8=2,'Eval Riesgo'!$B$7,IF(J8=1,'Eval Riesgo'!$B$8))))</f>
        <v>Bajo (B)</v>
      </c>
      <c r="L8" s="145">
        <v>2</v>
      </c>
      <c r="M8" s="143" t="str">
        <f>IF(L8=4,'Eval Riesgo'!$B$13,IF(L8=3,'Eval Riesgo'!$B$14,IF(L8=2,'Eval Riesgo'!$B$15,IF(L8=1,'Eval Riesgo'!$B$16))))</f>
        <v>Ocasional (EO)</v>
      </c>
      <c r="N8" s="144">
        <f t="shared" si="0"/>
        <v>2</v>
      </c>
      <c r="O8" s="144" t="str">
        <f>IF(AND(N8&gt;=24,N8&lt;=40),'Eval Riesgo'!$B$29,IF(AND(N8&gt;=10,N8&lt;=20),'Eval Riesgo'!$B$30,IF(AND(N8&gt;=6,N8&lt;=8),'Eval Riesgo'!$B$31,IF(AND(N8&gt;=0,N8&lt;=4),'Eval Riesgo'!$B$32))))</f>
        <v>Bajo (B)</v>
      </c>
      <c r="P8" s="145">
        <v>10</v>
      </c>
      <c r="Q8" s="144" t="str">
        <f>IF(P8=100,'Eval Riesgo'!$B$38,IF(P8=60,'Eval Riesgo'!$B$39,IF(P8=25,'Eval Riesgo'!$B$40,IF(P8=10,'Eval Riesgo'!$B$41))))</f>
        <v>Leve (L)</v>
      </c>
      <c r="R8" s="144">
        <f t="shared" si="1"/>
        <v>20</v>
      </c>
      <c r="S8" s="144" t="str">
        <f>IF(AND(R8&gt;=600,R8&lt;=4000),'Eval Riesgo'!$B$57,IF(AND(R8&gt;=150,R8&lt;=500),'Eval Riesgo'!$B$58,IF(AND(R8&gt;=40,R8&lt;=120),'Eval Riesgo'!$B$59,IF(AND(R8&gt;=0,R8&lt;40),'Eval Riesgo'!$B$60))))</f>
        <v>IV</v>
      </c>
      <c r="T8" s="144" t="str">
        <f>IF(AND(S8="I"),'Eval Riesgo'!$C$65,IF(AND(S8="II"),'Eval Riesgo'!$C$66,IF(AND(S8="III"),'Eval Riesgo'!$C$67,IF(AND(S8="IV"),'Eval Riesgo'!$C$68))))</f>
        <v>ACEPTABLE</v>
      </c>
      <c r="U8" s="144" t="s">
        <v>68</v>
      </c>
      <c r="V8" s="144" t="str">
        <f t="shared" si="2"/>
        <v>Caída a mismo nivel, golpes, contusiones, fracturas</v>
      </c>
      <c r="W8" s="143" t="s">
        <v>36</v>
      </c>
      <c r="X8" s="110"/>
      <c r="Y8" s="109" t="s">
        <v>62</v>
      </c>
      <c r="Z8" s="109" t="s">
        <v>62</v>
      </c>
      <c r="AA8" s="109" t="s">
        <v>62</v>
      </c>
      <c r="AB8" s="109" t="s">
        <v>62</v>
      </c>
      <c r="AC8" s="109" t="s">
        <v>62</v>
      </c>
      <c r="AD8" s="153" t="s">
        <v>69</v>
      </c>
      <c r="AE8" s="153" t="s">
        <v>69</v>
      </c>
      <c r="AF8" s="153" t="s">
        <v>69</v>
      </c>
      <c r="AG8" s="154" t="s">
        <v>77</v>
      </c>
      <c r="AH8" s="145" t="s">
        <v>69</v>
      </c>
      <c r="AI8" s="145" t="s">
        <v>69</v>
      </c>
      <c r="AJ8" s="112"/>
      <c r="AK8" s="111"/>
      <c r="AL8" s="110"/>
      <c r="AM8" s="111"/>
      <c r="AN8" s="108"/>
      <c r="AO8" s="108"/>
      <c r="AP8" s="110"/>
      <c r="AQ8" s="108"/>
      <c r="AR8" s="108"/>
      <c r="AS8" s="108"/>
      <c r="AT8" s="108"/>
    </row>
    <row r="9" spans="1:46" ht="57" x14ac:dyDescent="0.3">
      <c r="A9" s="182"/>
      <c r="B9" s="182"/>
      <c r="C9" s="109" t="s">
        <v>62</v>
      </c>
      <c r="D9" s="109"/>
      <c r="E9" s="197"/>
      <c r="F9" s="123" t="s">
        <v>73</v>
      </c>
      <c r="G9" s="125" t="s">
        <v>78</v>
      </c>
      <c r="H9" s="124" t="s">
        <v>79</v>
      </c>
      <c r="I9" s="124" t="s">
        <v>80</v>
      </c>
      <c r="J9" s="146">
        <v>2</v>
      </c>
      <c r="K9" s="143" t="str">
        <f>IF(J9=10,'Eval Riesgo'!$B$5,IF(J9=6,'Eval Riesgo'!$B$6,IF(J9=2,'Eval Riesgo'!$B$7,IF(J9=1,'Eval Riesgo'!$B$8))))</f>
        <v>Medio (M)</v>
      </c>
      <c r="L9" s="146">
        <v>2</v>
      </c>
      <c r="M9" s="143" t="str">
        <f>IF(L9=4,'Eval Riesgo'!$B$13,IF(L9=3,'Eval Riesgo'!$B$14,IF(L9=2,'Eval Riesgo'!$B$15,IF(L9=1,'Eval Riesgo'!$B$16))))</f>
        <v>Ocasional (EO)</v>
      </c>
      <c r="N9" s="144">
        <f t="shared" si="0"/>
        <v>4</v>
      </c>
      <c r="O9" s="144" t="str">
        <f>IF(AND(N9&gt;=24,N9&lt;=40),'Eval Riesgo'!$B$29,IF(AND(N9&gt;=10,N9&lt;=20),'Eval Riesgo'!$B$30,IF(AND(N9&gt;=6,N9&lt;=8),'Eval Riesgo'!$B$31,IF(AND(N9&gt;=0,N9&lt;=4),'Eval Riesgo'!$B$32))))</f>
        <v>Bajo (B)</v>
      </c>
      <c r="P9" s="146">
        <v>25</v>
      </c>
      <c r="Q9" s="144" t="str">
        <f>IF(P9=100,'Eval Riesgo'!$B$38,IF(P9=60,'Eval Riesgo'!$B$39,IF(P9=25,'Eval Riesgo'!$B$40,IF(P9=10,'Eval Riesgo'!$B$41))))</f>
        <v>Grave (G)</v>
      </c>
      <c r="R9" s="144">
        <f t="shared" si="1"/>
        <v>100</v>
      </c>
      <c r="S9" s="144" t="str">
        <f>IF(AND(R9&gt;=600,R9&lt;=4000),'Eval Riesgo'!$B$57,IF(AND(R9&gt;=150,R9&lt;=500),'Eval Riesgo'!$B$58,IF(AND(R9&gt;=40,R9&lt;=120),'Eval Riesgo'!$B$59,IF(AND(R9&gt;=0,R9&lt;40),'Eval Riesgo'!$B$60))))</f>
        <v>III</v>
      </c>
      <c r="T9" s="144" t="str">
        <f>IF(AND(S9="I"),'Eval Riesgo'!$C$65,IF(AND(S9="II"),'Eval Riesgo'!$C$66,IF(AND(S9="III"),'Eval Riesgo'!$C$67,IF(AND(S9="IV"),'Eval Riesgo'!$C$68))))</f>
        <v>MEJORABLE</v>
      </c>
      <c r="U9" s="144" t="s">
        <v>68</v>
      </c>
      <c r="V9" s="144" t="str">
        <f t="shared" si="2"/>
        <v>Heridas, golpes, muerte, fatiga, estrés, disminución de la destreza y precisión. Estados de ansiedad y/o depresión y trastornos del aparato digestivo.</v>
      </c>
      <c r="W9" s="143" t="s">
        <v>36</v>
      </c>
      <c r="X9" s="110"/>
      <c r="Y9" s="109" t="s">
        <v>62</v>
      </c>
      <c r="Z9" s="109" t="s">
        <v>62</v>
      </c>
      <c r="AA9" s="109" t="s">
        <v>62</v>
      </c>
      <c r="AB9" s="109" t="s">
        <v>62</v>
      </c>
      <c r="AC9" s="109" t="s">
        <v>62</v>
      </c>
      <c r="AD9" s="153" t="s">
        <v>69</v>
      </c>
      <c r="AE9" s="153" t="s">
        <v>69</v>
      </c>
      <c r="AF9" s="153" t="s">
        <v>69</v>
      </c>
      <c r="AG9" s="155" t="s">
        <v>81</v>
      </c>
      <c r="AH9" s="145" t="s">
        <v>69</v>
      </c>
      <c r="AI9" s="145" t="s">
        <v>69</v>
      </c>
      <c r="AJ9" s="112"/>
      <c r="AK9" s="111" t="b">
        <f>IF(AJ9=10,'Eval Riesgo'!$B$5,IF(AJ9=6,'Eval Riesgo'!$B$6,IF(AJ9=2,'Eval Riesgo'!$B$7,IF(AJ9=1,'Eval Riesgo'!$B$8))))</f>
        <v>0</v>
      </c>
      <c r="AL9" s="110"/>
      <c r="AM9" s="111" t="b">
        <f>IF(AL9=4,'Eval Riesgo'!$B$13,IF(AL9=3,'Eval Riesgo'!$B$14,IF(AL9=2,'Eval Riesgo'!$B$15,IF(AL9=1,'Eval Riesgo'!$B$16))))</f>
        <v>0</v>
      </c>
      <c r="AN9" s="108">
        <f t="shared" ref="AN9:AN15" si="3">+AJ9*AL9</f>
        <v>0</v>
      </c>
      <c r="AO9" s="108" t="str">
        <f>IF(AND(AN9&gt;=24,AN9&lt;=40),'Eval Riesgo'!$B$29,IF(AND(AN9&gt;=10,AN9&lt;=20),'Eval Riesgo'!$B$30,IF(AND(AN9&gt;=6,AN9&lt;=8),'Eval Riesgo'!$B$31,IF(AND(AN9&gt;=0,AN9&lt;=4),'Eval Riesgo'!$B$32))))</f>
        <v>Bajo (B)</v>
      </c>
      <c r="AP9" s="110"/>
      <c r="AQ9" s="108" t="b">
        <f>IF(AP9=100,'Eval Riesgo'!$B$38,IF(AP9=60,'Eval Riesgo'!$B$39,IF(AP9=25,'Eval Riesgo'!$B$40,IF(AP9=10,'Eval Riesgo'!$B$41))))</f>
        <v>0</v>
      </c>
      <c r="AR9" s="108">
        <f t="shared" ref="AR9:AR15" si="4">+AN9*AP9</f>
        <v>0</v>
      </c>
      <c r="AS9" s="108" t="str">
        <f>IF(AND(AR9&gt;=600,AR9&lt;=4000),'Eval Riesgo'!$B$57,IF(AND(AR9&gt;=150,AR9&lt;=500),'Eval Riesgo'!$B$58,IF(AND(AR9&gt;=40,AR9&lt;=120),'Eval Riesgo'!$B$59,IF(AND(AR9&gt;=0,AR9&lt;40),'Eval Riesgo'!$B$60))))</f>
        <v>IV</v>
      </c>
      <c r="AT9" s="108" t="str">
        <f>IF(AND(AS9="I"),'Eval Riesgo'!$C$65,IF(AND(AS9="II"),'Eval Riesgo'!$C$66,IF(AND(AS9="III"),'Eval Riesgo'!$C$67,IF(AND(AS9="IV"),'Eval Riesgo'!$C$68))))</f>
        <v>ACEPTABLE</v>
      </c>
    </row>
    <row r="10" spans="1:46" ht="87.75" customHeight="1" x14ac:dyDescent="0.3">
      <c r="A10" s="182"/>
      <c r="B10" s="182"/>
      <c r="C10" s="109" t="s">
        <v>62</v>
      </c>
      <c r="D10" s="109"/>
      <c r="E10" s="197"/>
      <c r="F10" s="123" t="s">
        <v>82</v>
      </c>
      <c r="G10" s="125" t="s">
        <v>83</v>
      </c>
      <c r="H10" s="126" t="s">
        <v>84</v>
      </c>
      <c r="I10" s="122" t="s">
        <v>85</v>
      </c>
      <c r="J10" s="145">
        <v>1</v>
      </c>
      <c r="K10" s="143" t="str">
        <f>IF(J10=10,'Eval Riesgo'!$B$5,IF(J10=6,'Eval Riesgo'!$B$6,IF(J10=2,'Eval Riesgo'!$B$7,IF(J10=1,'Eval Riesgo'!$B$8))))</f>
        <v>Bajo (B)</v>
      </c>
      <c r="L10" s="145">
        <v>2</v>
      </c>
      <c r="M10" s="143" t="str">
        <f>IF(L10=4,'Eval Riesgo'!$B$13,IF(L10=3,'Eval Riesgo'!$B$14,IF(L10=2,'Eval Riesgo'!$B$15,IF(L10=1,'Eval Riesgo'!$B$16))))</f>
        <v>Ocasional (EO)</v>
      </c>
      <c r="N10" s="144">
        <f t="shared" si="0"/>
        <v>2</v>
      </c>
      <c r="O10" s="144" t="str">
        <f>IF(AND(N10&gt;=24,N10&lt;=40),'Eval Riesgo'!$B$29,IF(AND(N10&gt;=10,N10&lt;=20),'Eval Riesgo'!$B$30,IF(AND(N10&gt;=6,N10&lt;=8),'Eval Riesgo'!$B$31,IF(AND(N10&gt;=0,N10&lt;=4),'Eval Riesgo'!$B$32))))</f>
        <v>Bajo (B)</v>
      </c>
      <c r="P10" s="145">
        <v>10</v>
      </c>
      <c r="Q10" s="144" t="str">
        <f>IF(P10=100,'Eval Riesgo'!$B$38,IF(P10=60,'Eval Riesgo'!$B$39,IF(P10=25,'Eval Riesgo'!$B$40,IF(P10=10,'Eval Riesgo'!$B$41))))</f>
        <v>Leve (L)</v>
      </c>
      <c r="R10" s="144">
        <f t="shared" si="1"/>
        <v>20</v>
      </c>
      <c r="S10" s="144" t="str">
        <f>IF(AND(R10&gt;=600,R10&lt;=4000),'Eval Riesgo'!$B$57,IF(AND(R10&gt;=150,R10&lt;=500),'Eval Riesgo'!$B$58,IF(AND(R10&gt;=40,R10&lt;=120),'Eval Riesgo'!$B$59,IF(AND(R10&gt;=0,R10&lt;40),'Eval Riesgo'!$B$60))))</f>
        <v>IV</v>
      </c>
      <c r="T10" s="144" t="str">
        <f>IF(AND(S10="I"),'Eval Riesgo'!$C$65,IF(AND(S10="II"),'Eval Riesgo'!$C$66,IF(AND(S10="III"),'Eval Riesgo'!$C$67,IF(AND(S10="IV"),'Eval Riesgo'!$C$68))))</f>
        <v>ACEPTABLE</v>
      </c>
      <c r="U10" s="144" t="s">
        <v>68</v>
      </c>
      <c r="V10" s="144" t="str">
        <f t="shared" si="2"/>
        <v>Irritación en la piel, Resequedad en la piel, picazón, dermatitis de contacto, afectaciones respiratorias.</v>
      </c>
      <c r="W10" s="143" t="s">
        <v>36</v>
      </c>
      <c r="X10" s="109"/>
      <c r="Y10" s="109" t="s">
        <v>62</v>
      </c>
      <c r="Z10" s="109" t="s">
        <v>62</v>
      </c>
      <c r="AA10" s="109" t="s">
        <v>62</v>
      </c>
      <c r="AB10" s="109" t="s">
        <v>62</v>
      </c>
      <c r="AC10" s="109" t="s">
        <v>62</v>
      </c>
      <c r="AD10" s="153" t="s">
        <v>69</v>
      </c>
      <c r="AE10" s="153" t="s">
        <v>69</v>
      </c>
      <c r="AF10" s="153" t="s">
        <v>69</v>
      </c>
      <c r="AG10" s="155" t="s">
        <v>86</v>
      </c>
      <c r="AH10" s="145" t="s">
        <v>69</v>
      </c>
      <c r="AI10" s="145" t="s">
        <v>69</v>
      </c>
      <c r="AJ10" s="112"/>
      <c r="AK10" s="111" t="b">
        <f>IF(AJ10=10,'Eval Riesgo'!$B$5,IF(AJ10=6,'Eval Riesgo'!$B$6,IF(AJ10=2,'Eval Riesgo'!$B$7,IF(AJ10=1,'Eval Riesgo'!$B$8))))</f>
        <v>0</v>
      </c>
      <c r="AL10" s="110"/>
      <c r="AM10" s="111" t="b">
        <f>IF(AL10=4,'Eval Riesgo'!$B$13,IF(AL10=3,'Eval Riesgo'!$B$14,IF(AL10=2,'Eval Riesgo'!$B$15,IF(AL10=1,'Eval Riesgo'!$B$16))))</f>
        <v>0</v>
      </c>
      <c r="AN10" s="108">
        <f t="shared" si="3"/>
        <v>0</v>
      </c>
      <c r="AO10" s="108" t="str">
        <f>IF(AND(AN10&gt;=24,AN10&lt;=40),'Eval Riesgo'!$B$29,IF(AND(AN10&gt;=10,AN10&lt;=20),'Eval Riesgo'!$B$30,IF(AND(AN10&gt;=6,AN10&lt;=8),'Eval Riesgo'!$B$31,IF(AND(AN10&gt;=0,AN10&lt;=4),'Eval Riesgo'!$B$32))))</f>
        <v>Bajo (B)</v>
      </c>
      <c r="AP10" s="110"/>
      <c r="AQ10" s="108" t="b">
        <f>IF(AP10=100,'Eval Riesgo'!$B$38,IF(AP10=60,'Eval Riesgo'!$B$39,IF(AP10=25,'Eval Riesgo'!$B$40,IF(AP10=10,'Eval Riesgo'!$B$41))))</f>
        <v>0</v>
      </c>
      <c r="AR10" s="108">
        <f t="shared" si="4"/>
        <v>0</v>
      </c>
      <c r="AS10" s="108" t="str">
        <f>IF(AND(AR10&gt;=600,AR10&lt;=4000),'Eval Riesgo'!$B$57,IF(AND(AR10&gt;=150,AR10&lt;=500),'Eval Riesgo'!$B$58,IF(AND(AR10&gt;=40,AR10&lt;=120),'Eval Riesgo'!$B$59,IF(AND(AR10&gt;=0,AR10&lt;40),'Eval Riesgo'!$B$60))))</f>
        <v>IV</v>
      </c>
      <c r="AT10" s="108" t="str">
        <f>IF(AND(AS10="I"),'Eval Riesgo'!$C$65,IF(AND(AS10="II"),'Eval Riesgo'!$C$66,IF(AND(AS10="III"),'Eval Riesgo'!$C$67,IF(AND(AS10="IV"),'Eval Riesgo'!$C$68))))</f>
        <v>ACEPTABLE</v>
      </c>
    </row>
    <row r="11" spans="1:46" ht="42.75" x14ac:dyDescent="0.3">
      <c r="A11" s="182"/>
      <c r="B11" s="182"/>
      <c r="C11" s="109" t="s">
        <v>62</v>
      </c>
      <c r="D11" s="109"/>
      <c r="E11" s="197"/>
      <c r="F11" s="123" t="s">
        <v>87</v>
      </c>
      <c r="G11" s="127" t="s">
        <v>88</v>
      </c>
      <c r="H11" s="124" t="s">
        <v>89</v>
      </c>
      <c r="I11" s="124" t="s">
        <v>90</v>
      </c>
      <c r="J11" s="146">
        <v>1</v>
      </c>
      <c r="K11" s="143" t="str">
        <f>IF(J11=10,'Eval Riesgo'!$B$5,IF(J11=6,'Eval Riesgo'!$B$6,IF(J11=2,'Eval Riesgo'!$B$7,IF(J11=1,'Eval Riesgo'!$B$8))))</f>
        <v>Bajo (B)</v>
      </c>
      <c r="L11" s="146">
        <v>1</v>
      </c>
      <c r="M11" s="143" t="str">
        <f>IF(L11=4,'Eval Riesgo'!$B$13,IF(L11=3,'Eval Riesgo'!$B$14,IF(L11=2,'Eval Riesgo'!$B$15,IF(L11=1,'Eval Riesgo'!$B$16))))</f>
        <v>Esporádica (EE)</v>
      </c>
      <c r="N11" s="144">
        <f t="shared" si="0"/>
        <v>1</v>
      </c>
      <c r="O11" s="144" t="str">
        <f>IF(AND(N11&gt;=24,N11&lt;=40),'Eval Riesgo'!$B$29,IF(AND(N11&gt;=10,N11&lt;=20),'Eval Riesgo'!$B$30,IF(AND(N11&gt;=6,N11&lt;=8),'Eval Riesgo'!$B$31,IF(AND(N11&gt;=0,N11&lt;=4),'Eval Riesgo'!$B$32))))</f>
        <v>Bajo (B)</v>
      </c>
      <c r="P11" s="146">
        <v>25</v>
      </c>
      <c r="Q11" s="144" t="str">
        <f>IF(P11=100,'Eval Riesgo'!$B$38,IF(P11=60,'Eval Riesgo'!$B$39,IF(P11=25,'Eval Riesgo'!$B$40,IF(P11=10,'Eval Riesgo'!$B$41))))</f>
        <v>Grave (G)</v>
      </c>
      <c r="R11" s="144">
        <f t="shared" si="1"/>
        <v>25</v>
      </c>
      <c r="S11" s="144" t="str">
        <f>IF(AND(R11&gt;=600,R11&lt;=4000),'Eval Riesgo'!$B$57,IF(AND(R11&gt;=150,R11&lt;=500),'Eval Riesgo'!$B$58,IF(AND(R11&gt;=40,R11&lt;=120),'Eval Riesgo'!$B$59,IF(AND(R11&gt;=0,R11&lt;40),'Eval Riesgo'!$B$60))))</f>
        <v>IV</v>
      </c>
      <c r="T11" s="144" t="str">
        <f>IF(AND(S11="I"),'Eval Riesgo'!$C$65,IF(AND(S11="II"),'Eval Riesgo'!$C$66,IF(AND(S11="III"),'Eval Riesgo'!$C$67,IF(AND(S11="IV"),'Eval Riesgo'!$C$68))))</f>
        <v>ACEPTABLE</v>
      </c>
      <c r="U11" s="144" t="s">
        <v>68</v>
      </c>
      <c r="V11" s="144" t="str">
        <f t="shared" si="2"/>
        <v>Fatiga, estrés, resfriados, golpes, traumas.</v>
      </c>
      <c r="W11" s="143" t="s">
        <v>36</v>
      </c>
      <c r="X11" s="110"/>
      <c r="Y11" s="109" t="s">
        <v>62</v>
      </c>
      <c r="Z11" s="109" t="s">
        <v>62</v>
      </c>
      <c r="AA11" s="109" t="s">
        <v>62</v>
      </c>
      <c r="AB11" s="109" t="s">
        <v>62</v>
      </c>
      <c r="AC11" s="109" t="s">
        <v>62</v>
      </c>
      <c r="AD11" s="153" t="s">
        <v>69</v>
      </c>
      <c r="AE11" s="153" t="s">
        <v>69</v>
      </c>
      <c r="AF11" s="153" t="s">
        <v>69</v>
      </c>
      <c r="AG11" s="155" t="s">
        <v>91</v>
      </c>
      <c r="AH11" s="145" t="s">
        <v>69</v>
      </c>
      <c r="AI11" s="145" t="s">
        <v>69</v>
      </c>
      <c r="AJ11" s="112"/>
      <c r="AK11" s="111" t="b">
        <f>IF(AJ11=10,'Eval Riesgo'!$B$5,IF(AJ11=6,'Eval Riesgo'!$B$6,IF(AJ11=2,'Eval Riesgo'!$B$7,IF(AJ11=1,'Eval Riesgo'!$B$8))))</f>
        <v>0</v>
      </c>
      <c r="AL11" s="110"/>
      <c r="AM11" s="111" t="b">
        <f>IF(AL11=4,'Eval Riesgo'!$B$13,IF(AL11=3,'Eval Riesgo'!$B$14,IF(AL11=2,'Eval Riesgo'!$B$15,IF(AL11=1,'Eval Riesgo'!$B$16))))</f>
        <v>0</v>
      </c>
      <c r="AN11" s="108">
        <f t="shared" si="3"/>
        <v>0</v>
      </c>
      <c r="AO11" s="108" t="str">
        <f>IF(AND(AN11&gt;=24,AN11&lt;=40),'Eval Riesgo'!$B$29,IF(AND(AN11&gt;=10,AN11&lt;=20),'Eval Riesgo'!$B$30,IF(AND(AN11&gt;=6,AN11&lt;=8),'Eval Riesgo'!$B$31,IF(AND(AN11&gt;=0,AN11&lt;=4),'Eval Riesgo'!$B$32))))</f>
        <v>Bajo (B)</v>
      </c>
      <c r="AP11" s="110"/>
      <c r="AQ11" s="108" t="b">
        <f>IF(AP11=100,'Eval Riesgo'!$B$38,IF(AP11=60,'Eval Riesgo'!$B$39,IF(AP11=25,'Eval Riesgo'!$B$40,IF(AP11=10,'Eval Riesgo'!$B$41))))</f>
        <v>0</v>
      </c>
      <c r="AR11" s="108">
        <f t="shared" si="4"/>
        <v>0</v>
      </c>
      <c r="AS11" s="108" t="str">
        <f>IF(AND(AR11&gt;=600,AR11&lt;=4000),'Eval Riesgo'!$B$57,IF(AND(AR11&gt;=150,AR11&lt;=500),'Eval Riesgo'!$B$58,IF(AND(AR11&gt;=40,AR11&lt;=120),'Eval Riesgo'!$B$59,IF(AND(AR11&gt;=0,AR11&lt;40),'Eval Riesgo'!$B$60))))</f>
        <v>IV</v>
      </c>
      <c r="AT11" s="108" t="str">
        <f>IF(AND(AS11="I"),'Eval Riesgo'!$C$65,IF(AND(AS11="II"),'Eval Riesgo'!$C$66,IF(AND(AS11="III"),'Eval Riesgo'!$C$67,IF(AND(AS11="IV"),'Eval Riesgo'!$C$68))))</f>
        <v>ACEPTABLE</v>
      </c>
    </row>
    <row r="12" spans="1:46" ht="66.75" customHeight="1" x14ac:dyDescent="0.3">
      <c r="A12" s="182"/>
      <c r="B12" s="182"/>
      <c r="C12" s="109" t="s">
        <v>62</v>
      </c>
      <c r="D12" s="109"/>
      <c r="E12" s="197"/>
      <c r="F12" s="128" t="s">
        <v>92</v>
      </c>
      <c r="G12" s="129" t="s">
        <v>93</v>
      </c>
      <c r="H12" s="130" t="s">
        <v>94</v>
      </c>
      <c r="I12" s="130" t="s">
        <v>95</v>
      </c>
      <c r="J12" s="146">
        <v>1</v>
      </c>
      <c r="K12" s="143" t="str">
        <f>IF(J12=10,'Eval Riesgo'!$B$5,IF(J12=6,'Eval Riesgo'!$B$6,IF(J12=2,'Eval Riesgo'!$B$7,IF(J12=1,'Eval Riesgo'!$B$8))))</f>
        <v>Bajo (B)</v>
      </c>
      <c r="L12" s="146">
        <v>2</v>
      </c>
      <c r="M12" s="143" t="str">
        <f>IF(L12=4,'Eval Riesgo'!$B$13,IF(L12=3,'Eval Riesgo'!$B$14,IF(L12=2,'Eval Riesgo'!$B$15,IF(L12=1,'Eval Riesgo'!$B$16))))</f>
        <v>Ocasional (EO)</v>
      </c>
      <c r="N12" s="144">
        <f t="shared" si="0"/>
        <v>2</v>
      </c>
      <c r="O12" s="144" t="str">
        <f>IF(AND(N12&gt;=24,N12&lt;=40),'Eval Riesgo'!$B$29,IF(AND(N12&gt;=10,N12&lt;=20),'Eval Riesgo'!$B$30,IF(AND(N12&gt;=6,N12&lt;=8),'Eval Riesgo'!$B$31,IF(AND(N12&gt;=0,N12&lt;=4),'Eval Riesgo'!$B$32))))</f>
        <v>Bajo (B)</v>
      </c>
      <c r="P12" s="146">
        <v>10</v>
      </c>
      <c r="Q12" s="144" t="str">
        <f>IF(P12=100,'Eval Riesgo'!$B$38,IF(P12=60,'Eval Riesgo'!$B$39,IF(P12=25,'Eval Riesgo'!$B$40,IF(P12=10,'Eval Riesgo'!$B$41))))</f>
        <v>Leve (L)</v>
      </c>
      <c r="R12" s="144">
        <f t="shared" si="1"/>
        <v>20</v>
      </c>
      <c r="S12" s="144" t="str">
        <f>IF(AND(R12&gt;=600,R12&lt;=4000),'Eval Riesgo'!$B$57,IF(AND(R12&gt;=150,R12&lt;=500),'Eval Riesgo'!$B$58,IF(AND(R12&gt;=40,R12&lt;=120),'Eval Riesgo'!$B$59,IF(AND(R12&gt;=0,R12&lt;40),'Eval Riesgo'!$B$60))))</f>
        <v>IV</v>
      </c>
      <c r="T12" s="144" t="str">
        <f>IF(AND(S12="I"),'Eval Riesgo'!$C$65,IF(AND(S12="II"),'Eval Riesgo'!$C$66,IF(AND(S12="III"),'Eval Riesgo'!$C$67,IF(AND(S12="IV"),'Eval Riesgo'!$C$68))))</f>
        <v>ACEPTABLE</v>
      </c>
      <c r="U12" s="144" t="s">
        <v>68</v>
      </c>
      <c r="V12" s="144" t="str">
        <f t="shared" si="2"/>
        <v>Desordenes de trauma acumulativo, lesiones del sistema músculo esquelético, Tendinitis, síndrome del túnel carpiano (STC)</v>
      </c>
      <c r="W12" s="143" t="s">
        <v>36</v>
      </c>
      <c r="X12" s="110"/>
      <c r="Y12" s="109" t="s">
        <v>62</v>
      </c>
      <c r="Z12" s="109" t="s">
        <v>62</v>
      </c>
      <c r="AA12" s="109" t="s">
        <v>62</v>
      </c>
      <c r="AB12" s="109" t="s">
        <v>62</v>
      </c>
      <c r="AC12" s="109"/>
      <c r="AD12" s="153" t="s">
        <v>69</v>
      </c>
      <c r="AE12" s="153" t="s">
        <v>69</v>
      </c>
      <c r="AF12" s="157" t="s">
        <v>96</v>
      </c>
      <c r="AG12" s="157" t="s">
        <v>97</v>
      </c>
      <c r="AH12" s="145" t="s">
        <v>69</v>
      </c>
      <c r="AI12" s="145" t="s">
        <v>69</v>
      </c>
      <c r="AJ12" s="112"/>
      <c r="AK12" s="111" t="b">
        <f>IF(AJ12=10,'Eval Riesgo'!$B$5,IF(AJ12=6,'Eval Riesgo'!$B$6,IF(AJ12=2,'Eval Riesgo'!$B$7,IF(AJ12=1,'Eval Riesgo'!$B$8))))</f>
        <v>0</v>
      </c>
      <c r="AL12" s="110"/>
      <c r="AM12" s="111" t="b">
        <f>IF(AL12=4,'Eval Riesgo'!$B$13,IF(AL12=3,'Eval Riesgo'!$B$14,IF(AL12=2,'Eval Riesgo'!$B$15,IF(AL12=1,'Eval Riesgo'!$B$16))))</f>
        <v>0</v>
      </c>
      <c r="AN12" s="108">
        <f t="shared" si="3"/>
        <v>0</v>
      </c>
      <c r="AO12" s="108" t="str">
        <f>IF(AND(AN12&gt;=24,AN12&lt;=40),'Eval Riesgo'!$B$29,IF(AND(AN12&gt;=10,AN12&lt;=20),'Eval Riesgo'!$B$30,IF(AND(AN12&gt;=6,AN12&lt;=8),'Eval Riesgo'!$B$31,IF(AND(AN12&gt;=0,AN12&lt;=4),'Eval Riesgo'!$B$32))))</f>
        <v>Bajo (B)</v>
      </c>
      <c r="AP12" s="110"/>
      <c r="AQ12" s="108" t="b">
        <f>IF(AP12=100,'Eval Riesgo'!$B$38,IF(AP12=60,'Eval Riesgo'!$B$39,IF(AP12=25,'Eval Riesgo'!$B$40,IF(AP12=10,'Eval Riesgo'!$B$41))))</f>
        <v>0</v>
      </c>
      <c r="AR12" s="108">
        <f t="shared" si="4"/>
        <v>0</v>
      </c>
      <c r="AS12" s="108" t="str">
        <f>IF(AND(AR12&gt;=600,AR12&lt;=4000),'Eval Riesgo'!$B$57,IF(AND(AR12&gt;=150,AR12&lt;=500),'Eval Riesgo'!$B$58,IF(AND(AR12&gt;=40,AR12&lt;=120),'Eval Riesgo'!$B$59,IF(AND(AR12&gt;=0,AR12&lt;40),'Eval Riesgo'!$B$60))))</f>
        <v>IV</v>
      </c>
      <c r="AT12" s="108" t="str">
        <f>IF(AND(AS12="I"),'Eval Riesgo'!$C$65,IF(AND(AS12="II"),'Eval Riesgo'!$C$66,IF(AND(AS12="III"),'Eval Riesgo'!$C$67,IF(AND(AS12="IV"),'Eval Riesgo'!$C$68))))</f>
        <v>ACEPTABLE</v>
      </c>
    </row>
    <row r="13" spans="1:46" ht="114.75" x14ac:dyDescent="0.3">
      <c r="A13" s="182"/>
      <c r="B13" s="182"/>
      <c r="C13" s="109" t="s">
        <v>62</v>
      </c>
      <c r="D13" s="109"/>
      <c r="E13" s="197"/>
      <c r="F13" s="128" t="s">
        <v>98</v>
      </c>
      <c r="G13" s="129" t="s">
        <v>99</v>
      </c>
      <c r="H13" s="130" t="s">
        <v>100</v>
      </c>
      <c r="I13" s="130" t="s">
        <v>101</v>
      </c>
      <c r="J13" s="145">
        <v>1</v>
      </c>
      <c r="K13" s="143" t="str">
        <f>IF(J13=10,'Eval Riesgo'!$B$5,IF(J13=6,'Eval Riesgo'!$B$6,IF(J13=2,'Eval Riesgo'!$B$7,IF(J13=1,'Eval Riesgo'!$B$8))))</f>
        <v>Bajo (B)</v>
      </c>
      <c r="L13" s="146">
        <v>2</v>
      </c>
      <c r="M13" s="143" t="str">
        <f>IF(L13=4,'Eval Riesgo'!$B$13,IF(L13=3,'Eval Riesgo'!$B$14,IF(L13=2,'Eval Riesgo'!$B$15,IF(L13=1,'Eval Riesgo'!$B$16))))</f>
        <v>Ocasional (EO)</v>
      </c>
      <c r="N13" s="144">
        <f t="shared" si="0"/>
        <v>2</v>
      </c>
      <c r="O13" s="144" t="str">
        <f>IF(AND(N13&gt;=24,N13&lt;=40),'Eval Riesgo'!$B$29,IF(AND(N13&gt;=10,N13&lt;=20),'Eval Riesgo'!$B$30,IF(AND(N13&gt;=6,N13&lt;=8),'Eval Riesgo'!$B$31,IF(AND(N13&gt;=0,N13&lt;=4),'Eval Riesgo'!$B$32))))</f>
        <v>Bajo (B)</v>
      </c>
      <c r="P13" s="146">
        <v>25</v>
      </c>
      <c r="Q13" s="144" t="str">
        <f>IF(P13=100,'Eval Riesgo'!$B$38,IF(P13=60,'Eval Riesgo'!$B$39,IF(P13=25,'Eval Riesgo'!$B$40,IF(P13=10,'Eval Riesgo'!$B$41))))</f>
        <v>Grave (G)</v>
      </c>
      <c r="R13" s="144">
        <f t="shared" si="1"/>
        <v>50</v>
      </c>
      <c r="S13" s="144" t="str">
        <f>IF(AND(R13&gt;=600,R13&lt;=4000),'Eval Riesgo'!$B$57,IF(AND(R13&gt;=150,R13&lt;=500),'Eval Riesgo'!$B$58,IF(AND(R13&gt;=40,R13&lt;=120),'Eval Riesgo'!$B$59,IF(AND(R13&gt;=0,R13&lt;40),'Eval Riesgo'!$B$60))))</f>
        <v>III</v>
      </c>
      <c r="T13" s="144" t="str">
        <f>IF(AND(S13="I"),'Eval Riesgo'!$C$65,IF(AND(S13="II"),'Eval Riesgo'!$C$66,IF(AND(S13="III"),'Eval Riesgo'!$C$67,IF(AND(S13="IV"),'Eval Riesgo'!$C$68))))</f>
        <v>MEJORABLE</v>
      </c>
      <c r="U13" s="144" t="s">
        <v>68</v>
      </c>
      <c r="V13" s="144" t="str">
        <f t="shared" si="2"/>
        <v>Fatiga, estrés, disminución de la destreza y precisión. Estados de ansiedad y/o depresión y trastornos del aparato digestivo.</v>
      </c>
      <c r="W13" s="143" t="s">
        <v>36</v>
      </c>
      <c r="X13" s="110"/>
      <c r="Y13" s="109" t="s">
        <v>62</v>
      </c>
      <c r="Z13" s="109" t="s">
        <v>62</v>
      </c>
      <c r="AA13" s="109" t="s">
        <v>62</v>
      </c>
      <c r="AB13" s="109" t="s">
        <v>62</v>
      </c>
      <c r="AC13" s="109"/>
      <c r="AD13" s="153" t="s">
        <v>69</v>
      </c>
      <c r="AE13" s="153" t="s">
        <v>69</v>
      </c>
      <c r="AF13" s="153" t="s">
        <v>69</v>
      </c>
      <c r="AG13" s="155" t="s">
        <v>102</v>
      </c>
      <c r="AH13" s="145" t="s">
        <v>69</v>
      </c>
      <c r="AI13" s="145" t="s">
        <v>69</v>
      </c>
      <c r="AJ13" s="112"/>
      <c r="AK13" s="111" t="b">
        <f>IF(AJ13=10,'Eval Riesgo'!$B$5,IF(AJ13=6,'Eval Riesgo'!$B$6,IF(AJ13=2,'Eval Riesgo'!$B$7,IF(AJ13=1,'Eval Riesgo'!$B$8))))</f>
        <v>0</v>
      </c>
      <c r="AL13" s="110"/>
      <c r="AM13" s="111" t="b">
        <f>IF(AL13=4,'Eval Riesgo'!$B$13,IF(AL13=3,'Eval Riesgo'!$B$14,IF(AL13=2,'Eval Riesgo'!$B$15,IF(AL13=1,'Eval Riesgo'!$B$16))))</f>
        <v>0</v>
      </c>
      <c r="AN13" s="108">
        <f t="shared" si="3"/>
        <v>0</v>
      </c>
      <c r="AO13" s="108" t="str">
        <f>IF(AND(AN13&gt;=24,AN13&lt;=40),'Eval Riesgo'!$B$29,IF(AND(AN13&gt;=10,AN13&lt;=20),'Eval Riesgo'!$B$30,IF(AND(AN13&gt;=6,AN13&lt;=8),'Eval Riesgo'!$B$31,IF(AND(AN13&gt;=0,AN13&lt;=4),'Eval Riesgo'!$B$32))))</f>
        <v>Bajo (B)</v>
      </c>
      <c r="AP13" s="110"/>
      <c r="AQ13" s="108" t="b">
        <f>IF(AP13=100,'Eval Riesgo'!$B$38,IF(AP13=60,'Eval Riesgo'!$B$39,IF(AP13=25,'Eval Riesgo'!$B$40,IF(AP13=10,'Eval Riesgo'!$B$41))))</f>
        <v>0</v>
      </c>
      <c r="AR13" s="108">
        <f t="shared" si="4"/>
        <v>0</v>
      </c>
      <c r="AS13" s="108" t="str">
        <f>IF(AND(AR13&gt;=600,AR13&lt;=4000),'Eval Riesgo'!$B$57,IF(AND(AR13&gt;=150,AR13&lt;=500),'Eval Riesgo'!$B$58,IF(AND(AR13&gt;=40,AR13&lt;=120),'Eval Riesgo'!$B$59,IF(AND(AR13&gt;=0,AR13&lt;40),'Eval Riesgo'!$B$60))))</f>
        <v>IV</v>
      </c>
      <c r="AT13" s="108" t="str">
        <f>IF(AND(AS13="I"),'Eval Riesgo'!$C$65,IF(AND(AS13="II"),'Eval Riesgo'!$C$66,IF(AND(AS13="III"),'Eval Riesgo'!$C$67,IF(AND(AS13="IV"),'Eval Riesgo'!$C$68))))</f>
        <v>ACEPTABLE</v>
      </c>
    </row>
    <row r="14" spans="1:46" ht="51" x14ac:dyDescent="0.3">
      <c r="A14" s="182"/>
      <c r="B14" s="182"/>
      <c r="C14" s="109" t="s">
        <v>62</v>
      </c>
      <c r="D14" s="109"/>
      <c r="E14" s="197"/>
      <c r="F14" s="128" t="s">
        <v>103</v>
      </c>
      <c r="G14" s="129" t="s">
        <v>104</v>
      </c>
      <c r="H14" s="130" t="s">
        <v>105</v>
      </c>
      <c r="I14" s="130" t="s">
        <v>106</v>
      </c>
      <c r="J14" s="146">
        <v>1</v>
      </c>
      <c r="K14" s="143" t="str">
        <f>IF(J14=10,'Eval Riesgo'!$B$5,IF(J14=6,'Eval Riesgo'!$B$6,IF(J14=2,'Eval Riesgo'!$B$7,IF(J14=1,'Eval Riesgo'!$B$8))))</f>
        <v>Bajo (B)</v>
      </c>
      <c r="L14" s="146">
        <v>2</v>
      </c>
      <c r="M14" s="143" t="str">
        <f>IF(L14=4,'Eval Riesgo'!$B$13,IF(L14=3,'Eval Riesgo'!$B$14,IF(L14=2,'Eval Riesgo'!$B$15,IF(L14=1,'Eval Riesgo'!$B$16))))</f>
        <v>Ocasional (EO)</v>
      </c>
      <c r="N14" s="144">
        <f t="shared" si="0"/>
        <v>2</v>
      </c>
      <c r="O14" s="144" t="str">
        <f>IF(AND(N14&gt;=24,N14&lt;=40),'Eval Riesgo'!$B$29,IF(AND(N14&gt;=10,N14&lt;=20),'Eval Riesgo'!$B$30,IF(AND(N14&gt;=6,N14&lt;=8),'Eval Riesgo'!$B$31,IF(AND(N14&gt;=0,N14&lt;=4),'Eval Riesgo'!$B$32))))</f>
        <v>Bajo (B)</v>
      </c>
      <c r="P14" s="146">
        <v>10</v>
      </c>
      <c r="Q14" s="144" t="str">
        <f>IF(P14=100,'Eval Riesgo'!$B$38,IF(P14=60,'Eval Riesgo'!$B$39,IF(P14=25,'Eval Riesgo'!$B$40,IF(P14=10,'Eval Riesgo'!$B$41))))</f>
        <v>Leve (L)</v>
      </c>
      <c r="R14" s="144">
        <f t="shared" si="1"/>
        <v>20</v>
      </c>
      <c r="S14" s="144" t="str">
        <f>IF(AND(R14&gt;=600,R14&lt;=4000),'Eval Riesgo'!$B$57,IF(AND(R14&gt;=150,R14&lt;=500),'Eval Riesgo'!$B$58,IF(AND(R14&gt;=40,R14&lt;=120),'Eval Riesgo'!$B$59,IF(AND(R14&gt;=0,R14&lt;40),'Eval Riesgo'!$B$60))))</f>
        <v>IV</v>
      </c>
      <c r="T14" s="144" t="str">
        <f>IF(AND(S14="I"),'Eval Riesgo'!$C$65,IF(AND(S14="II"),'Eval Riesgo'!$C$66,IF(AND(S14="III"),'Eval Riesgo'!$C$67,IF(AND(S14="IV"),'Eval Riesgo'!$C$68))))</f>
        <v>ACEPTABLE</v>
      </c>
      <c r="U14" s="144" t="s">
        <v>68</v>
      </c>
      <c r="V14" s="144" t="str">
        <f t="shared" si="2"/>
        <v>Fatiga visual, cefalea, disminución de la destreza y precisión, afectaciones a la vista, deslumbramiento, caídas a nivel, golpes.</v>
      </c>
      <c r="W14" s="143" t="s">
        <v>36</v>
      </c>
      <c r="X14" s="110"/>
      <c r="Y14" s="109" t="s">
        <v>62</v>
      </c>
      <c r="Z14" s="109" t="s">
        <v>62</v>
      </c>
      <c r="AA14" s="109" t="s">
        <v>62</v>
      </c>
      <c r="AB14" s="109" t="s">
        <v>62</v>
      </c>
      <c r="AC14" s="109"/>
      <c r="AD14" s="153" t="s">
        <v>69</v>
      </c>
      <c r="AE14" s="153" t="s">
        <v>69</v>
      </c>
      <c r="AF14" s="158" t="s">
        <v>107</v>
      </c>
      <c r="AG14" s="158" t="s">
        <v>108</v>
      </c>
      <c r="AH14" s="145" t="s">
        <v>69</v>
      </c>
      <c r="AI14" s="145" t="s">
        <v>69</v>
      </c>
      <c r="AJ14" s="112"/>
      <c r="AK14" s="111" t="b">
        <f>IF(AJ14=10,'Eval Riesgo'!$B$5,IF(AJ14=6,'Eval Riesgo'!$B$6,IF(AJ14=2,'Eval Riesgo'!$B$7,IF(AJ14=1,'Eval Riesgo'!$B$8))))</f>
        <v>0</v>
      </c>
      <c r="AL14" s="110"/>
      <c r="AM14" s="111" t="b">
        <f>IF(AL14=4,'Eval Riesgo'!$B$13,IF(AL14=3,'Eval Riesgo'!$B$14,IF(AL14=2,'Eval Riesgo'!$B$15,IF(AL14=1,'Eval Riesgo'!$B$16))))</f>
        <v>0</v>
      </c>
      <c r="AN14" s="108">
        <f t="shared" si="3"/>
        <v>0</v>
      </c>
      <c r="AO14" s="108" t="str">
        <f>IF(AND(AN14&gt;=24,AN14&lt;=40),'Eval Riesgo'!$B$29,IF(AND(AN14&gt;=10,AN14&lt;=20),'Eval Riesgo'!$B$30,IF(AND(AN14&gt;=6,AN14&lt;=8),'Eval Riesgo'!$B$31,IF(AND(AN14&gt;=0,AN14&lt;=4),'Eval Riesgo'!$B$32))))</f>
        <v>Bajo (B)</v>
      </c>
      <c r="AP14" s="110"/>
      <c r="AQ14" s="108" t="b">
        <f>IF(AP14=100,'Eval Riesgo'!$B$38,IF(AP14=60,'Eval Riesgo'!$B$39,IF(AP14=25,'Eval Riesgo'!$B$40,IF(AP14=10,'Eval Riesgo'!$B$41))))</f>
        <v>0</v>
      </c>
      <c r="AR14" s="108">
        <f t="shared" si="4"/>
        <v>0</v>
      </c>
      <c r="AS14" s="108" t="str">
        <f>IF(AND(AR14&gt;=600,AR14&lt;=4000),'Eval Riesgo'!$B$57,IF(AND(AR14&gt;=150,AR14&lt;=500),'Eval Riesgo'!$B$58,IF(AND(AR14&gt;=40,AR14&lt;=120),'Eval Riesgo'!$B$59,IF(AND(AR14&gt;=0,AR14&lt;40),'Eval Riesgo'!$B$60))))</f>
        <v>IV</v>
      </c>
      <c r="AT14" s="108" t="str">
        <f>IF(AND(AS14="I"),'Eval Riesgo'!$C$65,IF(AND(AS14="II"),'Eval Riesgo'!$C$66,IF(AND(AS14="III"),'Eval Riesgo'!$C$67,IF(AND(AS14="IV"),'Eval Riesgo'!$C$68))))</f>
        <v>ACEPTABLE</v>
      </c>
    </row>
    <row r="15" spans="1:46" ht="89.25" x14ac:dyDescent="0.3">
      <c r="A15" s="182"/>
      <c r="B15" s="182"/>
      <c r="C15" s="109" t="s">
        <v>62</v>
      </c>
      <c r="D15" s="109"/>
      <c r="E15" s="197"/>
      <c r="F15" s="128" t="s">
        <v>73</v>
      </c>
      <c r="G15" s="129" t="s">
        <v>74</v>
      </c>
      <c r="H15" s="130" t="s">
        <v>109</v>
      </c>
      <c r="I15" s="130" t="s">
        <v>110</v>
      </c>
      <c r="J15" s="145">
        <v>1</v>
      </c>
      <c r="K15" s="143" t="str">
        <f>IF(J15=10,'Eval Riesgo'!$B$5,IF(J15=6,'Eval Riesgo'!$B$6,IF(J15=2,'Eval Riesgo'!$B$7,IF(J15=1,'Eval Riesgo'!$B$8))))</f>
        <v>Bajo (B)</v>
      </c>
      <c r="L15" s="146">
        <v>2</v>
      </c>
      <c r="M15" s="143" t="str">
        <f>IF(L15=4,'Eval Riesgo'!$B$13,IF(L15=3,'Eval Riesgo'!$B$14,IF(L15=2,'Eval Riesgo'!$B$15,IF(L15=1,'Eval Riesgo'!$B$16))))</f>
        <v>Ocasional (EO)</v>
      </c>
      <c r="N15" s="144">
        <f t="shared" si="0"/>
        <v>2</v>
      </c>
      <c r="O15" s="144" t="str">
        <f>IF(AND(N15&gt;=24,N15&lt;=40),'Eval Riesgo'!$B$29,IF(AND(N15&gt;=10,N15&lt;=20),'Eval Riesgo'!$B$30,IF(AND(N15&gt;=6,N15&lt;=8),'Eval Riesgo'!$B$31,IF(AND(N15&gt;=0,N15&lt;=4),'Eval Riesgo'!$B$32))))</f>
        <v>Bajo (B)</v>
      </c>
      <c r="P15" s="146">
        <v>60</v>
      </c>
      <c r="Q15" s="144" t="str">
        <f>IF(P15=100,'Eval Riesgo'!$B$38,IF(P15=60,'Eval Riesgo'!$B$39,IF(P15=25,'Eval Riesgo'!$B$40,IF(P15=10,'Eval Riesgo'!$B$41))))</f>
        <v>Muy grave (MG)</v>
      </c>
      <c r="R15" s="144">
        <f t="shared" si="1"/>
        <v>120</v>
      </c>
      <c r="S15" s="144" t="str">
        <f>IF(AND(R15&gt;=600,R15&lt;=4000),'Eval Riesgo'!$B$57,IF(AND(R15&gt;=150,R15&lt;=500),'Eval Riesgo'!$B$58,IF(AND(R15&gt;=40,R15&lt;=120),'Eval Riesgo'!$B$59,IF(AND(R15&gt;=0,R15&lt;40),'Eval Riesgo'!$B$60))))</f>
        <v>III</v>
      </c>
      <c r="T15" s="144" t="str">
        <f>IF(AND(S15="I"),'Eval Riesgo'!$C$65,IF(AND(S15="II"),'Eval Riesgo'!$C$66,IF(AND(S15="III"),'Eval Riesgo'!$C$67,IF(AND(S15="IV"),'Eval Riesgo'!$C$68))))</f>
        <v>MEJORABLE</v>
      </c>
      <c r="U15" s="144" t="s">
        <v>68</v>
      </c>
      <c r="V15" s="144" t="str">
        <f t="shared" si="2"/>
        <v>Caídas al mismo nivel, caídas a diferente nivel, contusiones, golpes, fracturas</v>
      </c>
      <c r="W15" s="143" t="s">
        <v>36</v>
      </c>
      <c r="X15" s="110"/>
      <c r="Y15" s="109" t="s">
        <v>62</v>
      </c>
      <c r="Z15" s="109" t="s">
        <v>62</v>
      </c>
      <c r="AA15" s="109" t="s">
        <v>62</v>
      </c>
      <c r="AB15" s="109" t="s">
        <v>62</v>
      </c>
      <c r="AC15" s="109" t="s">
        <v>62</v>
      </c>
      <c r="AD15" s="153" t="s">
        <v>69</v>
      </c>
      <c r="AE15" s="153" t="s">
        <v>69</v>
      </c>
      <c r="AF15" s="157" t="s">
        <v>111</v>
      </c>
      <c r="AG15" s="155" t="s">
        <v>112</v>
      </c>
      <c r="AH15" s="145" t="s">
        <v>69</v>
      </c>
      <c r="AI15" s="145" t="s">
        <v>69</v>
      </c>
      <c r="AJ15" s="112"/>
      <c r="AK15" s="111" t="b">
        <f>IF(AJ15=10,'Eval Riesgo'!$B$5,IF(AJ15=6,'Eval Riesgo'!$B$6,IF(AJ15=2,'Eval Riesgo'!$B$7,IF(AJ15=1,'Eval Riesgo'!$B$8))))</f>
        <v>0</v>
      </c>
      <c r="AL15" s="110"/>
      <c r="AM15" s="111" t="b">
        <f>IF(AL15=4,'Eval Riesgo'!$B$13,IF(AL15=3,'Eval Riesgo'!$B$14,IF(AL15=2,'Eval Riesgo'!$B$15,IF(AL15=1,'Eval Riesgo'!$B$16))))</f>
        <v>0</v>
      </c>
      <c r="AN15" s="108">
        <f t="shared" si="3"/>
        <v>0</v>
      </c>
      <c r="AO15" s="108" t="str">
        <f>IF(AND(AN15&gt;=24,AN15&lt;=40),'Eval Riesgo'!$B$29,IF(AND(AN15&gt;=10,AN15&lt;=20),'Eval Riesgo'!$B$30,IF(AND(AN15&gt;=6,AN15&lt;=8),'Eval Riesgo'!$B$31,IF(AND(AN15&gt;=0,AN15&lt;=4),'Eval Riesgo'!$B$32))))</f>
        <v>Bajo (B)</v>
      </c>
      <c r="AP15" s="110"/>
      <c r="AQ15" s="108" t="b">
        <f>IF(AP15=100,'Eval Riesgo'!$B$38,IF(AP15=60,'Eval Riesgo'!$B$39,IF(AP15=25,'Eval Riesgo'!$B$40,IF(AP15=10,'Eval Riesgo'!$B$41))))</f>
        <v>0</v>
      </c>
      <c r="AR15" s="108">
        <f t="shared" si="4"/>
        <v>0</v>
      </c>
      <c r="AS15" s="108" t="str">
        <f>IF(AND(AR15&gt;=600,AR15&lt;=4000),'Eval Riesgo'!$B$57,IF(AND(AR15&gt;=150,AR15&lt;=500),'Eval Riesgo'!$B$58,IF(AND(AR15&gt;=40,AR15&lt;=120),'Eval Riesgo'!$B$59,IF(AND(AR15&gt;=0,AR15&lt;40),'Eval Riesgo'!$B$60))))</f>
        <v>IV</v>
      </c>
      <c r="AT15" s="108" t="str">
        <f>IF(AND(AS15="I"),'Eval Riesgo'!$C$65,IF(AND(AS15="II"),'Eval Riesgo'!$C$66,IF(AND(AS15="III"),'Eval Riesgo'!$C$67,IF(AND(AS15="IV"),'Eval Riesgo'!$C$68))))</f>
        <v>ACEPTABLE</v>
      </c>
    </row>
    <row r="16" spans="1:46" ht="63.75" x14ac:dyDescent="0.3">
      <c r="A16" s="182"/>
      <c r="B16" s="182"/>
      <c r="C16" s="109" t="s">
        <v>62</v>
      </c>
      <c r="D16" s="109"/>
      <c r="E16" s="197"/>
      <c r="F16" s="128" t="s">
        <v>73</v>
      </c>
      <c r="G16" s="129" t="s">
        <v>74</v>
      </c>
      <c r="H16" s="130" t="s">
        <v>113</v>
      </c>
      <c r="I16" s="130" t="s">
        <v>114</v>
      </c>
      <c r="J16" s="145">
        <v>1</v>
      </c>
      <c r="K16" s="143" t="str">
        <f>IF(J16=10,'Eval Riesgo'!$B$5,IF(J16=6,'Eval Riesgo'!$B$6,IF(J16=2,'Eval Riesgo'!$B$7,IF(J16=1,'Eval Riesgo'!$B$8))))</f>
        <v>Bajo (B)</v>
      </c>
      <c r="L16" s="146">
        <v>2</v>
      </c>
      <c r="M16" s="143" t="str">
        <f>IF(L16=4,'Eval Riesgo'!$B$13,IF(L16=3,'Eval Riesgo'!$B$14,IF(L16=2,'Eval Riesgo'!$B$15,IF(L16=1,'Eval Riesgo'!$B$16))))</f>
        <v>Ocasional (EO)</v>
      </c>
      <c r="N16" s="144">
        <f t="shared" si="0"/>
        <v>2</v>
      </c>
      <c r="O16" s="144" t="str">
        <f>IF(AND(N16&gt;=24,N16&lt;=40),'Eval Riesgo'!$B$29,IF(AND(N16&gt;=10,N16&lt;=20),'Eval Riesgo'!$B$30,IF(AND(N16&gt;=6,N16&lt;=8),'Eval Riesgo'!$B$31,IF(AND(N16&gt;=0,N16&lt;=4),'Eval Riesgo'!$B$32))))</f>
        <v>Bajo (B)</v>
      </c>
      <c r="P16" s="146">
        <v>10</v>
      </c>
      <c r="Q16" s="144" t="str">
        <f>IF(P16=100,'Eval Riesgo'!$B$38,IF(P16=60,'Eval Riesgo'!$B$39,IF(P16=25,'Eval Riesgo'!$B$40,IF(P16=10,'Eval Riesgo'!$B$41))))</f>
        <v>Leve (L)</v>
      </c>
      <c r="R16" s="144">
        <f t="shared" si="1"/>
        <v>20</v>
      </c>
      <c r="S16" s="144" t="str">
        <f>IF(AND(R16&gt;=600,R16&lt;=4000),'Eval Riesgo'!$B$57,IF(AND(R16&gt;=150,R16&lt;=500),'Eval Riesgo'!$B$58,IF(AND(R16&gt;=40,R16&lt;=120),'Eval Riesgo'!$B$59,IF(AND(R16&gt;=0,R16&lt;40),'Eval Riesgo'!$B$60))))</f>
        <v>IV</v>
      </c>
      <c r="T16" s="144" t="str">
        <f>IF(AND(S16="I"),'Eval Riesgo'!$C$65,IF(AND(S16="II"),'Eval Riesgo'!$C$66,IF(AND(S16="III"),'Eval Riesgo'!$C$67,IF(AND(S16="IV"),'Eval Riesgo'!$C$68))))</f>
        <v>ACEPTABLE</v>
      </c>
      <c r="U16" s="144" t="s">
        <v>68</v>
      </c>
      <c r="V16" s="144" t="str">
        <f t="shared" si="2"/>
        <v>Desordenes de trauma acumulativo, lesiones del sistema músculo esquelético, Tendinitis, síndrome del túnel carpiano (STC), golpes, caídas a nivel, contusiones</v>
      </c>
      <c r="W16" s="143" t="s">
        <v>36</v>
      </c>
      <c r="X16" s="110"/>
      <c r="Y16" s="109" t="s">
        <v>62</v>
      </c>
      <c r="Z16" s="109" t="s">
        <v>62</v>
      </c>
      <c r="AA16" s="109" t="s">
        <v>62</v>
      </c>
      <c r="AB16" s="109" t="s">
        <v>62</v>
      </c>
      <c r="AC16" s="109" t="s">
        <v>62</v>
      </c>
      <c r="AD16" s="153" t="s">
        <v>69</v>
      </c>
      <c r="AE16" s="153" t="s">
        <v>69</v>
      </c>
      <c r="AF16" s="157" t="s">
        <v>96</v>
      </c>
      <c r="AG16" s="155" t="s">
        <v>115</v>
      </c>
      <c r="AH16" s="145" t="s">
        <v>69</v>
      </c>
      <c r="AI16" s="172" t="s">
        <v>116</v>
      </c>
      <c r="AJ16" s="112"/>
      <c r="AK16" s="111" t="b">
        <f>IF(AJ16=10,'Eval Riesgo'!$B$5,IF(AJ16=6,'Eval Riesgo'!$B$6,IF(AJ16=2,'Eval Riesgo'!$B$7,IF(AJ16=1,'Eval Riesgo'!$B$8))))</f>
        <v>0</v>
      </c>
      <c r="AL16" s="110"/>
      <c r="AM16" s="111" t="b">
        <f>IF(AL16=4,'Eval Riesgo'!$B$13,IF(AL16=3,'Eval Riesgo'!$B$14,IF(AL16=2,'Eval Riesgo'!$B$15,IF(AL16=1,'Eval Riesgo'!$B$16))))</f>
        <v>0</v>
      </c>
      <c r="AN16" s="108">
        <f>+AJ16*AL16</f>
        <v>0</v>
      </c>
      <c r="AO16" s="108" t="str">
        <f>IF(AND(AN16&gt;=24,AN16&lt;=40),'Eval Riesgo'!$B$29,IF(AND(AN16&gt;=10,AN16&lt;=20),'Eval Riesgo'!$B$30,IF(AND(AN16&gt;=6,AN16&lt;=8),'Eval Riesgo'!$B$31,IF(AND(AN16&gt;=0,AN16&lt;=4),'Eval Riesgo'!$B$32))))</f>
        <v>Bajo (B)</v>
      </c>
      <c r="AP16" s="110"/>
      <c r="AQ16" s="108" t="b">
        <f>IF(AP16=100,'Eval Riesgo'!$B$38,IF(AP16=60,'Eval Riesgo'!$B$39,IF(AP16=25,'Eval Riesgo'!$B$40,IF(AP16=10,'Eval Riesgo'!$B$41))))</f>
        <v>0</v>
      </c>
      <c r="AR16" s="108">
        <f>+AN16*AP16</f>
        <v>0</v>
      </c>
      <c r="AS16" s="108" t="str">
        <f>IF(AND(AR16&gt;=600,AR16&lt;=4000),'Eval Riesgo'!$B$57,IF(AND(AR16&gt;=150,AR16&lt;=500),'Eval Riesgo'!$B$58,IF(AND(AR16&gt;=40,AR16&lt;=120),'Eval Riesgo'!$B$59,IF(AND(AR16&gt;=0,AR16&lt;40),'Eval Riesgo'!$B$60))))</f>
        <v>IV</v>
      </c>
      <c r="AT16" s="108" t="str">
        <f>IF(AND(AS16="I"),'Eval Riesgo'!$C$65,IF(AND(AS16="II"),'Eval Riesgo'!$C$66,IF(AND(AS16="III"),'Eval Riesgo'!$C$67,IF(AND(AS16="IV"),'Eval Riesgo'!$C$68))))</f>
        <v>ACEPTABLE</v>
      </c>
    </row>
    <row r="17" spans="1:46" ht="59.25" customHeight="1" x14ac:dyDescent="0.3">
      <c r="A17" s="182"/>
      <c r="B17" s="182"/>
      <c r="C17" s="109" t="s">
        <v>62</v>
      </c>
      <c r="D17" s="109"/>
      <c r="E17" s="197"/>
      <c r="F17" s="128" t="s">
        <v>73</v>
      </c>
      <c r="G17" s="129" t="s">
        <v>74</v>
      </c>
      <c r="H17" s="130" t="s">
        <v>117</v>
      </c>
      <c r="I17" s="130" t="s">
        <v>110</v>
      </c>
      <c r="J17" s="145">
        <v>1</v>
      </c>
      <c r="K17" s="143" t="str">
        <f>IF(J17=10,'Eval Riesgo'!$B$5,IF(J17=6,'Eval Riesgo'!$B$6,IF(J17=2,'Eval Riesgo'!$B$7,IF(J17=1,'Eval Riesgo'!$B$8))))</f>
        <v>Bajo (B)</v>
      </c>
      <c r="L17" s="146">
        <v>2</v>
      </c>
      <c r="M17" s="143" t="str">
        <f>IF(L17=4,'Eval Riesgo'!$B$13,IF(L17=3,'Eval Riesgo'!$B$14,IF(L17=2,'Eval Riesgo'!$B$15,IF(L17=1,'Eval Riesgo'!$B$16))))</f>
        <v>Ocasional (EO)</v>
      </c>
      <c r="N17" s="144">
        <f>+J17*L17</f>
        <v>2</v>
      </c>
      <c r="O17" s="144" t="str">
        <f>IF(AND(N17&gt;=24,N17&lt;=40),'Eval Riesgo'!$B$29,IF(AND(N17&gt;=10,N17&lt;=20),'Eval Riesgo'!$B$30,IF(AND(N17&gt;=6,N17&lt;=8),'Eval Riesgo'!$B$31,IF(AND(N17&gt;=0,N17&lt;=4),'Eval Riesgo'!$B$32))))</f>
        <v>Bajo (B)</v>
      </c>
      <c r="P17" s="146">
        <v>60</v>
      </c>
      <c r="Q17" s="144" t="str">
        <f>IF(P17=100,'Eval Riesgo'!$B$38,IF(P17=60,'Eval Riesgo'!$B$39,IF(P17=25,'Eval Riesgo'!$B$40,IF(P17=10,'Eval Riesgo'!$B$41))))</f>
        <v>Muy grave (MG)</v>
      </c>
      <c r="R17" s="144">
        <f>+N17*P17</f>
        <v>120</v>
      </c>
      <c r="S17" s="144" t="str">
        <f>IF(AND(R17&gt;=600,R17&lt;=4000),'Eval Riesgo'!$B$57,IF(AND(R17&gt;=150,R17&lt;=500),'Eval Riesgo'!$B$58,IF(AND(R17&gt;=40,R17&lt;=120),'Eval Riesgo'!$B$59,IF(AND(R17&gt;=0,R17&lt;40),'Eval Riesgo'!$B$60))))</f>
        <v>III</v>
      </c>
      <c r="T17" s="144" t="str">
        <f>IF(AND(S17="I"),'Eval Riesgo'!$C$65,IF(AND(S17="II"),'Eval Riesgo'!$C$66,IF(AND(S17="III"),'Eval Riesgo'!$C$67,IF(AND(S17="IV"),'Eval Riesgo'!$C$68))))</f>
        <v>MEJORABLE</v>
      </c>
      <c r="U17" s="144" t="s">
        <v>68</v>
      </c>
      <c r="V17" s="144" t="str">
        <f>I17</f>
        <v>Caídas al mismo nivel, caídas a diferente nivel, contusiones, golpes, fracturas</v>
      </c>
      <c r="W17" s="143" t="s">
        <v>36</v>
      </c>
      <c r="X17" s="110"/>
      <c r="Y17" s="109" t="s">
        <v>62</v>
      </c>
      <c r="Z17" s="109" t="s">
        <v>62</v>
      </c>
      <c r="AA17" s="109" t="s">
        <v>62</v>
      </c>
      <c r="AB17" s="109" t="s">
        <v>62</v>
      </c>
      <c r="AC17" s="109" t="s">
        <v>62</v>
      </c>
      <c r="AD17" s="153" t="s">
        <v>69</v>
      </c>
      <c r="AE17" s="153" t="s">
        <v>69</v>
      </c>
      <c r="AF17" s="153" t="s">
        <v>69</v>
      </c>
      <c r="AG17" s="155" t="s">
        <v>118</v>
      </c>
      <c r="AH17" s="145" t="s">
        <v>69</v>
      </c>
      <c r="AI17" s="145" t="s">
        <v>69</v>
      </c>
      <c r="AJ17" s="112"/>
      <c r="AK17" s="111"/>
      <c r="AL17" s="110"/>
      <c r="AM17" s="111"/>
      <c r="AN17" s="108"/>
      <c r="AO17" s="108"/>
      <c r="AP17" s="110"/>
      <c r="AQ17" s="108"/>
      <c r="AR17" s="108"/>
      <c r="AS17" s="108"/>
      <c r="AT17" s="108"/>
    </row>
    <row r="18" spans="1:46" ht="28.5" x14ac:dyDescent="0.3">
      <c r="A18" s="182"/>
      <c r="B18" s="182"/>
      <c r="C18" s="109" t="s">
        <v>62</v>
      </c>
      <c r="D18" s="109"/>
      <c r="E18" s="197"/>
      <c r="F18" s="123" t="s">
        <v>73</v>
      </c>
      <c r="G18" s="131" t="s">
        <v>119</v>
      </c>
      <c r="H18" s="124" t="s">
        <v>120</v>
      </c>
      <c r="I18" s="124" t="s">
        <v>579</v>
      </c>
      <c r="J18" s="145">
        <v>1</v>
      </c>
      <c r="K18" s="143" t="str">
        <f>IF(J18=10,'Eval Riesgo'!$B$5,IF(J18=6,'Eval Riesgo'!$B$6,IF(J18=2,'Eval Riesgo'!$B$7,IF(J18=1,'Eval Riesgo'!$B$8))))</f>
        <v>Bajo (B)</v>
      </c>
      <c r="L18" s="146">
        <v>2</v>
      </c>
      <c r="M18" s="143" t="str">
        <f>IF(L18=4,'Eval Riesgo'!$B$13,IF(L18=3,'Eval Riesgo'!$B$14,IF(L18=2,'Eval Riesgo'!$B$15,IF(L18=1,'Eval Riesgo'!$B$16))))</f>
        <v>Ocasional (EO)</v>
      </c>
      <c r="N18" s="144">
        <f t="shared" si="0"/>
        <v>2</v>
      </c>
      <c r="O18" s="144" t="str">
        <f>IF(AND(N18&gt;=24,N18&lt;=40),'Eval Riesgo'!$B$29,IF(AND(N18&gt;=10,N18&lt;=20),'Eval Riesgo'!$B$30,IF(AND(N18&gt;=6,N18&lt;=8),'Eval Riesgo'!$B$31,IF(AND(N18&gt;=0,N18&lt;=4),'Eval Riesgo'!$B$32))))</f>
        <v>Bajo (B)</v>
      </c>
      <c r="P18" s="146">
        <v>60</v>
      </c>
      <c r="Q18" s="144" t="str">
        <f>IF(P18=100,'Eval Riesgo'!$B$38,IF(P18=60,'Eval Riesgo'!$B$39,IF(P18=25,'Eval Riesgo'!$B$40,IF(P18=10,'Eval Riesgo'!$B$41))))</f>
        <v>Muy grave (MG)</v>
      </c>
      <c r="R18" s="144">
        <f t="shared" si="1"/>
        <v>120</v>
      </c>
      <c r="S18" s="144" t="str">
        <f>IF(AND(R18&gt;=600,R18&lt;=4000),'Eval Riesgo'!$B$57,IF(AND(R18&gt;=150,R18&lt;=500),'Eval Riesgo'!$B$58,IF(AND(R18&gt;=40,R18&lt;=120),'Eval Riesgo'!$B$59,IF(AND(R18&gt;=0,R18&lt;40),'Eval Riesgo'!$B$60))))</f>
        <v>III</v>
      </c>
      <c r="T18" s="144" t="str">
        <f>IF(AND(S18="I"),'Eval Riesgo'!$C$65,IF(AND(S18="II"),'Eval Riesgo'!$C$66,IF(AND(S18="III"),'Eval Riesgo'!$C$67,IF(AND(S18="IV"),'Eval Riesgo'!$C$68))))</f>
        <v>MEJORABLE</v>
      </c>
      <c r="U18" s="144" t="s">
        <v>68</v>
      </c>
      <c r="V18" s="144" t="str">
        <f t="shared" si="2"/>
        <v>Colapso de estructuras, golpes, poli traumas.</v>
      </c>
      <c r="W18" s="143" t="s">
        <v>36</v>
      </c>
      <c r="X18" s="110"/>
      <c r="Y18" s="109" t="s">
        <v>62</v>
      </c>
      <c r="Z18" s="109" t="s">
        <v>62</v>
      </c>
      <c r="AA18" s="109" t="s">
        <v>62</v>
      </c>
      <c r="AB18" s="109" t="s">
        <v>62</v>
      </c>
      <c r="AC18" s="109" t="s">
        <v>62</v>
      </c>
      <c r="AD18" s="153" t="s">
        <v>69</v>
      </c>
      <c r="AE18" s="153" t="s">
        <v>69</v>
      </c>
      <c r="AF18" s="153" t="s">
        <v>69</v>
      </c>
      <c r="AG18" s="155" t="s">
        <v>122</v>
      </c>
      <c r="AH18" s="145" t="s">
        <v>69</v>
      </c>
      <c r="AI18" s="145" t="s">
        <v>69</v>
      </c>
      <c r="AJ18" s="112"/>
      <c r="AK18" s="111" t="b">
        <f>IF(AJ18=10,'Eval Riesgo'!$B$5,IF(AJ18=6,'Eval Riesgo'!$B$6,IF(AJ18=2,'Eval Riesgo'!$B$7,IF(AJ18=1,'Eval Riesgo'!$B$8))))</f>
        <v>0</v>
      </c>
      <c r="AL18" s="110"/>
      <c r="AM18" s="111" t="b">
        <f>IF(AL18=4,'Eval Riesgo'!$B$13,IF(AL18=3,'Eval Riesgo'!$B$14,IF(AL18=2,'Eval Riesgo'!$B$15,IF(AL18=1,'Eval Riesgo'!$B$16))))</f>
        <v>0</v>
      </c>
      <c r="AN18" s="108">
        <f>+AJ18*AL18</f>
        <v>0</v>
      </c>
      <c r="AO18" s="108" t="str">
        <f>IF(AND(AN18&gt;=24,AN18&lt;=40),'Eval Riesgo'!$B$29,IF(AND(AN18&gt;=10,AN18&lt;=20),'Eval Riesgo'!$B$30,IF(AND(AN18&gt;=6,AN18&lt;=8),'Eval Riesgo'!$B$31,IF(AND(AN18&gt;=0,AN18&lt;=4),'Eval Riesgo'!$B$32))))</f>
        <v>Bajo (B)</v>
      </c>
      <c r="AP18" s="110"/>
      <c r="AQ18" s="108" t="b">
        <f>IF(AP18=100,'Eval Riesgo'!$B$38,IF(AP18=60,'Eval Riesgo'!$B$39,IF(AP18=25,'Eval Riesgo'!$B$40,IF(AP18=10,'Eval Riesgo'!$B$41))))</f>
        <v>0</v>
      </c>
      <c r="AR18" s="108">
        <f>+AN18*AP18</f>
        <v>0</v>
      </c>
      <c r="AS18" s="108" t="str">
        <f>IF(AND(AR18&gt;=600,AR18&lt;=4000),'Eval Riesgo'!$B$57,IF(AND(AR18&gt;=150,AR18&lt;=500),'Eval Riesgo'!$B$58,IF(AND(AR18&gt;=40,AR18&lt;=120),'Eval Riesgo'!$B$59,IF(AND(AR18&gt;=0,AR18&lt;40),'Eval Riesgo'!$B$60))))</f>
        <v>IV</v>
      </c>
      <c r="AT18" s="108" t="str">
        <f>IF(AND(AS18="I"),'Eval Riesgo'!$C$65,IF(AND(AS18="II"),'Eval Riesgo'!$C$66,IF(AND(AS18="III"),'Eval Riesgo'!$C$67,IF(AND(AS18="IV"),'Eval Riesgo'!$C$68))))</f>
        <v>ACEPTABLE</v>
      </c>
    </row>
    <row r="19" spans="1:46" ht="69.75" customHeight="1" x14ac:dyDescent="0.3">
      <c r="A19" s="182"/>
      <c r="B19" s="182"/>
      <c r="C19" s="109" t="s">
        <v>62</v>
      </c>
      <c r="D19" s="109"/>
      <c r="E19" s="197"/>
      <c r="F19" s="123" t="s">
        <v>92</v>
      </c>
      <c r="G19" s="131" t="s">
        <v>123</v>
      </c>
      <c r="H19" s="124" t="s">
        <v>124</v>
      </c>
      <c r="I19" s="124" t="s">
        <v>95</v>
      </c>
      <c r="J19" s="146">
        <v>1</v>
      </c>
      <c r="K19" s="143" t="str">
        <f>IF(J19=10,'Eval Riesgo'!$B$5,IF(J19=6,'Eval Riesgo'!$B$6,IF(J19=2,'Eval Riesgo'!$B$7,IF(J19=1,'Eval Riesgo'!$B$8))))</f>
        <v>Bajo (B)</v>
      </c>
      <c r="L19" s="146">
        <v>3</v>
      </c>
      <c r="M19" s="143" t="str">
        <f>IF(L19=4,'Eval Riesgo'!$B$13,IF(L19=3,'Eval Riesgo'!$B$14,IF(L19=2,'Eval Riesgo'!$B$15,IF(L19=1,'Eval Riesgo'!$B$16))))</f>
        <v>Frecuente (EF)</v>
      </c>
      <c r="N19" s="144">
        <f t="shared" si="0"/>
        <v>3</v>
      </c>
      <c r="O19" s="144" t="str">
        <f>IF(AND(N19&gt;=24,N19&lt;=40),'Eval Riesgo'!$B$29,IF(AND(N19&gt;=10,N19&lt;=20),'Eval Riesgo'!$B$30,IF(AND(N19&gt;=6,N19&lt;=8),'Eval Riesgo'!$B$31,IF(AND(N19&gt;=0,N19&lt;=4),'Eval Riesgo'!$B$32))))</f>
        <v>Bajo (B)</v>
      </c>
      <c r="P19" s="146">
        <v>10</v>
      </c>
      <c r="Q19" s="144" t="str">
        <f>IF(P19=100,'Eval Riesgo'!$B$38,IF(P19=60,'Eval Riesgo'!$B$39,IF(P19=25,'Eval Riesgo'!$B$40,IF(P19=10,'Eval Riesgo'!$B$41))))</f>
        <v>Leve (L)</v>
      </c>
      <c r="R19" s="144">
        <f t="shared" si="1"/>
        <v>30</v>
      </c>
      <c r="S19" s="144" t="str">
        <f>IF(AND(R19&gt;=600,R19&lt;=4000),'Eval Riesgo'!$B$57,IF(AND(R19&gt;=150,R19&lt;=500),'Eval Riesgo'!$B$58,IF(AND(R19&gt;=40,R19&lt;=120),'Eval Riesgo'!$B$59,IF(AND(R19&gt;=0,R19&lt;40),'Eval Riesgo'!$B$60))))</f>
        <v>IV</v>
      </c>
      <c r="T19" s="144" t="str">
        <f>IF(AND(S19="I"),'Eval Riesgo'!$C$65,IF(AND(S19="II"),'Eval Riesgo'!$C$66,IF(AND(S19="III"),'Eval Riesgo'!$C$67,IF(AND(S19="IV"),'Eval Riesgo'!$C$68))))</f>
        <v>ACEPTABLE</v>
      </c>
      <c r="U19" s="144" t="s">
        <v>68</v>
      </c>
      <c r="V19" s="144" t="str">
        <f t="shared" si="2"/>
        <v>Desordenes de trauma acumulativo, lesiones del sistema músculo esquelético, Tendinitis, síndrome del túnel carpiano (STC)</v>
      </c>
      <c r="W19" s="143" t="s">
        <v>36</v>
      </c>
      <c r="X19" s="110"/>
      <c r="Y19" s="109" t="s">
        <v>62</v>
      </c>
      <c r="Z19" s="109" t="s">
        <v>62</v>
      </c>
      <c r="AA19" s="109" t="s">
        <v>62</v>
      </c>
      <c r="AB19" s="109" t="s">
        <v>62</v>
      </c>
      <c r="AC19" s="109"/>
      <c r="AD19" s="153" t="s">
        <v>69</v>
      </c>
      <c r="AE19" s="153" t="s">
        <v>69</v>
      </c>
      <c r="AF19" s="157" t="s">
        <v>96</v>
      </c>
      <c r="AG19" s="157" t="s">
        <v>125</v>
      </c>
      <c r="AH19" s="145" t="s">
        <v>69</v>
      </c>
      <c r="AI19" s="145" t="s">
        <v>69</v>
      </c>
      <c r="AJ19" s="112"/>
      <c r="AK19" s="111"/>
      <c r="AL19" s="110"/>
      <c r="AM19" s="111"/>
      <c r="AN19" s="108"/>
      <c r="AO19" s="108"/>
      <c r="AP19" s="110"/>
      <c r="AQ19" s="108"/>
      <c r="AR19" s="108"/>
      <c r="AS19" s="108"/>
      <c r="AT19" s="108"/>
    </row>
    <row r="20" spans="1:46" ht="28.5" x14ac:dyDescent="0.3">
      <c r="A20" s="182"/>
      <c r="B20" s="182"/>
      <c r="C20" s="109" t="s">
        <v>62</v>
      </c>
      <c r="D20" s="109"/>
      <c r="E20" s="197"/>
      <c r="F20" s="123" t="s">
        <v>73</v>
      </c>
      <c r="G20" s="131" t="s">
        <v>126</v>
      </c>
      <c r="H20" s="124" t="s">
        <v>127</v>
      </c>
      <c r="I20" s="124" t="s">
        <v>128</v>
      </c>
      <c r="J20" s="146">
        <v>1</v>
      </c>
      <c r="K20" s="143" t="str">
        <f>IF(J20=10,'Eval Riesgo'!$B$5,IF(J20=6,'Eval Riesgo'!$B$6,IF(J20=2,'Eval Riesgo'!$B$7,IF(J20=1,'Eval Riesgo'!$B$8))))</f>
        <v>Bajo (B)</v>
      </c>
      <c r="L20" s="146">
        <v>3</v>
      </c>
      <c r="M20" s="143" t="str">
        <f>IF(L20=4,'Eval Riesgo'!$B$13,IF(L20=3,'Eval Riesgo'!$B$14,IF(L20=2,'Eval Riesgo'!$B$15,IF(L20=1,'Eval Riesgo'!$B$16))))</f>
        <v>Frecuente (EF)</v>
      </c>
      <c r="N20" s="144">
        <f t="shared" si="0"/>
        <v>3</v>
      </c>
      <c r="O20" s="144" t="str">
        <f>IF(AND(N20&gt;=24,N20&lt;=40),'Eval Riesgo'!$B$29,IF(AND(N20&gt;=10,N20&lt;=20),'Eval Riesgo'!$B$30,IF(AND(N20&gt;=6,N20&lt;=8),'Eval Riesgo'!$B$31,IF(AND(N20&gt;=0,N20&lt;=4),'Eval Riesgo'!$B$32))))</f>
        <v>Bajo (B)</v>
      </c>
      <c r="P20" s="146">
        <v>10</v>
      </c>
      <c r="Q20" s="144" t="str">
        <f>IF(P20=100,'Eval Riesgo'!$B$38,IF(P20=60,'Eval Riesgo'!$B$39,IF(P20=25,'Eval Riesgo'!$B$40,IF(P20=10,'Eval Riesgo'!$B$41))))</f>
        <v>Leve (L)</v>
      </c>
      <c r="R20" s="144">
        <f t="shared" si="1"/>
        <v>30</v>
      </c>
      <c r="S20" s="144" t="str">
        <f>IF(AND(R20&gt;=600,R20&lt;=4000),'Eval Riesgo'!$B$57,IF(AND(R20&gt;=150,R20&lt;=500),'Eval Riesgo'!$B$58,IF(AND(R20&gt;=40,R20&lt;=120),'Eval Riesgo'!$B$59,IF(AND(R20&gt;=0,R20&lt;40),'Eval Riesgo'!$B$60))))</f>
        <v>IV</v>
      </c>
      <c r="T20" s="144" t="str">
        <f>IF(AND(S20="I"),'Eval Riesgo'!$C$65,IF(AND(S20="II"),'Eval Riesgo'!$C$66,IF(AND(S20="III"),'Eval Riesgo'!$C$67,IF(AND(S20="IV"),'Eval Riesgo'!$C$68))))</f>
        <v>ACEPTABLE</v>
      </c>
      <c r="U20" s="144" t="s">
        <v>68</v>
      </c>
      <c r="V20" s="144" t="str">
        <f t="shared" si="2"/>
        <v>Golpes, traumas, laceraciones, punciones</v>
      </c>
      <c r="W20" s="143" t="s">
        <v>36</v>
      </c>
      <c r="X20" s="110"/>
      <c r="Y20" s="109" t="s">
        <v>62</v>
      </c>
      <c r="Z20" s="109" t="s">
        <v>62</v>
      </c>
      <c r="AA20" s="109" t="s">
        <v>62</v>
      </c>
      <c r="AB20" s="109" t="s">
        <v>62</v>
      </c>
      <c r="AC20" s="109" t="s">
        <v>62</v>
      </c>
      <c r="AD20" s="153" t="s">
        <v>69</v>
      </c>
      <c r="AE20" s="153" t="s">
        <v>69</v>
      </c>
      <c r="AF20" s="153" t="s">
        <v>69</v>
      </c>
      <c r="AG20" s="157" t="s">
        <v>129</v>
      </c>
      <c r="AH20" s="145" t="s">
        <v>69</v>
      </c>
      <c r="AI20" s="145" t="s">
        <v>69</v>
      </c>
      <c r="AJ20" s="112"/>
      <c r="AK20" s="111"/>
      <c r="AL20" s="110"/>
      <c r="AM20" s="111"/>
      <c r="AN20" s="108"/>
      <c r="AO20" s="108"/>
      <c r="AP20" s="110"/>
      <c r="AQ20" s="108"/>
      <c r="AR20" s="108"/>
      <c r="AS20" s="108"/>
      <c r="AT20" s="108"/>
    </row>
    <row r="21" spans="1:46" ht="51" x14ac:dyDescent="0.3">
      <c r="A21" s="182"/>
      <c r="B21" s="182"/>
      <c r="C21" s="109" t="s">
        <v>62</v>
      </c>
      <c r="D21" s="109"/>
      <c r="E21" s="197"/>
      <c r="F21" s="123" t="s">
        <v>73</v>
      </c>
      <c r="G21" s="131" t="s">
        <v>130</v>
      </c>
      <c r="H21" s="130" t="s">
        <v>131</v>
      </c>
      <c r="I21" s="130" t="s">
        <v>132</v>
      </c>
      <c r="J21" s="146">
        <v>1</v>
      </c>
      <c r="K21" s="143" t="str">
        <f>IF(J21=10,'Eval Riesgo'!$B$5,IF(J21=6,'Eval Riesgo'!$B$6,IF(J21=2,'Eval Riesgo'!$B$7,IF(J21=1,'Eval Riesgo'!$B$8))))</f>
        <v>Bajo (B)</v>
      </c>
      <c r="L21" s="146">
        <v>2</v>
      </c>
      <c r="M21" s="143" t="str">
        <f>IF(L21=4,'Eval Riesgo'!$B$13,IF(L21=3,'Eval Riesgo'!$B$14,IF(L21=2,'Eval Riesgo'!$B$15,IF(L21=1,'Eval Riesgo'!$B$16))))</f>
        <v>Ocasional (EO)</v>
      </c>
      <c r="N21" s="144">
        <f t="shared" si="0"/>
        <v>2</v>
      </c>
      <c r="O21" s="144" t="str">
        <f>IF(AND(N21&gt;=24,N21&lt;=40),'Eval Riesgo'!$B$29,IF(AND(N21&gt;=10,N21&lt;=20),'Eval Riesgo'!$B$30,IF(AND(N21&gt;=6,N21&lt;=8),'Eval Riesgo'!$B$31,IF(AND(N21&gt;=0,N21&lt;=4),'Eval Riesgo'!$B$32))))</f>
        <v>Bajo (B)</v>
      </c>
      <c r="P21" s="146">
        <v>60</v>
      </c>
      <c r="Q21" s="144" t="str">
        <f>IF(P21=100,'Eval Riesgo'!$B$38,IF(P21=60,'Eval Riesgo'!$B$39,IF(P21=25,'Eval Riesgo'!$B$40,IF(P21=10,'Eval Riesgo'!$B$41))))</f>
        <v>Muy grave (MG)</v>
      </c>
      <c r="R21" s="144">
        <f t="shared" si="1"/>
        <v>120</v>
      </c>
      <c r="S21" s="144" t="str">
        <f>IF(AND(R21&gt;=600,R21&lt;=4000),'Eval Riesgo'!$B$57,IF(AND(R21&gt;=150,R21&lt;=500),'Eval Riesgo'!$B$58,IF(AND(R21&gt;=40,R21&lt;=120),'Eval Riesgo'!$B$59,IF(AND(R21&gt;=0,R21&lt;40),'Eval Riesgo'!$B$60))))</f>
        <v>III</v>
      </c>
      <c r="T21" s="144" t="str">
        <f>IF(AND(S21="I"),'Eval Riesgo'!$C$65,IF(AND(S21="II"),'Eval Riesgo'!$C$66,IF(AND(S21="III"),'Eval Riesgo'!$C$67,IF(AND(S21="IV"),'Eval Riesgo'!$C$68))))</f>
        <v>MEJORABLE</v>
      </c>
      <c r="U21" s="144" t="s">
        <v>68</v>
      </c>
      <c r="V21" s="144" t="str">
        <f t="shared" si="2"/>
        <v>Descargas eléctricas, dolor de cabeza, quemaduras, shock, golpes, heridas, contusiones.</v>
      </c>
      <c r="W21" s="143" t="s">
        <v>36</v>
      </c>
      <c r="X21" s="111"/>
      <c r="Y21" s="108" t="s">
        <v>62</v>
      </c>
      <c r="Z21" s="108" t="s">
        <v>62</v>
      </c>
      <c r="AA21" s="108" t="s">
        <v>62</v>
      </c>
      <c r="AB21" s="108" t="s">
        <v>62</v>
      </c>
      <c r="AC21" s="108" t="s">
        <v>62</v>
      </c>
      <c r="AD21" s="153" t="s">
        <v>69</v>
      </c>
      <c r="AE21" s="153" t="s">
        <v>69</v>
      </c>
      <c r="AF21" s="158" t="s">
        <v>133</v>
      </c>
      <c r="AG21" s="159" t="s">
        <v>69</v>
      </c>
      <c r="AH21" s="145" t="s">
        <v>69</v>
      </c>
      <c r="AI21" s="145" t="s">
        <v>69</v>
      </c>
      <c r="AJ21" s="112"/>
      <c r="AK21" s="111" t="b">
        <f>IF(AJ21=10,'Eval Riesgo'!$B$5,IF(AJ21=6,'Eval Riesgo'!$B$6,IF(AJ21=2,'Eval Riesgo'!$B$7,IF(AJ21=1,'Eval Riesgo'!$B$8))))</f>
        <v>0</v>
      </c>
      <c r="AL21" s="110"/>
      <c r="AM21" s="111" t="b">
        <f>IF(AL21=4,'Eval Riesgo'!$B$13,IF(AL21=3,'Eval Riesgo'!$B$14,IF(AL21=2,'Eval Riesgo'!$B$15,IF(AL21=1,'Eval Riesgo'!$B$16))))</f>
        <v>0</v>
      </c>
      <c r="AN21" s="108">
        <f>+AJ21*AL21</f>
        <v>0</v>
      </c>
      <c r="AO21" s="108" t="str">
        <f>IF(AND(AN21&gt;=24,AN21&lt;=40),'Eval Riesgo'!$B$29,IF(AND(AN21&gt;=10,AN21&lt;=20),'Eval Riesgo'!$B$30,IF(AND(AN21&gt;=6,AN21&lt;=8),'Eval Riesgo'!$B$31,IF(AND(AN21&gt;=0,AN21&lt;=4),'Eval Riesgo'!$B$32))))</f>
        <v>Bajo (B)</v>
      </c>
      <c r="AP21" s="110"/>
      <c r="AQ21" s="108" t="b">
        <f>IF(AP21=100,'Eval Riesgo'!$B$38,IF(AP21=60,'Eval Riesgo'!$B$39,IF(AP21=25,'Eval Riesgo'!$B$40,IF(AP21=10,'Eval Riesgo'!$B$41))))</f>
        <v>0</v>
      </c>
      <c r="AR21" s="108">
        <f>+AN21*AP21</f>
        <v>0</v>
      </c>
      <c r="AS21" s="108" t="str">
        <f>IF(AND(AR21&gt;=600,AR21&lt;=4000),'Eval Riesgo'!$B$57,IF(AND(AR21&gt;=150,AR21&lt;=500),'Eval Riesgo'!$B$58,IF(AND(AR21&gt;=40,AR21&lt;=120),'Eval Riesgo'!$B$59,IF(AND(AR21&gt;=0,AR21&lt;40),'Eval Riesgo'!$B$60))))</f>
        <v>IV</v>
      </c>
      <c r="AT21" s="108" t="str">
        <f>IF(AND(AS21="I"),'Eval Riesgo'!$C$65,IF(AND(AS21="II"),'Eval Riesgo'!$C$66,IF(AND(AS21="III"),'Eval Riesgo'!$C$67,IF(AND(AS21="IV"),'Eval Riesgo'!$C$68))))</f>
        <v>ACEPTABLE</v>
      </c>
    </row>
    <row r="22" spans="1:46" ht="42.75" x14ac:dyDescent="0.3">
      <c r="A22" s="182"/>
      <c r="B22" s="182"/>
      <c r="C22" s="109" t="s">
        <v>62</v>
      </c>
      <c r="D22" s="109"/>
      <c r="E22" s="197"/>
      <c r="F22" s="123" t="s">
        <v>73</v>
      </c>
      <c r="G22" s="131" t="s">
        <v>130</v>
      </c>
      <c r="H22" s="130" t="s">
        <v>134</v>
      </c>
      <c r="I22" s="130" t="s">
        <v>132</v>
      </c>
      <c r="J22" s="146">
        <v>1</v>
      </c>
      <c r="K22" s="143" t="str">
        <f>IF(J22=10,'Eval Riesgo'!$B$5,IF(J22=6,'Eval Riesgo'!$B$6,IF(J22=2,'Eval Riesgo'!$B$7,IF(J22=1,'Eval Riesgo'!$B$8))))</f>
        <v>Bajo (B)</v>
      </c>
      <c r="L22" s="146">
        <v>2</v>
      </c>
      <c r="M22" s="143" t="str">
        <f>IF(L22=4,'Eval Riesgo'!$B$13,IF(L22=3,'Eval Riesgo'!$B$14,IF(L22=2,'Eval Riesgo'!$B$15,IF(L22=1,'Eval Riesgo'!$B$16))))</f>
        <v>Ocasional (EO)</v>
      </c>
      <c r="N22" s="144">
        <f t="shared" si="0"/>
        <v>2</v>
      </c>
      <c r="O22" s="144" t="str">
        <f>IF(AND(N22&gt;=24,N22&lt;=40),'Eval Riesgo'!$B$29,IF(AND(N22&gt;=10,N22&lt;=20),'Eval Riesgo'!$B$30,IF(AND(N22&gt;=6,N22&lt;=8),'Eval Riesgo'!$B$31,IF(AND(N22&gt;=0,N22&lt;=4),'Eval Riesgo'!$B$32))))</f>
        <v>Bajo (B)</v>
      </c>
      <c r="P22" s="146">
        <v>60</v>
      </c>
      <c r="Q22" s="144" t="str">
        <f>IF(P22=100,'Eval Riesgo'!$B$38,IF(P22=60,'Eval Riesgo'!$B$39,IF(P22=25,'Eval Riesgo'!$B$40,IF(P22=10,'Eval Riesgo'!$B$41))))</f>
        <v>Muy grave (MG)</v>
      </c>
      <c r="R22" s="144">
        <f t="shared" si="1"/>
        <v>120</v>
      </c>
      <c r="S22" s="144" t="str">
        <f>IF(AND(R22&gt;=600,R22&lt;=4000),'Eval Riesgo'!$B$57,IF(AND(R22&gt;=150,R22&lt;=500),'Eval Riesgo'!$B$58,IF(AND(R22&gt;=40,R22&lt;=120),'Eval Riesgo'!$B$59,IF(AND(R22&gt;=0,R22&lt;40),'Eval Riesgo'!$B$60))))</f>
        <v>III</v>
      </c>
      <c r="T22" s="144" t="str">
        <f>IF(AND(S22="I"),'Eval Riesgo'!$C$65,IF(AND(S22="II"),'Eval Riesgo'!$C$66,IF(AND(S22="III"),'Eval Riesgo'!$C$67,IF(AND(S22="IV"),'Eval Riesgo'!$C$68))))</f>
        <v>MEJORABLE</v>
      </c>
      <c r="U22" s="144" t="s">
        <v>68</v>
      </c>
      <c r="V22" s="144" t="str">
        <f t="shared" si="2"/>
        <v>Descargas eléctricas, dolor de cabeza, quemaduras, shock, golpes, heridas, contusiones.</v>
      </c>
      <c r="W22" s="143" t="s">
        <v>36</v>
      </c>
      <c r="X22" s="111"/>
      <c r="Y22" s="108" t="s">
        <v>62</v>
      </c>
      <c r="Z22" s="108" t="s">
        <v>62</v>
      </c>
      <c r="AA22" s="108" t="s">
        <v>62</v>
      </c>
      <c r="AB22" s="108" t="s">
        <v>62</v>
      </c>
      <c r="AC22" s="108" t="s">
        <v>62</v>
      </c>
      <c r="AD22" s="153" t="s">
        <v>69</v>
      </c>
      <c r="AE22" s="153" t="s">
        <v>69</v>
      </c>
      <c r="AF22" s="158" t="s">
        <v>135</v>
      </c>
      <c r="AG22" s="159" t="s">
        <v>69</v>
      </c>
      <c r="AH22" s="145" t="s">
        <v>69</v>
      </c>
      <c r="AI22" s="145" t="s">
        <v>69</v>
      </c>
      <c r="AJ22" s="112"/>
      <c r="AK22" s="111"/>
      <c r="AL22" s="110"/>
      <c r="AM22" s="111"/>
      <c r="AN22" s="108"/>
      <c r="AO22" s="108"/>
      <c r="AP22" s="110"/>
      <c r="AQ22" s="108"/>
      <c r="AR22" s="108"/>
      <c r="AS22" s="108"/>
      <c r="AT22" s="108"/>
    </row>
    <row r="23" spans="1:46" ht="51" x14ac:dyDescent="0.3">
      <c r="A23" s="182"/>
      <c r="B23" s="182"/>
      <c r="C23" s="109" t="s">
        <v>62</v>
      </c>
      <c r="D23" s="109"/>
      <c r="E23" s="197"/>
      <c r="F23" s="123" t="s">
        <v>64</v>
      </c>
      <c r="G23" s="131" t="s">
        <v>136</v>
      </c>
      <c r="H23" s="130" t="s">
        <v>137</v>
      </c>
      <c r="I23" s="124" t="s">
        <v>138</v>
      </c>
      <c r="J23" s="145">
        <v>1</v>
      </c>
      <c r="K23" s="143" t="str">
        <f>IF(J23=10,'Eval Riesgo'!$B$5,IF(J23=6,'Eval Riesgo'!$B$6,IF(J23=2,'Eval Riesgo'!$B$7,IF(J23=1,'Eval Riesgo'!$B$8))))</f>
        <v>Bajo (B)</v>
      </c>
      <c r="L23" s="145">
        <v>2</v>
      </c>
      <c r="M23" s="143" t="str">
        <f>IF(L23=4,'Eval Riesgo'!$B$13,IF(L23=3,'Eval Riesgo'!$B$14,IF(L23=2,'Eval Riesgo'!$B$15,IF(L23=1,'Eval Riesgo'!$B$16))))</f>
        <v>Ocasional (EO)</v>
      </c>
      <c r="N23" s="144">
        <f>+J23*L23</f>
        <v>2</v>
      </c>
      <c r="O23" s="144" t="str">
        <f>IF(AND(N23&gt;=24,N23&lt;=40),'Eval Riesgo'!$B$29,IF(AND(N23&gt;=10,N23&lt;=20),'Eval Riesgo'!$B$30,IF(AND(N23&gt;=6,N23&lt;=8),'Eval Riesgo'!$B$31,IF(AND(N23&gt;=0,N23&lt;=4),'Eval Riesgo'!$B$32))))</f>
        <v>Bajo (B)</v>
      </c>
      <c r="P23" s="145">
        <v>10</v>
      </c>
      <c r="Q23" s="144" t="str">
        <f>IF(P23=100,'Eval Riesgo'!$B$38,IF(P23=60,'Eval Riesgo'!$B$39,IF(P23=25,'Eval Riesgo'!$B$40,IF(P23=10,'Eval Riesgo'!$B$41))))</f>
        <v>Leve (L)</v>
      </c>
      <c r="R23" s="144">
        <f>+N23*P23</f>
        <v>20</v>
      </c>
      <c r="S23" s="144" t="str">
        <f>IF(AND(R23&gt;=600,R23&lt;=4000),'Eval Riesgo'!$B$57,IF(AND(R23&gt;=150,R23&lt;=500),'Eval Riesgo'!$B$58,IF(AND(R23&gt;=40,R23&lt;=120),'Eval Riesgo'!$B$59,IF(AND(R23&gt;=0,R23&lt;40),'Eval Riesgo'!$B$60))))</f>
        <v>IV</v>
      </c>
      <c r="T23" s="144" t="str">
        <f>IF(AND(S23="I"),'Eval Riesgo'!$C$65,IF(AND(S23="II"),'Eval Riesgo'!$C$66,IF(AND(S23="III"),'Eval Riesgo'!$C$67,IF(AND(S23="IV"),'Eval Riesgo'!$C$68))))</f>
        <v>ACEPTABLE</v>
      </c>
      <c r="U23" s="144" t="s">
        <v>68</v>
      </c>
      <c r="V23" s="144" t="str">
        <f>I23</f>
        <v>Golpes, traumas, heridas, infecciones, intoxicación, Mordeduras, picaduras, punciones, reacciones alérgicas, muerte</v>
      </c>
      <c r="W23" s="143" t="s">
        <v>36</v>
      </c>
      <c r="X23" s="111"/>
      <c r="Y23" s="108" t="s">
        <v>62</v>
      </c>
      <c r="Z23" s="108" t="s">
        <v>62</v>
      </c>
      <c r="AA23" s="108" t="s">
        <v>62</v>
      </c>
      <c r="AB23" s="108" t="s">
        <v>62</v>
      </c>
      <c r="AC23" s="108" t="s">
        <v>62</v>
      </c>
      <c r="AD23" s="153" t="s">
        <v>69</v>
      </c>
      <c r="AE23" s="153" t="s">
        <v>69</v>
      </c>
      <c r="AF23" s="153" t="s">
        <v>69</v>
      </c>
      <c r="AG23" s="157" t="s">
        <v>139</v>
      </c>
      <c r="AH23" s="145" t="s">
        <v>69</v>
      </c>
      <c r="AI23" s="145" t="s">
        <v>69</v>
      </c>
      <c r="AJ23" s="112"/>
      <c r="AK23" s="111"/>
      <c r="AL23" s="110"/>
      <c r="AM23" s="111"/>
      <c r="AN23" s="108"/>
      <c r="AO23" s="108"/>
      <c r="AP23" s="110"/>
      <c r="AQ23" s="108"/>
      <c r="AR23" s="108"/>
      <c r="AS23" s="108"/>
      <c r="AT23" s="108"/>
    </row>
    <row r="24" spans="1:46" ht="51" x14ac:dyDescent="0.3">
      <c r="A24" s="182"/>
      <c r="B24" s="182"/>
      <c r="C24" s="109" t="s">
        <v>62</v>
      </c>
      <c r="D24" s="109"/>
      <c r="E24" s="197"/>
      <c r="F24" s="133" t="s">
        <v>73</v>
      </c>
      <c r="G24" s="129" t="s">
        <v>140</v>
      </c>
      <c r="H24" s="134" t="s">
        <v>141</v>
      </c>
      <c r="I24" s="124" t="s">
        <v>142</v>
      </c>
      <c r="J24" s="145">
        <v>1</v>
      </c>
      <c r="K24" s="143" t="str">
        <f>IF(J24=10,'Eval Riesgo'!$B$5,IF(J24=6,'Eval Riesgo'!$B$6,IF(J24=2,'Eval Riesgo'!$B$7,IF(J24=1,'Eval Riesgo'!$B$8))))</f>
        <v>Bajo (B)</v>
      </c>
      <c r="L24" s="145">
        <v>2</v>
      </c>
      <c r="M24" s="143" t="str">
        <f>IF(L24=4,'Eval Riesgo'!$B$13,IF(L24=3,'Eval Riesgo'!$B$14,IF(L24=2,'Eval Riesgo'!$B$15,IF(L24=1,'Eval Riesgo'!$B$16))))</f>
        <v>Ocasional (EO)</v>
      </c>
      <c r="N24" s="144">
        <f t="shared" si="0"/>
        <v>2</v>
      </c>
      <c r="O24" s="144" t="str">
        <f>IF(AND(N24&gt;=24,N24&lt;=40),'Eval Riesgo'!$B$29,IF(AND(N24&gt;=10,N24&lt;=20),'Eval Riesgo'!$B$30,IF(AND(N24&gt;=6,N24&lt;=8),'Eval Riesgo'!$B$31,IF(AND(N24&gt;=0,N24&lt;=4),'Eval Riesgo'!$B$32))))</f>
        <v>Bajo (B)</v>
      </c>
      <c r="P24" s="145">
        <v>60</v>
      </c>
      <c r="Q24" s="144" t="str">
        <f>IF(P24=100,'Eval Riesgo'!$B$38,IF(P24=60,'Eval Riesgo'!$B$39,IF(P24=25,'Eval Riesgo'!$B$40,IF(P24=10,'Eval Riesgo'!$B$41))))</f>
        <v>Muy grave (MG)</v>
      </c>
      <c r="R24" s="144">
        <f t="shared" si="1"/>
        <v>120</v>
      </c>
      <c r="S24" s="144" t="str">
        <f>IF(AND(R24&gt;=600,R24&lt;=4000),'Eval Riesgo'!$B$57,IF(AND(R24&gt;=150,R24&lt;=500),'Eval Riesgo'!$B$58,IF(AND(R24&gt;=40,R24&lt;=120),'Eval Riesgo'!$B$59,IF(AND(R24&gt;=0,R24&lt;40),'Eval Riesgo'!$B$60))))</f>
        <v>III</v>
      </c>
      <c r="T24" s="144" t="str">
        <f>IF(AND(S24="I"),'Eval Riesgo'!$C$65,IF(AND(S24="II"),'Eval Riesgo'!$C$66,IF(AND(S24="III"),'Eval Riesgo'!$C$67,IF(AND(S24="IV"),'Eval Riesgo'!$C$68))))</f>
        <v>MEJORABLE</v>
      </c>
      <c r="U24" s="144" t="s">
        <v>68</v>
      </c>
      <c r="V24" s="144" t="str">
        <f t="shared" si="2"/>
        <v>Caída de estantería, golpes, atrapamientos, contusiones.</v>
      </c>
      <c r="W24" s="143" t="s">
        <v>36</v>
      </c>
      <c r="X24" s="110"/>
      <c r="Y24" s="109" t="s">
        <v>62</v>
      </c>
      <c r="Z24" s="109" t="s">
        <v>62</v>
      </c>
      <c r="AA24" s="109" t="s">
        <v>62</v>
      </c>
      <c r="AB24" s="109" t="s">
        <v>62</v>
      </c>
      <c r="AC24" s="109"/>
      <c r="AD24" s="153" t="s">
        <v>69</v>
      </c>
      <c r="AE24" s="153" t="s">
        <v>69</v>
      </c>
      <c r="AF24" s="158" t="s">
        <v>143</v>
      </c>
      <c r="AG24" s="157" t="s">
        <v>144</v>
      </c>
      <c r="AH24" s="145" t="s">
        <v>69</v>
      </c>
      <c r="AI24" s="145" t="s">
        <v>69</v>
      </c>
      <c r="AJ24" s="112"/>
      <c r="AK24" s="111"/>
      <c r="AL24" s="110"/>
      <c r="AM24" s="111"/>
      <c r="AN24" s="108"/>
      <c r="AO24" s="108"/>
      <c r="AP24" s="110"/>
      <c r="AQ24" s="108"/>
      <c r="AR24" s="108"/>
      <c r="AS24" s="108"/>
      <c r="AT24" s="108"/>
    </row>
    <row r="25" spans="1:46" ht="51" x14ac:dyDescent="0.3">
      <c r="A25" s="183"/>
      <c r="B25" s="183"/>
      <c r="C25" s="109" t="s">
        <v>62</v>
      </c>
      <c r="D25" s="109"/>
      <c r="E25" s="198"/>
      <c r="F25" s="128" t="s">
        <v>64</v>
      </c>
      <c r="G25" s="129" t="s">
        <v>145</v>
      </c>
      <c r="H25" s="135" t="s">
        <v>146</v>
      </c>
      <c r="I25" s="129" t="s">
        <v>147</v>
      </c>
      <c r="J25" s="145">
        <v>1</v>
      </c>
      <c r="K25" s="143" t="str">
        <f>IF(J25=10,'Eval Riesgo'!$B$5,IF(J25=6,'Eval Riesgo'!$B$6,IF(J25=2,'Eval Riesgo'!$B$7,IF(J25=1,'Eval Riesgo'!$B$8))))</f>
        <v>Bajo (B)</v>
      </c>
      <c r="L25" s="145">
        <v>2</v>
      </c>
      <c r="M25" s="143" t="str">
        <f>IF(L25=4,'Eval Riesgo'!$B$13,IF(L25=3,'Eval Riesgo'!$B$14,IF(L25=2,'Eval Riesgo'!$B$15,IF(L25=1,'Eval Riesgo'!$B$16))))</f>
        <v>Ocasional (EO)</v>
      </c>
      <c r="N25" s="144">
        <f t="shared" si="0"/>
        <v>2</v>
      </c>
      <c r="O25" s="144" t="str">
        <f>IF(AND(N25&gt;=24,N25&lt;=40),'Eval Riesgo'!$B$29,IF(AND(N25&gt;=10,N25&lt;=20),'Eval Riesgo'!$B$30,IF(AND(N25&gt;=6,N25&lt;=8),'Eval Riesgo'!$B$31,IF(AND(N25&gt;=0,N25&lt;=4),'Eval Riesgo'!$B$32))))</f>
        <v>Bajo (B)</v>
      </c>
      <c r="P25" s="145">
        <v>60</v>
      </c>
      <c r="Q25" s="144" t="str">
        <f>IF(P25=100,'Eval Riesgo'!$B$38,IF(P25=60,'Eval Riesgo'!$B$39,IF(P25=25,'Eval Riesgo'!$B$40,IF(P25=10,'Eval Riesgo'!$B$41))))</f>
        <v>Muy grave (MG)</v>
      </c>
      <c r="R25" s="144">
        <f t="shared" si="1"/>
        <v>120</v>
      </c>
      <c r="S25" s="144" t="str">
        <f>IF(AND(R25&gt;=600,R25&lt;=4000),'Eval Riesgo'!$B$57,IF(AND(R25&gt;=150,R25&lt;=500),'Eval Riesgo'!$B$58,IF(AND(R25&gt;=40,R25&lt;=120),'Eval Riesgo'!$B$59,IF(AND(R25&gt;=0,R25&lt;40),'Eval Riesgo'!$B$60))))</f>
        <v>III</v>
      </c>
      <c r="T25" s="144" t="str">
        <f>IF(AND(S25="I"),'Eval Riesgo'!$C$65,IF(AND(S25="II"),'Eval Riesgo'!$C$66,IF(AND(S25="III"),'Eval Riesgo'!$C$67,IF(AND(S25="IV"),'Eval Riesgo'!$C$68))))</f>
        <v>MEJORABLE</v>
      </c>
      <c r="U25" s="144" t="s">
        <v>68</v>
      </c>
      <c r="V25" s="144" t="str">
        <f t="shared" si="2"/>
        <v>Alergias, dermatitis.</v>
      </c>
      <c r="W25" s="143" t="s">
        <v>36</v>
      </c>
      <c r="X25" s="110"/>
      <c r="Y25" s="109" t="s">
        <v>62</v>
      </c>
      <c r="Z25" s="109" t="s">
        <v>62</v>
      </c>
      <c r="AA25" s="109" t="s">
        <v>62</v>
      </c>
      <c r="AB25" s="109" t="s">
        <v>62</v>
      </c>
      <c r="AC25" s="109"/>
      <c r="AD25" s="153" t="s">
        <v>69</v>
      </c>
      <c r="AE25" s="153" t="s">
        <v>69</v>
      </c>
      <c r="AF25" s="158" t="s">
        <v>148</v>
      </c>
      <c r="AG25" s="158" t="s">
        <v>149</v>
      </c>
      <c r="AH25" s="145" t="s">
        <v>69</v>
      </c>
      <c r="AI25" s="145" t="s">
        <v>69</v>
      </c>
      <c r="AJ25" s="112"/>
      <c r="AK25" s="111"/>
      <c r="AL25" s="110"/>
      <c r="AM25" s="111"/>
      <c r="AN25" s="108"/>
      <c r="AO25" s="108"/>
      <c r="AP25" s="110"/>
      <c r="AQ25" s="108"/>
      <c r="AR25" s="108"/>
      <c r="AS25" s="108"/>
      <c r="AT25" s="108"/>
    </row>
    <row r="26" spans="1:46" ht="51" customHeight="1" x14ac:dyDescent="0.3">
      <c r="A26" s="181" t="s">
        <v>150</v>
      </c>
      <c r="B26" s="181" t="s">
        <v>151</v>
      </c>
      <c r="C26" s="109" t="s">
        <v>62</v>
      </c>
      <c r="D26" s="109"/>
      <c r="E26" s="133" t="s">
        <v>152</v>
      </c>
      <c r="F26" s="123" t="s">
        <v>82</v>
      </c>
      <c r="G26" s="125" t="s">
        <v>153</v>
      </c>
      <c r="H26" s="136" t="s">
        <v>154</v>
      </c>
      <c r="I26" s="124" t="s">
        <v>155</v>
      </c>
      <c r="J26" s="145">
        <v>1</v>
      </c>
      <c r="K26" s="143" t="str">
        <f>IF(J26=10,'Eval Riesgo'!$B$5,IF(J26=6,'Eval Riesgo'!$B$6,IF(J26=2,'Eval Riesgo'!$B$7,IF(J26=1,'Eval Riesgo'!$B$8))))</f>
        <v>Bajo (B)</v>
      </c>
      <c r="L26" s="145">
        <v>2</v>
      </c>
      <c r="M26" s="143" t="str">
        <f>IF(L26=4,'Eval Riesgo'!$B$13,IF(L26=3,'Eval Riesgo'!$B$14,IF(L26=2,'Eval Riesgo'!$B$15,IF(L26=1,'Eval Riesgo'!$B$16))))</f>
        <v>Ocasional (EO)</v>
      </c>
      <c r="N26" s="144">
        <f t="shared" ref="N26:N31" si="5">+J26*L26</f>
        <v>2</v>
      </c>
      <c r="O26" s="144" t="str">
        <f>IF(AND(N26&gt;=24,N26&lt;=40),'Eval Riesgo'!$B$29,IF(AND(N26&gt;=10,N26&lt;=20),'Eval Riesgo'!$B$30,IF(AND(N26&gt;=6,N26&lt;=8),'Eval Riesgo'!$B$31,IF(AND(N26&gt;=0,N26&lt;=4),'Eval Riesgo'!$B$32))))</f>
        <v>Bajo (B)</v>
      </c>
      <c r="P26" s="145">
        <v>60</v>
      </c>
      <c r="Q26" s="144" t="str">
        <f>IF(P26=100,'Eval Riesgo'!$B$38,IF(P26=60,'Eval Riesgo'!$B$39,IF(P26=25,'Eval Riesgo'!$B$40,IF(P26=10,'Eval Riesgo'!$B$41))))</f>
        <v>Muy grave (MG)</v>
      </c>
      <c r="R26" s="144">
        <f t="shared" ref="R26:R31" si="6">+N26*P26</f>
        <v>120</v>
      </c>
      <c r="S26" s="144" t="str">
        <f>IF(AND(R26&gt;=600,R26&lt;=4000),'Eval Riesgo'!$B$57,IF(AND(R26&gt;=150,R26&lt;=500),'Eval Riesgo'!$B$58,IF(AND(R26&gt;=40,R26&lt;=120),'Eval Riesgo'!$B$59,IF(AND(R26&gt;=0,R26&lt;40),'Eval Riesgo'!$B$60))))</f>
        <v>III</v>
      </c>
      <c r="T26" s="144" t="str">
        <f>IF(AND(S26="I"),'Eval Riesgo'!$C$65,IF(AND(S26="II"),'Eval Riesgo'!$C$66,IF(AND(S26="III"),'Eval Riesgo'!$C$67,IF(AND(S26="IV"),'Eval Riesgo'!$C$68))))</f>
        <v>MEJORABLE</v>
      </c>
      <c r="U26" s="144">
        <v>6</v>
      </c>
      <c r="V26" s="144" t="str">
        <f t="shared" ref="V26:V33" si="7">I26</f>
        <v>Incendios, quemaduras, intoxicación, afectaciones respiratorias, dermatitis, alergias.</v>
      </c>
      <c r="W26" s="143" t="s">
        <v>36</v>
      </c>
      <c r="X26" s="110"/>
      <c r="Y26" s="109"/>
      <c r="Z26" s="109" t="s">
        <v>62</v>
      </c>
      <c r="AA26" s="109" t="s">
        <v>62</v>
      </c>
      <c r="AB26" s="109"/>
      <c r="AC26" s="109"/>
      <c r="AD26" s="153" t="s">
        <v>69</v>
      </c>
      <c r="AE26" s="153" t="s">
        <v>69</v>
      </c>
      <c r="AF26" s="153" t="s">
        <v>69</v>
      </c>
      <c r="AG26" s="155" t="s">
        <v>156</v>
      </c>
      <c r="AH26" s="145" t="s">
        <v>157</v>
      </c>
      <c r="AI26" s="145" t="s">
        <v>69</v>
      </c>
      <c r="AJ26" s="112"/>
      <c r="AK26" s="111"/>
      <c r="AL26" s="110"/>
      <c r="AM26" s="111"/>
      <c r="AN26" s="108"/>
      <c r="AO26" s="108"/>
      <c r="AP26" s="110"/>
      <c r="AQ26" s="108"/>
      <c r="AR26" s="108"/>
      <c r="AS26" s="108"/>
      <c r="AT26" s="108"/>
    </row>
    <row r="27" spans="1:46" ht="28.5" x14ac:dyDescent="0.3">
      <c r="A27" s="182"/>
      <c r="B27" s="182"/>
      <c r="C27" s="109" t="s">
        <v>62</v>
      </c>
      <c r="D27" s="109"/>
      <c r="E27" s="133" t="s">
        <v>152</v>
      </c>
      <c r="F27" s="123" t="s">
        <v>64</v>
      </c>
      <c r="G27" s="125" t="s">
        <v>158</v>
      </c>
      <c r="H27" s="137" t="s">
        <v>159</v>
      </c>
      <c r="I27" s="124" t="s">
        <v>160</v>
      </c>
      <c r="J27" s="145">
        <v>1</v>
      </c>
      <c r="K27" s="143" t="str">
        <f>IF(J27=10,'Eval Riesgo'!$B$5,IF(J27=6,'Eval Riesgo'!$B$6,IF(J27=2,'Eval Riesgo'!$B$7,IF(J27=1,'Eval Riesgo'!$B$8))))</f>
        <v>Bajo (B)</v>
      </c>
      <c r="L27" s="145">
        <v>2</v>
      </c>
      <c r="M27" s="143" t="str">
        <f>IF(L27=4,'Eval Riesgo'!$B$13,IF(L27=3,'Eval Riesgo'!$B$14,IF(L27=2,'Eval Riesgo'!$B$15,IF(L27=1,'Eval Riesgo'!$B$16))))</f>
        <v>Ocasional (EO)</v>
      </c>
      <c r="N27" s="144">
        <f t="shared" si="5"/>
        <v>2</v>
      </c>
      <c r="O27" s="144" t="str">
        <f>IF(AND(N27&gt;=24,N27&lt;=40),'Eval Riesgo'!$B$29,IF(AND(N27&gt;=10,N27&lt;=20),'Eval Riesgo'!$B$30,IF(AND(N27&gt;=6,N27&lt;=8),'Eval Riesgo'!$B$31,IF(AND(N27&gt;=0,N27&lt;=4),'Eval Riesgo'!$B$32))))</f>
        <v>Bajo (B)</v>
      </c>
      <c r="P27" s="145">
        <v>60</v>
      </c>
      <c r="Q27" s="144" t="str">
        <f>IF(P27=100,'Eval Riesgo'!$B$38,IF(P27=60,'Eval Riesgo'!$B$39,IF(P27=25,'Eval Riesgo'!$B$40,IF(P27=10,'Eval Riesgo'!$B$41))))</f>
        <v>Muy grave (MG)</v>
      </c>
      <c r="R27" s="144">
        <f t="shared" si="6"/>
        <v>120</v>
      </c>
      <c r="S27" s="144" t="str">
        <f>IF(AND(R27&gt;=600,R27&lt;=4000),'Eval Riesgo'!$B$57,IF(AND(R27&gt;=150,R27&lt;=500),'Eval Riesgo'!$B$58,IF(AND(R27&gt;=40,R27&lt;=120),'Eval Riesgo'!$B$59,IF(AND(R27&gt;=0,R27&lt;40),'Eval Riesgo'!$B$60))))</f>
        <v>III</v>
      </c>
      <c r="T27" s="144" t="str">
        <f>IF(AND(S27="I"),'Eval Riesgo'!$C$65,IF(AND(S27="II"),'Eval Riesgo'!$C$66,IF(AND(S27="III"),'Eval Riesgo'!$C$67,IF(AND(S27="IV"),'Eval Riesgo'!$C$68))))</f>
        <v>MEJORABLE</v>
      </c>
      <c r="U27" s="144">
        <v>6</v>
      </c>
      <c r="V27" s="144" t="str">
        <f t="shared" si="7"/>
        <v>Cortes, traumas, heridas, infección,  mordeduras, picaduras</v>
      </c>
      <c r="W27" s="143" t="s">
        <v>36</v>
      </c>
      <c r="X27" s="110"/>
      <c r="Y27" s="109"/>
      <c r="Z27" s="109" t="s">
        <v>62</v>
      </c>
      <c r="AA27" s="109" t="s">
        <v>62</v>
      </c>
      <c r="AB27" s="109"/>
      <c r="AC27" s="109"/>
      <c r="AD27" s="153" t="s">
        <v>69</v>
      </c>
      <c r="AE27" s="153" t="s">
        <v>69</v>
      </c>
      <c r="AF27" s="153" t="s">
        <v>69</v>
      </c>
      <c r="AG27" s="157" t="s">
        <v>161</v>
      </c>
      <c r="AH27" s="155" t="s">
        <v>162</v>
      </c>
      <c r="AI27" s="145" t="s">
        <v>69</v>
      </c>
      <c r="AJ27" s="112"/>
      <c r="AK27" s="111"/>
      <c r="AL27" s="110"/>
      <c r="AM27" s="111"/>
      <c r="AN27" s="108"/>
      <c r="AO27" s="108"/>
      <c r="AP27" s="110"/>
      <c r="AQ27" s="108"/>
      <c r="AR27" s="108"/>
      <c r="AS27" s="108"/>
      <c r="AT27" s="108"/>
    </row>
    <row r="28" spans="1:46" ht="89.25" x14ac:dyDescent="0.3">
      <c r="A28" s="182"/>
      <c r="B28" s="182"/>
      <c r="C28" s="109" t="s">
        <v>62</v>
      </c>
      <c r="D28" s="109"/>
      <c r="E28" s="133" t="s">
        <v>163</v>
      </c>
      <c r="F28" s="173" t="s">
        <v>164</v>
      </c>
      <c r="G28" s="127" t="s">
        <v>136</v>
      </c>
      <c r="H28" s="136" t="s">
        <v>165</v>
      </c>
      <c r="I28" s="124" t="s">
        <v>138</v>
      </c>
      <c r="J28" s="145">
        <v>1</v>
      </c>
      <c r="K28" s="143" t="str">
        <f>IF(J28=10,'Eval Riesgo'!$B$5,IF(J28=6,'Eval Riesgo'!$B$6,IF(J28=2,'Eval Riesgo'!$B$7,IF(J28=1,'Eval Riesgo'!$B$8))))</f>
        <v>Bajo (B)</v>
      </c>
      <c r="L28" s="145">
        <v>2</v>
      </c>
      <c r="M28" s="143" t="str">
        <f>IF(L28=4,'Eval Riesgo'!$B$13,IF(L28=3,'Eval Riesgo'!$B$14,IF(L28=2,'Eval Riesgo'!$B$15,IF(L28=1,'Eval Riesgo'!$B$16))))</f>
        <v>Ocasional (EO)</v>
      </c>
      <c r="N28" s="144">
        <f t="shared" si="5"/>
        <v>2</v>
      </c>
      <c r="O28" s="144" t="str">
        <f>IF(AND(N28&gt;=24,N28&lt;=40),'Eval Riesgo'!$B$29,IF(AND(N28&gt;=10,N28&lt;=20),'Eval Riesgo'!$B$30,IF(AND(N28&gt;=6,N28&lt;=8),'Eval Riesgo'!$B$31,IF(AND(N28&gt;=0,N28&lt;=4),'Eval Riesgo'!$B$32))))</f>
        <v>Bajo (B)</v>
      </c>
      <c r="P28" s="145">
        <v>60</v>
      </c>
      <c r="Q28" s="144" t="str">
        <f>IF(P28=100,'Eval Riesgo'!$B$38,IF(P28=60,'Eval Riesgo'!$B$39,IF(P28=25,'Eval Riesgo'!$B$40,IF(P28=10,'Eval Riesgo'!$B$41))))</f>
        <v>Muy grave (MG)</v>
      </c>
      <c r="R28" s="144">
        <f t="shared" si="6"/>
        <v>120</v>
      </c>
      <c r="S28" s="144" t="str">
        <f>IF(AND(R28&gt;=600,R28&lt;=4000),'Eval Riesgo'!$B$57,IF(AND(R28&gt;=150,R28&lt;=500),'Eval Riesgo'!$B$58,IF(AND(R28&gt;=40,R28&lt;=120),'Eval Riesgo'!$B$59,IF(AND(R28&gt;=0,R28&lt;40),'Eval Riesgo'!$B$60))))</f>
        <v>III</v>
      </c>
      <c r="T28" s="144" t="str">
        <f>IF(AND(S28="I"),'Eval Riesgo'!$C$65,IF(AND(S28="II"),'Eval Riesgo'!$C$66,IF(AND(S28="III"),'Eval Riesgo'!$C$67,IF(AND(S28="IV"),'Eval Riesgo'!$C$68))))</f>
        <v>MEJORABLE</v>
      </c>
      <c r="U28" s="144">
        <v>6</v>
      </c>
      <c r="V28" s="144" t="str">
        <f t="shared" si="7"/>
        <v>Golpes, traumas, heridas, infecciones, intoxicación, Mordeduras, picaduras, punciones, reacciones alérgicas, muerte</v>
      </c>
      <c r="W28" s="143" t="s">
        <v>36</v>
      </c>
      <c r="X28" s="110"/>
      <c r="Y28" s="109"/>
      <c r="Z28" s="109" t="s">
        <v>62</v>
      </c>
      <c r="AA28" s="109" t="s">
        <v>62</v>
      </c>
      <c r="AB28" s="109"/>
      <c r="AC28" s="109"/>
      <c r="AD28" s="153" t="s">
        <v>69</v>
      </c>
      <c r="AE28" s="153" t="s">
        <v>69</v>
      </c>
      <c r="AF28" s="153" t="s">
        <v>69</v>
      </c>
      <c r="AG28" s="155" t="s">
        <v>166</v>
      </c>
      <c r="AH28" s="155" t="s">
        <v>167</v>
      </c>
      <c r="AI28" s="155" t="s">
        <v>168</v>
      </c>
      <c r="AJ28" s="112"/>
      <c r="AK28" s="111"/>
      <c r="AL28" s="110"/>
      <c r="AM28" s="111"/>
      <c r="AN28" s="108"/>
      <c r="AO28" s="108"/>
      <c r="AP28" s="110"/>
      <c r="AQ28" s="108"/>
      <c r="AR28" s="108"/>
      <c r="AS28" s="108"/>
      <c r="AT28" s="108"/>
    </row>
    <row r="29" spans="1:46" ht="38.25" x14ac:dyDescent="0.3">
      <c r="A29" s="182"/>
      <c r="B29" s="182"/>
      <c r="C29" s="109" t="s">
        <v>62</v>
      </c>
      <c r="D29" s="109"/>
      <c r="E29" s="133" t="s">
        <v>163</v>
      </c>
      <c r="F29" s="123" t="s">
        <v>73</v>
      </c>
      <c r="G29" s="125" t="s">
        <v>169</v>
      </c>
      <c r="H29" s="137" t="s">
        <v>170</v>
      </c>
      <c r="I29" s="124" t="s">
        <v>128</v>
      </c>
      <c r="J29" s="145">
        <v>1</v>
      </c>
      <c r="K29" s="143" t="str">
        <f>IF(J29=10,'Eval Riesgo'!$B$5,IF(J29=6,'Eval Riesgo'!$B$6,IF(J29=2,'Eval Riesgo'!$B$7,IF(J29=1,'Eval Riesgo'!$B$8))))</f>
        <v>Bajo (B)</v>
      </c>
      <c r="L29" s="145">
        <v>2</v>
      </c>
      <c r="M29" s="143" t="str">
        <f>IF(L29=4,'Eval Riesgo'!$B$13,IF(L29=3,'Eval Riesgo'!$B$14,IF(L29=2,'Eval Riesgo'!$B$15,IF(L29=1,'Eval Riesgo'!$B$16))))</f>
        <v>Ocasional (EO)</v>
      </c>
      <c r="N29" s="144">
        <f t="shared" si="5"/>
        <v>2</v>
      </c>
      <c r="O29" s="144" t="str">
        <f>IF(AND(N29&gt;=24,N29&lt;=40),'Eval Riesgo'!$B$29,IF(AND(N29&gt;=10,N29&lt;=20),'Eval Riesgo'!$B$30,IF(AND(N29&gt;=6,N29&lt;=8),'Eval Riesgo'!$B$31,IF(AND(N29&gt;=0,N29&lt;=4),'Eval Riesgo'!$B$32))))</f>
        <v>Bajo (B)</v>
      </c>
      <c r="P29" s="145">
        <v>60</v>
      </c>
      <c r="Q29" s="144" t="str">
        <f>IF(P29=100,'Eval Riesgo'!$B$38,IF(P29=60,'Eval Riesgo'!$B$39,IF(P29=25,'Eval Riesgo'!$B$40,IF(P29=10,'Eval Riesgo'!$B$41))))</f>
        <v>Muy grave (MG)</v>
      </c>
      <c r="R29" s="144">
        <f t="shared" si="6"/>
        <v>120</v>
      </c>
      <c r="S29" s="144" t="str">
        <f>IF(AND(R29&gt;=600,R29&lt;=4000),'Eval Riesgo'!$B$57,IF(AND(R29&gt;=150,R29&lt;=500),'Eval Riesgo'!$B$58,IF(AND(R29&gt;=40,R29&lt;=120),'Eval Riesgo'!$B$59,IF(AND(R29&gt;=0,R29&lt;40),'Eval Riesgo'!$B$60))))</f>
        <v>III</v>
      </c>
      <c r="T29" s="144" t="str">
        <f>IF(AND(S29="I"),'Eval Riesgo'!$C$65,IF(AND(S29="II"),'Eval Riesgo'!$C$66,IF(AND(S29="III"),'Eval Riesgo'!$C$67,IF(AND(S29="IV"),'Eval Riesgo'!$C$68))))</f>
        <v>MEJORABLE</v>
      </c>
      <c r="U29" s="144">
        <v>6</v>
      </c>
      <c r="V29" s="144" t="str">
        <f t="shared" si="7"/>
        <v>Golpes, traumas, laceraciones, punciones</v>
      </c>
      <c r="W29" s="143" t="s">
        <v>36</v>
      </c>
      <c r="X29" s="110"/>
      <c r="Y29" s="109"/>
      <c r="Z29" s="109" t="s">
        <v>62</v>
      </c>
      <c r="AA29" s="109" t="s">
        <v>62</v>
      </c>
      <c r="AB29" s="109"/>
      <c r="AC29" s="109"/>
      <c r="AD29" s="153" t="s">
        <v>69</v>
      </c>
      <c r="AE29" s="153" t="s">
        <v>69</v>
      </c>
      <c r="AF29" s="153" t="s">
        <v>69</v>
      </c>
      <c r="AG29" s="155" t="s">
        <v>171</v>
      </c>
      <c r="AH29" s="155" t="s">
        <v>172</v>
      </c>
      <c r="AI29" s="145" t="s">
        <v>69</v>
      </c>
      <c r="AJ29" s="112"/>
      <c r="AK29" s="111"/>
      <c r="AL29" s="110"/>
      <c r="AM29" s="111"/>
      <c r="AN29" s="108"/>
      <c r="AO29" s="108"/>
      <c r="AP29" s="110"/>
      <c r="AQ29" s="108"/>
      <c r="AR29" s="108"/>
      <c r="AS29" s="108"/>
      <c r="AT29" s="108"/>
    </row>
    <row r="30" spans="1:46" ht="99.75" x14ac:dyDescent="0.3">
      <c r="A30" s="182"/>
      <c r="B30" s="182"/>
      <c r="C30" s="109" t="s">
        <v>62</v>
      </c>
      <c r="D30" s="109"/>
      <c r="E30" s="133" t="s">
        <v>152</v>
      </c>
      <c r="F30" s="123" t="s">
        <v>73</v>
      </c>
      <c r="G30" s="127" t="s">
        <v>173</v>
      </c>
      <c r="H30" s="136" t="s">
        <v>174</v>
      </c>
      <c r="I30" s="124" t="s">
        <v>175</v>
      </c>
      <c r="J30" s="145">
        <v>2</v>
      </c>
      <c r="K30" s="145" t="str">
        <f>IF(J30=10,'Eval Riesgo'!$B$5,IF(J30=6,'Eval Riesgo'!$B$6,IF(J30=2,'Eval Riesgo'!$B$7,IF(J30=1,'Eval Riesgo'!$B$8))))</f>
        <v>Medio (M)</v>
      </c>
      <c r="L30" s="145">
        <v>1</v>
      </c>
      <c r="M30" s="145" t="str">
        <f>IF(L30=4,'Eval Riesgo'!$B$13,IF(L30=3,'Eval Riesgo'!$B$14,IF(L30=2,'Eval Riesgo'!$B$15,IF(L30=1,'Eval Riesgo'!$B$16))))</f>
        <v>Esporádica (EE)</v>
      </c>
      <c r="N30" s="145">
        <f t="shared" si="5"/>
        <v>2</v>
      </c>
      <c r="O30" s="145" t="str">
        <f>IF(AND(N30&gt;=24,N30&lt;=40),'Eval Riesgo'!$B$29,IF(AND(N30&gt;=10,N30&lt;=20),'Eval Riesgo'!$B$30,IF(AND(N30&gt;=6,N30&lt;=8),'Eval Riesgo'!$B$31,IF(AND(N30&gt;=0,N30&lt;=4),'Eval Riesgo'!$B$32))))</f>
        <v>Bajo (B)</v>
      </c>
      <c r="P30" s="145">
        <v>100</v>
      </c>
      <c r="Q30" s="145" t="str">
        <f>IF(P30=100,'Eval Riesgo'!$B$38,IF(P30=60,'Eval Riesgo'!$B$39,IF(P30=25,'Eval Riesgo'!$B$40,IF(P30=10,'Eval Riesgo'!$B$41))))</f>
        <v>Mortal o catastrófico (M)</v>
      </c>
      <c r="R30" s="145">
        <f t="shared" si="6"/>
        <v>200</v>
      </c>
      <c r="S30" s="145" t="str">
        <f>IF(AND(R30&gt;=600,R30&lt;=4000),'Eval Riesgo'!$B$57,IF(AND(R30&gt;=150,R30&lt;=500),'Eval Riesgo'!$B$58,IF(AND(R30&gt;=40,R30&lt;=120),'Eval Riesgo'!$B$59,IF(AND(R30&gt;=0,R30&lt;40),'Eval Riesgo'!$B$60))))</f>
        <v>II</v>
      </c>
      <c r="T30" s="144" t="str">
        <f>IF(AND(S30="I"),'Eval Riesgo'!$C$65,IF(AND(S30="II"),'Eval Riesgo'!$C$66,IF(AND(S30="III"),'Eval Riesgo'!$C$67,IF(AND(S30="IV"),'Eval Riesgo'!$C$68))))</f>
        <v>NO ACEPTABLE O ACEPTABLE CON CONTROL ESPECÍFICO</v>
      </c>
      <c r="U30" s="145">
        <v>6</v>
      </c>
      <c r="V30" s="145" t="str">
        <f t="shared" si="7"/>
        <v>Caídas a diferente nivel, golpes, traumas, laceraciones, muerte.</v>
      </c>
      <c r="W30" s="145" t="s">
        <v>36</v>
      </c>
      <c r="X30" s="109"/>
      <c r="Y30" s="109"/>
      <c r="Z30" s="109" t="s">
        <v>62</v>
      </c>
      <c r="AA30" s="109" t="s">
        <v>62</v>
      </c>
      <c r="AB30" s="109"/>
      <c r="AC30" s="109"/>
      <c r="AD30" s="145" t="s">
        <v>69</v>
      </c>
      <c r="AE30" s="145" t="s">
        <v>69</v>
      </c>
      <c r="AF30" s="145" t="s">
        <v>69</v>
      </c>
      <c r="AG30" s="157" t="s">
        <v>176</v>
      </c>
      <c r="AH30" s="155" t="s">
        <v>177</v>
      </c>
      <c r="AI30" s="145" t="s">
        <v>69</v>
      </c>
      <c r="AJ30" s="103"/>
      <c r="AK30" s="103"/>
      <c r="AL30" s="103"/>
      <c r="AM30" s="103"/>
      <c r="AN30" s="103"/>
      <c r="AO30" s="103"/>
      <c r="AP30" s="103"/>
      <c r="AQ30" s="103"/>
      <c r="AR30" s="103"/>
      <c r="AS30" s="103"/>
      <c r="AT30" s="103"/>
    </row>
    <row r="31" spans="1:46" ht="53.25" customHeight="1" x14ac:dyDescent="0.3">
      <c r="A31" s="182"/>
      <c r="B31" s="182"/>
      <c r="C31" s="109" t="s">
        <v>62</v>
      </c>
      <c r="D31" s="109"/>
      <c r="E31" s="133" t="s">
        <v>152</v>
      </c>
      <c r="F31" s="123" t="s">
        <v>73</v>
      </c>
      <c r="G31" s="127" t="s">
        <v>74</v>
      </c>
      <c r="H31" s="137" t="s">
        <v>572</v>
      </c>
      <c r="I31" s="124" t="s">
        <v>178</v>
      </c>
      <c r="J31" s="145">
        <v>1</v>
      </c>
      <c r="K31" s="145" t="str">
        <f>IF(J31=10,'Eval Riesgo'!$B$5,IF(J31=6,'Eval Riesgo'!$B$6,IF(J31=2,'Eval Riesgo'!$B$7,IF(J31=1,'Eval Riesgo'!$B$8))))</f>
        <v>Bajo (B)</v>
      </c>
      <c r="L31" s="145">
        <v>2</v>
      </c>
      <c r="M31" s="145" t="str">
        <f>IF(L31=4,'Eval Riesgo'!$B$13,IF(L31=3,'Eval Riesgo'!$B$14,IF(L31=2,'Eval Riesgo'!$B$15,IF(L31=1,'Eval Riesgo'!$B$16))))</f>
        <v>Ocasional (EO)</v>
      </c>
      <c r="N31" s="145">
        <f t="shared" si="5"/>
        <v>2</v>
      </c>
      <c r="O31" s="145" t="str">
        <f>IF(AND(N31&gt;=24,N31&lt;=40),'Eval Riesgo'!$B$29,IF(AND(N31&gt;=10,N31&lt;=20),'Eval Riesgo'!$B$30,IF(AND(N31&gt;=6,N31&lt;=8),'Eval Riesgo'!$B$31,IF(AND(N31&gt;=0,N31&lt;=4),'Eval Riesgo'!$B$32))))</f>
        <v>Bajo (B)</v>
      </c>
      <c r="P31" s="145">
        <v>25</v>
      </c>
      <c r="Q31" s="145" t="str">
        <f>IF(P31=100,'Eval Riesgo'!$B$38,IF(P31=60,'Eval Riesgo'!$B$39,IF(P31=25,'Eval Riesgo'!$B$40,IF(P31=10,'Eval Riesgo'!$B$41))))</f>
        <v>Grave (G)</v>
      </c>
      <c r="R31" s="145">
        <f t="shared" si="6"/>
        <v>50</v>
      </c>
      <c r="S31" s="145" t="str">
        <f>IF(AND(R31&gt;=600,R31&lt;=4000),'Eval Riesgo'!$B$57,IF(AND(R31&gt;=150,R31&lt;=500),'Eval Riesgo'!$B$58,IF(AND(R31&gt;=40,R31&lt;=120),'Eval Riesgo'!$B$59,IF(AND(R31&gt;=0,R31&lt;40),'Eval Riesgo'!$B$60))))</f>
        <v>III</v>
      </c>
      <c r="T31" s="144" t="str">
        <f>IF(AND(S31="I"),'Eval Riesgo'!$C$65,IF(AND(S31="II"),'Eval Riesgo'!$C$66,IF(AND(S31="III"),'Eval Riesgo'!$C$67,IF(AND(S31="IV"),'Eval Riesgo'!$C$68))))</f>
        <v>MEJORABLE</v>
      </c>
      <c r="U31" s="145">
        <v>6</v>
      </c>
      <c r="V31" s="145" t="str">
        <f t="shared" si="7"/>
        <v>Caídas al mismo nivel, golpes, traumas, laceraciones.</v>
      </c>
      <c r="W31" s="145" t="s">
        <v>36</v>
      </c>
      <c r="X31" s="109"/>
      <c r="Y31" s="109"/>
      <c r="Z31" s="109" t="s">
        <v>62</v>
      </c>
      <c r="AA31" s="109" t="s">
        <v>62</v>
      </c>
      <c r="AB31" s="109"/>
      <c r="AC31" s="109"/>
      <c r="AD31" s="145" t="s">
        <v>69</v>
      </c>
      <c r="AE31" s="145" t="s">
        <v>69</v>
      </c>
      <c r="AF31" s="157" t="s">
        <v>122</v>
      </c>
      <c r="AG31" s="157" t="s">
        <v>179</v>
      </c>
      <c r="AH31" s="155" t="s">
        <v>180</v>
      </c>
      <c r="AI31" s="145" t="s">
        <v>69</v>
      </c>
      <c r="AJ31" s="112"/>
      <c r="AK31" s="111"/>
      <c r="AL31" s="110"/>
      <c r="AM31" s="111"/>
      <c r="AN31" s="108"/>
      <c r="AO31" s="108"/>
      <c r="AP31" s="110"/>
      <c r="AQ31" s="108"/>
      <c r="AR31" s="108"/>
      <c r="AS31" s="108"/>
      <c r="AT31" s="108"/>
    </row>
    <row r="32" spans="1:46" ht="53.25" customHeight="1" x14ac:dyDescent="0.3">
      <c r="A32" s="182"/>
      <c r="B32" s="182"/>
      <c r="C32" s="109" t="s">
        <v>62</v>
      </c>
      <c r="D32" s="109"/>
      <c r="E32" s="133" t="s">
        <v>152</v>
      </c>
      <c r="F32" s="123" t="s">
        <v>73</v>
      </c>
      <c r="G32" s="125" t="s">
        <v>181</v>
      </c>
      <c r="H32" s="137" t="s">
        <v>577</v>
      </c>
      <c r="I32" s="124" t="s">
        <v>182</v>
      </c>
      <c r="J32" s="145">
        <v>1</v>
      </c>
      <c r="K32" s="145" t="str">
        <f>IF(J32=10,'Eval Riesgo'!$B$5,IF(J32=6,'Eval Riesgo'!$B$6,IF(J32=2,'Eval Riesgo'!$B$7,IF(J32=1,'Eval Riesgo'!$B$8))))</f>
        <v>Bajo (B)</v>
      </c>
      <c r="L32" s="145">
        <v>2</v>
      </c>
      <c r="M32" s="145" t="str">
        <f>IF(L32=4,'Eval Riesgo'!$B$13,IF(L32=3,'Eval Riesgo'!$B$14,IF(L32=2,'Eval Riesgo'!$B$15,IF(L32=1,'Eval Riesgo'!$B$16))))</f>
        <v>Ocasional (EO)</v>
      </c>
      <c r="N32" s="145">
        <f>+J32*L32</f>
        <v>2</v>
      </c>
      <c r="O32" s="145" t="str">
        <f>IF(AND(N32&gt;=24,N32&lt;=40),'Eval Riesgo'!$B$29,IF(AND(N32&gt;=10,N32&lt;=20),'Eval Riesgo'!$B$30,IF(AND(N32&gt;=6,N32&lt;=8),'Eval Riesgo'!$B$31,IF(AND(N32&gt;=0,N32&lt;=4),'Eval Riesgo'!$B$32))))</f>
        <v>Bajo (B)</v>
      </c>
      <c r="P32" s="145">
        <v>25</v>
      </c>
      <c r="Q32" s="145" t="str">
        <f>IF(P32=100,'Eval Riesgo'!$B$38,IF(P32=60,'Eval Riesgo'!$B$39,IF(P32=25,'Eval Riesgo'!$B$40,IF(P32=10,'Eval Riesgo'!$B$41))))</f>
        <v>Grave (G)</v>
      </c>
      <c r="R32" s="145">
        <f>+N32*P32</f>
        <v>50</v>
      </c>
      <c r="S32" s="145" t="str">
        <f>IF(AND(R32&gt;=600,R32&lt;=4000),'Eval Riesgo'!$B$57,IF(AND(R32&gt;=150,R32&lt;=500),'Eval Riesgo'!$B$58,IF(AND(R32&gt;=40,R32&lt;=120),'Eval Riesgo'!$B$59,IF(AND(R32&gt;=0,R32&lt;40),'Eval Riesgo'!$B$60))))</f>
        <v>III</v>
      </c>
      <c r="T32" s="144" t="str">
        <f>IF(AND(S32="I"),'Eval Riesgo'!$C$65,IF(AND(S32="II"),'Eval Riesgo'!$C$66,IF(AND(S32="III"),'Eval Riesgo'!$C$67,IF(AND(S32="IV"),'Eval Riesgo'!$C$68))))</f>
        <v>MEJORABLE</v>
      </c>
      <c r="U32" s="145">
        <v>6</v>
      </c>
      <c r="V32" s="144" t="str">
        <f t="shared" si="7"/>
        <v>Quemaduras de 1er grado</v>
      </c>
      <c r="W32" s="145" t="s">
        <v>36</v>
      </c>
      <c r="X32" s="110"/>
      <c r="Y32" s="109"/>
      <c r="Z32" s="109" t="s">
        <v>62</v>
      </c>
      <c r="AA32" s="109" t="s">
        <v>62</v>
      </c>
      <c r="AB32" s="109"/>
      <c r="AC32" s="109"/>
      <c r="AD32" s="145" t="s">
        <v>69</v>
      </c>
      <c r="AE32" s="145" t="s">
        <v>69</v>
      </c>
      <c r="AF32" s="145" t="s">
        <v>69</v>
      </c>
      <c r="AG32" s="157" t="s">
        <v>183</v>
      </c>
      <c r="AH32" s="145" t="s">
        <v>184</v>
      </c>
      <c r="AI32" s="145" t="s">
        <v>69</v>
      </c>
      <c r="AJ32" s="112"/>
      <c r="AK32" s="111"/>
      <c r="AL32" s="110"/>
      <c r="AM32" s="111"/>
      <c r="AN32" s="108"/>
      <c r="AO32" s="108"/>
      <c r="AP32" s="110"/>
      <c r="AQ32" s="108"/>
      <c r="AR32" s="108"/>
      <c r="AS32" s="108"/>
      <c r="AT32" s="108"/>
    </row>
    <row r="33" spans="1:46" ht="53.25" customHeight="1" x14ac:dyDescent="0.3">
      <c r="A33" s="182"/>
      <c r="B33" s="183"/>
      <c r="C33" s="109" t="s">
        <v>62</v>
      </c>
      <c r="D33" s="109"/>
      <c r="E33" s="133" t="s">
        <v>152</v>
      </c>
      <c r="F33" s="123" t="s">
        <v>73</v>
      </c>
      <c r="G33" s="125" t="s">
        <v>181</v>
      </c>
      <c r="H33" s="137" t="s">
        <v>578</v>
      </c>
      <c r="I33" s="124" t="s">
        <v>185</v>
      </c>
      <c r="J33" s="145">
        <v>1</v>
      </c>
      <c r="K33" s="145" t="str">
        <f>IF(J33=10,'Eval Riesgo'!$B$5,IF(J33=6,'Eval Riesgo'!$B$6,IF(J33=2,'Eval Riesgo'!$B$7,IF(J33=1,'Eval Riesgo'!$B$8))))</f>
        <v>Bajo (B)</v>
      </c>
      <c r="L33" s="145">
        <v>2</v>
      </c>
      <c r="M33" s="145" t="str">
        <f>IF(L33=4,'Eval Riesgo'!$B$13,IF(L33=3,'Eval Riesgo'!$B$14,IF(L33=2,'Eval Riesgo'!$B$15,IF(L33=1,'Eval Riesgo'!$B$16))))</f>
        <v>Ocasional (EO)</v>
      </c>
      <c r="N33" s="145">
        <f>+J33*L33</f>
        <v>2</v>
      </c>
      <c r="O33" s="145" t="str">
        <f>IF(AND(N33&gt;=24,N33&lt;=40),'Eval Riesgo'!$B$29,IF(AND(N33&gt;=10,N33&lt;=20),'Eval Riesgo'!$B$30,IF(AND(N33&gt;=6,N33&lt;=8),'Eval Riesgo'!$B$31,IF(AND(N33&gt;=0,N33&lt;=4),'Eval Riesgo'!$B$32))))</f>
        <v>Bajo (B)</v>
      </c>
      <c r="P33" s="145">
        <v>25</v>
      </c>
      <c r="Q33" s="145" t="str">
        <f>IF(P33=100,'Eval Riesgo'!$B$38,IF(P33=60,'Eval Riesgo'!$B$39,IF(P33=25,'Eval Riesgo'!$B$40,IF(P33=10,'Eval Riesgo'!$B$41))))</f>
        <v>Grave (G)</v>
      </c>
      <c r="R33" s="145">
        <f>+N33*P33</f>
        <v>50</v>
      </c>
      <c r="S33" s="145" t="str">
        <f>IF(AND(R33&gt;=600,R33&lt;=4000),'Eval Riesgo'!$B$57,IF(AND(R33&gt;=150,R33&lt;=500),'Eval Riesgo'!$B$58,IF(AND(R33&gt;=40,R33&lt;=120),'Eval Riesgo'!$B$59,IF(AND(R33&gt;=0,R33&lt;40),'Eval Riesgo'!$B$60))))</f>
        <v>III</v>
      </c>
      <c r="T33" s="144" t="str">
        <f>IF(AND(S33="I"),'Eval Riesgo'!$C$65,IF(AND(S33="II"),'Eval Riesgo'!$C$66,IF(AND(S33="III"),'Eval Riesgo'!$C$67,IF(AND(S33="IV"),'Eval Riesgo'!$C$68))))</f>
        <v>MEJORABLE</v>
      </c>
      <c r="U33" s="145">
        <v>6</v>
      </c>
      <c r="V33" s="144" t="str">
        <f t="shared" si="7"/>
        <v>Cortes, laceraciones.</v>
      </c>
      <c r="W33" s="145" t="s">
        <v>36</v>
      </c>
      <c r="X33" s="110"/>
      <c r="Y33" s="109"/>
      <c r="Z33" s="109" t="s">
        <v>62</v>
      </c>
      <c r="AA33" s="109" t="s">
        <v>62</v>
      </c>
      <c r="AB33" s="109"/>
      <c r="AC33" s="109"/>
      <c r="AD33" s="145" t="s">
        <v>69</v>
      </c>
      <c r="AE33" s="145" t="s">
        <v>69</v>
      </c>
      <c r="AF33" s="145" t="s">
        <v>69</v>
      </c>
      <c r="AG33" s="157" t="s">
        <v>183</v>
      </c>
      <c r="AH33" s="145" t="s">
        <v>184</v>
      </c>
      <c r="AI33" s="145" t="s">
        <v>69</v>
      </c>
      <c r="AJ33" s="112"/>
      <c r="AK33" s="111"/>
      <c r="AL33" s="110"/>
      <c r="AM33" s="111"/>
      <c r="AN33" s="108"/>
      <c r="AO33" s="108"/>
      <c r="AP33" s="110"/>
      <c r="AQ33" s="108"/>
      <c r="AR33" s="108"/>
      <c r="AS33" s="108"/>
      <c r="AT33" s="108"/>
    </row>
    <row r="34" spans="1:46" ht="60.75" customHeight="1" x14ac:dyDescent="0.3">
      <c r="A34" s="182" t="s">
        <v>186</v>
      </c>
      <c r="B34" s="181" t="s">
        <v>187</v>
      </c>
      <c r="C34" s="109" t="s">
        <v>62</v>
      </c>
      <c r="D34" s="109"/>
      <c r="E34" s="133" t="s">
        <v>163</v>
      </c>
      <c r="F34" s="123" t="s">
        <v>82</v>
      </c>
      <c r="G34" s="125" t="s">
        <v>153</v>
      </c>
      <c r="H34" s="136" t="s">
        <v>154</v>
      </c>
      <c r="I34" s="124" t="s">
        <v>155</v>
      </c>
      <c r="J34" s="145">
        <v>1</v>
      </c>
      <c r="K34" s="143" t="str">
        <f>IF(J34=10,'Eval Riesgo'!$B$5,IF(J34=6,'Eval Riesgo'!$B$6,IF(J34=2,'Eval Riesgo'!$B$7,IF(J34=1,'Eval Riesgo'!$B$8))))</f>
        <v>Bajo (B)</v>
      </c>
      <c r="L34" s="145">
        <v>2</v>
      </c>
      <c r="M34" s="143" t="str">
        <f>IF(L34=4,'Eval Riesgo'!$B$13,IF(L34=3,'Eval Riesgo'!$B$14,IF(L34=2,'Eval Riesgo'!$B$15,IF(L34=1,'Eval Riesgo'!$B$16))))</f>
        <v>Ocasional (EO)</v>
      </c>
      <c r="N34" s="144">
        <f t="shared" ref="N34:N47" si="8">+J34*L34</f>
        <v>2</v>
      </c>
      <c r="O34" s="144" t="str">
        <f>IF(AND(N34&gt;=24,N34&lt;=40),'Eval Riesgo'!$B$29,IF(AND(N34&gt;=10,N34&lt;=20),'Eval Riesgo'!$B$30,IF(AND(N34&gt;=6,N34&lt;=8),'Eval Riesgo'!$B$31,IF(AND(N34&gt;=0,N34&lt;=4),'Eval Riesgo'!$B$32))))</f>
        <v>Bajo (B)</v>
      </c>
      <c r="P34" s="145">
        <v>25</v>
      </c>
      <c r="Q34" s="144" t="str">
        <f>IF(P34=100,'Eval Riesgo'!$B$38,IF(P34=60,'Eval Riesgo'!$B$39,IF(P34=25,'Eval Riesgo'!$B$40,IF(P34=10,'Eval Riesgo'!$B$41))))</f>
        <v>Grave (G)</v>
      </c>
      <c r="R34" s="144">
        <f t="shared" ref="R34:R47" si="9">+N34*P34</f>
        <v>50</v>
      </c>
      <c r="S34" s="144" t="str">
        <f>IF(AND(R34&gt;=600,R34&lt;=4000),'Eval Riesgo'!$B$57,IF(AND(R34&gt;=150,R34&lt;=500),'Eval Riesgo'!$B$58,IF(AND(R34&gt;=40,R34&lt;=120),'Eval Riesgo'!$B$59,IF(AND(R34&gt;=0,R34&lt;40),'Eval Riesgo'!$B$60))))</f>
        <v>III</v>
      </c>
      <c r="T34" s="144" t="str">
        <f>IF(AND(S34="I"),'Eval Riesgo'!$C$65,IF(AND(S34="II"),'Eval Riesgo'!$C$66,IF(AND(S34="III"),'Eval Riesgo'!$C$67,IF(AND(S34="IV"),'Eval Riesgo'!$C$68))))</f>
        <v>MEJORABLE</v>
      </c>
      <c r="U34" s="144">
        <v>6</v>
      </c>
      <c r="V34" s="144" t="str">
        <f t="shared" ref="V34:V47" si="10">I34</f>
        <v>Incendios, quemaduras, intoxicación, afectaciones respiratorias, dermatitis, alergias.</v>
      </c>
      <c r="W34" s="143" t="s">
        <v>36</v>
      </c>
      <c r="X34" s="110"/>
      <c r="Y34" s="109"/>
      <c r="Z34" s="109" t="s">
        <v>62</v>
      </c>
      <c r="AA34" s="109" t="s">
        <v>62</v>
      </c>
      <c r="AB34" s="109"/>
      <c r="AC34" s="109"/>
      <c r="AD34" s="153" t="s">
        <v>69</v>
      </c>
      <c r="AE34" s="153" t="s">
        <v>69</v>
      </c>
      <c r="AF34" s="153" t="s">
        <v>69</v>
      </c>
      <c r="AG34" s="155" t="s">
        <v>188</v>
      </c>
      <c r="AH34" s="155" t="s">
        <v>189</v>
      </c>
      <c r="AI34" s="145" t="s">
        <v>69</v>
      </c>
      <c r="AJ34" s="112"/>
      <c r="AK34" s="111"/>
      <c r="AL34" s="110"/>
      <c r="AM34" s="111"/>
      <c r="AN34" s="108"/>
      <c r="AO34" s="108"/>
      <c r="AP34" s="110"/>
      <c r="AQ34" s="108"/>
      <c r="AR34" s="108"/>
      <c r="AS34" s="108"/>
      <c r="AT34" s="108"/>
    </row>
    <row r="35" spans="1:46" ht="89.25" x14ac:dyDescent="0.3">
      <c r="A35" s="182"/>
      <c r="B35" s="182"/>
      <c r="C35" s="109" t="s">
        <v>62</v>
      </c>
      <c r="D35" s="109"/>
      <c r="E35" s="133" t="s">
        <v>163</v>
      </c>
      <c r="F35" s="123" t="s">
        <v>164</v>
      </c>
      <c r="G35" s="127" t="s">
        <v>136</v>
      </c>
      <c r="H35" s="136" t="s">
        <v>165</v>
      </c>
      <c r="I35" s="124" t="s">
        <v>138</v>
      </c>
      <c r="J35" s="145">
        <v>1</v>
      </c>
      <c r="K35" s="143" t="str">
        <f>IF(J35=10,'Eval Riesgo'!$B$5,IF(J35=6,'Eval Riesgo'!$B$6,IF(J35=2,'Eval Riesgo'!$B$7,IF(J35=1,'Eval Riesgo'!$B$8))))</f>
        <v>Bajo (B)</v>
      </c>
      <c r="L35" s="145">
        <v>2</v>
      </c>
      <c r="M35" s="143" t="str">
        <f>IF(L35=4,'Eval Riesgo'!$B$13,IF(L35=3,'Eval Riesgo'!$B$14,IF(L35=2,'Eval Riesgo'!$B$15,IF(L35=1,'Eval Riesgo'!$B$16))))</f>
        <v>Ocasional (EO)</v>
      </c>
      <c r="N35" s="144">
        <f t="shared" si="8"/>
        <v>2</v>
      </c>
      <c r="O35" s="144" t="str">
        <f>IF(AND(N35&gt;=24,N35&lt;=40),'Eval Riesgo'!$B$29,IF(AND(N35&gt;=10,N35&lt;=20),'Eval Riesgo'!$B$30,IF(AND(N35&gt;=6,N35&lt;=8),'Eval Riesgo'!$B$31,IF(AND(N35&gt;=0,N35&lt;=4),'Eval Riesgo'!$B$32))))</f>
        <v>Bajo (B)</v>
      </c>
      <c r="P35" s="145">
        <v>25</v>
      </c>
      <c r="Q35" s="144" t="str">
        <f>IF(P35=100,'Eval Riesgo'!$B$38,IF(P35=60,'Eval Riesgo'!$B$39,IF(P35=25,'Eval Riesgo'!$B$40,IF(P35=10,'Eval Riesgo'!$B$41))))</f>
        <v>Grave (G)</v>
      </c>
      <c r="R35" s="144">
        <f t="shared" si="9"/>
        <v>50</v>
      </c>
      <c r="S35" s="144" t="str">
        <f>IF(AND(R35&gt;=600,R35&lt;=4000),'Eval Riesgo'!$B$57,IF(AND(R35&gt;=150,R35&lt;=500),'Eval Riesgo'!$B$58,IF(AND(R35&gt;=40,R35&lt;=120),'Eval Riesgo'!$B$59,IF(AND(R35&gt;=0,R35&lt;40),'Eval Riesgo'!$B$60))))</f>
        <v>III</v>
      </c>
      <c r="T35" s="144" t="str">
        <f>IF(AND(S35="I"),'Eval Riesgo'!$C$65,IF(AND(S35="II"),'Eval Riesgo'!$C$66,IF(AND(S35="III"),'Eval Riesgo'!$C$67,IF(AND(S35="IV"),'Eval Riesgo'!$C$68))))</f>
        <v>MEJORABLE</v>
      </c>
      <c r="U35" s="144">
        <v>6</v>
      </c>
      <c r="V35" s="144" t="str">
        <f t="shared" si="10"/>
        <v>Golpes, traumas, heridas, infecciones, intoxicación, Mordeduras, picaduras, punciones, reacciones alérgicas, muerte</v>
      </c>
      <c r="W35" s="143" t="s">
        <v>36</v>
      </c>
      <c r="X35" s="110"/>
      <c r="Y35" s="109"/>
      <c r="Z35" s="109" t="s">
        <v>62</v>
      </c>
      <c r="AA35" s="109" t="s">
        <v>62</v>
      </c>
      <c r="AB35" s="109"/>
      <c r="AC35" s="109"/>
      <c r="AD35" s="153" t="s">
        <v>69</v>
      </c>
      <c r="AE35" s="153" t="s">
        <v>69</v>
      </c>
      <c r="AF35" s="153" t="s">
        <v>69</v>
      </c>
      <c r="AG35" s="155" t="s">
        <v>190</v>
      </c>
      <c r="AH35" s="155" t="s">
        <v>167</v>
      </c>
      <c r="AI35" s="155" t="s">
        <v>168</v>
      </c>
      <c r="AJ35" s="112"/>
      <c r="AK35" s="111"/>
      <c r="AL35" s="110"/>
      <c r="AM35" s="111"/>
      <c r="AN35" s="108"/>
      <c r="AO35" s="108"/>
      <c r="AP35" s="110"/>
      <c r="AQ35" s="108"/>
      <c r="AR35" s="108"/>
      <c r="AS35" s="108"/>
      <c r="AT35" s="108"/>
    </row>
    <row r="36" spans="1:46" ht="38.25" x14ac:dyDescent="0.3">
      <c r="A36" s="182"/>
      <c r="B36" s="182"/>
      <c r="C36" s="109" t="s">
        <v>62</v>
      </c>
      <c r="D36" s="109"/>
      <c r="E36" s="133" t="s">
        <v>163</v>
      </c>
      <c r="F36" s="123" t="s">
        <v>73</v>
      </c>
      <c r="G36" s="127" t="s">
        <v>74</v>
      </c>
      <c r="H36" s="137" t="s">
        <v>572</v>
      </c>
      <c r="I36" s="124" t="s">
        <v>178</v>
      </c>
      <c r="J36" s="145">
        <v>1</v>
      </c>
      <c r="K36" s="145" t="str">
        <f>IF(J36=10,'Eval Riesgo'!$B$5,IF(J36=6,'Eval Riesgo'!$B$6,IF(J36=2,'Eval Riesgo'!$B$7,IF(J36=1,'Eval Riesgo'!$B$8))))</f>
        <v>Bajo (B)</v>
      </c>
      <c r="L36" s="145">
        <v>2</v>
      </c>
      <c r="M36" s="145" t="str">
        <f>IF(L36=4,'Eval Riesgo'!$B$13,IF(L36=3,'Eval Riesgo'!$B$14,IF(L36=2,'Eval Riesgo'!$B$15,IF(L36=1,'Eval Riesgo'!$B$16))))</f>
        <v>Ocasional (EO)</v>
      </c>
      <c r="N36" s="145">
        <f t="shared" si="8"/>
        <v>2</v>
      </c>
      <c r="O36" s="145" t="str">
        <f>IF(AND(N36&gt;=24,N36&lt;=40),'Eval Riesgo'!$B$29,IF(AND(N36&gt;=10,N36&lt;=20),'Eval Riesgo'!$B$30,IF(AND(N36&gt;=6,N36&lt;=8),'Eval Riesgo'!$B$31,IF(AND(N36&gt;=0,N36&lt;=4),'Eval Riesgo'!$B$32))))</f>
        <v>Bajo (B)</v>
      </c>
      <c r="P36" s="145">
        <v>25</v>
      </c>
      <c r="Q36" s="145" t="str">
        <f>IF(P36=100,'Eval Riesgo'!$B$38,IF(P36=60,'Eval Riesgo'!$B$39,IF(P36=25,'Eval Riesgo'!$B$40,IF(P36=10,'Eval Riesgo'!$B$41))))</f>
        <v>Grave (G)</v>
      </c>
      <c r="R36" s="145">
        <f t="shared" si="9"/>
        <v>50</v>
      </c>
      <c r="S36" s="145" t="str">
        <f>IF(AND(R36&gt;=600,R36&lt;=4000),'Eval Riesgo'!$B$57,IF(AND(R36&gt;=150,R36&lt;=500),'Eval Riesgo'!$B$58,IF(AND(R36&gt;=40,R36&lt;=120),'Eval Riesgo'!$B$59,IF(AND(R36&gt;=0,R36&lt;40),'Eval Riesgo'!$B$60))))</f>
        <v>III</v>
      </c>
      <c r="T36" s="144" t="str">
        <f>IF(AND(S36="I"),'Eval Riesgo'!$C$65,IF(AND(S36="II"),'Eval Riesgo'!$C$66,IF(AND(S36="III"),'Eval Riesgo'!$C$67,IF(AND(S36="IV"),'Eval Riesgo'!$C$68))))</f>
        <v>MEJORABLE</v>
      </c>
      <c r="U36" s="145">
        <v>6</v>
      </c>
      <c r="V36" s="145" t="str">
        <f t="shared" si="10"/>
        <v>Caídas al mismo nivel, golpes, traumas, laceraciones.</v>
      </c>
      <c r="W36" s="145" t="s">
        <v>36</v>
      </c>
      <c r="X36" s="109"/>
      <c r="Y36" s="109"/>
      <c r="Z36" s="109" t="s">
        <v>62</v>
      </c>
      <c r="AA36" s="109" t="s">
        <v>62</v>
      </c>
      <c r="AB36" s="109"/>
      <c r="AC36" s="109"/>
      <c r="AD36" s="145" t="s">
        <v>69</v>
      </c>
      <c r="AE36" s="145" t="s">
        <v>69</v>
      </c>
      <c r="AF36" s="157" t="s">
        <v>122</v>
      </c>
      <c r="AG36" s="157" t="s">
        <v>179</v>
      </c>
      <c r="AH36" s="155" t="s">
        <v>191</v>
      </c>
      <c r="AI36" s="145" t="s">
        <v>69</v>
      </c>
      <c r="AJ36" s="112"/>
      <c r="AK36" s="111"/>
      <c r="AL36" s="110"/>
      <c r="AM36" s="111"/>
      <c r="AN36" s="108"/>
      <c r="AO36" s="108"/>
      <c r="AP36" s="110"/>
      <c r="AQ36" s="108"/>
      <c r="AR36" s="108"/>
      <c r="AS36" s="108"/>
      <c r="AT36" s="108"/>
    </row>
    <row r="37" spans="1:46" ht="38.25" x14ac:dyDescent="0.3">
      <c r="A37" s="182"/>
      <c r="B37" s="182"/>
      <c r="C37" s="109" t="s">
        <v>62</v>
      </c>
      <c r="D37" s="109"/>
      <c r="E37" s="133" t="s">
        <v>163</v>
      </c>
      <c r="F37" s="123" t="s">
        <v>73</v>
      </c>
      <c r="G37" s="125" t="s">
        <v>169</v>
      </c>
      <c r="H37" s="137" t="s">
        <v>170</v>
      </c>
      <c r="I37" s="124" t="s">
        <v>128</v>
      </c>
      <c r="J37" s="145">
        <v>1</v>
      </c>
      <c r="K37" s="143" t="str">
        <f>IF(J37=10,'Eval Riesgo'!$B$5,IF(J37=6,'Eval Riesgo'!$B$6,IF(J37=2,'Eval Riesgo'!$B$7,IF(J37=1,'Eval Riesgo'!$B$8))))</f>
        <v>Bajo (B)</v>
      </c>
      <c r="L37" s="145">
        <v>2</v>
      </c>
      <c r="M37" s="143" t="str">
        <f>IF(L37=4,'Eval Riesgo'!$B$13,IF(L37=3,'Eval Riesgo'!$B$14,IF(L37=2,'Eval Riesgo'!$B$15,IF(L37=1,'Eval Riesgo'!$B$16))))</f>
        <v>Ocasional (EO)</v>
      </c>
      <c r="N37" s="144">
        <f t="shared" si="8"/>
        <v>2</v>
      </c>
      <c r="O37" s="144" t="str">
        <f>IF(AND(N37&gt;=24,N37&lt;=40),'Eval Riesgo'!$B$29,IF(AND(N37&gt;=10,N37&lt;=20),'Eval Riesgo'!$B$30,IF(AND(N37&gt;=6,N37&lt;=8),'Eval Riesgo'!$B$31,IF(AND(N37&gt;=0,N37&lt;=4),'Eval Riesgo'!$B$32))))</f>
        <v>Bajo (B)</v>
      </c>
      <c r="P37" s="145">
        <v>25</v>
      </c>
      <c r="Q37" s="144" t="str">
        <f>IF(P37=100,'Eval Riesgo'!$B$38,IF(P37=60,'Eval Riesgo'!$B$39,IF(P37=25,'Eval Riesgo'!$B$40,IF(P37=10,'Eval Riesgo'!$B$41))))</f>
        <v>Grave (G)</v>
      </c>
      <c r="R37" s="144">
        <f t="shared" si="9"/>
        <v>50</v>
      </c>
      <c r="S37" s="144" t="str">
        <f>IF(AND(R37&gt;=600,R37&lt;=4000),'Eval Riesgo'!$B$57,IF(AND(R37&gt;=150,R37&lt;=500),'Eval Riesgo'!$B$58,IF(AND(R37&gt;=40,R37&lt;=120),'Eval Riesgo'!$B$59,IF(AND(R37&gt;=0,R37&lt;40),'Eval Riesgo'!$B$60))))</f>
        <v>III</v>
      </c>
      <c r="T37" s="144" t="str">
        <f>IF(AND(S37="I"),'Eval Riesgo'!$C$65,IF(AND(S37="II"),'Eval Riesgo'!$C$66,IF(AND(S37="III"),'Eval Riesgo'!$C$67,IF(AND(S37="IV"),'Eval Riesgo'!$C$68))))</f>
        <v>MEJORABLE</v>
      </c>
      <c r="U37" s="144">
        <v>6</v>
      </c>
      <c r="V37" s="144" t="str">
        <f t="shared" si="10"/>
        <v>Golpes, traumas, laceraciones, punciones</v>
      </c>
      <c r="W37" s="143" t="s">
        <v>36</v>
      </c>
      <c r="X37" s="110"/>
      <c r="Y37" s="109"/>
      <c r="Z37" s="109" t="s">
        <v>62</v>
      </c>
      <c r="AA37" s="109" t="s">
        <v>62</v>
      </c>
      <c r="AB37" s="109"/>
      <c r="AC37" s="109"/>
      <c r="AD37" s="153" t="s">
        <v>69</v>
      </c>
      <c r="AE37" s="153" t="s">
        <v>69</v>
      </c>
      <c r="AF37" s="153" t="s">
        <v>69</v>
      </c>
      <c r="AG37" s="155" t="s">
        <v>192</v>
      </c>
      <c r="AH37" s="155" t="s">
        <v>172</v>
      </c>
      <c r="AI37" s="145" t="s">
        <v>69</v>
      </c>
      <c r="AJ37" s="112"/>
      <c r="AK37" s="111"/>
      <c r="AL37" s="110"/>
      <c r="AM37" s="111"/>
      <c r="AN37" s="108"/>
      <c r="AO37" s="108"/>
      <c r="AP37" s="110"/>
      <c r="AQ37" s="108"/>
      <c r="AR37" s="108"/>
      <c r="AS37" s="108"/>
      <c r="AT37" s="108"/>
    </row>
    <row r="38" spans="1:46" ht="71.25" x14ac:dyDescent="0.3">
      <c r="A38" s="182"/>
      <c r="B38" s="183"/>
      <c r="C38" s="109" t="s">
        <v>62</v>
      </c>
      <c r="D38" s="109"/>
      <c r="E38" s="133" t="s">
        <v>163</v>
      </c>
      <c r="F38" s="123" t="s">
        <v>64</v>
      </c>
      <c r="G38" s="125" t="s">
        <v>193</v>
      </c>
      <c r="H38" s="136" t="s">
        <v>194</v>
      </c>
      <c r="I38" s="124" t="s">
        <v>195</v>
      </c>
      <c r="J38" s="145">
        <v>1</v>
      </c>
      <c r="K38" s="143" t="str">
        <f>IF(J38=10,'Eval Riesgo'!$B$5,IF(J38=6,'Eval Riesgo'!$B$6,IF(J38=2,'Eval Riesgo'!$B$7,IF(J38=1,'Eval Riesgo'!$B$8))))</f>
        <v>Bajo (B)</v>
      </c>
      <c r="L38" s="146">
        <v>2</v>
      </c>
      <c r="M38" s="143" t="str">
        <f>IF(L38=4,'Eval Riesgo'!$B$13,IF(L38=3,'Eval Riesgo'!$B$14,IF(L38=2,'Eval Riesgo'!$B$15,IF(L38=1,'Eval Riesgo'!$B$16))))</f>
        <v>Ocasional (EO)</v>
      </c>
      <c r="N38" s="144">
        <f t="shared" si="8"/>
        <v>2</v>
      </c>
      <c r="O38" s="144" t="str">
        <f>IF(AND(N38&gt;=24,N38&lt;=40),'Eval Riesgo'!$B$29,IF(AND(N38&gt;=10,N38&lt;=20),'Eval Riesgo'!$B$30,IF(AND(N38&gt;=6,N38&lt;=8),'Eval Riesgo'!$B$31,IF(AND(N38&gt;=0,N38&lt;=4),'Eval Riesgo'!$B$32))))</f>
        <v>Bajo (B)</v>
      </c>
      <c r="P38" s="146">
        <v>25</v>
      </c>
      <c r="Q38" s="144" t="str">
        <f>IF(P38=100,'Eval Riesgo'!$B$38,IF(P38=60,'Eval Riesgo'!$B$39,IF(P38=25,'Eval Riesgo'!$B$40,IF(P38=10,'Eval Riesgo'!$B$41))))</f>
        <v>Grave (G)</v>
      </c>
      <c r="R38" s="144">
        <f t="shared" si="9"/>
        <v>50</v>
      </c>
      <c r="S38" s="144" t="str">
        <f>IF(AND(R38&gt;=600,R38&lt;=4000),'Eval Riesgo'!$B$57,IF(AND(R38&gt;=150,R38&lt;=500),'Eval Riesgo'!$B$58,IF(AND(R38&gt;=40,R38&lt;=120),'Eval Riesgo'!$B$59,IF(AND(R38&gt;=0,R38&lt;40),'Eval Riesgo'!$B$60))))</f>
        <v>III</v>
      </c>
      <c r="T38" s="144" t="str">
        <f>IF(AND(S38="I"),'Eval Riesgo'!$C$65,IF(AND(S38="II"),'Eval Riesgo'!$C$66,IF(AND(S38="III"),'Eval Riesgo'!$C$67,IF(AND(S38="IV"),'Eval Riesgo'!$C$68))))</f>
        <v>MEJORABLE</v>
      </c>
      <c r="U38" s="144">
        <v>6</v>
      </c>
      <c r="V38" s="144" t="str">
        <f t="shared" si="10"/>
        <v xml:space="preserve">Zoonosis, Enfermedades infecciosas, gastrointestinales, tóxicas y reacciones alérgicas. </v>
      </c>
      <c r="W38" s="143" t="s">
        <v>36</v>
      </c>
      <c r="X38" s="110"/>
      <c r="Y38" s="109"/>
      <c r="Z38" s="109" t="s">
        <v>62</v>
      </c>
      <c r="AA38" s="109" t="s">
        <v>62</v>
      </c>
      <c r="AB38" s="109"/>
      <c r="AC38" s="109"/>
      <c r="AD38" s="153" t="s">
        <v>69</v>
      </c>
      <c r="AE38" s="153" t="s">
        <v>69</v>
      </c>
      <c r="AF38" s="153" t="s">
        <v>69</v>
      </c>
      <c r="AG38" s="155" t="s">
        <v>196</v>
      </c>
      <c r="AH38" s="155" t="s">
        <v>189</v>
      </c>
      <c r="AI38" s="145" t="s">
        <v>69</v>
      </c>
      <c r="AJ38" s="103"/>
      <c r="AK38" s="103"/>
      <c r="AL38" s="103"/>
      <c r="AM38" s="103"/>
      <c r="AN38" s="103"/>
      <c r="AO38" s="103"/>
      <c r="AP38" s="103"/>
      <c r="AQ38" s="103"/>
      <c r="AR38" s="103"/>
      <c r="AS38" s="103"/>
      <c r="AT38" s="103"/>
    </row>
    <row r="39" spans="1:46" ht="63.75" x14ac:dyDescent="0.3">
      <c r="A39" s="182"/>
      <c r="B39" s="119" t="s">
        <v>197</v>
      </c>
      <c r="C39" s="109" t="s">
        <v>62</v>
      </c>
      <c r="D39" s="109"/>
      <c r="E39" s="133" t="s">
        <v>198</v>
      </c>
      <c r="F39" s="123" t="s">
        <v>73</v>
      </c>
      <c r="G39" s="125" t="s">
        <v>199</v>
      </c>
      <c r="H39" s="137" t="s">
        <v>200</v>
      </c>
      <c r="I39" s="124" t="s">
        <v>201</v>
      </c>
      <c r="J39" s="146">
        <v>1</v>
      </c>
      <c r="K39" s="143" t="str">
        <f>IF(J39=10,'Eval Riesgo'!$B$5,IF(J39=6,'Eval Riesgo'!$B$6,IF(J39=2,'Eval Riesgo'!$B$7,IF(J39=1,'Eval Riesgo'!$B$8))))</f>
        <v>Bajo (B)</v>
      </c>
      <c r="L39" s="146">
        <v>2</v>
      </c>
      <c r="M39" s="143" t="str">
        <f>IF(L39=4,'Eval Riesgo'!$B$13,IF(L39=3,'Eval Riesgo'!$B$14,IF(L39=2,'Eval Riesgo'!$B$15,IF(L39=1,'Eval Riesgo'!$B$16))))</f>
        <v>Ocasional (EO)</v>
      </c>
      <c r="N39" s="144">
        <f t="shared" si="8"/>
        <v>2</v>
      </c>
      <c r="O39" s="144" t="str">
        <f>IF(AND(N39&gt;=24,N39&lt;=40),'Eval Riesgo'!$B$29,IF(AND(N39&gt;=10,N39&lt;=20),'Eval Riesgo'!$B$30,IF(AND(N39&gt;=6,N39&lt;=8),'Eval Riesgo'!$B$31,IF(AND(N39&gt;=0,N39&lt;=4),'Eval Riesgo'!$B$32))))</f>
        <v>Bajo (B)</v>
      </c>
      <c r="P39" s="146">
        <v>25</v>
      </c>
      <c r="Q39" s="144" t="str">
        <f>IF(P39=100,'Eval Riesgo'!$B$38,IF(P39=60,'Eval Riesgo'!$B$39,IF(P39=25,'Eval Riesgo'!$B$40,IF(P39=10,'Eval Riesgo'!$B$41))))</f>
        <v>Grave (G)</v>
      </c>
      <c r="R39" s="144">
        <f t="shared" si="9"/>
        <v>50</v>
      </c>
      <c r="S39" s="144" t="str">
        <f>IF(AND(R39&gt;=600,R39&lt;=4000),'Eval Riesgo'!$B$57,IF(AND(R39&gt;=150,R39&lt;=500),'Eval Riesgo'!$B$58,IF(AND(R39&gt;=40,R39&lt;=120),'Eval Riesgo'!$B$59,IF(AND(R39&gt;=0,R39&lt;40),'Eval Riesgo'!$B$60))))</f>
        <v>III</v>
      </c>
      <c r="T39" s="144" t="str">
        <f>IF(AND(S39="I"),'Eval Riesgo'!$C$65,IF(AND(S39="II"),'Eval Riesgo'!$C$66,IF(AND(S39="III"),'Eval Riesgo'!$C$67,IF(AND(S39="IV"),'Eval Riesgo'!$C$68))))</f>
        <v>MEJORABLE</v>
      </c>
      <c r="U39" s="144" t="s">
        <v>68</v>
      </c>
      <c r="V39" s="144" t="str">
        <f t="shared" si="10"/>
        <v>Heridas, golpes, muerte, fatiga, estrés, disminución de la destreza y precisión. Contagio por virus. Estados de ansiedad y/o depresión y trastornos del aparato digestivo.</v>
      </c>
      <c r="W39" s="143" t="s">
        <v>36</v>
      </c>
      <c r="X39" s="110"/>
      <c r="Y39" s="109"/>
      <c r="Z39" s="109"/>
      <c r="AA39" s="109" t="s">
        <v>62</v>
      </c>
      <c r="AB39" s="109"/>
      <c r="AC39" s="109" t="s">
        <v>62</v>
      </c>
      <c r="AD39" s="153" t="s">
        <v>69</v>
      </c>
      <c r="AE39" s="153" t="s">
        <v>69</v>
      </c>
      <c r="AF39" s="153" t="s">
        <v>69</v>
      </c>
      <c r="AG39" s="155" t="s">
        <v>202</v>
      </c>
      <c r="AH39" s="145" t="s">
        <v>69</v>
      </c>
      <c r="AI39" s="145" t="s">
        <v>69</v>
      </c>
      <c r="AJ39" s="103"/>
      <c r="AK39" s="103"/>
      <c r="AL39" s="103"/>
      <c r="AM39" s="103"/>
      <c r="AN39" s="103"/>
      <c r="AO39" s="103"/>
      <c r="AP39" s="103"/>
      <c r="AQ39" s="103"/>
      <c r="AR39" s="103"/>
      <c r="AS39" s="103"/>
      <c r="AT39" s="103"/>
    </row>
    <row r="40" spans="1:46" ht="51" x14ac:dyDescent="0.3">
      <c r="A40" s="182"/>
      <c r="B40" s="119" t="s">
        <v>203</v>
      </c>
      <c r="C40" s="109" t="s">
        <v>62</v>
      </c>
      <c r="D40" s="109"/>
      <c r="E40" s="133" t="s">
        <v>198</v>
      </c>
      <c r="F40" s="128" t="s">
        <v>92</v>
      </c>
      <c r="G40" s="129" t="s">
        <v>93</v>
      </c>
      <c r="H40" s="137" t="s">
        <v>204</v>
      </c>
      <c r="I40" s="130" t="s">
        <v>95</v>
      </c>
      <c r="J40" s="146">
        <v>1</v>
      </c>
      <c r="K40" s="143" t="str">
        <f>IF(J40=10,'Eval Riesgo'!$B$5,IF(J40=6,'Eval Riesgo'!$B$6,IF(J40=2,'Eval Riesgo'!$B$7,IF(J40=1,'Eval Riesgo'!$B$8))))</f>
        <v>Bajo (B)</v>
      </c>
      <c r="L40" s="146">
        <v>3</v>
      </c>
      <c r="M40" s="143" t="str">
        <f>IF(L40=4,'Eval Riesgo'!$B$13,IF(L40=3,'Eval Riesgo'!$B$14,IF(L40=2,'Eval Riesgo'!$B$15,IF(L40=1,'Eval Riesgo'!$B$16))))</f>
        <v>Frecuente (EF)</v>
      </c>
      <c r="N40" s="144">
        <f t="shared" si="8"/>
        <v>3</v>
      </c>
      <c r="O40" s="144" t="str">
        <f>IF(AND(N40&gt;=24,N40&lt;=40),'Eval Riesgo'!$B$29,IF(AND(N40&gt;=10,N40&lt;=20),'Eval Riesgo'!$B$30,IF(AND(N40&gt;=6,N40&lt;=8),'Eval Riesgo'!$B$31,IF(AND(N40&gt;=0,N40&lt;=4),'Eval Riesgo'!$B$32))))</f>
        <v>Bajo (B)</v>
      </c>
      <c r="P40" s="146">
        <v>10</v>
      </c>
      <c r="Q40" s="144" t="str">
        <f>IF(P40=100,'Eval Riesgo'!$B$38,IF(P40=60,'Eval Riesgo'!$B$39,IF(P40=25,'Eval Riesgo'!$B$40,IF(P40=10,'Eval Riesgo'!$B$41))))</f>
        <v>Leve (L)</v>
      </c>
      <c r="R40" s="144">
        <f t="shared" si="9"/>
        <v>30</v>
      </c>
      <c r="S40" s="144" t="str">
        <f>IF(AND(R40&gt;=600,R40&lt;=4000),'Eval Riesgo'!$B$57,IF(AND(R40&gt;=150,R40&lt;=500),'Eval Riesgo'!$B$58,IF(AND(R40&gt;=40,R40&lt;=120),'Eval Riesgo'!$B$59,IF(AND(R40&gt;=0,R40&lt;40),'Eval Riesgo'!$B$60))))</f>
        <v>IV</v>
      </c>
      <c r="T40" s="144" t="str">
        <f>IF(AND(S40="I"),'Eval Riesgo'!$C$65,IF(AND(S40="II"),'Eval Riesgo'!$C$66,IF(AND(S40="III"),'Eval Riesgo'!$C$67,IF(AND(S40="IV"),'Eval Riesgo'!$C$68))))</f>
        <v>ACEPTABLE</v>
      </c>
      <c r="U40" s="144" t="s">
        <v>68</v>
      </c>
      <c r="V40" s="144" t="str">
        <f t="shared" si="10"/>
        <v>Desordenes de trauma acumulativo, lesiones del sistema músculo esquelético, Tendinitis, síndrome del túnel carpiano (STC)</v>
      </c>
      <c r="W40" s="143" t="s">
        <v>36</v>
      </c>
      <c r="X40" s="110"/>
      <c r="Y40" s="109"/>
      <c r="Z40" s="109"/>
      <c r="AA40" s="109" t="s">
        <v>62</v>
      </c>
      <c r="AB40" s="109"/>
      <c r="AC40" s="109"/>
      <c r="AD40" s="153" t="s">
        <v>69</v>
      </c>
      <c r="AE40" s="153" t="s">
        <v>69</v>
      </c>
      <c r="AF40" s="153" t="s">
        <v>69</v>
      </c>
      <c r="AG40" s="157" t="s">
        <v>205</v>
      </c>
      <c r="AH40" s="145" t="s">
        <v>69</v>
      </c>
      <c r="AI40" s="145" t="s">
        <v>69</v>
      </c>
      <c r="AJ40" s="103"/>
      <c r="AK40" s="103"/>
      <c r="AL40" s="103"/>
      <c r="AM40" s="103"/>
      <c r="AN40" s="103"/>
      <c r="AO40" s="103"/>
      <c r="AP40" s="103"/>
      <c r="AQ40" s="103"/>
      <c r="AR40" s="103"/>
      <c r="AS40" s="103"/>
      <c r="AT40" s="103"/>
    </row>
    <row r="41" spans="1:46" ht="51" x14ac:dyDescent="0.3">
      <c r="A41" s="182"/>
      <c r="B41" s="119" t="s">
        <v>206</v>
      </c>
      <c r="C41" s="109" t="s">
        <v>62</v>
      </c>
      <c r="D41" s="109"/>
      <c r="E41" s="133" t="s">
        <v>198</v>
      </c>
      <c r="F41" s="123" t="s">
        <v>73</v>
      </c>
      <c r="G41" s="125" t="s">
        <v>207</v>
      </c>
      <c r="H41" s="137" t="s">
        <v>208</v>
      </c>
      <c r="I41" s="124" t="s">
        <v>209</v>
      </c>
      <c r="J41" s="145">
        <v>1</v>
      </c>
      <c r="K41" s="143" t="str">
        <f>IF(J41=10,'Eval Riesgo'!$B$5,IF(J41=6,'Eval Riesgo'!$B$6,IF(J41=2,'Eval Riesgo'!$B$7,IF(J41=1,'Eval Riesgo'!$B$8))))</f>
        <v>Bajo (B)</v>
      </c>
      <c r="L41" s="145">
        <v>2</v>
      </c>
      <c r="M41" s="143" t="str">
        <f>IF(L41=4,'Eval Riesgo'!$B$13,IF(L41=3,'Eval Riesgo'!$B$14,IF(L41=2,'Eval Riesgo'!$B$15,IF(L41=1,'Eval Riesgo'!$B$16))))</f>
        <v>Ocasional (EO)</v>
      </c>
      <c r="N41" s="144">
        <f t="shared" si="8"/>
        <v>2</v>
      </c>
      <c r="O41" s="144" t="str">
        <f>IF(AND(N41&gt;=24,N41&lt;=40),'Eval Riesgo'!$B$29,IF(AND(N41&gt;=10,N41&lt;=20),'Eval Riesgo'!$B$30,IF(AND(N41&gt;=6,N41&lt;=8),'Eval Riesgo'!$B$31,IF(AND(N41&gt;=0,N41&lt;=4),'Eval Riesgo'!$B$32))))</f>
        <v>Bajo (B)</v>
      </c>
      <c r="P41" s="145">
        <v>100</v>
      </c>
      <c r="Q41" s="144" t="str">
        <f>IF(P41=100,'Eval Riesgo'!$B$38,IF(P41=60,'Eval Riesgo'!$B$39,IF(P41=25,'Eval Riesgo'!$B$40,IF(P41=10,'Eval Riesgo'!$B$41))))</f>
        <v>Mortal o catastrófico (M)</v>
      </c>
      <c r="R41" s="144">
        <f t="shared" si="9"/>
        <v>200</v>
      </c>
      <c r="S41" s="144" t="str">
        <f>IF(AND(R41&gt;=600,R41&lt;=4000),'Eval Riesgo'!$B$57,IF(AND(R41&gt;=150,R41&lt;=500),'Eval Riesgo'!$B$58,IF(AND(R41&gt;=40,R41&lt;=120),'Eval Riesgo'!$B$59,IF(AND(R41&gt;=0,R41&lt;40),'Eval Riesgo'!$B$60))))</f>
        <v>II</v>
      </c>
      <c r="T41" s="144" t="str">
        <f>IF(AND(S41="I"),'Eval Riesgo'!$C$65,IF(AND(S41="II"),'Eval Riesgo'!$C$66,IF(AND(S41="III"),'Eval Riesgo'!$C$67,IF(AND(S41="IV"),'Eval Riesgo'!$C$68))))</f>
        <v>NO ACEPTABLE O ACEPTABLE CON CONTROL ESPECÍFICO</v>
      </c>
      <c r="U41" s="144">
        <v>6</v>
      </c>
      <c r="V41" s="144" t="str">
        <f t="shared" si="10"/>
        <v>Traumas, heridas, muerte</v>
      </c>
      <c r="W41" s="143" t="s">
        <v>36</v>
      </c>
      <c r="X41" s="110"/>
      <c r="Y41" s="109"/>
      <c r="Z41" s="109"/>
      <c r="AA41" s="109" t="s">
        <v>62</v>
      </c>
      <c r="AB41" s="109"/>
      <c r="AC41" s="109"/>
      <c r="AD41" s="153" t="s">
        <v>69</v>
      </c>
      <c r="AE41" s="153" t="s">
        <v>69</v>
      </c>
      <c r="AF41" s="153" t="s">
        <v>69</v>
      </c>
      <c r="AG41" s="174" t="s">
        <v>574</v>
      </c>
      <c r="AH41" s="145" t="s">
        <v>69</v>
      </c>
      <c r="AI41" s="145" t="s">
        <v>69</v>
      </c>
      <c r="AJ41" s="103"/>
      <c r="AK41" s="103"/>
      <c r="AL41" s="103"/>
      <c r="AM41" s="103"/>
      <c r="AN41" s="103"/>
      <c r="AO41" s="103"/>
      <c r="AP41" s="103"/>
      <c r="AQ41" s="103"/>
      <c r="AR41" s="103"/>
      <c r="AS41" s="103"/>
      <c r="AT41" s="103"/>
    </row>
    <row r="42" spans="1:46" ht="40.5" x14ac:dyDescent="0.3">
      <c r="A42" s="182"/>
      <c r="B42" s="170" t="s">
        <v>573</v>
      </c>
      <c r="C42" s="169" t="s">
        <v>62</v>
      </c>
      <c r="D42" s="169"/>
      <c r="E42" s="133" t="s">
        <v>152</v>
      </c>
      <c r="F42" s="123" t="s">
        <v>73</v>
      </c>
      <c r="G42" s="127" t="s">
        <v>74</v>
      </c>
      <c r="H42" s="137" t="s">
        <v>572</v>
      </c>
      <c r="I42" s="124" t="s">
        <v>178</v>
      </c>
      <c r="J42" s="145">
        <v>1</v>
      </c>
      <c r="K42" s="145" t="s">
        <v>287</v>
      </c>
      <c r="L42" s="145">
        <v>2</v>
      </c>
      <c r="M42" s="145" t="s">
        <v>286</v>
      </c>
      <c r="N42" s="145">
        <v>2</v>
      </c>
      <c r="O42" s="145" t="s">
        <v>287</v>
      </c>
      <c r="P42" s="145">
        <v>60</v>
      </c>
      <c r="Q42" s="145" t="s">
        <v>525</v>
      </c>
      <c r="R42" s="145">
        <v>120</v>
      </c>
      <c r="S42" s="145" t="s">
        <v>289</v>
      </c>
      <c r="T42" s="144" t="s">
        <v>290</v>
      </c>
      <c r="U42" s="145">
        <v>6</v>
      </c>
      <c r="V42" s="145" t="s">
        <v>178</v>
      </c>
      <c r="W42" s="145" t="s">
        <v>36</v>
      </c>
      <c r="X42" s="169"/>
      <c r="Y42" s="169"/>
      <c r="Z42" s="169"/>
      <c r="AA42" s="169" t="s">
        <v>62</v>
      </c>
      <c r="AB42" s="169"/>
      <c r="AC42" s="169"/>
      <c r="AD42" s="145" t="s">
        <v>69</v>
      </c>
      <c r="AE42" s="145" t="s">
        <v>69</v>
      </c>
      <c r="AF42" s="153" t="s">
        <v>69</v>
      </c>
      <c r="AG42" s="171" t="s">
        <v>179</v>
      </c>
      <c r="AH42" s="145" t="s">
        <v>69</v>
      </c>
      <c r="AI42" s="145" t="s">
        <v>69</v>
      </c>
      <c r="AJ42" s="40"/>
      <c r="AK42" s="40"/>
      <c r="AL42" s="40"/>
      <c r="AM42" s="40"/>
      <c r="AN42" s="40"/>
      <c r="AO42" s="40"/>
      <c r="AP42" s="40"/>
      <c r="AQ42" s="40"/>
      <c r="AR42" s="40"/>
      <c r="AS42" s="40"/>
      <c r="AT42" s="40"/>
    </row>
    <row r="43" spans="1:46" ht="60.75" x14ac:dyDescent="0.3">
      <c r="A43" s="160" t="s">
        <v>210</v>
      </c>
      <c r="B43" s="119" t="s">
        <v>211</v>
      </c>
      <c r="C43" s="109" t="s">
        <v>62</v>
      </c>
      <c r="D43" s="109"/>
      <c r="E43" s="133" t="s">
        <v>212</v>
      </c>
      <c r="F43" s="123" t="s">
        <v>82</v>
      </c>
      <c r="G43" s="125" t="s">
        <v>153</v>
      </c>
      <c r="H43" s="136" t="s">
        <v>154</v>
      </c>
      <c r="I43" s="124" t="s">
        <v>155</v>
      </c>
      <c r="J43" s="145">
        <v>1</v>
      </c>
      <c r="K43" s="143" t="str">
        <f>IF(J43=10,'Eval Riesgo'!$B$5,IF(J43=6,'Eval Riesgo'!$B$6,IF(J43=2,'Eval Riesgo'!$B$7,IF(J43=1,'Eval Riesgo'!$B$8))))</f>
        <v>Bajo (B)</v>
      </c>
      <c r="L43" s="145">
        <v>2</v>
      </c>
      <c r="M43" s="143" t="str">
        <f>IF(L43=4,'Eval Riesgo'!$B$13,IF(L43=3,'Eval Riesgo'!$B$14,IF(L43=2,'Eval Riesgo'!$B$15,IF(L43=1,'Eval Riesgo'!$B$16))))</f>
        <v>Ocasional (EO)</v>
      </c>
      <c r="N43" s="144">
        <f t="shared" si="8"/>
        <v>2</v>
      </c>
      <c r="O43" s="144" t="str">
        <f>IF(AND(N43&gt;=24,N43&lt;=40),'Eval Riesgo'!$B$29,IF(AND(N43&gt;=10,N43&lt;=20),'Eval Riesgo'!$B$30,IF(AND(N43&gt;=6,N43&lt;=8),'Eval Riesgo'!$B$31,IF(AND(N43&gt;=0,N43&lt;=4),'Eval Riesgo'!$B$32))))</f>
        <v>Bajo (B)</v>
      </c>
      <c r="P43" s="145">
        <v>60</v>
      </c>
      <c r="Q43" s="144" t="str">
        <f>IF(P43=100,'Eval Riesgo'!$B$38,IF(P43=60,'Eval Riesgo'!$B$39,IF(P43=25,'Eval Riesgo'!$B$40,IF(P43=10,'Eval Riesgo'!$B$41))))</f>
        <v>Muy grave (MG)</v>
      </c>
      <c r="R43" s="144">
        <f t="shared" si="9"/>
        <v>120</v>
      </c>
      <c r="S43" s="144" t="str">
        <f>IF(AND(R43&gt;=600,R43&lt;=4000),'Eval Riesgo'!$B$57,IF(AND(R43&gt;=150,R43&lt;=500),'Eval Riesgo'!$B$58,IF(AND(R43&gt;=40,R43&lt;=120),'Eval Riesgo'!$B$59,IF(AND(R43&gt;=0,R43&lt;40),'Eval Riesgo'!$B$60))))</f>
        <v>III</v>
      </c>
      <c r="T43" s="144" t="str">
        <f>IF(AND(S43="I"),'Eval Riesgo'!$C$65,IF(AND(S43="II"),'Eval Riesgo'!$C$66,IF(AND(S43="III"),'Eval Riesgo'!$C$67,IF(AND(S43="IV"),'Eval Riesgo'!$C$68))))</f>
        <v>MEJORABLE</v>
      </c>
      <c r="U43" s="144">
        <v>6</v>
      </c>
      <c r="V43" s="144" t="str">
        <f t="shared" si="10"/>
        <v>Incendios, quemaduras, intoxicación, afectaciones respiratorias, dermatitis, alergias.</v>
      </c>
      <c r="W43" s="143" t="s">
        <v>36</v>
      </c>
      <c r="X43" s="110"/>
      <c r="Y43" s="109"/>
      <c r="Z43" s="109"/>
      <c r="AA43" s="109" t="s">
        <v>62</v>
      </c>
      <c r="AB43" s="109"/>
      <c r="AC43" s="109"/>
      <c r="AD43" s="153" t="s">
        <v>69</v>
      </c>
      <c r="AE43" s="153" t="s">
        <v>69</v>
      </c>
      <c r="AF43" s="153" t="s">
        <v>69</v>
      </c>
      <c r="AG43" s="155" t="s">
        <v>213</v>
      </c>
      <c r="AH43" s="155" t="s">
        <v>189</v>
      </c>
      <c r="AI43" s="145" t="s">
        <v>69</v>
      </c>
      <c r="AJ43" s="112"/>
      <c r="AK43" s="111"/>
      <c r="AL43" s="110"/>
      <c r="AM43" s="111"/>
      <c r="AN43" s="108"/>
      <c r="AO43" s="108"/>
      <c r="AP43" s="110"/>
      <c r="AQ43" s="108"/>
      <c r="AR43" s="108"/>
      <c r="AS43" s="108"/>
      <c r="AT43" s="108"/>
    </row>
    <row r="44" spans="1:46" ht="38.25" x14ac:dyDescent="0.3">
      <c r="A44" s="180" t="s">
        <v>214</v>
      </c>
      <c r="B44" s="180" t="s">
        <v>215</v>
      </c>
      <c r="C44" s="109" t="s">
        <v>62</v>
      </c>
      <c r="D44" s="109"/>
      <c r="E44" s="184" t="s">
        <v>216</v>
      </c>
      <c r="F44" s="123" t="s">
        <v>73</v>
      </c>
      <c r="G44" s="127" t="s">
        <v>217</v>
      </c>
      <c r="H44" s="136" t="s">
        <v>170</v>
      </c>
      <c r="I44" s="124" t="s">
        <v>128</v>
      </c>
      <c r="J44" s="145">
        <v>1</v>
      </c>
      <c r="K44" s="145" t="str">
        <f>IF(J44=10,'Eval Riesgo'!$B$5,IF(J44=6,'Eval Riesgo'!$B$6,IF(J44=2,'Eval Riesgo'!$B$7,IF(J44=1,'Eval Riesgo'!$B$8))))</f>
        <v>Bajo (B)</v>
      </c>
      <c r="L44" s="145">
        <v>2</v>
      </c>
      <c r="M44" s="145" t="str">
        <f>IF(L44=4,'Eval Riesgo'!$B$13,IF(L44=3,'Eval Riesgo'!$B$14,IF(L44=2,'Eval Riesgo'!$B$15,IF(L44=1,'Eval Riesgo'!$B$16))))</f>
        <v>Ocasional (EO)</v>
      </c>
      <c r="N44" s="145">
        <f t="shared" si="8"/>
        <v>2</v>
      </c>
      <c r="O44" s="145" t="str">
        <f>IF(AND(N44&gt;=24,N44&lt;=40),'Eval Riesgo'!$B$29,IF(AND(N44&gt;=10,N44&lt;=20),'Eval Riesgo'!$B$30,IF(AND(N44&gt;=6,N44&lt;=8),'Eval Riesgo'!$B$31,IF(AND(N44&gt;=0,N44&lt;=4),'Eval Riesgo'!$B$32))))</f>
        <v>Bajo (B)</v>
      </c>
      <c r="P44" s="145">
        <v>60</v>
      </c>
      <c r="Q44" s="145" t="str">
        <f>IF(P44=100,'Eval Riesgo'!$B$38,IF(P44=60,'Eval Riesgo'!$B$39,IF(P44=25,'Eval Riesgo'!$B$40,IF(P44=10,'Eval Riesgo'!$B$41))))</f>
        <v>Muy grave (MG)</v>
      </c>
      <c r="R44" s="145">
        <f t="shared" si="9"/>
        <v>120</v>
      </c>
      <c r="S44" s="145" t="str">
        <f>IF(AND(R44&gt;=600,R44&lt;=4000),'Eval Riesgo'!$B$57,IF(AND(R44&gt;=150,R44&lt;=500),'Eval Riesgo'!$B$58,IF(AND(R44&gt;=40,R44&lt;=120),'Eval Riesgo'!$B$59,IF(AND(R44&gt;=0,R44&lt;40),'Eval Riesgo'!$B$60))))</f>
        <v>III</v>
      </c>
      <c r="T44" s="144" t="str">
        <f>IF(AND(S44="I"),'Eval Riesgo'!$C$65,IF(AND(S44="II"),'Eval Riesgo'!$C$66,IF(AND(S44="III"),'Eval Riesgo'!$C$67,IF(AND(S44="IV"),'Eval Riesgo'!$C$68))))</f>
        <v>MEJORABLE</v>
      </c>
      <c r="U44" s="145">
        <v>6</v>
      </c>
      <c r="V44" s="145" t="str">
        <f t="shared" si="10"/>
        <v>Golpes, traumas, laceraciones, punciones</v>
      </c>
      <c r="W44" s="145" t="s">
        <v>36</v>
      </c>
      <c r="X44" s="109"/>
      <c r="Y44" s="109" t="s">
        <v>62</v>
      </c>
      <c r="Z44" s="109" t="s">
        <v>62</v>
      </c>
      <c r="AA44" s="109" t="s">
        <v>62</v>
      </c>
      <c r="AB44" s="109"/>
      <c r="AC44" s="109"/>
      <c r="AD44" s="145" t="s">
        <v>69</v>
      </c>
      <c r="AE44" s="145" t="s">
        <v>69</v>
      </c>
      <c r="AF44" s="145" t="s">
        <v>69</v>
      </c>
      <c r="AG44" s="155" t="s">
        <v>171</v>
      </c>
      <c r="AH44" s="155" t="s">
        <v>172</v>
      </c>
      <c r="AI44" s="145" t="s">
        <v>69</v>
      </c>
      <c r="AJ44" s="103"/>
      <c r="AK44" s="103"/>
      <c r="AL44" s="103"/>
      <c r="AM44" s="103"/>
      <c r="AN44" s="103"/>
      <c r="AO44" s="103"/>
      <c r="AP44" s="103"/>
      <c r="AQ44" s="103"/>
      <c r="AR44" s="103"/>
      <c r="AS44" s="103"/>
      <c r="AT44" s="103"/>
    </row>
    <row r="45" spans="1:46" ht="99.75" x14ac:dyDescent="0.3">
      <c r="A45" s="180"/>
      <c r="B45" s="180"/>
      <c r="C45" s="109" t="s">
        <v>62</v>
      </c>
      <c r="D45" s="109"/>
      <c r="E45" s="184"/>
      <c r="F45" s="123" t="s">
        <v>73</v>
      </c>
      <c r="G45" s="127" t="s">
        <v>173</v>
      </c>
      <c r="H45" s="136" t="s">
        <v>174</v>
      </c>
      <c r="I45" s="124" t="s">
        <v>175</v>
      </c>
      <c r="J45" s="145">
        <v>2</v>
      </c>
      <c r="K45" s="145" t="str">
        <f>IF(J45=10,'Eval Riesgo'!$B$5,IF(J45=6,'Eval Riesgo'!$B$6,IF(J45=2,'Eval Riesgo'!$B$7,IF(J45=1,'Eval Riesgo'!$B$8))))</f>
        <v>Medio (M)</v>
      </c>
      <c r="L45" s="145">
        <v>2</v>
      </c>
      <c r="M45" s="145" t="str">
        <f>IF(L45=4,'Eval Riesgo'!$B$13,IF(L45=3,'Eval Riesgo'!$B$14,IF(L45=2,'Eval Riesgo'!$B$15,IF(L45=1,'Eval Riesgo'!$B$16))))</f>
        <v>Ocasional (EO)</v>
      </c>
      <c r="N45" s="145">
        <f t="shared" si="8"/>
        <v>4</v>
      </c>
      <c r="O45" s="145" t="str">
        <f>IF(AND(N45&gt;=24,N45&lt;=40),'Eval Riesgo'!$B$29,IF(AND(N45&gt;=10,N45&lt;=20),'Eval Riesgo'!$B$30,IF(AND(N45&gt;=6,N45&lt;=8),'Eval Riesgo'!$B$31,IF(AND(N45&gt;=0,N45&lt;=4),'Eval Riesgo'!$B$32))))</f>
        <v>Bajo (B)</v>
      </c>
      <c r="P45" s="145">
        <v>100</v>
      </c>
      <c r="Q45" s="145" t="str">
        <f>IF(P45=100,'Eval Riesgo'!$B$38,IF(P45=60,'Eval Riesgo'!$B$39,IF(P45=25,'Eval Riesgo'!$B$40,IF(P45=10,'Eval Riesgo'!$B$41))))</f>
        <v>Mortal o catastrófico (M)</v>
      </c>
      <c r="R45" s="145">
        <f t="shared" si="9"/>
        <v>400</v>
      </c>
      <c r="S45" s="145" t="str">
        <f>IF(AND(R45&gt;=600,R45&lt;=4000),'Eval Riesgo'!$B$57,IF(AND(R45&gt;=150,R45&lt;=500),'Eval Riesgo'!$B$58,IF(AND(R45&gt;=40,R45&lt;=120),'Eval Riesgo'!$B$59,IF(AND(R45&gt;=0,R45&lt;40),'Eval Riesgo'!$B$60))))</f>
        <v>II</v>
      </c>
      <c r="T45" s="144" t="str">
        <f>IF(AND(S45="I"),'Eval Riesgo'!$C$65,IF(AND(S45="II"),'Eval Riesgo'!$C$66,IF(AND(S45="III"),'Eval Riesgo'!$C$67,IF(AND(S45="IV"),'Eval Riesgo'!$C$68))))</f>
        <v>NO ACEPTABLE O ACEPTABLE CON CONTROL ESPECÍFICO</v>
      </c>
      <c r="U45" s="145">
        <v>6</v>
      </c>
      <c r="V45" s="145" t="str">
        <f t="shared" si="10"/>
        <v>Caídas a diferente nivel, golpes, traumas, laceraciones, muerte.</v>
      </c>
      <c r="W45" s="145" t="s">
        <v>36</v>
      </c>
      <c r="X45" s="109"/>
      <c r="Y45" s="109" t="s">
        <v>62</v>
      </c>
      <c r="Z45" s="109" t="s">
        <v>62</v>
      </c>
      <c r="AA45" s="109" t="s">
        <v>62</v>
      </c>
      <c r="AB45" s="109"/>
      <c r="AC45" s="109"/>
      <c r="AD45" s="145" t="s">
        <v>69</v>
      </c>
      <c r="AE45" s="145" t="s">
        <v>69</v>
      </c>
      <c r="AF45" s="145" t="s">
        <v>69</v>
      </c>
      <c r="AG45" s="157" t="s">
        <v>176</v>
      </c>
      <c r="AH45" s="155" t="s">
        <v>177</v>
      </c>
      <c r="AI45" s="145" t="s">
        <v>69</v>
      </c>
      <c r="AJ45" s="103"/>
      <c r="AK45" s="103"/>
      <c r="AL45" s="103"/>
      <c r="AM45" s="103"/>
      <c r="AN45" s="103"/>
      <c r="AO45" s="103"/>
      <c r="AP45" s="103"/>
      <c r="AQ45" s="103"/>
      <c r="AR45" s="103"/>
      <c r="AS45" s="103"/>
      <c r="AT45" s="103"/>
    </row>
    <row r="46" spans="1:46" ht="38.25" x14ac:dyDescent="0.3">
      <c r="A46" s="180"/>
      <c r="B46" s="180"/>
      <c r="C46" s="109" t="s">
        <v>62</v>
      </c>
      <c r="D46" s="109"/>
      <c r="E46" s="184"/>
      <c r="F46" s="123" t="s">
        <v>82</v>
      </c>
      <c r="G46" s="125" t="s">
        <v>153</v>
      </c>
      <c r="H46" s="136" t="s">
        <v>154</v>
      </c>
      <c r="I46" s="124" t="s">
        <v>155</v>
      </c>
      <c r="J46" s="145">
        <v>1</v>
      </c>
      <c r="K46" s="143" t="str">
        <f>IF(J46=10,'Eval Riesgo'!$B$5,IF(J46=6,'Eval Riesgo'!$B$6,IF(J46=2,'Eval Riesgo'!$B$7,IF(J46=1,'Eval Riesgo'!$B$8))))</f>
        <v>Bajo (B)</v>
      </c>
      <c r="L46" s="145">
        <v>2</v>
      </c>
      <c r="M46" s="143" t="str">
        <f>IF(L46=4,'Eval Riesgo'!$B$13,IF(L46=3,'Eval Riesgo'!$B$14,IF(L46=2,'Eval Riesgo'!$B$15,IF(L46=1,'Eval Riesgo'!$B$16))))</f>
        <v>Ocasional (EO)</v>
      </c>
      <c r="N46" s="144">
        <f t="shared" si="8"/>
        <v>2</v>
      </c>
      <c r="O46" s="144" t="str">
        <f>IF(AND(N46&gt;=24,N46&lt;=40),'Eval Riesgo'!$B$29,IF(AND(N46&gt;=10,N46&lt;=20),'Eval Riesgo'!$B$30,IF(AND(N46&gt;=6,N46&lt;=8),'Eval Riesgo'!$B$31,IF(AND(N46&gt;=0,N46&lt;=4),'Eval Riesgo'!$B$32))))</f>
        <v>Bajo (B)</v>
      </c>
      <c r="P46" s="145">
        <v>60</v>
      </c>
      <c r="Q46" s="144" t="str">
        <f>IF(P46=100,'Eval Riesgo'!$B$38,IF(P46=60,'Eval Riesgo'!$B$39,IF(P46=25,'Eval Riesgo'!$B$40,IF(P46=10,'Eval Riesgo'!$B$41))))</f>
        <v>Muy grave (MG)</v>
      </c>
      <c r="R46" s="144">
        <f t="shared" si="9"/>
        <v>120</v>
      </c>
      <c r="S46" s="144" t="str">
        <f>IF(AND(R46&gt;=600,R46&lt;=4000),'Eval Riesgo'!$B$57,IF(AND(R46&gt;=150,R46&lt;=500),'Eval Riesgo'!$B$58,IF(AND(R46&gt;=40,R46&lt;=120),'Eval Riesgo'!$B$59,IF(AND(R46&gt;=0,R46&lt;40),'Eval Riesgo'!$B$60))))</f>
        <v>III</v>
      </c>
      <c r="T46" s="144" t="str">
        <f>IF(AND(S46="I"),'Eval Riesgo'!$C$65,IF(AND(S46="II"),'Eval Riesgo'!$C$66,IF(AND(S46="III"),'Eval Riesgo'!$C$67,IF(AND(S46="IV"),'Eval Riesgo'!$C$68))))</f>
        <v>MEJORABLE</v>
      </c>
      <c r="U46" s="144">
        <v>6</v>
      </c>
      <c r="V46" s="144" t="str">
        <f t="shared" si="10"/>
        <v>Incendios, quemaduras, intoxicación, afectaciones respiratorias, dermatitis, alergias.</v>
      </c>
      <c r="W46" s="143" t="s">
        <v>36</v>
      </c>
      <c r="X46" s="110"/>
      <c r="Y46" s="109" t="s">
        <v>62</v>
      </c>
      <c r="Z46" s="109"/>
      <c r="AA46" s="109"/>
      <c r="AB46" s="109"/>
      <c r="AC46" s="109"/>
      <c r="AD46" s="153" t="s">
        <v>69</v>
      </c>
      <c r="AE46" s="153" t="s">
        <v>69</v>
      </c>
      <c r="AF46" s="153" t="s">
        <v>69</v>
      </c>
      <c r="AG46" s="155" t="s">
        <v>213</v>
      </c>
      <c r="AH46" s="145" t="s">
        <v>157</v>
      </c>
      <c r="AI46" s="145" t="s">
        <v>69</v>
      </c>
      <c r="AJ46" s="112"/>
      <c r="AK46" s="111"/>
      <c r="AL46" s="110"/>
      <c r="AM46" s="111"/>
      <c r="AN46" s="108"/>
      <c r="AO46" s="108"/>
      <c r="AP46" s="110"/>
      <c r="AQ46" s="108"/>
      <c r="AR46" s="108"/>
      <c r="AS46" s="108"/>
      <c r="AT46" s="108"/>
    </row>
    <row r="47" spans="1:46" ht="63.75" x14ac:dyDescent="0.3">
      <c r="A47" s="180"/>
      <c r="B47" s="180"/>
      <c r="C47" s="109" t="s">
        <v>62</v>
      </c>
      <c r="D47" s="109"/>
      <c r="E47" s="184"/>
      <c r="F47" s="123" t="s">
        <v>73</v>
      </c>
      <c r="G47" s="127" t="s">
        <v>218</v>
      </c>
      <c r="H47" s="136" t="s">
        <v>219</v>
      </c>
      <c r="I47" s="124" t="s">
        <v>220</v>
      </c>
      <c r="J47" s="145">
        <v>1</v>
      </c>
      <c r="K47" s="145" t="str">
        <f>IF(J47=10,'Eval Riesgo'!$B$5,IF(J47=6,'Eval Riesgo'!$B$6,IF(J47=2,'Eval Riesgo'!$B$7,IF(J47=1,'Eval Riesgo'!$B$8))))</f>
        <v>Bajo (B)</v>
      </c>
      <c r="L47" s="145">
        <v>2</v>
      </c>
      <c r="M47" s="145" t="str">
        <f>IF(L47=4,'Eval Riesgo'!$B$13,IF(L47=3,'Eval Riesgo'!$B$14,IF(L47=2,'Eval Riesgo'!$B$15,IF(L47=1,'Eval Riesgo'!$B$16))))</f>
        <v>Ocasional (EO)</v>
      </c>
      <c r="N47" s="145">
        <f t="shared" si="8"/>
        <v>2</v>
      </c>
      <c r="O47" s="145" t="str">
        <f>IF(AND(N47&gt;=24,N47&lt;=40),'Eval Riesgo'!$B$29,IF(AND(N47&gt;=10,N47&lt;=20),'Eval Riesgo'!$B$30,IF(AND(N47&gt;=6,N47&lt;=8),'Eval Riesgo'!$B$31,IF(AND(N47&gt;=0,N47&lt;=4),'Eval Riesgo'!$B$32))))</f>
        <v>Bajo (B)</v>
      </c>
      <c r="P47" s="145">
        <v>60</v>
      </c>
      <c r="Q47" s="145" t="str">
        <f>IF(P47=100,'Eval Riesgo'!$B$38,IF(P47=60,'Eval Riesgo'!$B$39,IF(P47=25,'Eval Riesgo'!$B$40,IF(P47=10,'Eval Riesgo'!$B$41))))</f>
        <v>Muy grave (MG)</v>
      </c>
      <c r="R47" s="145">
        <f t="shared" si="9"/>
        <v>120</v>
      </c>
      <c r="S47" s="145" t="str">
        <f>IF(AND(R47&gt;=600,R47&lt;=4000),'Eval Riesgo'!$B$57,IF(AND(R47&gt;=150,R47&lt;=500),'Eval Riesgo'!$B$58,IF(AND(R47&gt;=40,R47&lt;=120),'Eval Riesgo'!$B$59,IF(AND(R47&gt;=0,R47&lt;40),'Eval Riesgo'!$B$60))))</f>
        <v>III</v>
      </c>
      <c r="T47" s="144" t="str">
        <f>IF(AND(S47="I"),'Eval Riesgo'!$C$65,IF(AND(S47="II"),'Eval Riesgo'!$C$66,IF(AND(S47="III"),'Eval Riesgo'!$C$67,IF(AND(S47="IV"),'Eval Riesgo'!$C$68))))</f>
        <v>MEJORABLE</v>
      </c>
      <c r="U47" s="145">
        <v>6</v>
      </c>
      <c r="V47" s="145" t="str">
        <f t="shared" si="10"/>
        <v>Electrocución, afectación de órganos vitales, quemaduras, incendio y muerte</v>
      </c>
      <c r="W47" s="145" t="s">
        <v>36</v>
      </c>
      <c r="X47" s="109"/>
      <c r="Y47" s="109" t="s">
        <v>62</v>
      </c>
      <c r="Z47" s="109" t="s">
        <v>62</v>
      </c>
      <c r="AA47" s="109" t="s">
        <v>62</v>
      </c>
      <c r="AB47" s="109"/>
      <c r="AC47" s="109"/>
      <c r="AD47" s="145" t="s">
        <v>69</v>
      </c>
      <c r="AE47" s="145" t="s">
        <v>69</v>
      </c>
      <c r="AF47" s="145" t="s">
        <v>69</v>
      </c>
      <c r="AG47" s="155" t="s">
        <v>221</v>
      </c>
      <c r="AH47" s="155" t="s">
        <v>189</v>
      </c>
      <c r="AI47" s="145" t="s">
        <v>69</v>
      </c>
      <c r="AJ47" s="103"/>
      <c r="AK47" s="103"/>
      <c r="AL47" s="103"/>
      <c r="AM47" s="103"/>
      <c r="AN47" s="103"/>
      <c r="AO47" s="103"/>
      <c r="AP47" s="103"/>
      <c r="AQ47" s="103"/>
      <c r="AR47" s="103"/>
      <c r="AS47" s="103"/>
      <c r="AT47" s="103"/>
    </row>
    <row r="48" spans="1:46" x14ac:dyDescent="0.3">
      <c r="C48" s="39"/>
      <c r="D48" s="39"/>
      <c r="E48" s="39"/>
      <c r="F48" s="95"/>
      <c r="G48" s="96"/>
      <c r="H48" s="97"/>
      <c r="I48" s="98"/>
      <c r="AG48" s="99"/>
      <c r="AH48" s="99"/>
    </row>
  </sheetData>
  <autoFilter ref="A6:AT47" xr:uid="{00000000-0009-0000-0000-000000000000}"/>
  <mergeCells count="25">
    <mergeCell ref="AJ5:AP5"/>
    <mergeCell ref="AQ5:AT5"/>
    <mergeCell ref="A7:A25"/>
    <mergeCell ref="B7:B25"/>
    <mergeCell ref="E7:E25"/>
    <mergeCell ref="C5:D5"/>
    <mergeCell ref="F5:I5"/>
    <mergeCell ref="J5:S5"/>
    <mergeCell ref="A1:D3"/>
    <mergeCell ref="AH1:AI3"/>
    <mergeCell ref="E1:AG1"/>
    <mergeCell ref="E3:K3"/>
    <mergeCell ref="L3:AC3"/>
    <mergeCell ref="E2:AG2"/>
    <mergeCell ref="AD3:AG3"/>
    <mergeCell ref="E44:E47"/>
    <mergeCell ref="W5:X5"/>
    <mergeCell ref="Y5:AC5"/>
    <mergeCell ref="AD5:AH5"/>
    <mergeCell ref="B44:B47"/>
    <mergeCell ref="A44:A47"/>
    <mergeCell ref="B34:B38"/>
    <mergeCell ref="A26:A33"/>
    <mergeCell ref="B26:B33"/>
    <mergeCell ref="A34:A42"/>
  </mergeCells>
  <pageMargins left="0.7" right="0.7" top="0.75" bottom="0.75" header="0.3" footer="0.3"/>
  <pageSetup orientation="portrait" r:id="rId1"/>
  <drawing r:id="rId2"/>
  <legacyDrawing r:id="rId3"/>
  <extLst>
    <ext xmlns:x14="http://schemas.microsoft.com/office/spreadsheetml/2009/9/main" uri="{78C0D931-6437-407d-A8EE-F0AAD7539E65}">
      <x14:conditionalFormattings>
        <x14:conditionalFormatting xmlns:xm="http://schemas.microsoft.com/office/excel/2006/main">
          <x14:cfRule type="cellIs" priority="10" operator="equal" id="{7A378A8C-B3E6-49C0-B4F0-0DC917B4DF88}">
            <xm:f>'Eval Riesgo'!$C$65</xm:f>
            <x14:dxf>
              <fill>
                <patternFill>
                  <bgColor rgb="FFFF0000"/>
                </patternFill>
              </fill>
            </x14:dxf>
          </x14:cfRule>
          <x14:cfRule type="cellIs" priority="9" operator="equal" id="{31424628-C87B-4F5B-9BC4-8C2B3BF57C41}">
            <xm:f>'Eval Riesgo'!$C$66</xm:f>
            <x14:dxf>
              <fill>
                <patternFill>
                  <bgColor rgb="FFFFFF00"/>
                </patternFill>
              </fill>
            </x14:dxf>
          </x14:cfRule>
          <x14:cfRule type="cellIs" priority="6" operator="equal" id="{714A8179-63D3-479E-B08B-9B53E43E14E9}">
            <xm:f>'Eval Riesgo'!$C$67</xm:f>
            <x14:dxf>
              <fill>
                <patternFill>
                  <bgColor rgb="FFFFC000"/>
                </patternFill>
              </fill>
            </x14:dxf>
          </x14:cfRule>
          <x14:cfRule type="cellIs" priority="5" operator="equal" id="{CDB9395B-4F63-459A-970D-E8675A59AEB0}">
            <xm:f>'Eval Riesgo'!$C$68</xm:f>
            <x14:dxf>
              <fill>
                <patternFill>
                  <bgColor rgb="FF92D050"/>
                </patternFill>
              </fill>
            </x14:dxf>
          </x14:cfRule>
          <xm:sqref>T7</xm:sqref>
        </x14:conditionalFormatting>
        <x14:conditionalFormatting xmlns:xm="http://schemas.microsoft.com/office/excel/2006/main">
          <x14:cfRule type="cellIs" priority="1" operator="equal" id="{EFC934FA-AFB3-4075-ACE8-8C862F2CCA47}">
            <xm:f>'Eval Riesgo'!$C$68</xm:f>
            <x14:dxf>
              <fill>
                <patternFill>
                  <bgColor rgb="FF92D050"/>
                </patternFill>
              </fill>
            </x14:dxf>
          </x14:cfRule>
          <x14:cfRule type="cellIs" priority="2" operator="equal" id="{A14BA814-683C-464E-9B45-FE8EDFA84568}">
            <xm:f>'Eval Riesgo'!$C$67</xm:f>
            <x14:dxf>
              <fill>
                <patternFill>
                  <bgColor rgb="FF92D050"/>
                </patternFill>
              </fill>
            </x14:dxf>
          </x14:cfRule>
          <x14:cfRule type="cellIs" priority="3" operator="equal" id="{206F88BF-D294-4413-9F9A-60A6FD86CD31}">
            <xm:f>'Eval Riesgo'!$C$66</xm:f>
            <x14:dxf>
              <fill>
                <patternFill>
                  <bgColor rgb="FFFFFF00"/>
                </patternFill>
              </fill>
            </x14:dxf>
          </x14:cfRule>
          <x14:cfRule type="cellIs" priority="4" operator="equal" id="{4935C7CF-4F05-4CC3-B732-81614E3B8EF2}">
            <xm:f>'Eval Riesgo'!$C$65</xm:f>
            <x14:dxf>
              <fill>
                <patternFill>
                  <bgColor rgb="FFFF0000"/>
                </patternFill>
              </fill>
            </x14:dxf>
          </x14:cfRule>
          <xm:sqref>T8:T47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AS34"/>
  <sheetViews>
    <sheetView topLeftCell="AE25" zoomScale="91" zoomScaleNormal="91" workbookViewId="0">
      <selection activeCell="AF15" sqref="AF15"/>
    </sheetView>
  </sheetViews>
  <sheetFormatPr baseColWidth="10" defaultColWidth="11.42578125" defaultRowHeight="15" x14ac:dyDescent="0.3"/>
  <cols>
    <col min="1" max="1" width="28.140625" style="39" customWidth="1"/>
    <col min="2" max="2" width="58.140625" style="36" customWidth="1"/>
    <col min="3" max="4" width="6.7109375" style="36" customWidth="1"/>
    <col min="5" max="5" width="47.5703125" style="36" customWidth="1"/>
    <col min="6" max="6" width="16.42578125" style="36" customWidth="1"/>
    <col min="7" max="7" width="34" style="36" customWidth="1"/>
    <col min="8" max="8" width="63.42578125" style="36" customWidth="1"/>
    <col min="9" max="9" width="47.140625" style="39" customWidth="1"/>
    <col min="10" max="13" width="16.28515625" style="39" customWidth="1"/>
    <col min="14" max="14" width="19.5703125" style="39" customWidth="1"/>
    <col min="15" max="15" width="23.28515625" style="39" customWidth="1"/>
    <col min="16" max="16" width="16.5703125" style="39" customWidth="1"/>
    <col min="17" max="18" width="16.140625" style="39" customWidth="1"/>
    <col min="19" max="19" width="18.42578125" style="39" customWidth="1"/>
    <col min="20" max="20" width="16.42578125" style="39" customWidth="1"/>
    <col min="21" max="21" width="12.5703125" style="39" customWidth="1"/>
    <col min="22" max="22" width="35" style="39" customWidth="1"/>
    <col min="23" max="24" width="5.5703125" style="39" customWidth="1"/>
    <col min="25" max="28" width="7.42578125" style="39" customWidth="1"/>
    <col min="29" max="30" width="35.28515625" style="39" customWidth="1"/>
    <col min="31" max="32" width="68.140625" style="39" customWidth="1"/>
    <col min="33" max="33" width="38.5703125" style="39" customWidth="1"/>
    <col min="34" max="34" width="58.7109375" style="39" customWidth="1"/>
    <col min="35" max="35" width="17.28515625" style="39" hidden="1" customWidth="1"/>
    <col min="36" max="36" width="15" style="39" hidden="1" customWidth="1"/>
    <col min="37" max="37" width="20.5703125" style="39" hidden="1" customWidth="1"/>
    <col min="38" max="38" width="15" style="39" hidden="1" customWidth="1"/>
    <col min="39" max="39" width="19" style="39" hidden="1" customWidth="1"/>
    <col min="40" max="40" width="23.42578125" style="39" hidden="1" customWidth="1"/>
    <col min="41" max="41" width="17.5703125" style="39" hidden="1" customWidth="1"/>
    <col min="42" max="42" width="15.85546875" style="39" hidden="1" customWidth="1"/>
    <col min="43" max="43" width="15.42578125" style="39" hidden="1" customWidth="1"/>
    <col min="44" max="44" width="14.5703125" style="39" hidden="1" customWidth="1"/>
    <col min="45" max="45" width="20" style="39" hidden="1" customWidth="1"/>
    <col min="46" max="16384" width="11.42578125" style="40"/>
  </cols>
  <sheetData>
    <row r="1" spans="1:45" ht="45.75" customHeight="1" x14ac:dyDescent="0.3">
      <c r="A1" s="73"/>
      <c r="B1" s="200"/>
      <c r="C1" s="200"/>
      <c r="D1" s="200"/>
      <c r="E1" s="200"/>
      <c r="F1" s="200"/>
      <c r="G1" s="200"/>
      <c r="H1" s="201"/>
      <c r="I1" s="37"/>
      <c r="J1" s="38"/>
      <c r="K1" s="38"/>
      <c r="L1" s="38"/>
      <c r="M1" s="38"/>
      <c r="N1" s="38"/>
      <c r="O1" s="38"/>
      <c r="P1" s="38"/>
      <c r="Q1" s="38"/>
    </row>
    <row r="2" spans="1:45" ht="17.25" customHeight="1" x14ac:dyDescent="0.3">
      <c r="A2" s="50" t="s">
        <v>222</v>
      </c>
      <c r="B2" s="207" t="s">
        <v>223</v>
      </c>
      <c r="C2" s="207"/>
      <c r="D2" s="207"/>
      <c r="F2" s="208" t="s">
        <v>224</v>
      </c>
      <c r="G2" s="208"/>
      <c r="H2" s="208"/>
      <c r="I2" s="208"/>
      <c r="J2" s="208"/>
      <c r="K2" s="208"/>
      <c r="L2" s="208"/>
      <c r="M2" s="208"/>
      <c r="N2" s="208"/>
      <c r="O2" s="208"/>
      <c r="P2" s="208"/>
      <c r="Q2" s="208"/>
    </row>
    <row r="3" spans="1:45" ht="17.25" customHeight="1" x14ac:dyDescent="0.3">
      <c r="A3" s="61" t="s">
        <v>225</v>
      </c>
      <c r="B3" s="209"/>
      <c r="C3" s="209"/>
      <c r="D3" s="209"/>
      <c r="F3" s="208"/>
      <c r="G3" s="208"/>
      <c r="H3" s="208"/>
      <c r="I3" s="208"/>
      <c r="J3" s="208"/>
      <c r="K3" s="208"/>
      <c r="L3" s="208"/>
      <c r="M3" s="208"/>
      <c r="N3" s="208"/>
      <c r="O3" s="208"/>
      <c r="P3" s="208"/>
      <c r="Q3" s="208"/>
    </row>
    <row r="4" spans="1:45" ht="21" customHeight="1" x14ac:dyDescent="0.3">
      <c r="A4" s="221" t="s">
        <v>226</v>
      </c>
      <c r="B4" s="222" t="s">
        <v>227</v>
      </c>
      <c r="C4" s="222"/>
      <c r="D4" s="222"/>
      <c r="E4" s="92"/>
      <c r="F4" s="208"/>
      <c r="G4" s="208"/>
      <c r="H4" s="208"/>
      <c r="I4" s="208"/>
      <c r="J4" s="208"/>
      <c r="K4" s="208"/>
      <c r="L4" s="208"/>
      <c r="M4" s="208"/>
      <c r="N4" s="208"/>
      <c r="O4" s="208"/>
      <c r="P4" s="208"/>
      <c r="Q4" s="208"/>
    </row>
    <row r="5" spans="1:45" ht="24" customHeight="1" x14ac:dyDescent="0.3">
      <c r="A5" s="221"/>
      <c r="B5" s="222"/>
      <c r="C5" s="222"/>
      <c r="D5" s="222"/>
      <c r="E5" s="90"/>
      <c r="F5" s="50"/>
      <c r="G5" s="90"/>
      <c r="H5" s="90"/>
      <c r="I5" s="90"/>
      <c r="J5" s="38"/>
      <c r="K5" s="38"/>
      <c r="L5" s="38"/>
      <c r="M5" s="38"/>
      <c r="N5" s="38"/>
      <c r="O5" s="38"/>
      <c r="P5" s="38"/>
      <c r="Q5" s="38"/>
    </row>
    <row r="6" spans="1:45" ht="26.25" customHeight="1" x14ac:dyDescent="0.3">
      <c r="A6" s="93"/>
      <c r="B6" s="91"/>
      <c r="C6" s="202" t="s">
        <v>4</v>
      </c>
      <c r="D6" s="203"/>
      <c r="E6" s="41"/>
      <c r="F6" s="204" t="s">
        <v>5</v>
      </c>
      <c r="G6" s="205"/>
      <c r="H6" s="206"/>
      <c r="I6" s="206"/>
      <c r="J6" s="206" t="s">
        <v>6</v>
      </c>
      <c r="K6" s="206"/>
      <c r="L6" s="206"/>
      <c r="M6" s="206"/>
      <c r="N6" s="206"/>
      <c r="O6" s="206"/>
      <c r="P6" s="206"/>
      <c r="Q6" s="206"/>
      <c r="R6" s="206"/>
      <c r="S6" s="223"/>
      <c r="T6" s="86" t="s">
        <v>7</v>
      </c>
      <c r="U6" s="86"/>
      <c r="V6" s="86"/>
      <c r="W6" s="210" t="s">
        <v>8</v>
      </c>
      <c r="X6" s="212"/>
      <c r="Y6" s="224" t="s">
        <v>9</v>
      </c>
      <c r="Z6" s="211"/>
      <c r="AA6" s="211"/>
      <c r="AB6" s="225"/>
      <c r="AC6" s="210" t="s">
        <v>10</v>
      </c>
      <c r="AD6" s="211"/>
      <c r="AE6" s="211"/>
      <c r="AF6" s="211"/>
      <c r="AG6" s="212"/>
      <c r="AH6" s="87" t="s">
        <v>11</v>
      </c>
      <c r="AI6" s="213" t="s">
        <v>12</v>
      </c>
      <c r="AJ6" s="214"/>
      <c r="AK6" s="214"/>
      <c r="AL6" s="214"/>
      <c r="AM6" s="214"/>
      <c r="AN6" s="214"/>
      <c r="AO6" s="215"/>
      <c r="AP6" s="216" t="s">
        <v>13</v>
      </c>
      <c r="AQ6" s="214"/>
      <c r="AR6" s="214"/>
      <c r="AS6" s="214"/>
    </row>
    <row r="7" spans="1:45" ht="66" customHeight="1" x14ac:dyDescent="0.3">
      <c r="A7" s="42" t="s">
        <v>14</v>
      </c>
      <c r="B7" s="42" t="s">
        <v>15</v>
      </c>
      <c r="C7" s="42" t="s">
        <v>16</v>
      </c>
      <c r="D7" s="42" t="s">
        <v>17</v>
      </c>
      <c r="E7" s="42" t="s">
        <v>18</v>
      </c>
      <c r="F7" s="42" t="s">
        <v>19</v>
      </c>
      <c r="G7" s="42" t="s">
        <v>20</v>
      </c>
      <c r="H7" s="43" t="s">
        <v>21</v>
      </c>
      <c r="I7" s="43" t="s">
        <v>22</v>
      </c>
      <c r="J7" s="71" t="s">
        <v>23</v>
      </c>
      <c r="K7" s="42" t="s">
        <v>24</v>
      </c>
      <c r="L7" s="71" t="s">
        <v>25</v>
      </c>
      <c r="M7" s="42" t="s">
        <v>26</v>
      </c>
      <c r="N7" s="85" t="s">
        <v>27</v>
      </c>
      <c r="O7" s="86" t="s">
        <v>28</v>
      </c>
      <c r="P7" s="71" t="s">
        <v>29</v>
      </c>
      <c r="Q7" s="86" t="s">
        <v>30</v>
      </c>
      <c r="R7" s="86" t="s">
        <v>31</v>
      </c>
      <c r="S7" s="86" t="s">
        <v>32</v>
      </c>
      <c r="T7" s="86" t="s">
        <v>33</v>
      </c>
      <c r="U7" s="86" t="s">
        <v>34</v>
      </c>
      <c r="V7" s="86" t="s">
        <v>35</v>
      </c>
      <c r="W7" s="86" t="s">
        <v>36</v>
      </c>
      <c r="X7" s="86" t="s">
        <v>37</v>
      </c>
      <c r="Y7" s="44" t="s">
        <v>38</v>
      </c>
      <c r="Z7" s="44" t="s">
        <v>39</v>
      </c>
      <c r="AA7" s="44" t="s">
        <v>40</v>
      </c>
      <c r="AB7" s="44" t="s">
        <v>42</v>
      </c>
      <c r="AC7" s="86" t="s">
        <v>43</v>
      </c>
      <c r="AD7" s="86" t="s">
        <v>44</v>
      </c>
      <c r="AE7" s="74" t="s">
        <v>45</v>
      </c>
      <c r="AF7" s="86" t="s">
        <v>46</v>
      </c>
      <c r="AG7" s="86" t="s">
        <v>47</v>
      </c>
      <c r="AH7" s="60" t="s">
        <v>48</v>
      </c>
      <c r="AI7" s="72" t="s">
        <v>49</v>
      </c>
      <c r="AJ7" s="87" t="s">
        <v>50</v>
      </c>
      <c r="AK7" s="72" t="s">
        <v>51</v>
      </c>
      <c r="AL7" s="87" t="s">
        <v>52</v>
      </c>
      <c r="AM7" s="87" t="s">
        <v>53</v>
      </c>
      <c r="AN7" s="87" t="s">
        <v>54</v>
      </c>
      <c r="AO7" s="72" t="s">
        <v>55</v>
      </c>
      <c r="AP7" s="87" t="s">
        <v>56</v>
      </c>
      <c r="AQ7" s="87" t="s">
        <v>57</v>
      </c>
      <c r="AR7" s="87" t="s">
        <v>58</v>
      </c>
      <c r="AS7" s="87" t="s">
        <v>59</v>
      </c>
    </row>
    <row r="8" spans="1:45" ht="72.75" customHeight="1" x14ac:dyDescent="0.3">
      <c r="A8" s="220" t="s">
        <v>228</v>
      </c>
      <c r="B8" s="217" t="s">
        <v>229</v>
      </c>
      <c r="C8" s="45" t="s">
        <v>62</v>
      </c>
      <c r="D8" s="45"/>
      <c r="E8" s="48" t="s">
        <v>230</v>
      </c>
      <c r="F8" s="47" t="s">
        <v>64</v>
      </c>
      <c r="G8" s="84" t="s">
        <v>65</v>
      </c>
      <c r="H8" s="75" t="s">
        <v>66</v>
      </c>
      <c r="I8" s="75" t="s">
        <v>67</v>
      </c>
      <c r="J8" s="53">
        <v>2</v>
      </c>
      <c r="K8" s="49" t="str">
        <f>IF(J8=10,'Eval Riesgo'!$B$5,IF(J8=6,'Eval Riesgo'!$B$6,IF(J8=2,'Eval Riesgo'!$B$7,IF(J8=1,'Eval Riesgo'!$B$8))))</f>
        <v>Medio (M)</v>
      </c>
      <c r="L8" s="48">
        <v>2</v>
      </c>
      <c r="M8" s="49" t="str">
        <f>IF(L8=4,'Eval Riesgo'!$B$13,IF(L8=3,'Eval Riesgo'!$B$14,IF(L8=2,'Eval Riesgo'!$B$15,IF(L8=1,'Eval Riesgo'!$B$16))))</f>
        <v>Ocasional (EO)</v>
      </c>
      <c r="N8" s="46">
        <f t="shared" ref="N8:N33" si="0">+J8*L8</f>
        <v>4</v>
      </c>
      <c r="O8" s="46" t="str">
        <f>IF(AND(N8&gt;=24,N8&lt;=40),'Eval Riesgo'!$B$29,IF(AND(N8&gt;=10,N8&lt;=20),'Eval Riesgo'!$B$30,IF(AND(N8&gt;=6,N8&lt;=8),'Eval Riesgo'!$B$31,IF(AND(N8&gt;=0,N8&lt;=4),'Eval Riesgo'!$B$32))))</f>
        <v>Bajo (B)</v>
      </c>
      <c r="P8" s="48">
        <v>100</v>
      </c>
      <c r="Q8" s="46" t="str">
        <f>IF(P8=100,'Eval Riesgo'!$B$38,IF(P8=60,'Eval Riesgo'!$B$39,IF(P8=25,'Eval Riesgo'!$B$40,IF(P8=10,'Eval Riesgo'!$B$41))))</f>
        <v>Mortal o catastrófico (M)</v>
      </c>
      <c r="R8" s="46">
        <f t="shared" ref="R8:R33" si="1">+N8*P8</f>
        <v>400</v>
      </c>
      <c r="S8" s="46" t="str">
        <f>IF(AND(R8&gt;=600,R8&lt;=4000),'Eval Riesgo'!$B$57,IF(AND(R8&gt;=150,R8&lt;=500),'Eval Riesgo'!$B$58,IF(AND(R8&gt;=40,R8&lt;=120),'Eval Riesgo'!$B$59,IF(AND(R8&gt;=0,R8&lt;40),'Eval Riesgo'!$B$60))))</f>
        <v>II</v>
      </c>
      <c r="T8" s="46" t="str">
        <f>IF(AND(S8="I"),'Eval Riesgo'!$C$65,IF(AND(S8="II"),'Eval Riesgo'!$C$66,IF(AND(S8="III"),'Eval Riesgo'!$C$67,IF(AND(S8="IV"),'Eval Riesgo'!$C$68))))</f>
        <v>NO ACEPTABLE O ACEPTABLE CON CONTROL ESPECÍFICO</v>
      </c>
      <c r="U8" s="46">
        <v>6</v>
      </c>
      <c r="V8" s="46" t="str">
        <f t="shared" ref="V8:V32" si="2">I8</f>
        <v>Enfermedad COVID-19. Infección Respiratoria Aguda (IRA) de leve a grave, que puede ocasionar enfermedad pulmonar crónica, neumonía o muerte.</v>
      </c>
      <c r="W8" s="49" t="s">
        <v>36</v>
      </c>
      <c r="X8" s="48"/>
      <c r="Y8" s="45" t="s">
        <v>62</v>
      </c>
      <c r="Z8" s="45" t="s">
        <v>62</v>
      </c>
      <c r="AA8" s="45" t="s">
        <v>62</v>
      </c>
      <c r="AB8" s="45" t="s">
        <v>62</v>
      </c>
      <c r="AC8" s="56" t="s">
        <v>69</v>
      </c>
      <c r="AD8" s="56" t="s">
        <v>69</v>
      </c>
      <c r="AE8" s="56" t="s">
        <v>69</v>
      </c>
      <c r="AF8" s="89" t="s">
        <v>231</v>
      </c>
      <c r="AG8" s="78" t="s">
        <v>232</v>
      </c>
      <c r="AH8" s="45"/>
      <c r="AI8" s="48"/>
      <c r="AJ8" s="49" t="b">
        <f>IF(AI8=10,'Eval Riesgo'!$B$5,IF(AI8=6,'Eval Riesgo'!$B$6,IF(AI8=2,'Eval Riesgo'!$B$7,IF(AI8=1,'Eval Riesgo'!$B$8))))</f>
        <v>0</v>
      </c>
      <c r="AK8" s="48"/>
      <c r="AL8" s="49" t="b">
        <f>IF(AK8=4,'Eval Riesgo'!$B$13,IF(AK8=3,'Eval Riesgo'!$B$14,IF(AK8=2,'Eval Riesgo'!$B$15,IF(AK8=1,'Eval Riesgo'!$B$16))))</f>
        <v>0</v>
      </c>
      <c r="AM8" s="46">
        <f t="shared" ref="AM8:AM20" si="3">+AI8*AK8</f>
        <v>0</v>
      </c>
      <c r="AN8" s="46" t="str">
        <f>IF(AND(AM8&gt;=24,AM8&lt;=40),'Eval Riesgo'!$B$29,IF(AND(AM8&gt;=10,AM8&lt;=20),'Eval Riesgo'!$B$30,IF(AND(AM8&gt;=6,AM8&lt;=8),'Eval Riesgo'!$B$31,IF(AND(AM8&gt;=0,AM8&lt;=4),'Eval Riesgo'!$B$32))))</f>
        <v>Bajo (B)</v>
      </c>
      <c r="AO8" s="48"/>
      <c r="AP8" s="46" t="b">
        <f>IF(AO8=100,'Eval Riesgo'!$B$38,IF(AO8=60,'Eval Riesgo'!$B$39,IF(AO8=25,'Eval Riesgo'!$B$40,IF(AO8=10,'Eval Riesgo'!$B$41))))</f>
        <v>0</v>
      </c>
      <c r="AQ8" s="46">
        <f t="shared" ref="AQ8:AQ20" si="4">+AM8*AO8</f>
        <v>0</v>
      </c>
      <c r="AR8" s="46" t="str">
        <f>IF(AND(AQ8&gt;=600,AQ8&lt;=4000),'Eval Riesgo'!$B$57,IF(AND(AQ8&gt;=150,AQ8&lt;=500),'Eval Riesgo'!$B$58,IF(AND(AQ8&gt;=40,AQ8&lt;=120),'Eval Riesgo'!$B$59,IF(AND(AQ8&gt;=0,AQ8&lt;40),'Eval Riesgo'!$B$60))))</f>
        <v>IV</v>
      </c>
      <c r="AS8" s="46" t="str">
        <f>IF(AND(AR8="I"),'Eval Riesgo'!$C$65,IF(AND(AR8="II"),'Eval Riesgo'!$C$66,IF(AND(AR8="III"),'Eval Riesgo'!$C$67,IF(AND(AR8="IV"),'Eval Riesgo'!$C$68))))</f>
        <v>ACEPTABLE</v>
      </c>
    </row>
    <row r="9" spans="1:45" ht="72.75" customHeight="1" x14ac:dyDescent="0.3">
      <c r="A9" s="218"/>
      <c r="B9" s="218"/>
      <c r="C9" s="45" t="s">
        <v>62</v>
      </c>
      <c r="D9" s="45"/>
      <c r="E9" s="48" t="s">
        <v>230</v>
      </c>
      <c r="F9" s="47" t="s">
        <v>73</v>
      </c>
      <c r="G9" s="83" t="s">
        <v>78</v>
      </c>
      <c r="H9" s="75" t="s">
        <v>233</v>
      </c>
      <c r="I9" s="75" t="s">
        <v>80</v>
      </c>
      <c r="J9" s="48">
        <v>2</v>
      </c>
      <c r="K9" s="49" t="str">
        <f>IF(J9=10,'Eval Riesgo'!$B$5,IF(J9=6,'Eval Riesgo'!$B$6,IF(J9=2,'Eval Riesgo'!$B$7,IF(J9=1,'Eval Riesgo'!$B$8))))</f>
        <v>Medio (M)</v>
      </c>
      <c r="L9" s="48">
        <v>2</v>
      </c>
      <c r="M9" s="49" t="str">
        <f>IF(L9=4,'Eval Riesgo'!$B$13,IF(L9=3,'Eval Riesgo'!$B$14,IF(L9=2,'Eval Riesgo'!$B$15,IF(L9=1,'Eval Riesgo'!$B$16))))</f>
        <v>Ocasional (EO)</v>
      </c>
      <c r="N9" s="46">
        <f t="shared" si="0"/>
        <v>4</v>
      </c>
      <c r="O9" s="46" t="str">
        <f>IF(AND(N9&gt;=24,N9&lt;=40),'Eval Riesgo'!$B$29,IF(AND(N9&gt;=10,N9&lt;=20),'Eval Riesgo'!$B$30,IF(AND(N9&gt;=6,N9&lt;=8),'Eval Riesgo'!$B$31,IF(AND(N9&gt;=0,N9&lt;=4),'Eval Riesgo'!$B$32))))</f>
        <v>Bajo (B)</v>
      </c>
      <c r="P9" s="48">
        <v>25</v>
      </c>
      <c r="Q9" s="46" t="str">
        <f>IF(P9=100,'Eval Riesgo'!$B$38,IF(P9=60,'Eval Riesgo'!$B$39,IF(P9=25,'Eval Riesgo'!$B$40,IF(P9=10,'Eval Riesgo'!$B$41))))</f>
        <v>Grave (G)</v>
      </c>
      <c r="R9" s="46">
        <f t="shared" si="1"/>
        <v>100</v>
      </c>
      <c r="S9" s="46" t="str">
        <f>IF(AND(R9&gt;=600,R9&lt;=4000),'Eval Riesgo'!$B$57,IF(AND(R9&gt;=150,R9&lt;=500),'Eval Riesgo'!$B$58,IF(AND(R9&gt;=40,R9&lt;=120),'Eval Riesgo'!$B$59,IF(AND(R9&gt;=0,R9&lt;40),'Eval Riesgo'!$B$60))))</f>
        <v>III</v>
      </c>
      <c r="T9" s="46" t="str">
        <f>IF(AND(S9="I"),'Eval Riesgo'!$C$65,IF(AND(S9="II"),'Eval Riesgo'!$C$66,IF(AND(S9="III"),'Eval Riesgo'!$C$67,IF(AND(S9="IV"),'Eval Riesgo'!$C$68))))</f>
        <v>MEJORABLE</v>
      </c>
      <c r="U9" s="46">
        <v>6</v>
      </c>
      <c r="V9" s="46" t="str">
        <f t="shared" si="2"/>
        <v>Heridas, golpes, muerte, fatiga, estrés, disminución de la destreza y precisión. Estados de ansiedad y/o depresión y trastornos del aparato digestivo.</v>
      </c>
      <c r="W9" s="49" t="s">
        <v>36</v>
      </c>
      <c r="X9" s="48"/>
      <c r="Y9" s="45" t="s">
        <v>62</v>
      </c>
      <c r="Z9" s="45" t="s">
        <v>62</v>
      </c>
      <c r="AA9" s="45" t="s">
        <v>62</v>
      </c>
      <c r="AB9" s="45" t="s">
        <v>62</v>
      </c>
      <c r="AC9" s="56" t="s">
        <v>69</v>
      </c>
      <c r="AD9" s="56" t="s">
        <v>69</v>
      </c>
      <c r="AE9" s="56" t="s">
        <v>69</v>
      </c>
      <c r="AF9" s="77" t="s">
        <v>234</v>
      </c>
      <c r="AG9" s="53" t="s">
        <v>69</v>
      </c>
      <c r="AH9" s="52"/>
      <c r="AI9" s="48"/>
      <c r="AJ9" s="49" t="b">
        <f>IF(AI9=10,'Eval Riesgo'!$B$5,IF(AI9=6,'Eval Riesgo'!$B$6,IF(AI9=2,'Eval Riesgo'!$B$7,IF(AI9=1,'Eval Riesgo'!$B$8))))</f>
        <v>0</v>
      </c>
      <c r="AK9" s="48"/>
      <c r="AL9" s="49" t="b">
        <f>IF(AK9=4,'Eval Riesgo'!$B$13,IF(AK9=3,'Eval Riesgo'!$B$14,IF(AK9=2,'Eval Riesgo'!$B$15,IF(AK9=1,'Eval Riesgo'!$B$16))))</f>
        <v>0</v>
      </c>
      <c r="AM9" s="46">
        <f t="shared" si="3"/>
        <v>0</v>
      </c>
      <c r="AN9" s="46" t="str">
        <f>IF(AND(AM9&gt;=24,AM9&lt;=40),'Eval Riesgo'!$B$29,IF(AND(AM9&gt;=10,AM9&lt;=20),'Eval Riesgo'!$B$30,IF(AND(AM9&gt;=6,AM9&lt;=8),'Eval Riesgo'!$B$31,IF(AND(AM9&gt;=0,AM9&lt;=4),'Eval Riesgo'!$B$32))))</f>
        <v>Bajo (B)</v>
      </c>
      <c r="AO9" s="48"/>
      <c r="AP9" s="46" t="b">
        <f>IF(AO9=100,'Eval Riesgo'!$B$38,IF(AO9=60,'Eval Riesgo'!$B$39,IF(AO9=25,'Eval Riesgo'!$B$40,IF(AO9=10,'Eval Riesgo'!$B$41))))</f>
        <v>0</v>
      </c>
      <c r="AQ9" s="46">
        <f t="shared" si="4"/>
        <v>0</v>
      </c>
      <c r="AR9" s="46" t="str">
        <f>IF(AND(AQ9&gt;=600,AQ9&lt;=4000),'Eval Riesgo'!$B$57,IF(AND(AQ9&gt;=150,AQ9&lt;=500),'Eval Riesgo'!$B$58,IF(AND(AQ9&gt;=40,AQ9&lt;=120),'Eval Riesgo'!$B$59,IF(AND(AQ9&gt;=0,AQ9&lt;40),'Eval Riesgo'!$B$60))))</f>
        <v>IV</v>
      </c>
      <c r="AS9" s="46" t="str">
        <f>IF(AND(AR9="I"),'Eval Riesgo'!$C$65,IF(AND(AR9="II"),'Eval Riesgo'!$C$66,IF(AND(AR9="III"),'Eval Riesgo'!$C$67,IF(AND(AR9="IV"),'Eval Riesgo'!$C$68))))</f>
        <v>ACEPTABLE</v>
      </c>
    </row>
    <row r="10" spans="1:45" ht="72.75" customHeight="1" x14ac:dyDescent="0.3">
      <c r="A10" s="218"/>
      <c r="B10" s="218"/>
      <c r="C10" s="45" t="s">
        <v>62</v>
      </c>
      <c r="D10" s="45"/>
      <c r="E10" s="48" t="s">
        <v>230</v>
      </c>
      <c r="F10" s="47" t="s">
        <v>82</v>
      </c>
      <c r="G10" s="83" t="s">
        <v>83</v>
      </c>
      <c r="H10" s="88" t="s">
        <v>84</v>
      </c>
      <c r="I10" s="82" t="s">
        <v>85</v>
      </c>
      <c r="J10" s="45">
        <v>1</v>
      </c>
      <c r="K10" s="49" t="str">
        <f>IF(J10=10,'Eval Riesgo'!$B$5,IF(J10=6,'Eval Riesgo'!$B$6,IF(J10=2,'Eval Riesgo'!$B$7,IF(J10=1,'Eval Riesgo'!$B$8))))</f>
        <v>Bajo (B)</v>
      </c>
      <c r="L10" s="45">
        <v>3</v>
      </c>
      <c r="M10" s="49" t="str">
        <f>IF(L10=4,'Eval Riesgo'!$B$13,IF(L10=3,'Eval Riesgo'!$B$14,IF(L10=2,'Eval Riesgo'!$B$15,IF(L10=1,'Eval Riesgo'!$B$16))))</f>
        <v>Frecuente (EF)</v>
      </c>
      <c r="N10" s="46">
        <f t="shared" si="0"/>
        <v>3</v>
      </c>
      <c r="O10" s="46" t="str">
        <f>IF(AND(N10&gt;=24,N10&lt;=40),'Eval Riesgo'!$B$29,IF(AND(N10&gt;=10,N10&lt;=20),'Eval Riesgo'!$B$30,IF(AND(N10&gt;=6,N10&lt;=8),'Eval Riesgo'!$B$31,IF(AND(N10&gt;=0,N10&lt;=4),'Eval Riesgo'!$B$32))))</f>
        <v>Bajo (B)</v>
      </c>
      <c r="P10" s="45">
        <v>10</v>
      </c>
      <c r="Q10" s="46" t="str">
        <f>IF(P10=100,'Eval Riesgo'!$B$38,IF(P10=60,'Eval Riesgo'!$B$39,IF(P10=25,'Eval Riesgo'!$B$40,IF(P10=10,'Eval Riesgo'!$B$41))))</f>
        <v>Leve (L)</v>
      </c>
      <c r="R10" s="46">
        <f t="shared" si="1"/>
        <v>30</v>
      </c>
      <c r="S10" s="46" t="str">
        <f>IF(AND(R10&gt;=600,R10&lt;=4000),'Eval Riesgo'!$B$57,IF(AND(R10&gt;=150,R10&lt;=500),'Eval Riesgo'!$B$58,IF(AND(R10&gt;=40,R10&lt;=120),'Eval Riesgo'!$B$59,IF(AND(R10&gt;=0,R10&lt;40),'Eval Riesgo'!$B$60))))</f>
        <v>IV</v>
      </c>
      <c r="T10" s="46" t="str">
        <f>IF(AND(S10="I"),'Eval Riesgo'!$C$65,IF(AND(S10="II"),'Eval Riesgo'!$C$66,IF(AND(S10="III"),'Eval Riesgo'!$C$67,IF(AND(S10="IV"),'Eval Riesgo'!$C$68))))</f>
        <v>ACEPTABLE</v>
      </c>
      <c r="U10" s="46">
        <v>6</v>
      </c>
      <c r="V10" s="46" t="str">
        <f t="shared" si="2"/>
        <v>Irritación en la piel, Resequedad en la piel, picazón, dermatitis de contacto, afectaciones respiratorias.</v>
      </c>
      <c r="W10" s="49" t="s">
        <v>36</v>
      </c>
      <c r="X10" s="45"/>
      <c r="Y10" s="45" t="s">
        <v>62</v>
      </c>
      <c r="Z10" s="45" t="s">
        <v>62</v>
      </c>
      <c r="AA10" s="45" t="s">
        <v>62</v>
      </c>
      <c r="AB10" s="45" t="s">
        <v>62</v>
      </c>
      <c r="AC10" s="56" t="s">
        <v>69</v>
      </c>
      <c r="AD10" s="56" t="s">
        <v>69</v>
      </c>
      <c r="AE10" s="56" t="s">
        <v>69</v>
      </c>
      <c r="AF10" s="77" t="s">
        <v>235</v>
      </c>
      <c r="AG10" s="76" t="s">
        <v>236</v>
      </c>
      <c r="AH10" s="45"/>
      <c r="AI10" s="48"/>
      <c r="AJ10" s="49" t="b">
        <f>IF(AI10=10,'Eval Riesgo'!$B$5,IF(AI10=6,'Eval Riesgo'!$B$6,IF(AI10=2,'Eval Riesgo'!$B$7,IF(AI10=1,'Eval Riesgo'!$B$8))))</f>
        <v>0</v>
      </c>
      <c r="AK10" s="48"/>
      <c r="AL10" s="49" t="b">
        <f>IF(AK10=4,'Eval Riesgo'!$B$13,IF(AK10=3,'Eval Riesgo'!$B$14,IF(AK10=2,'Eval Riesgo'!$B$15,IF(AK10=1,'Eval Riesgo'!$B$16))))</f>
        <v>0</v>
      </c>
      <c r="AM10" s="46">
        <f t="shared" si="3"/>
        <v>0</v>
      </c>
      <c r="AN10" s="46" t="str">
        <f>IF(AND(AM10&gt;=24,AM10&lt;=40),'Eval Riesgo'!$B$29,IF(AND(AM10&gt;=10,AM10&lt;=20),'Eval Riesgo'!$B$30,IF(AND(AM10&gt;=6,AM10&lt;=8),'Eval Riesgo'!$B$31,IF(AND(AM10&gt;=0,AM10&lt;=4),'Eval Riesgo'!$B$32))))</f>
        <v>Bajo (B)</v>
      </c>
      <c r="AO10" s="48"/>
      <c r="AP10" s="46" t="b">
        <f>IF(AO10=100,'Eval Riesgo'!$B$38,IF(AO10=60,'Eval Riesgo'!$B$39,IF(AO10=25,'Eval Riesgo'!$B$40,IF(AO10=10,'Eval Riesgo'!$B$41))))</f>
        <v>0</v>
      </c>
      <c r="AQ10" s="46">
        <f t="shared" si="4"/>
        <v>0</v>
      </c>
      <c r="AR10" s="46" t="str">
        <f>IF(AND(AQ10&gt;=600,AQ10&lt;=4000),'Eval Riesgo'!$B$57,IF(AND(AQ10&gt;=150,AQ10&lt;=500),'Eval Riesgo'!$B$58,IF(AND(AQ10&gt;=40,AQ10&lt;=120),'Eval Riesgo'!$B$59,IF(AND(AQ10&gt;=0,AQ10&lt;40),'Eval Riesgo'!$B$60))))</f>
        <v>IV</v>
      </c>
      <c r="AS10" s="46" t="str">
        <f>IF(AND(AR10="I"),'Eval Riesgo'!$C$65,IF(AND(AR10="II"),'Eval Riesgo'!$C$66,IF(AND(AR10="III"),'Eval Riesgo'!$C$67,IF(AND(AR10="IV"),'Eval Riesgo'!$C$68))))</f>
        <v>ACEPTABLE</v>
      </c>
    </row>
    <row r="11" spans="1:45" ht="72.75" customHeight="1" x14ac:dyDescent="0.3">
      <c r="A11" s="218"/>
      <c r="B11" s="218"/>
      <c r="C11" s="45" t="s">
        <v>62</v>
      </c>
      <c r="D11" s="45"/>
      <c r="E11" s="48" t="s">
        <v>230</v>
      </c>
      <c r="F11" s="47" t="s">
        <v>73</v>
      </c>
      <c r="G11" s="55" t="s">
        <v>237</v>
      </c>
      <c r="H11" s="75" t="s">
        <v>238</v>
      </c>
      <c r="I11" s="75" t="s">
        <v>239</v>
      </c>
      <c r="J11" s="48">
        <v>2</v>
      </c>
      <c r="K11" s="49" t="str">
        <f>IF(J11=10,'Eval Riesgo'!$B$5,IF(J11=6,'Eval Riesgo'!$B$6,IF(J11=2,'Eval Riesgo'!$B$7,IF(J11=1,'Eval Riesgo'!$B$8))))</f>
        <v>Medio (M)</v>
      </c>
      <c r="L11" s="48">
        <v>2</v>
      </c>
      <c r="M11" s="49" t="str">
        <f>IF(L11=4,'Eval Riesgo'!$B$13,IF(L11=3,'Eval Riesgo'!$B$14,IF(L11=2,'Eval Riesgo'!$B$15,IF(L11=1,'Eval Riesgo'!$B$16))))</f>
        <v>Ocasional (EO)</v>
      </c>
      <c r="N11" s="46">
        <f t="shared" si="0"/>
        <v>4</v>
      </c>
      <c r="O11" s="46" t="str">
        <f>IF(AND(N11&gt;=24,N11&lt;=40),'Eval Riesgo'!$B$29,IF(AND(N11&gt;=10,N11&lt;=20),'Eval Riesgo'!$B$30,IF(AND(N11&gt;=6,N11&lt;=8),'Eval Riesgo'!$B$31,IF(AND(N11&gt;=0,N11&lt;=4),'Eval Riesgo'!$B$32))))</f>
        <v>Bajo (B)</v>
      </c>
      <c r="P11" s="48">
        <v>60</v>
      </c>
      <c r="Q11" s="46" t="str">
        <f>IF(P11=100,'Eval Riesgo'!$B$38,IF(P11=60,'Eval Riesgo'!$B$39,IF(P11=25,'Eval Riesgo'!$B$40,IF(P11=10,'Eval Riesgo'!$B$41))))</f>
        <v>Muy grave (MG)</v>
      </c>
      <c r="R11" s="46">
        <f t="shared" si="1"/>
        <v>240</v>
      </c>
      <c r="S11" s="46" t="str">
        <f>IF(AND(R11&gt;=600,R11&lt;=4000),'Eval Riesgo'!$B$57,IF(AND(R11&gt;=150,R11&lt;=500),'Eval Riesgo'!$B$58,IF(AND(R11&gt;=40,R11&lt;=120),'Eval Riesgo'!$B$59,IF(AND(R11&gt;=0,R11&lt;40),'Eval Riesgo'!$B$60))))</f>
        <v>II</v>
      </c>
      <c r="T11" s="46" t="str">
        <f>IF(AND(S11="I"),'Eval Riesgo'!$C$65,IF(AND(S11="II"),'Eval Riesgo'!$C$66,IF(AND(S11="III"),'Eval Riesgo'!$C$67,IF(AND(S11="IV"),'Eval Riesgo'!$C$68))))</f>
        <v>NO ACEPTABLE O ACEPTABLE CON CONTROL ESPECÍFICO</v>
      </c>
      <c r="U11" s="46">
        <v>6</v>
      </c>
      <c r="V11" s="46" t="str">
        <f t="shared" si="2"/>
        <v>Accidentes de tránsito, fracturas, contusiones, laceraciones, muerte.</v>
      </c>
      <c r="W11" s="49" t="s">
        <v>36</v>
      </c>
      <c r="X11" s="48"/>
      <c r="Y11" s="45" t="s">
        <v>62</v>
      </c>
      <c r="Z11" s="45" t="s">
        <v>62</v>
      </c>
      <c r="AA11" s="45" t="s">
        <v>62</v>
      </c>
      <c r="AB11" s="45" t="s">
        <v>62</v>
      </c>
      <c r="AC11" s="56" t="s">
        <v>69</v>
      </c>
      <c r="AD11" s="56" t="s">
        <v>69</v>
      </c>
      <c r="AE11" s="56" t="s">
        <v>69</v>
      </c>
      <c r="AF11" s="77" t="s">
        <v>240</v>
      </c>
      <c r="AG11" s="48" t="s">
        <v>69</v>
      </c>
      <c r="AH11" s="52"/>
      <c r="AI11" s="48"/>
      <c r="AJ11" s="49" t="b">
        <f>IF(AI11=10,'Eval Riesgo'!$B$5,IF(AI11=6,'Eval Riesgo'!$B$6,IF(AI11=2,'Eval Riesgo'!$B$7,IF(AI11=1,'Eval Riesgo'!$B$8))))</f>
        <v>0</v>
      </c>
      <c r="AK11" s="48"/>
      <c r="AL11" s="49" t="b">
        <f>IF(AK11=4,'Eval Riesgo'!$B$13,IF(AK11=3,'Eval Riesgo'!$B$14,IF(AK11=2,'Eval Riesgo'!$B$15,IF(AK11=1,'Eval Riesgo'!$B$16))))</f>
        <v>0</v>
      </c>
      <c r="AM11" s="46">
        <f t="shared" si="3"/>
        <v>0</v>
      </c>
      <c r="AN11" s="46" t="str">
        <f>IF(AND(AM11&gt;=24,AM11&lt;=40),'Eval Riesgo'!$B$29,IF(AND(AM11&gt;=10,AM11&lt;=20),'Eval Riesgo'!$B$30,IF(AND(AM11&gt;=6,AM11&lt;=8),'Eval Riesgo'!$B$31,IF(AND(AM11&gt;=0,AM11&lt;=4),'Eval Riesgo'!$B$32))))</f>
        <v>Bajo (B)</v>
      </c>
      <c r="AO11" s="48"/>
      <c r="AP11" s="46" t="b">
        <f>IF(AO11=100,'Eval Riesgo'!$B$38,IF(AO11=60,'Eval Riesgo'!$B$39,IF(AO11=25,'Eval Riesgo'!$B$40,IF(AO11=10,'Eval Riesgo'!$B$41))))</f>
        <v>0</v>
      </c>
      <c r="AQ11" s="46">
        <f t="shared" si="4"/>
        <v>0</v>
      </c>
      <c r="AR11" s="46" t="str">
        <f>IF(AND(AQ11&gt;=600,AQ11&lt;=4000),'Eval Riesgo'!$B$57,IF(AND(AQ11&gt;=150,AQ11&lt;=500),'Eval Riesgo'!$B$58,IF(AND(AQ11&gt;=40,AQ11&lt;=120),'Eval Riesgo'!$B$59,IF(AND(AQ11&gt;=0,AQ11&lt;40),'Eval Riesgo'!$B$60))))</f>
        <v>IV</v>
      </c>
      <c r="AS11" s="46" t="str">
        <f>IF(AND(AR11="I"),'Eval Riesgo'!$C$65,IF(AND(AR11="II"),'Eval Riesgo'!$C$66,IF(AND(AR11="III"),'Eval Riesgo'!$C$67,IF(AND(AR11="IV"),'Eval Riesgo'!$C$68))))</f>
        <v>ACEPTABLE</v>
      </c>
    </row>
    <row r="12" spans="1:45" ht="72.75" customHeight="1" x14ac:dyDescent="0.3">
      <c r="A12" s="218"/>
      <c r="B12" s="218"/>
      <c r="C12" s="45" t="s">
        <v>62</v>
      </c>
      <c r="D12" s="45"/>
      <c r="E12" s="48" t="s">
        <v>230</v>
      </c>
      <c r="F12" s="47" t="s">
        <v>241</v>
      </c>
      <c r="G12" s="52" t="s">
        <v>88</v>
      </c>
      <c r="H12" s="75" t="s">
        <v>89</v>
      </c>
      <c r="I12" s="75" t="s">
        <v>90</v>
      </c>
      <c r="J12" s="48">
        <v>1</v>
      </c>
      <c r="K12" s="49" t="str">
        <f>IF(J12=10,'Eval Riesgo'!$B$5,IF(J12=6,'Eval Riesgo'!$B$6,IF(J12=2,'Eval Riesgo'!$B$7,IF(J12=1,'Eval Riesgo'!$B$8))))</f>
        <v>Bajo (B)</v>
      </c>
      <c r="L12" s="48">
        <v>1</v>
      </c>
      <c r="M12" s="49" t="str">
        <f>IF(L12=4,'Eval Riesgo'!$B$13,IF(L12=3,'Eval Riesgo'!$B$14,IF(L12=2,'Eval Riesgo'!$B$15,IF(L12=1,'Eval Riesgo'!$B$16))))</f>
        <v>Esporádica (EE)</v>
      </c>
      <c r="N12" s="46">
        <f t="shared" si="0"/>
        <v>1</v>
      </c>
      <c r="O12" s="46" t="str">
        <f>IF(AND(N12&gt;=24,N12&lt;=40),'Eval Riesgo'!$B$29,IF(AND(N12&gt;=10,N12&lt;=20),'Eval Riesgo'!$B$30,IF(AND(N12&gt;=6,N12&lt;=8),'Eval Riesgo'!$B$31,IF(AND(N12&gt;=0,N12&lt;=4),'Eval Riesgo'!$B$32))))</f>
        <v>Bajo (B)</v>
      </c>
      <c r="P12" s="48">
        <v>25</v>
      </c>
      <c r="Q12" s="46" t="str">
        <f>IF(P12=100,'Eval Riesgo'!$B$38,IF(P12=60,'Eval Riesgo'!$B$39,IF(P12=25,'Eval Riesgo'!$B$40,IF(P12=10,'Eval Riesgo'!$B$41))))</f>
        <v>Grave (G)</v>
      </c>
      <c r="R12" s="46">
        <f t="shared" si="1"/>
        <v>25</v>
      </c>
      <c r="S12" s="46" t="str">
        <f>IF(AND(R12&gt;=600,R12&lt;=4000),'Eval Riesgo'!$B$57,IF(AND(R12&gt;=150,R12&lt;=500),'Eval Riesgo'!$B$58,IF(AND(R12&gt;=40,R12&lt;=120),'Eval Riesgo'!$B$59,IF(AND(R12&gt;=0,R12&lt;40),'Eval Riesgo'!$B$60))))</f>
        <v>IV</v>
      </c>
      <c r="T12" s="46" t="str">
        <f>IF(AND(S12="I"),'Eval Riesgo'!$C$65,IF(AND(S12="II"),'Eval Riesgo'!$C$66,IF(AND(S12="III"),'Eval Riesgo'!$C$67,IF(AND(S12="IV"),'Eval Riesgo'!$C$68))))</f>
        <v>ACEPTABLE</v>
      </c>
      <c r="U12" s="46">
        <v>6</v>
      </c>
      <c r="V12" s="46" t="str">
        <f t="shared" si="2"/>
        <v>Fatiga, estrés, resfriados, golpes, traumas.</v>
      </c>
      <c r="W12" s="49" t="s">
        <v>36</v>
      </c>
      <c r="X12" s="48"/>
      <c r="Y12" s="45" t="s">
        <v>62</v>
      </c>
      <c r="Z12" s="45" t="s">
        <v>62</v>
      </c>
      <c r="AA12" s="45" t="s">
        <v>62</v>
      </c>
      <c r="AB12" s="45" t="s">
        <v>62</v>
      </c>
      <c r="AC12" s="56" t="s">
        <v>69</v>
      </c>
      <c r="AD12" s="56" t="s">
        <v>69</v>
      </c>
      <c r="AE12" s="56" t="s">
        <v>69</v>
      </c>
      <c r="AF12" s="45" t="s">
        <v>242</v>
      </c>
      <c r="AG12" s="76" t="s">
        <v>243</v>
      </c>
      <c r="AH12" s="45"/>
      <c r="AI12" s="48"/>
      <c r="AJ12" s="49" t="b">
        <f>IF(AI12=10,'Eval Riesgo'!$B$5,IF(AI12=6,'Eval Riesgo'!$B$6,IF(AI12=2,'Eval Riesgo'!$B$7,IF(AI12=1,'Eval Riesgo'!$B$8))))</f>
        <v>0</v>
      </c>
      <c r="AK12" s="48"/>
      <c r="AL12" s="49" t="b">
        <f>IF(AK12=4,'Eval Riesgo'!$B$13,IF(AK12=3,'Eval Riesgo'!$B$14,IF(AK12=2,'Eval Riesgo'!$B$15,IF(AK12=1,'Eval Riesgo'!$B$16))))</f>
        <v>0</v>
      </c>
      <c r="AM12" s="46">
        <f t="shared" si="3"/>
        <v>0</v>
      </c>
      <c r="AN12" s="46" t="str">
        <f>IF(AND(AM12&gt;=24,AM12&lt;=40),'Eval Riesgo'!$B$29,IF(AND(AM12&gt;=10,AM12&lt;=20),'Eval Riesgo'!$B$30,IF(AND(AM12&gt;=6,AM12&lt;=8),'Eval Riesgo'!$B$31,IF(AND(AM12&gt;=0,AM12&lt;=4),'Eval Riesgo'!$B$32))))</f>
        <v>Bajo (B)</v>
      </c>
      <c r="AO12" s="48"/>
      <c r="AP12" s="46" t="b">
        <f>IF(AO12=100,'Eval Riesgo'!$B$38,IF(AO12=60,'Eval Riesgo'!$B$39,IF(AO12=25,'Eval Riesgo'!$B$40,IF(AO12=10,'Eval Riesgo'!$B$41))))</f>
        <v>0</v>
      </c>
      <c r="AQ12" s="46">
        <f t="shared" si="4"/>
        <v>0</v>
      </c>
      <c r="AR12" s="46" t="str">
        <f>IF(AND(AQ12&gt;=600,AQ12&lt;=4000),'Eval Riesgo'!$B$57,IF(AND(AQ12&gt;=150,AQ12&lt;=500),'Eval Riesgo'!$B$58,IF(AND(AQ12&gt;=40,AQ12&lt;=120),'Eval Riesgo'!$B$59,IF(AND(AQ12&gt;=0,AQ12&lt;40),'Eval Riesgo'!$B$60))))</f>
        <v>IV</v>
      </c>
      <c r="AS12" s="46" t="str">
        <f>IF(AND(AR12="I"),'Eval Riesgo'!$C$65,IF(AND(AR12="II"),'Eval Riesgo'!$C$66,IF(AND(AR12="III"),'Eval Riesgo'!$C$67,IF(AND(AR12="IV"),'Eval Riesgo'!$C$68))))</f>
        <v>ACEPTABLE</v>
      </c>
    </row>
    <row r="13" spans="1:45" ht="72.75" customHeight="1" x14ac:dyDescent="0.3">
      <c r="A13" s="218"/>
      <c r="B13" s="218"/>
      <c r="C13" s="45" t="s">
        <v>62</v>
      </c>
      <c r="D13" s="45"/>
      <c r="E13" s="48" t="s">
        <v>230</v>
      </c>
      <c r="F13" s="45" t="s">
        <v>92</v>
      </c>
      <c r="G13" s="46" t="s">
        <v>93</v>
      </c>
      <c r="H13" s="77" t="s">
        <v>94</v>
      </c>
      <c r="I13" s="77" t="s">
        <v>95</v>
      </c>
      <c r="J13" s="48">
        <v>2</v>
      </c>
      <c r="K13" s="49" t="str">
        <f>IF(J13=10,'Eval Riesgo'!$B$5,IF(J13=6,'Eval Riesgo'!$B$6,IF(J13=2,'Eval Riesgo'!$B$7,IF(J13=1,'Eval Riesgo'!$B$8))))</f>
        <v>Medio (M)</v>
      </c>
      <c r="L13" s="48">
        <v>3</v>
      </c>
      <c r="M13" s="49" t="str">
        <f>IF(L13=4,'Eval Riesgo'!$B$13,IF(L13=3,'Eval Riesgo'!$B$14,IF(L13=2,'Eval Riesgo'!$B$15,IF(L13=1,'Eval Riesgo'!$B$16))))</f>
        <v>Frecuente (EF)</v>
      </c>
      <c r="N13" s="46">
        <f t="shared" si="0"/>
        <v>6</v>
      </c>
      <c r="O13" s="46" t="str">
        <f>IF(AND(N13&gt;=24,N13&lt;=40),'Eval Riesgo'!$B$29,IF(AND(N13&gt;=10,N13&lt;=20),'Eval Riesgo'!$B$30,IF(AND(N13&gt;=6,N13&lt;=8),'Eval Riesgo'!$B$31,IF(AND(N13&gt;=0,N13&lt;=4),'Eval Riesgo'!$B$32))))</f>
        <v>Medio (M)</v>
      </c>
      <c r="P13" s="48">
        <v>10</v>
      </c>
      <c r="Q13" s="46" t="str">
        <f>IF(P13=100,'Eval Riesgo'!$B$38,IF(P13=60,'Eval Riesgo'!$B$39,IF(P13=25,'Eval Riesgo'!$B$40,IF(P13=10,'Eval Riesgo'!$B$41))))</f>
        <v>Leve (L)</v>
      </c>
      <c r="R13" s="46">
        <f t="shared" si="1"/>
        <v>60</v>
      </c>
      <c r="S13" s="46" t="str">
        <f>IF(AND(R13&gt;=600,R13&lt;=4000),'Eval Riesgo'!$B$57,IF(AND(R13&gt;=150,R13&lt;=500),'Eval Riesgo'!$B$58,IF(AND(R13&gt;=40,R13&lt;=120),'Eval Riesgo'!$B$59,IF(AND(R13&gt;=0,R13&lt;40),'Eval Riesgo'!$B$60))))</f>
        <v>III</v>
      </c>
      <c r="T13" s="46" t="str">
        <f>IF(AND(S13="I"),'Eval Riesgo'!$C$65,IF(AND(S13="II"),'Eval Riesgo'!$C$66,IF(AND(S13="III"),'Eval Riesgo'!$C$67,IF(AND(S13="IV"),'Eval Riesgo'!$C$68))))</f>
        <v>MEJORABLE</v>
      </c>
      <c r="U13" s="46">
        <v>6</v>
      </c>
      <c r="V13" s="46" t="str">
        <f t="shared" si="2"/>
        <v>Desordenes de trauma acumulativo, lesiones del sistema músculo esquelético, Tendinitis, síndrome del túnel carpiano (STC)</v>
      </c>
      <c r="W13" s="49" t="s">
        <v>36</v>
      </c>
      <c r="X13" s="48"/>
      <c r="Y13" s="45" t="s">
        <v>62</v>
      </c>
      <c r="Z13" s="45" t="s">
        <v>62</v>
      </c>
      <c r="AA13" s="45" t="s">
        <v>62</v>
      </c>
      <c r="AB13" s="45"/>
      <c r="AC13" s="56" t="s">
        <v>69</v>
      </c>
      <c r="AD13" s="56" t="s">
        <v>69</v>
      </c>
      <c r="AE13" s="56" t="s">
        <v>244</v>
      </c>
      <c r="AF13" s="75" t="s">
        <v>245</v>
      </c>
      <c r="AG13" s="48" t="s">
        <v>69</v>
      </c>
      <c r="AH13" s="45"/>
      <c r="AI13" s="48"/>
      <c r="AJ13" s="49" t="b">
        <f>IF(AI13=10,'Eval Riesgo'!$B$5,IF(AI13=6,'Eval Riesgo'!$B$6,IF(AI13=2,'Eval Riesgo'!$B$7,IF(AI13=1,'Eval Riesgo'!$B$8))))</f>
        <v>0</v>
      </c>
      <c r="AK13" s="48"/>
      <c r="AL13" s="49" t="b">
        <f>IF(AK13=4,'Eval Riesgo'!$B$13,IF(AK13=3,'Eval Riesgo'!$B$14,IF(AK13=2,'Eval Riesgo'!$B$15,IF(AK13=1,'Eval Riesgo'!$B$16))))</f>
        <v>0</v>
      </c>
      <c r="AM13" s="46">
        <f t="shared" si="3"/>
        <v>0</v>
      </c>
      <c r="AN13" s="46" t="str">
        <f>IF(AND(AM13&gt;=24,AM13&lt;=40),'Eval Riesgo'!$B$29,IF(AND(AM13&gt;=10,AM13&lt;=20),'Eval Riesgo'!$B$30,IF(AND(AM13&gt;=6,AM13&lt;=8),'Eval Riesgo'!$B$31,IF(AND(AM13&gt;=0,AM13&lt;=4),'Eval Riesgo'!$B$32))))</f>
        <v>Bajo (B)</v>
      </c>
      <c r="AO13" s="48"/>
      <c r="AP13" s="46" t="b">
        <f>IF(AO13=100,'Eval Riesgo'!$B$38,IF(AO13=60,'Eval Riesgo'!$B$39,IF(AO13=25,'Eval Riesgo'!$B$40,IF(AO13=10,'Eval Riesgo'!$B$41))))</f>
        <v>0</v>
      </c>
      <c r="AQ13" s="46">
        <f t="shared" si="4"/>
        <v>0</v>
      </c>
      <c r="AR13" s="46" t="str">
        <f>IF(AND(AQ13&gt;=600,AQ13&lt;=4000),'Eval Riesgo'!$B$57,IF(AND(AQ13&gt;=150,AQ13&lt;=500),'Eval Riesgo'!$B$58,IF(AND(AQ13&gt;=40,AQ13&lt;=120),'Eval Riesgo'!$B$59,IF(AND(AQ13&gt;=0,AQ13&lt;40),'Eval Riesgo'!$B$60))))</f>
        <v>IV</v>
      </c>
      <c r="AS13" s="46" t="str">
        <f>IF(AND(AR13="I"),'Eval Riesgo'!$C$65,IF(AND(AR13="II"),'Eval Riesgo'!$C$66,IF(AND(AR13="III"),'Eval Riesgo'!$C$67,IF(AND(AR13="IV"),'Eval Riesgo'!$C$68))))</f>
        <v>ACEPTABLE</v>
      </c>
    </row>
    <row r="14" spans="1:45" ht="103.5" customHeight="1" x14ac:dyDescent="0.3">
      <c r="A14" s="218"/>
      <c r="B14" s="218"/>
      <c r="C14" s="45" t="s">
        <v>62</v>
      </c>
      <c r="D14" s="45"/>
      <c r="E14" s="48" t="s">
        <v>230</v>
      </c>
      <c r="F14" s="45" t="s">
        <v>98</v>
      </c>
      <c r="G14" s="46" t="s">
        <v>99</v>
      </c>
      <c r="H14" s="77" t="s">
        <v>246</v>
      </c>
      <c r="I14" s="77" t="s">
        <v>101</v>
      </c>
      <c r="J14" s="45">
        <v>2</v>
      </c>
      <c r="K14" s="49" t="str">
        <f>IF(J14=10,'Eval Riesgo'!$B$5,IF(J14=6,'Eval Riesgo'!$B$6,IF(J14=2,'Eval Riesgo'!$B$7,IF(J14=1,'Eval Riesgo'!$B$8))))</f>
        <v>Medio (M)</v>
      </c>
      <c r="L14" s="48">
        <v>3</v>
      </c>
      <c r="M14" s="49" t="str">
        <f>IF(L14=4,'Eval Riesgo'!$B$13,IF(L14=3,'Eval Riesgo'!$B$14,IF(L14=2,'Eval Riesgo'!$B$15,IF(L14=1,'Eval Riesgo'!$B$16))))</f>
        <v>Frecuente (EF)</v>
      </c>
      <c r="N14" s="46">
        <f t="shared" si="0"/>
        <v>6</v>
      </c>
      <c r="O14" s="46" t="str">
        <f>IF(AND(N14&gt;=24,N14&lt;=40),'Eval Riesgo'!$B$29,IF(AND(N14&gt;=10,N14&lt;=20),'Eval Riesgo'!$B$30,IF(AND(N14&gt;=6,N14&lt;=8),'Eval Riesgo'!$B$31,IF(AND(N14&gt;=0,N14&lt;=4),'Eval Riesgo'!$B$32))))</f>
        <v>Medio (M)</v>
      </c>
      <c r="P14" s="48">
        <v>60</v>
      </c>
      <c r="Q14" s="46" t="str">
        <f>IF(P14=100,'Eval Riesgo'!$B$38,IF(P14=60,'Eval Riesgo'!$B$39,IF(P14=25,'Eval Riesgo'!$B$40,IF(P14=10,'Eval Riesgo'!$B$41))))</f>
        <v>Muy grave (MG)</v>
      </c>
      <c r="R14" s="46">
        <f t="shared" si="1"/>
        <v>360</v>
      </c>
      <c r="S14" s="46" t="str">
        <f>IF(AND(R14&gt;=600,R14&lt;=4000),'Eval Riesgo'!$B$57,IF(AND(R14&gt;=150,R14&lt;=500),'Eval Riesgo'!$B$58,IF(AND(R14&gt;=40,R14&lt;=120),'Eval Riesgo'!$B$59,IF(AND(R14&gt;=0,R14&lt;40),'Eval Riesgo'!$B$60))))</f>
        <v>II</v>
      </c>
      <c r="T14" s="46" t="str">
        <f>IF(AND(S14="I"),'Eval Riesgo'!$C$65,IF(AND(S14="II"),'Eval Riesgo'!$C$66,IF(AND(S14="III"),'Eval Riesgo'!$C$67,IF(AND(S14="IV"),'Eval Riesgo'!$C$68))))</f>
        <v>NO ACEPTABLE O ACEPTABLE CON CONTROL ESPECÍFICO</v>
      </c>
      <c r="U14" s="46">
        <v>6</v>
      </c>
      <c r="V14" s="46" t="str">
        <f t="shared" si="2"/>
        <v>Fatiga, estrés, disminución de la destreza y precisión. Estados de ansiedad y/o depresión y trastornos del aparato digestivo.</v>
      </c>
      <c r="W14" s="49" t="s">
        <v>36</v>
      </c>
      <c r="X14" s="48"/>
      <c r="Y14" s="45" t="s">
        <v>62</v>
      </c>
      <c r="Z14" s="45" t="s">
        <v>62</v>
      </c>
      <c r="AA14" s="45" t="s">
        <v>62</v>
      </c>
      <c r="AB14" s="45"/>
      <c r="AC14" s="56" t="s">
        <v>69</v>
      </c>
      <c r="AD14" s="56" t="s">
        <v>69</v>
      </c>
      <c r="AE14" s="56" t="s">
        <v>69</v>
      </c>
      <c r="AF14" s="77" t="s">
        <v>247</v>
      </c>
      <c r="AG14" s="48" t="s">
        <v>69</v>
      </c>
      <c r="AH14" s="45"/>
      <c r="AI14" s="48"/>
      <c r="AJ14" s="49" t="b">
        <f>IF(AI14=10,'Eval Riesgo'!$B$5,IF(AI14=6,'Eval Riesgo'!$B$6,IF(AI14=2,'Eval Riesgo'!$B$7,IF(AI14=1,'Eval Riesgo'!$B$8))))</f>
        <v>0</v>
      </c>
      <c r="AK14" s="48"/>
      <c r="AL14" s="49" t="b">
        <f>IF(AK14=4,'Eval Riesgo'!$B$13,IF(AK14=3,'Eval Riesgo'!$B$14,IF(AK14=2,'Eval Riesgo'!$B$15,IF(AK14=1,'Eval Riesgo'!$B$16))))</f>
        <v>0</v>
      </c>
      <c r="AM14" s="46">
        <f t="shared" si="3"/>
        <v>0</v>
      </c>
      <c r="AN14" s="46" t="str">
        <f>IF(AND(AM14&gt;=24,AM14&lt;=40),'Eval Riesgo'!$B$29,IF(AND(AM14&gt;=10,AM14&lt;=20),'Eval Riesgo'!$B$30,IF(AND(AM14&gt;=6,AM14&lt;=8),'Eval Riesgo'!$B$31,IF(AND(AM14&gt;=0,AM14&lt;=4),'Eval Riesgo'!$B$32))))</f>
        <v>Bajo (B)</v>
      </c>
      <c r="AO14" s="48"/>
      <c r="AP14" s="46" t="b">
        <f>IF(AO14=100,'Eval Riesgo'!$B$38,IF(AO14=60,'Eval Riesgo'!$B$39,IF(AO14=25,'Eval Riesgo'!$B$40,IF(AO14=10,'Eval Riesgo'!$B$41))))</f>
        <v>0</v>
      </c>
      <c r="AQ14" s="46">
        <f t="shared" si="4"/>
        <v>0</v>
      </c>
      <c r="AR14" s="46" t="str">
        <f>IF(AND(AQ14&gt;=600,AQ14&lt;=4000),'Eval Riesgo'!$B$57,IF(AND(AQ14&gt;=150,AQ14&lt;=500),'Eval Riesgo'!$B$58,IF(AND(AQ14&gt;=40,AQ14&lt;=120),'Eval Riesgo'!$B$59,IF(AND(AQ14&gt;=0,AQ14&lt;40),'Eval Riesgo'!$B$60))))</f>
        <v>IV</v>
      </c>
      <c r="AS14" s="46" t="str">
        <f>IF(AND(AR14="I"),'Eval Riesgo'!$C$65,IF(AND(AR14="II"),'Eval Riesgo'!$C$66,IF(AND(AR14="III"),'Eval Riesgo'!$C$67,IF(AND(AR14="IV"),'Eval Riesgo'!$C$68))))</f>
        <v>ACEPTABLE</v>
      </c>
    </row>
    <row r="15" spans="1:45" ht="72.75" customHeight="1" x14ac:dyDescent="0.3">
      <c r="A15" s="218"/>
      <c r="B15" s="218"/>
      <c r="C15" s="45" t="s">
        <v>62</v>
      </c>
      <c r="D15" s="45"/>
      <c r="E15" s="48" t="s">
        <v>230</v>
      </c>
      <c r="F15" s="45" t="s">
        <v>103</v>
      </c>
      <c r="G15" s="46" t="s">
        <v>104</v>
      </c>
      <c r="H15" s="77" t="s">
        <v>248</v>
      </c>
      <c r="I15" s="77" t="s">
        <v>106</v>
      </c>
      <c r="J15" s="48">
        <v>1</v>
      </c>
      <c r="K15" s="49" t="str">
        <f>IF(J15=10,'Eval Riesgo'!$B$5,IF(J15=6,'Eval Riesgo'!$B$6,IF(J15=2,'Eval Riesgo'!$B$7,IF(J15=1,'Eval Riesgo'!$B$8))))</f>
        <v>Bajo (B)</v>
      </c>
      <c r="L15" s="48">
        <v>4</v>
      </c>
      <c r="M15" s="49" t="str">
        <f>IF(L15=4,'Eval Riesgo'!$B$13,IF(L15=3,'Eval Riesgo'!$B$14,IF(L15=2,'Eval Riesgo'!$B$15,IF(L15=1,'Eval Riesgo'!$B$16))))</f>
        <v>Continua (EC)</v>
      </c>
      <c r="N15" s="46">
        <f t="shared" si="0"/>
        <v>4</v>
      </c>
      <c r="O15" s="46" t="str">
        <f>IF(AND(N15&gt;=24,N15&lt;=40),'Eval Riesgo'!$B$29,IF(AND(N15&gt;=10,N15&lt;=20),'Eval Riesgo'!$B$30,IF(AND(N15&gt;=6,N15&lt;=8),'Eval Riesgo'!$B$31,IF(AND(N15&gt;=0,N15&lt;=4),'Eval Riesgo'!$B$32))))</f>
        <v>Bajo (B)</v>
      </c>
      <c r="P15" s="48">
        <v>10</v>
      </c>
      <c r="Q15" s="46" t="str">
        <f>IF(P15=100,'Eval Riesgo'!$B$38,IF(P15=60,'Eval Riesgo'!$B$39,IF(P15=25,'Eval Riesgo'!$B$40,IF(P15=10,'Eval Riesgo'!$B$41))))</f>
        <v>Leve (L)</v>
      </c>
      <c r="R15" s="46">
        <f t="shared" si="1"/>
        <v>40</v>
      </c>
      <c r="S15" s="46" t="str">
        <f>IF(AND(R15&gt;=600,R15&lt;=4000),'Eval Riesgo'!$B$57,IF(AND(R15&gt;=150,R15&lt;=500),'Eval Riesgo'!$B$58,IF(AND(R15&gt;=40,R15&lt;=120),'Eval Riesgo'!$B$59,IF(AND(R15&gt;=0,R15&lt;40),'Eval Riesgo'!$B$60))))</f>
        <v>III</v>
      </c>
      <c r="T15" s="46" t="str">
        <f>IF(AND(S15="I"),'Eval Riesgo'!$C$65,IF(AND(S15="II"),'Eval Riesgo'!$C$66,IF(AND(S15="III"),'Eval Riesgo'!$C$67,IF(AND(S15="IV"),'Eval Riesgo'!$C$68))))</f>
        <v>MEJORABLE</v>
      </c>
      <c r="U15" s="46">
        <v>6</v>
      </c>
      <c r="V15" s="46" t="str">
        <f t="shared" si="2"/>
        <v>Fatiga visual, cefalea, disminución de la destreza y precisión, afectaciones a la vista, deslumbramiento, caídas a nivel, golpes.</v>
      </c>
      <c r="W15" s="49" t="s">
        <v>36</v>
      </c>
      <c r="X15" s="48"/>
      <c r="Y15" s="45" t="s">
        <v>62</v>
      </c>
      <c r="Z15" s="45" t="s">
        <v>62</v>
      </c>
      <c r="AA15" s="45" t="s">
        <v>62</v>
      </c>
      <c r="AB15" s="45"/>
      <c r="AC15" s="56" t="s">
        <v>69</v>
      </c>
      <c r="AD15" s="56" t="s">
        <v>69</v>
      </c>
      <c r="AE15" s="81" t="s">
        <v>249</v>
      </c>
      <c r="AF15" s="81" t="s">
        <v>250</v>
      </c>
      <c r="AG15" s="48" t="s">
        <v>69</v>
      </c>
      <c r="AH15" s="48"/>
      <c r="AI15" s="48"/>
      <c r="AJ15" s="49" t="b">
        <f>IF(AI15=10,'Eval Riesgo'!$B$5,IF(AI15=6,'Eval Riesgo'!$B$6,IF(AI15=2,'Eval Riesgo'!$B$7,IF(AI15=1,'Eval Riesgo'!$B$8))))</f>
        <v>0</v>
      </c>
      <c r="AK15" s="48"/>
      <c r="AL15" s="49" t="b">
        <f>IF(AK15=4,'Eval Riesgo'!$B$13,IF(AK15=3,'Eval Riesgo'!$B$14,IF(AK15=2,'Eval Riesgo'!$B$15,IF(AK15=1,'Eval Riesgo'!$B$16))))</f>
        <v>0</v>
      </c>
      <c r="AM15" s="46">
        <f t="shared" si="3"/>
        <v>0</v>
      </c>
      <c r="AN15" s="46" t="str">
        <f>IF(AND(AM15&gt;=24,AM15&lt;=40),'Eval Riesgo'!$B$29,IF(AND(AM15&gt;=10,AM15&lt;=20),'Eval Riesgo'!$B$30,IF(AND(AM15&gt;=6,AM15&lt;=8),'Eval Riesgo'!$B$31,IF(AND(AM15&gt;=0,AM15&lt;=4),'Eval Riesgo'!$B$32))))</f>
        <v>Bajo (B)</v>
      </c>
      <c r="AO15" s="48"/>
      <c r="AP15" s="46" t="b">
        <f>IF(AO15=100,'Eval Riesgo'!$B$38,IF(AO15=60,'Eval Riesgo'!$B$39,IF(AO15=25,'Eval Riesgo'!$B$40,IF(AO15=10,'Eval Riesgo'!$B$41))))</f>
        <v>0</v>
      </c>
      <c r="AQ15" s="46">
        <f t="shared" si="4"/>
        <v>0</v>
      </c>
      <c r="AR15" s="46" t="str">
        <f>IF(AND(AQ15&gt;=600,AQ15&lt;=4000),'Eval Riesgo'!$B$57,IF(AND(AQ15&gt;=150,AQ15&lt;=500),'Eval Riesgo'!$B$58,IF(AND(AQ15&gt;=40,AQ15&lt;=120),'Eval Riesgo'!$B$59,IF(AND(AQ15&gt;=0,AQ15&lt;40),'Eval Riesgo'!$B$60))))</f>
        <v>IV</v>
      </c>
      <c r="AS15" s="46" t="str">
        <f>IF(AND(AR15="I"),'Eval Riesgo'!$C$65,IF(AND(AR15="II"),'Eval Riesgo'!$C$66,IF(AND(AR15="III"),'Eval Riesgo'!$C$67,IF(AND(AR15="IV"),'Eval Riesgo'!$C$68))))</f>
        <v>ACEPTABLE</v>
      </c>
    </row>
    <row r="16" spans="1:45" ht="72.75" customHeight="1" x14ac:dyDescent="0.3">
      <c r="A16" s="218"/>
      <c r="B16" s="218"/>
      <c r="C16" s="45" t="s">
        <v>62</v>
      </c>
      <c r="D16" s="45"/>
      <c r="E16" s="48" t="s">
        <v>230</v>
      </c>
      <c r="F16" s="45" t="s">
        <v>73</v>
      </c>
      <c r="G16" s="46" t="s">
        <v>74</v>
      </c>
      <c r="H16" s="77" t="s">
        <v>251</v>
      </c>
      <c r="I16" s="77" t="s">
        <v>110</v>
      </c>
      <c r="J16" s="45">
        <v>2</v>
      </c>
      <c r="K16" s="49" t="str">
        <f>IF(J16=10,'Eval Riesgo'!$B$5,IF(J16=6,'Eval Riesgo'!$B$6,IF(J16=2,'Eval Riesgo'!$B$7,IF(J16=1,'Eval Riesgo'!$B$8))))</f>
        <v>Medio (M)</v>
      </c>
      <c r="L16" s="48">
        <v>3</v>
      </c>
      <c r="M16" s="49" t="str">
        <f>IF(L16=4,'Eval Riesgo'!$B$13,IF(L16=3,'Eval Riesgo'!$B$14,IF(L16=2,'Eval Riesgo'!$B$15,IF(L16=1,'Eval Riesgo'!$B$16))))</f>
        <v>Frecuente (EF)</v>
      </c>
      <c r="N16" s="46">
        <f t="shared" si="0"/>
        <v>6</v>
      </c>
      <c r="O16" s="46" t="str">
        <f>IF(AND(N16&gt;=24,N16&lt;=40),'Eval Riesgo'!$B$29,IF(AND(N16&gt;=10,N16&lt;=20),'Eval Riesgo'!$B$30,IF(AND(N16&gt;=6,N16&lt;=8),'Eval Riesgo'!$B$31,IF(AND(N16&gt;=0,N16&lt;=4),'Eval Riesgo'!$B$32))))</f>
        <v>Medio (M)</v>
      </c>
      <c r="P16" s="48">
        <v>60</v>
      </c>
      <c r="Q16" s="46" t="str">
        <f>IF(P16=100,'Eval Riesgo'!$B$38,IF(P16=60,'Eval Riesgo'!$B$39,IF(P16=25,'Eval Riesgo'!$B$40,IF(P16=10,'Eval Riesgo'!$B$41))))</f>
        <v>Muy grave (MG)</v>
      </c>
      <c r="R16" s="46">
        <f t="shared" si="1"/>
        <v>360</v>
      </c>
      <c r="S16" s="46" t="str">
        <f>IF(AND(R16&gt;=600,R16&lt;=4000),'Eval Riesgo'!$B$57,IF(AND(R16&gt;=150,R16&lt;=500),'Eval Riesgo'!$B$58,IF(AND(R16&gt;=40,R16&lt;=120),'Eval Riesgo'!$B$59,IF(AND(R16&gt;=0,R16&lt;40),'Eval Riesgo'!$B$60))))</f>
        <v>II</v>
      </c>
      <c r="T16" s="46" t="str">
        <f>IF(AND(S16="I"),'Eval Riesgo'!$C$65,IF(AND(S16="II"),'Eval Riesgo'!$C$66,IF(AND(S16="III"),'Eval Riesgo'!$C$67,IF(AND(S16="IV"),'Eval Riesgo'!$C$68))))</f>
        <v>NO ACEPTABLE O ACEPTABLE CON CONTROL ESPECÍFICO</v>
      </c>
      <c r="U16" s="46">
        <v>6</v>
      </c>
      <c r="V16" s="46" t="str">
        <f t="shared" si="2"/>
        <v>Caídas al mismo nivel, caídas a diferente nivel, contusiones, golpes, fracturas</v>
      </c>
      <c r="W16" s="49" t="s">
        <v>36</v>
      </c>
      <c r="X16" s="48"/>
      <c r="Y16" s="45" t="s">
        <v>62</v>
      </c>
      <c r="Z16" s="45" t="s">
        <v>62</v>
      </c>
      <c r="AA16" s="45" t="s">
        <v>62</v>
      </c>
      <c r="AB16" s="45" t="s">
        <v>62</v>
      </c>
      <c r="AC16" s="56" t="s">
        <v>69</v>
      </c>
      <c r="AD16" s="56" t="s">
        <v>69</v>
      </c>
      <c r="AE16" s="56" t="s">
        <v>111</v>
      </c>
      <c r="AF16" s="77" t="s">
        <v>252</v>
      </c>
      <c r="AG16" s="48" t="s">
        <v>69</v>
      </c>
      <c r="AH16" s="45"/>
      <c r="AI16" s="48"/>
      <c r="AJ16" s="49" t="b">
        <f>IF(AI16=10,'Eval Riesgo'!$B$5,IF(AI16=6,'Eval Riesgo'!$B$6,IF(AI16=2,'Eval Riesgo'!$B$7,IF(AI16=1,'Eval Riesgo'!$B$8))))</f>
        <v>0</v>
      </c>
      <c r="AK16" s="48"/>
      <c r="AL16" s="49" t="b">
        <f>IF(AK16=4,'Eval Riesgo'!$B$13,IF(AK16=3,'Eval Riesgo'!$B$14,IF(AK16=2,'Eval Riesgo'!$B$15,IF(AK16=1,'Eval Riesgo'!$B$16))))</f>
        <v>0</v>
      </c>
      <c r="AM16" s="46">
        <f t="shared" si="3"/>
        <v>0</v>
      </c>
      <c r="AN16" s="46" t="str">
        <f>IF(AND(AM16&gt;=24,AM16&lt;=40),'Eval Riesgo'!$B$29,IF(AND(AM16&gt;=10,AM16&lt;=20),'Eval Riesgo'!$B$30,IF(AND(AM16&gt;=6,AM16&lt;=8),'Eval Riesgo'!$B$31,IF(AND(AM16&gt;=0,AM16&lt;=4),'Eval Riesgo'!$B$32))))</f>
        <v>Bajo (B)</v>
      </c>
      <c r="AO16" s="48"/>
      <c r="AP16" s="46" t="b">
        <f>IF(AO16=100,'Eval Riesgo'!$B$38,IF(AO16=60,'Eval Riesgo'!$B$39,IF(AO16=25,'Eval Riesgo'!$B$40,IF(AO16=10,'Eval Riesgo'!$B$41))))</f>
        <v>0</v>
      </c>
      <c r="AQ16" s="46">
        <f t="shared" si="4"/>
        <v>0</v>
      </c>
      <c r="AR16" s="46" t="str">
        <f>IF(AND(AQ16&gt;=600,AQ16&lt;=4000),'Eval Riesgo'!$B$57,IF(AND(AQ16&gt;=150,AQ16&lt;=500),'Eval Riesgo'!$B$58,IF(AND(AQ16&gt;=40,AQ16&lt;=120),'Eval Riesgo'!$B$59,IF(AND(AQ16&gt;=0,AQ16&lt;40),'Eval Riesgo'!$B$60))))</f>
        <v>IV</v>
      </c>
      <c r="AS16" s="46" t="str">
        <f>IF(AND(AR16="I"),'Eval Riesgo'!$C$65,IF(AND(AR16="II"),'Eval Riesgo'!$C$66,IF(AND(AR16="III"),'Eval Riesgo'!$C$67,IF(AND(AR16="IV"),'Eval Riesgo'!$C$68))))</f>
        <v>ACEPTABLE</v>
      </c>
    </row>
    <row r="17" spans="1:45" ht="72.75" customHeight="1" x14ac:dyDescent="0.3">
      <c r="A17" s="218"/>
      <c r="B17" s="218"/>
      <c r="C17" s="45" t="s">
        <v>62</v>
      </c>
      <c r="D17" s="45"/>
      <c r="E17" s="48" t="s">
        <v>230</v>
      </c>
      <c r="F17" s="45" t="s">
        <v>73</v>
      </c>
      <c r="G17" s="46" t="s">
        <v>74</v>
      </c>
      <c r="H17" s="77" t="s">
        <v>253</v>
      </c>
      <c r="I17" s="77" t="s">
        <v>114</v>
      </c>
      <c r="J17" s="45">
        <v>1</v>
      </c>
      <c r="K17" s="49" t="str">
        <f>IF(J17=10,'Eval Riesgo'!$B$5,IF(J17=6,'Eval Riesgo'!$B$6,IF(J17=2,'Eval Riesgo'!$B$7,IF(J17=1,'Eval Riesgo'!$B$8))))</f>
        <v>Bajo (B)</v>
      </c>
      <c r="L17" s="48">
        <v>3</v>
      </c>
      <c r="M17" s="49" t="str">
        <f>IF(L17=4,'Eval Riesgo'!$B$13,IF(L17=3,'Eval Riesgo'!$B$14,IF(L17=2,'Eval Riesgo'!$B$15,IF(L17=1,'Eval Riesgo'!$B$16))))</f>
        <v>Frecuente (EF)</v>
      </c>
      <c r="N17" s="46">
        <f t="shared" si="0"/>
        <v>3</v>
      </c>
      <c r="O17" s="46" t="str">
        <f>IF(AND(N17&gt;=24,N17&lt;=40),'Eval Riesgo'!$B$29,IF(AND(N17&gt;=10,N17&lt;=20),'Eval Riesgo'!$B$30,IF(AND(N17&gt;=6,N17&lt;=8),'Eval Riesgo'!$B$31,IF(AND(N17&gt;=0,N17&lt;=4),'Eval Riesgo'!$B$32))))</f>
        <v>Bajo (B)</v>
      </c>
      <c r="P17" s="48">
        <v>10</v>
      </c>
      <c r="Q17" s="46" t="str">
        <f>IF(P17=100,'Eval Riesgo'!$B$38,IF(P17=60,'Eval Riesgo'!$B$39,IF(P17=25,'Eval Riesgo'!$B$40,IF(P17=10,'Eval Riesgo'!$B$41))))</f>
        <v>Leve (L)</v>
      </c>
      <c r="R17" s="46">
        <f t="shared" si="1"/>
        <v>30</v>
      </c>
      <c r="S17" s="46" t="str">
        <f>IF(AND(R17&gt;=600,R17&lt;=4000),'Eval Riesgo'!$B$57,IF(AND(R17&gt;=150,R17&lt;=500),'Eval Riesgo'!$B$58,IF(AND(R17&gt;=40,R17&lt;=120),'Eval Riesgo'!$B$59,IF(AND(R17&gt;=0,R17&lt;40),'Eval Riesgo'!$B$60))))</f>
        <v>IV</v>
      </c>
      <c r="T17" s="46" t="str">
        <f>IF(AND(S17="I"),'Eval Riesgo'!$C$65,IF(AND(S17="II"),'Eval Riesgo'!$C$66,IF(AND(S17="III"),'Eval Riesgo'!$C$67,IF(AND(S17="IV"),'Eval Riesgo'!$C$68))))</f>
        <v>ACEPTABLE</v>
      </c>
      <c r="U17" s="46">
        <v>6</v>
      </c>
      <c r="V17" s="46" t="str">
        <f t="shared" si="2"/>
        <v>Desordenes de trauma acumulativo, lesiones del sistema músculo esquelético, Tendinitis, síndrome del túnel carpiano (STC), golpes, caídas a nivel, contusiones</v>
      </c>
      <c r="W17" s="49" t="s">
        <v>36</v>
      </c>
      <c r="X17" s="48"/>
      <c r="Y17" s="45" t="s">
        <v>62</v>
      </c>
      <c r="Z17" s="45" t="s">
        <v>62</v>
      </c>
      <c r="AA17" s="45" t="s">
        <v>62</v>
      </c>
      <c r="AB17" s="45"/>
      <c r="AC17" s="56" t="s">
        <v>69</v>
      </c>
      <c r="AD17" s="56" t="s">
        <v>69</v>
      </c>
      <c r="AE17" s="56" t="s">
        <v>244</v>
      </c>
      <c r="AF17" s="77" t="s">
        <v>254</v>
      </c>
      <c r="AG17" s="48" t="s">
        <v>69</v>
      </c>
      <c r="AH17" s="45" t="s">
        <v>116</v>
      </c>
      <c r="AI17" s="48"/>
      <c r="AJ17" s="49" t="b">
        <f>IF(AI17=10,'Eval Riesgo'!$B$5,IF(AI17=6,'Eval Riesgo'!$B$6,IF(AI17=2,'Eval Riesgo'!$B$7,IF(AI17=1,'Eval Riesgo'!$B$8))))</f>
        <v>0</v>
      </c>
      <c r="AK17" s="48"/>
      <c r="AL17" s="49" t="b">
        <f>IF(AK17=4,'Eval Riesgo'!$B$13,IF(AK17=3,'Eval Riesgo'!$B$14,IF(AK17=2,'Eval Riesgo'!$B$15,IF(AK17=1,'Eval Riesgo'!$B$16))))</f>
        <v>0</v>
      </c>
      <c r="AM17" s="46">
        <f t="shared" si="3"/>
        <v>0</v>
      </c>
      <c r="AN17" s="46" t="str">
        <f>IF(AND(AM17&gt;=24,AM17&lt;=40),'Eval Riesgo'!$B$29,IF(AND(AM17&gt;=10,AM17&lt;=20),'Eval Riesgo'!$B$30,IF(AND(AM17&gt;=6,AM17&lt;=8),'Eval Riesgo'!$B$31,IF(AND(AM17&gt;=0,AM17&lt;=4),'Eval Riesgo'!$B$32))))</f>
        <v>Bajo (B)</v>
      </c>
      <c r="AO17" s="48"/>
      <c r="AP17" s="46" t="b">
        <f>IF(AO17=100,'Eval Riesgo'!$B$38,IF(AO17=60,'Eval Riesgo'!$B$39,IF(AO17=25,'Eval Riesgo'!$B$40,IF(AO17=10,'Eval Riesgo'!$B$41))))</f>
        <v>0</v>
      </c>
      <c r="AQ17" s="46">
        <f t="shared" si="4"/>
        <v>0</v>
      </c>
      <c r="AR17" s="46" t="str">
        <f>IF(AND(AQ17&gt;=600,AQ17&lt;=4000),'Eval Riesgo'!$B$57,IF(AND(AQ17&gt;=150,AQ17&lt;=500),'Eval Riesgo'!$B$58,IF(AND(AQ17&gt;=40,AQ17&lt;=120),'Eval Riesgo'!$B$59,IF(AND(AQ17&gt;=0,AQ17&lt;40),'Eval Riesgo'!$B$60))))</f>
        <v>IV</v>
      </c>
      <c r="AS17" s="46" t="str">
        <f>IF(AND(AR17="I"),'Eval Riesgo'!$C$65,IF(AND(AR17="II"),'Eval Riesgo'!$C$66,IF(AND(AR17="III"),'Eval Riesgo'!$C$67,IF(AND(AR17="IV"),'Eval Riesgo'!$C$68))))</f>
        <v>ACEPTABLE</v>
      </c>
    </row>
    <row r="18" spans="1:45" ht="72.75" customHeight="1" x14ac:dyDescent="0.3">
      <c r="A18" s="218"/>
      <c r="B18" s="218"/>
      <c r="C18" s="45" t="s">
        <v>62</v>
      </c>
      <c r="D18" s="45"/>
      <c r="E18" s="48" t="s">
        <v>230</v>
      </c>
      <c r="F18" s="47" t="s">
        <v>73</v>
      </c>
      <c r="G18" s="55" t="s">
        <v>119</v>
      </c>
      <c r="H18" s="75" t="s">
        <v>120</v>
      </c>
      <c r="I18" s="75" t="s">
        <v>121</v>
      </c>
      <c r="J18" s="45">
        <v>2</v>
      </c>
      <c r="K18" s="49" t="str">
        <f>IF(J18=10,'Eval Riesgo'!$B$5,IF(J18=6,'Eval Riesgo'!$B$6,IF(J18=2,'Eval Riesgo'!$B$7,IF(J18=1,'Eval Riesgo'!$B$8))))</f>
        <v>Medio (M)</v>
      </c>
      <c r="L18" s="48">
        <v>2</v>
      </c>
      <c r="M18" s="49" t="str">
        <f>IF(L18=4,'Eval Riesgo'!$B$13,IF(L18=3,'Eval Riesgo'!$B$14,IF(L18=2,'Eval Riesgo'!$B$15,IF(L18=1,'Eval Riesgo'!$B$16))))</f>
        <v>Ocasional (EO)</v>
      </c>
      <c r="N18" s="46">
        <f t="shared" si="0"/>
        <v>4</v>
      </c>
      <c r="O18" s="46" t="str">
        <f>IF(AND(N18&gt;=24,N18&lt;=40),'Eval Riesgo'!$B$29,IF(AND(N18&gt;=10,N18&lt;=20),'Eval Riesgo'!$B$30,IF(AND(N18&gt;=6,N18&lt;=8),'Eval Riesgo'!$B$31,IF(AND(N18&gt;=0,N18&lt;=4),'Eval Riesgo'!$B$32))))</f>
        <v>Bajo (B)</v>
      </c>
      <c r="P18" s="48">
        <v>100</v>
      </c>
      <c r="Q18" s="46" t="str">
        <f>IF(P18=100,'Eval Riesgo'!$B$38,IF(P18=60,'Eval Riesgo'!$B$39,IF(P18=25,'Eval Riesgo'!$B$40,IF(P18=10,'Eval Riesgo'!$B$41))))</f>
        <v>Mortal o catastrófico (M)</v>
      </c>
      <c r="R18" s="46">
        <f t="shared" si="1"/>
        <v>400</v>
      </c>
      <c r="S18" s="46" t="str">
        <f>IF(AND(R18&gt;=600,R18&lt;=4000),'Eval Riesgo'!$B$57,IF(AND(R18&gt;=150,R18&lt;=500),'Eval Riesgo'!$B$58,IF(AND(R18&gt;=40,R18&lt;=120),'Eval Riesgo'!$B$59,IF(AND(R18&gt;=0,R18&lt;40),'Eval Riesgo'!$B$60))))</f>
        <v>II</v>
      </c>
      <c r="T18" s="46" t="str">
        <f>IF(AND(S18="I"),'Eval Riesgo'!$C$65,IF(AND(S18="II"),'Eval Riesgo'!$C$66,IF(AND(S18="III"),'Eval Riesgo'!$C$67,IF(AND(S18="IV"),'Eval Riesgo'!$C$68))))</f>
        <v>NO ACEPTABLE O ACEPTABLE CON CONTROL ESPECÍFICO</v>
      </c>
      <c r="U18" s="46">
        <v>6</v>
      </c>
      <c r="V18" s="46" t="str">
        <f t="shared" si="2"/>
        <v>Colapso de estructuras, golpes, poli traumas muerte</v>
      </c>
      <c r="W18" s="49" t="s">
        <v>36</v>
      </c>
      <c r="X18" s="48"/>
      <c r="Y18" s="45" t="s">
        <v>62</v>
      </c>
      <c r="Z18" s="45" t="s">
        <v>62</v>
      </c>
      <c r="AA18" s="45" t="s">
        <v>62</v>
      </c>
      <c r="AB18" s="45" t="s">
        <v>62</v>
      </c>
      <c r="AC18" s="56" t="s">
        <v>69</v>
      </c>
      <c r="AD18" s="56" t="s">
        <v>69</v>
      </c>
      <c r="AE18" s="56" t="s">
        <v>69</v>
      </c>
      <c r="AF18" s="45" t="s">
        <v>255</v>
      </c>
      <c r="AG18" s="48" t="s">
        <v>69</v>
      </c>
      <c r="AH18" s="52"/>
      <c r="AI18" s="48"/>
      <c r="AJ18" s="49" t="b">
        <f>IF(AI18=10,'Eval Riesgo'!$B$5,IF(AI18=6,'Eval Riesgo'!$B$6,IF(AI18=2,'Eval Riesgo'!$B$7,IF(AI18=1,'Eval Riesgo'!$B$8))))</f>
        <v>0</v>
      </c>
      <c r="AK18" s="48"/>
      <c r="AL18" s="49" t="b">
        <f>IF(AK18=4,'Eval Riesgo'!$B$13,IF(AK18=3,'Eval Riesgo'!$B$14,IF(AK18=2,'Eval Riesgo'!$B$15,IF(AK18=1,'Eval Riesgo'!$B$16))))</f>
        <v>0</v>
      </c>
      <c r="AM18" s="46">
        <f t="shared" si="3"/>
        <v>0</v>
      </c>
      <c r="AN18" s="46" t="str">
        <f>IF(AND(AM18&gt;=24,AM18&lt;=40),'Eval Riesgo'!$B$29,IF(AND(AM18&gt;=10,AM18&lt;=20),'Eval Riesgo'!$B$30,IF(AND(AM18&gt;=6,AM18&lt;=8),'Eval Riesgo'!$B$31,IF(AND(AM18&gt;=0,AM18&lt;=4),'Eval Riesgo'!$B$32))))</f>
        <v>Bajo (B)</v>
      </c>
      <c r="AO18" s="48"/>
      <c r="AP18" s="46" t="b">
        <f>IF(AO18=100,'Eval Riesgo'!$B$38,IF(AO18=60,'Eval Riesgo'!$B$39,IF(AO18=25,'Eval Riesgo'!$B$40,IF(AO18=10,'Eval Riesgo'!$B$41))))</f>
        <v>0</v>
      </c>
      <c r="AQ18" s="46">
        <f t="shared" si="4"/>
        <v>0</v>
      </c>
      <c r="AR18" s="46" t="str">
        <f>IF(AND(AQ18&gt;=600,AQ18&lt;=4000),'Eval Riesgo'!$B$57,IF(AND(AQ18&gt;=150,AQ18&lt;=500),'Eval Riesgo'!$B$58,IF(AND(AQ18&gt;=40,AQ18&lt;=120),'Eval Riesgo'!$B$59,IF(AND(AQ18&gt;=0,AQ18&lt;40),'Eval Riesgo'!$B$60))))</f>
        <v>IV</v>
      </c>
      <c r="AS18" s="46" t="str">
        <f>IF(AND(AR18="I"),'Eval Riesgo'!$C$65,IF(AND(AR18="II"),'Eval Riesgo'!$C$66,IF(AND(AR18="III"),'Eval Riesgo'!$C$67,IF(AND(AR18="IV"),'Eval Riesgo'!$C$68))))</f>
        <v>ACEPTABLE</v>
      </c>
    </row>
    <row r="19" spans="1:45" ht="72.75" customHeight="1" x14ac:dyDescent="0.3">
      <c r="A19" s="218"/>
      <c r="B19" s="218"/>
      <c r="C19" s="45" t="s">
        <v>62</v>
      </c>
      <c r="D19" s="45"/>
      <c r="E19" s="48" t="s">
        <v>230</v>
      </c>
      <c r="F19" s="47" t="s">
        <v>92</v>
      </c>
      <c r="G19" s="55" t="s">
        <v>123</v>
      </c>
      <c r="H19" s="75" t="s">
        <v>256</v>
      </c>
      <c r="I19" s="75" t="s">
        <v>95</v>
      </c>
      <c r="J19" s="48">
        <v>2</v>
      </c>
      <c r="K19" s="49" t="str">
        <f>IF(J19=10,'Eval Riesgo'!$B$5,IF(J19=6,'Eval Riesgo'!$B$6,IF(J19=2,'Eval Riesgo'!$B$7,IF(J19=1,'Eval Riesgo'!$B$8))))</f>
        <v>Medio (M)</v>
      </c>
      <c r="L19" s="48">
        <v>3</v>
      </c>
      <c r="M19" s="49" t="str">
        <f>IF(L19=4,'Eval Riesgo'!$B$13,IF(L19=3,'Eval Riesgo'!$B$14,IF(L19=2,'Eval Riesgo'!$B$15,IF(L19=1,'Eval Riesgo'!$B$16))))</f>
        <v>Frecuente (EF)</v>
      </c>
      <c r="N19" s="46">
        <f t="shared" si="0"/>
        <v>6</v>
      </c>
      <c r="O19" s="46" t="str">
        <f>IF(AND(N19&gt;=24,N19&lt;=40),'Eval Riesgo'!$B$29,IF(AND(N19&gt;=10,N19&lt;=20),'Eval Riesgo'!$B$30,IF(AND(N19&gt;=6,N19&lt;=8),'Eval Riesgo'!$B$31,IF(AND(N19&gt;=0,N19&lt;=4),'Eval Riesgo'!$B$32))))</f>
        <v>Medio (M)</v>
      </c>
      <c r="P19" s="48">
        <v>10</v>
      </c>
      <c r="Q19" s="46" t="str">
        <f>IF(P19=100,'Eval Riesgo'!$B$38,IF(P19=60,'Eval Riesgo'!$B$39,IF(P19=25,'Eval Riesgo'!$B$40,IF(P19=10,'Eval Riesgo'!$B$41))))</f>
        <v>Leve (L)</v>
      </c>
      <c r="R19" s="46">
        <f t="shared" si="1"/>
        <v>60</v>
      </c>
      <c r="S19" s="46" t="str">
        <f>IF(AND(R19&gt;=600,R19&lt;=4000),'Eval Riesgo'!$B$57,IF(AND(R19&gt;=150,R19&lt;=500),'Eval Riesgo'!$B$58,IF(AND(R19&gt;=40,R19&lt;=120),'Eval Riesgo'!$B$59,IF(AND(R19&gt;=0,R19&lt;40),'Eval Riesgo'!$B$60))))</f>
        <v>III</v>
      </c>
      <c r="T19" s="46" t="str">
        <f>IF(AND(S19="I"),'Eval Riesgo'!$C$65,IF(AND(S19="II"),'Eval Riesgo'!$C$66,IF(AND(S19="III"),'Eval Riesgo'!$C$67,IF(AND(S19="IV"),'Eval Riesgo'!$C$68))))</f>
        <v>MEJORABLE</v>
      </c>
      <c r="U19" s="46">
        <v>6</v>
      </c>
      <c r="V19" s="46" t="str">
        <f t="shared" si="2"/>
        <v>Desordenes de trauma acumulativo, lesiones del sistema músculo esquelético, Tendinitis, síndrome del túnel carpiano (STC)</v>
      </c>
      <c r="W19" s="49" t="s">
        <v>36</v>
      </c>
      <c r="X19" s="48"/>
      <c r="Y19" s="45" t="s">
        <v>62</v>
      </c>
      <c r="Z19" s="45" t="s">
        <v>62</v>
      </c>
      <c r="AA19" s="45" t="s">
        <v>62</v>
      </c>
      <c r="AB19" s="45"/>
      <c r="AC19" s="56" t="s">
        <v>69</v>
      </c>
      <c r="AD19" s="56" t="s">
        <v>69</v>
      </c>
      <c r="AE19" s="56" t="s">
        <v>244</v>
      </c>
      <c r="AF19" s="75" t="s">
        <v>245</v>
      </c>
      <c r="AG19" s="48" t="s">
        <v>69</v>
      </c>
      <c r="AH19" s="52"/>
      <c r="AI19" s="48"/>
      <c r="AJ19" s="49"/>
      <c r="AK19" s="48"/>
      <c r="AL19" s="49"/>
      <c r="AM19" s="46"/>
      <c r="AN19" s="46"/>
      <c r="AO19" s="48"/>
      <c r="AP19" s="46"/>
      <c r="AQ19" s="46"/>
      <c r="AR19" s="46"/>
      <c r="AS19" s="46"/>
    </row>
    <row r="20" spans="1:45" ht="72.75" customHeight="1" x14ac:dyDescent="0.3">
      <c r="A20" s="218"/>
      <c r="B20" s="218"/>
      <c r="C20" s="45" t="s">
        <v>62</v>
      </c>
      <c r="D20" s="45"/>
      <c r="E20" s="48" t="s">
        <v>230</v>
      </c>
      <c r="F20" s="47" t="s">
        <v>73</v>
      </c>
      <c r="G20" s="55" t="s">
        <v>130</v>
      </c>
      <c r="H20" s="77" t="s">
        <v>131</v>
      </c>
      <c r="I20" s="77" t="s">
        <v>132</v>
      </c>
      <c r="J20" s="48">
        <v>2</v>
      </c>
      <c r="K20" s="49" t="str">
        <f>IF(J20=10,'Eval Riesgo'!$B$5,IF(J20=6,'Eval Riesgo'!$B$6,IF(J20=2,'Eval Riesgo'!$B$7,IF(J20=1,'Eval Riesgo'!$B$8))))</f>
        <v>Medio (M)</v>
      </c>
      <c r="L20" s="48">
        <v>2</v>
      </c>
      <c r="M20" s="49" t="str">
        <f>IF(L20=4,'Eval Riesgo'!$B$13,IF(L20=3,'Eval Riesgo'!$B$14,IF(L20=2,'Eval Riesgo'!$B$15,IF(L20=1,'Eval Riesgo'!$B$16))))</f>
        <v>Ocasional (EO)</v>
      </c>
      <c r="N20" s="46">
        <f t="shared" si="0"/>
        <v>4</v>
      </c>
      <c r="O20" s="46" t="str">
        <f>IF(AND(N20&gt;=24,N20&lt;=40),'Eval Riesgo'!$B$29,IF(AND(N20&gt;=10,N20&lt;=20),'Eval Riesgo'!$B$30,IF(AND(N20&gt;=6,N20&lt;=8),'Eval Riesgo'!$B$31,IF(AND(N20&gt;=0,N20&lt;=4),'Eval Riesgo'!$B$32))))</f>
        <v>Bajo (B)</v>
      </c>
      <c r="P20" s="48">
        <v>60</v>
      </c>
      <c r="Q20" s="46" t="str">
        <f>IF(P20=100,'Eval Riesgo'!$B$38,IF(P20=60,'Eval Riesgo'!$B$39,IF(P20=25,'Eval Riesgo'!$B$40,IF(P20=10,'Eval Riesgo'!$B$41))))</f>
        <v>Muy grave (MG)</v>
      </c>
      <c r="R20" s="46">
        <f t="shared" si="1"/>
        <v>240</v>
      </c>
      <c r="S20" s="46" t="str">
        <f>IF(AND(R20&gt;=600,R20&lt;=4000),'Eval Riesgo'!$B$57,IF(AND(R20&gt;=150,R20&lt;=500),'Eval Riesgo'!$B$58,IF(AND(R20&gt;=40,R20&lt;=120),'Eval Riesgo'!$B$59,IF(AND(R20&gt;=0,R20&lt;40),'Eval Riesgo'!$B$60))))</f>
        <v>II</v>
      </c>
      <c r="T20" s="46" t="str">
        <f>IF(AND(S20="I"),'Eval Riesgo'!$C$65,IF(AND(S20="II"),'Eval Riesgo'!$C$66,IF(AND(S20="III"),'Eval Riesgo'!$C$67,IF(AND(S20="IV"),'Eval Riesgo'!$C$68))))</f>
        <v>NO ACEPTABLE O ACEPTABLE CON CONTROL ESPECÍFICO</v>
      </c>
      <c r="U20" s="46">
        <v>5</v>
      </c>
      <c r="V20" s="46" t="str">
        <f t="shared" si="2"/>
        <v>Descargas eléctricas, dolor de cabeza, quemaduras, shock, golpes, heridas, contusiones.</v>
      </c>
      <c r="W20" s="49" t="s">
        <v>36</v>
      </c>
      <c r="X20" s="49"/>
      <c r="Y20" s="46" t="s">
        <v>62</v>
      </c>
      <c r="Z20" s="46"/>
      <c r="AA20" s="46"/>
      <c r="AB20" s="46"/>
      <c r="AC20" s="56" t="s">
        <v>69</v>
      </c>
      <c r="AD20" s="56" t="s">
        <v>69</v>
      </c>
      <c r="AE20" s="81" t="s">
        <v>257</v>
      </c>
      <c r="AF20" s="51" t="s">
        <v>69</v>
      </c>
      <c r="AG20" s="48" t="s">
        <v>69</v>
      </c>
      <c r="AH20" s="45"/>
      <c r="AI20" s="48"/>
      <c r="AJ20" s="49" t="b">
        <f>IF(AI20=10,'Eval Riesgo'!$B$5,IF(AI20=6,'Eval Riesgo'!$B$6,IF(AI20=2,'Eval Riesgo'!$B$7,IF(AI20=1,'Eval Riesgo'!$B$8))))</f>
        <v>0</v>
      </c>
      <c r="AK20" s="48"/>
      <c r="AL20" s="49" t="b">
        <f>IF(AK20=4,'Eval Riesgo'!$B$13,IF(AK20=3,'Eval Riesgo'!$B$14,IF(AK20=2,'Eval Riesgo'!$B$15,IF(AK20=1,'Eval Riesgo'!$B$16))))</f>
        <v>0</v>
      </c>
      <c r="AM20" s="46">
        <f t="shared" si="3"/>
        <v>0</v>
      </c>
      <c r="AN20" s="46" t="str">
        <f>IF(AND(AM20&gt;=24,AM20&lt;=40),'Eval Riesgo'!$B$29,IF(AND(AM20&gt;=10,AM20&lt;=20),'Eval Riesgo'!$B$30,IF(AND(AM20&gt;=6,AM20&lt;=8),'Eval Riesgo'!$B$31,IF(AND(AM20&gt;=0,AM20&lt;=4),'Eval Riesgo'!$B$32))))</f>
        <v>Bajo (B)</v>
      </c>
      <c r="AO20" s="48"/>
      <c r="AP20" s="46" t="b">
        <f>IF(AO20=100,'Eval Riesgo'!$B$38,IF(AO20=60,'Eval Riesgo'!$B$39,IF(AO20=25,'Eval Riesgo'!$B$40,IF(AO20=10,'Eval Riesgo'!$B$41))))</f>
        <v>0</v>
      </c>
      <c r="AQ20" s="46">
        <f t="shared" si="4"/>
        <v>0</v>
      </c>
      <c r="AR20" s="46" t="str">
        <f>IF(AND(AQ20&gt;=600,AQ20&lt;=4000),'Eval Riesgo'!$B$57,IF(AND(AQ20&gt;=150,AQ20&lt;=500),'Eval Riesgo'!$B$58,IF(AND(AQ20&gt;=40,AQ20&lt;=120),'Eval Riesgo'!$B$59,IF(AND(AQ20&gt;=0,AQ20&lt;40),'Eval Riesgo'!$B$60))))</f>
        <v>IV</v>
      </c>
      <c r="AS20" s="46" t="str">
        <f>IF(AND(AR20="I"),'Eval Riesgo'!$C$65,IF(AND(AR20="II"),'Eval Riesgo'!$C$66,IF(AND(AR20="III"),'Eval Riesgo'!$C$67,IF(AND(AR20="IV"),'Eval Riesgo'!$C$68))))</f>
        <v>ACEPTABLE</v>
      </c>
    </row>
    <row r="21" spans="1:45" ht="72.75" customHeight="1" x14ac:dyDescent="0.3">
      <c r="A21" s="218"/>
      <c r="B21" s="218"/>
      <c r="C21" s="45" t="s">
        <v>62</v>
      </c>
      <c r="D21" s="45"/>
      <c r="E21" s="48" t="s">
        <v>230</v>
      </c>
      <c r="F21" s="47" t="s">
        <v>73</v>
      </c>
      <c r="G21" s="55" t="s">
        <v>130</v>
      </c>
      <c r="H21" s="77" t="s">
        <v>134</v>
      </c>
      <c r="I21" s="77" t="s">
        <v>132</v>
      </c>
      <c r="J21" s="48">
        <v>2</v>
      </c>
      <c r="K21" s="49" t="str">
        <f>IF(J21=10,'Eval Riesgo'!$B$5,IF(J21=6,'Eval Riesgo'!$B$6,IF(J21=2,'Eval Riesgo'!$B$7,IF(J21=1,'Eval Riesgo'!$B$8))))</f>
        <v>Medio (M)</v>
      </c>
      <c r="L21" s="48">
        <v>2</v>
      </c>
      <c r="M21" s="49" t="str">
        <f>IF(L21=4,'Eval Riesgo'!$B$13,IF(L21=3,'Eval Riesgo'!$B$14,IF(L21=2,'Eval Riesgo'!$B$15,IF(L21=1,'Eval Riesgo'!$B$16))))</f>
        <v>Ocasional (EO)</v>
      </c>
      <c r="N21" s="46">
        <f t="shared" si="0"/>
        <v>4</v>
      </c>
      <c r="O21" s="46" t="str">
        <f>IF(AND(N21&gt;=24,N21&lt;=40),'Eval Riesgo'!$B$29,IF(AND(N21&gt;=10,N21&lt;=20),'Eval Riesgo'!$B$30,IF(AND(N21&gt;=6,N21&lt;=8),'Eval Riesgo'!$B$31,IF(AND(N21&gt;=0,N21&lt;=4),'Eval Riesgo'!$B$32))))</f>
        <v>Bajo (B)</v>
      </c>
      <c r="P21" s="48">
        <v>60</v>
      </c>
      <c r="Q21" s="46" t="str">
        <f>IF(P21=100,'Eval Riesgo'!$B$38,IF(P21=60,'Eval Riesgo'!$B$39,IF(P21=25,'Eval Riesgo'!$B$40,IF(P21=10,'Eval Riesgo'!$B$41))))</f>
        <v>Muy grave (MG)</v>
      </c>
      <c r="R21" s="46">
        <f t="shared" si="1"/>
        <v>240</v>
      </c>
      <c r="S21" s="46" t="str">
        <f>IF(AND(R21&gt;=600,R21&lt;=4000),'Eval Riesgo'!$B$57,IF(AND(R21&gt;=150,R21&lt;=500),'Eval Riesgo'!$B$58,IF(AND(R21&gt;=40,R21&lt;=120),'Eval Riesgo'!$B$59,IF(AND(R21&gt;=0,R21&lt;40),'Eval Riesgo'!$B$60))))</f>
        <v>II</v>
      </c>
      <c r="T21" s="46" t="str">
        <f>IF(AND(S21="I"),'Eval Riesgo'!$C$65,IF(AND(S21="II"),'Eval Riesgo'!$C$66,IF(AND(S21="III"),'Eval Riesgo'!$C$67,IF(AND(S21="IV"),'Eval Riesgo'!$C$68))))</f>
        <v>NO ACEPTABLE O ACEPTABLE CON CONTROL ESPECÍFICO</v>
      </c>
      <c r="U21" s="46">
        <v>5</v>
      </c>
      <c r="V21" s="46" t="str">
        <f t="shared" si="2"/>
        <v>Descargas eléctricas, dolor de cabeza, quemaduras, shock, golpes, heridas, contusiones.</v>
      </c>
      <c r="W21" s="49" t="s">
        <v>36</v>
      </c>
      <c r="X21" s="49"/>
      <c r="Y21" s="46" t="s">
        <v>62</v>
      </c>
      <c r="Z21" s="46"/>
      <c r="AA21" s="46"/>
      <c r="AB21" s="46"/>
      <c r="AC21" s="56" t="s">
        <v>69</v>
      </c>
      <c r="AD21" s="56" t="s">
        <v>69</v>
      </c>
      <c r="AE21" s="81" t="s">
        <v>258</v>
      </c>
      <c r="AF21" s="51" t="s">
        <v>69</v>
      </c>
      <c r="AG21" s="48" t="s">
        <v>69</v>
      </c>
      <c r="AH21" s="45"/>
      <c r="AI21" s="48"/>
      <c r="AJ21" s="49"/>
      <c r="AK21" s="48"/>
      <c r="AL21" s="49"/>
      <c r="AM21" s="46"/>
      <c r="AN21" s="46"/>
      <c r="AO21" s="48"/>
      <c r="AP21" s="46"/>
      <c r="AQ21" s="46"/>
      <c r="AR21" s="46"/>
      <c r="AS21" s="46"/>
    </row>
    <row r="22" spans="1:45" ht="72.75" customHeight="1" x14ac:dyDescent="0.3">
      <c r="A22" s="218"/>
      <c r="B22" s="218"/>
      <c r="C22" s="45" t="s">
        <v>62</v>
      </c>
      <c r="D22" s="45"/>
      <c r="E22" s="48" t="s">
        <v>259</v>
      </c>
      <c r="F22" s="47" t="s">
        <v>82</v>
      </c>
      <c r="G22" s="83" t="s">
        <v>153</v>
      </c>
      <c r="H22" s="77" t="s">
        <v>260</v>
      </c>
      <c r="I22" s="75" t="s">
        <v>155</v>
      </c>
      <c r="J22" s="45">
        <v>2</v>
      </c>
      <c r="K22" s="49" t="str">
        <f>IF(J22=10,'Eval Riesgo'!$B$5,IF(J22=6,'Eval Riesgo'!$B$6,IF(J22=2,'Eval Riesgo'!$B$7,IF(J22=1,'Eval Riesgo'!$B$8))))</f>
        <v>Medio (M)</v>
      </c>
      <c r="L22" s="45">
        <v>3</v>
      </c>
      <c r="M22" s="49" t="str">
        <f>IF(L22=4,'Eval Riesgo'!$B$13,IF(L22=3,'Eval Riesgo'!$B$14,IF(L22=2,'Eval Riesgo'!$B$15,IF(L22=1,'Eval Riesgo'!$B$16))))</f>
        <v>Frecuente (EF)</v>
      </c>
      <c r="N22" s="46">
        <f t="shared" si="0"/>
        <v>6</v>
      </c>
      <c r="O22" s="46" t="str">
        <f>IF(AND(N22&gt;=24,N22&lt;=40),'Eval Riesgo'!$B$29,IF(AND(N22&gt;=10,N22&lt;=20),'Eval Riesgo'!$B$30,IF(AND(N22&gt;=6,N22&lt;=8),'Eval Riesgo'!$B$31,IF(AND(N22&gt;=0,N22&lt;=4),'Eval Riesgo'!$B$32))))</f>
        <v>Medio (M)</v>
      </c>
      <c r="P22" s="45">
        <v>60</v>
      </c>
      <c r="Q22" s="46" t="str">
        <f>IF(P22=100,'Eval Riesgo'!$B$38,IF(P22=60,'Eval Riesgo'!$B$39,IF(P22=25,'Eval Riesgo'!$B$40,IF(P22=10,'Eval Riesgo'!$B$41))))</f>
        <v>Muy grave (MG)</v>
      </c>
      <c r="R22" s="46">
        <f t="shared" si="1"/>
        <v>360</v>
      </c>
      <c r="S22" s="46" t="str">
        <f>IF(AND(R22&gt;=600,R22&lt;=4000),'Eval Riesgo'!$B$57,IF(AND(R22&gt;=150,R22&lt;=500),'Eval Riesgo'!$B$58,IF(AND(R22&gt;=40,R22&lt;=120),'Eval Riesgo'!$B$59,IF(AND(R22&gt;=0,R22&lt;40),'Eval Riesgo'!$B$60))))</f>
        <v>II</v>
      </c>
      <c r="T22" s="46" t="str">
        <f>IF(AND(S22="I"),'Eval Riesgo'!$C$65,IF(AND(S22="II"),'Eval Riesgo'!$C$66,IF(AND(S22="III"),'Eval Riesgo'!$C$67,IF(AND(S22="IV"),'Eval Riesgo'!$C$68))))</f>
        <v>NO ACEPTABLE O ACEPTABLE CON CONTROL ESPECÍFICO</v>
      </c>
      <c r="U22" s="46">
        <v>6</v>
      </c>
      <c r="V22" s="46" t="str">
        <f t="shared" si="2"/>
        <v>Incendios, quemaduras, intoxicación, afectaciones respiratorias, dermatitis, alergias.</v>
      </c>
      <c r="W22" s="49" t="s">
        <v>36</v>
      </c>
      <c r="X22" s="48"/>
      <c r="Y22" s="45" t="s">
        <v>62</v>
      </c>
      <c r="Z22" s="45"/>
      <c r="AA22" s="45"/>
      <c r="AB22" s="45"/>
      <c r="AC22" s="56" t="s">
        <v>69</v>
      </c>
      <c r="AD22" s="56" t="s">
        <v>69</v>
      </c>
      <c r="AE22" s="56" t="s">
        <v>69</v>
      </c>
      <c r="AF22" s="77" t="s">
        <v>261</v>
      </c>
      <c r="AG22" s="48" t="s">
        <v>157</v>
      </c>
      <c r="AH22" s="45"/>
      <c r="AI22" s="48"/>
      <c r="AJ22" s="49"/>
      <c r="AK22" s="48"/>
      <c r="AL22" s="49"/>
      <c r="AM22" s="46"/>
      <c r="AN22" s="46"/>
      <c r="AO22" s="48"/>
      <c r="AP22" s="46"/>
      <c r="AQ22" s="46"/>
      <c r="AR22" s="46"/>
      <c r="AS22" s="46"/>
    </row>
    <row r="23" spans="1:45" ht="72.75" customHeight="1" x14ac:dyDescent="0.3">
      <c r="A23" s="218"/>
      <c r="B23" s="218"/>
      <c r="C23" s="45" t="s">
        <v>62</v>
      </c>
      <c r="D23" s="45"/>
      <c r="E23" s="48" t="s">
        <v>259</v>
      </c>
      <c r="F23" s="47" t="s">
        <v>64</v>
      </c>
      <c r="G23" s="83" t="s">
        <v>158</v>
      </c>
      <c r="H23" s="79" t="s">
        <v>159</v>
      </c>
      <c r="I23" s="75" t="s">
        <v>160</v>
      </c>
      <c r="J23" s="45">
        <v>2</v>
      </c>
      <c r="K23" s="49" t="str">
        <f>IF(J23=10,'Eval Riesgo'!$B$5,IF(J23=6,'Eval Riesgo'!$B$6,IF(J23=2,'Eval Riesgo'!$B$7,IF(J23=1,'Eval Riesgo'!$B$8))))</f>
        <v>Medio (M)</v>
      </c>
      <c r="L23" s="45">
        <v>3</v>
      </c>
      <c r="M23" s="49" t="str">
        <f>IF(L23=4,'Eval Riesgo'!$B$13,IF(L23=3,'Eval Riesgo'!$B$14,IF(L23=2,'Eval Riesgo'!$B$15,IF(L23=1,'Eval Riesgo'!$B$16))))</f>
        <v>Frecuente (EF)</v>
      </c>
      <c r="N23" s="46">
        <f t="shared" si="0"/>
        <v>6</v>
      </c>
      <c r="O23" s="46" t="str">
        <f>IF(AND(N23&gt;=24,N23&lt;=40),'Eval Riesgo'!$B$29,IF(AND(N23&gt;=10,N23&lt;=20),'Eval Riesgo'!$B$30,IF(AND(N23&gt;=6,N23&lt;=8),'Eval Riesgo'!$B$31,IF(AND(N23&gt;=0,N23&lt;=4),'Eval Riesgo'!$B$32))))</f>
        <v>Medio (M)</v>
      </c>
      <c r="P23" s="45">
        <v>60</v>
      </c>
      <c r="Q23" s="46" t="str">
        <f>IF(P23=100,'Eval Riesgo'!$B$38,IF(P23=60,'Eval Riesgo'!$B$39,IF(P23=25,'Eval Riesgo'!$B$40,IF(P23=10,'Eval Riesgo'!$B$41))))</f>
        <v>Muy grave (MG)</v>
      </c>
      <c r="R23" s="46">
        <f t="shared" si="1"/>
        <v>360</v>
      </c>
      <c r="S23" s="46" t="str">
        <f>IF(AND(R23&gt;=600,R23&lt;=4000),'Eval Riesgo'!$B$57,IF(AND(R23&gt;=150,R23&lt;=500),'Eval Riesgo'!$B$58,IF(AND(R23&gt;=40,R23&lt;=120),'Eval Riesgo'!$B$59,IF(AND(R23&gt;=0,R23&lt;40),'Eval Riesgo'!$B$60))))</f>
        <v>II</v>
      </c>
      <c r="T23" s="46" t="str">
        <f>IF(AND(S23="I"),'Eval Riesgo'!$C$65,IF(AND(S23="II"),'Eval Riesgo'!$C$66,IF(AND(S23="III"),'Eval Riesgo'!$C$67,IF(AND(S23="IV"),'Eval Riesgo'!$C$68))))</f>
        <v>NO ACEPTABLE O ACEPTABLE CON CONTROL ESPECÍFICO</v>
      </c>
      <c r="U23" s="46">
        <v>6</v>
      </c>
      <c r="V23" s="46" t="str">
        <f t="shared" si="2"/>
        <v>Cortes, traumas, heridas, infección,  mordeduras, picaduras</v>
      </c>
      <c r="W23" s="49" t="s">
        <v>36</v>
      </c>
      <c r="X23" s="48"/>
      <c r="Y23" s="45" t="s">
        <v>62</v>
      </c>
      <c r="Z23" s="45"/>
      <c r="AA23" s="45"/>
      <c r="AB23" s="45"/>
      <c r="AC23" s="56" t="s">
        <v>69</v>
      </c>
      <c r="AD23" s="56" t="s">
        <v>69</v>
      </c>
      <c r="AE23" s="56" t="s">
        <v>69</v>
      </c>
      <c r="AF23" s="75" t="s">
        <v>262</v>
      </c>
      <c r="AG23" s="78" t="s">
        <v>162</v>
      </c>
      <c r="AH23" s="45"/>
      <c r="AI23" s="48"/>
      <c r="AJ23" s="49"/>
      <c r="AK23" s="48"/>
      <c r="AL23" s="49"/>
      <c r="AM23" s="46"/>
      <c r="AN23" s="46"/>
      <c r="AO23" s="48"/>
      <c r="AP23" s="46"/>
      <c r="AQ23" s="46"/>
      <c r="AR23" s="46"/>
      <c r="AS23" s="46"/>
    </row>
    <row r="24" spans="1:45" ht="72.75" customHeight="1" x14ac:dyDescent="0.3">
      <c r="A24" s="218"/>
      <c r="B24" s="218"/>
      <c r="C24" s="45" t="s">
        <v>62</v>
      </c>
      <c r="D24" s="45"/>
      <c r="E24" s="48" t="s">
        <v>259</v>
      </c>
      <c r="F24" s="47" t="s">
        <v>164</v>
      </c>
      <c r="G24" s="52" t="s">
        <v>136</v>
      </c>
      <c r="H24" s="75" t="s">
        <v>263</v>
      </c>
      <c r="I24" s="75" t="s">
        <v>138</v>
      </c>
      <c r="J24" s="45">
        <v>2</v>
      </c>
      <c r="K24" s="49" t="str">
        <f>IF(J24=10,'Eval Riesgo'!$B$5,IF(J24=6,'Eval Riesgo'!$B$6,IF(J24=2,'Eval Riesgo'!$B$7,IF(J24=1,'Eval Riesgo'!$B$8))))</f>
        <v>Medio (M)</v>
      </c>
      <c r="L24" s="45">
        <v>3</v>
      </c>
      <c r="M24" s="49" t="str">
        <f>IF(L24=4,'Eval Riesgo'!$B$13,IF(L24=3,'Eval Riesgo'!$B$14,IF(L24=2,'Eval Riesgo'!$B$15,IF(L24=1,'Eval Riesgo'!$B$16))))</f>
        <v>Frecuente (EF)</v>
      </c>
      <c r="N24" s="46">
        <f t="shared" si="0"/>
        <v>6</v>
      </c>
      <c r="O24" s="46" t="str">
        <f>IF(AND(N24&gt;=24,N24&lt;=40),'Eval Riesgo'!$B$29,IF(AND(N24&gt;=10,N24&lt;=20),'Eval Riesgo'!$B$30,IF(AND(N24&gt;=6,N24&lt;=8),'Eval Riesgo'!$B$31,IF(AND(N24&gt;=0,N24&lt;=4),'Eval Riesgo'!$B$32))))</f>
        <v>Medio (M)</v>
      </c>
      <c r="P24" s="45">
        <v>60</v>
      </c>
      <c r="Q24" s="46" t="str">
        <f>IF(P24=100,'Eval Riesgo'!$B$38,IF(P24=60,'Eval Riesgo'!$B$39,IF(P24=25,'Eval Riesgo'!$B$40,IF(P24=10,'Eval Riesgo'!$B$41))))</f>
        <v>Muy grave (MG)</v>
      </c>
      <c r="R24" s="46">
        <f t="shared" si="1"/>
        <v>360</v>
      </c>
      <c r="S24" s="46" t="str">
        <f>IF(AND(R24&gt;=600,R24&lt;=4000),'Eval Riesgo'!$B$57,IF(AND(R24&gt;=150,R24&lt;=500),'Eval Riesgo'!$B$58,IF(AND(R24&gt;=40,R24&lt;=120),'Eval Riesgo'!$B$59,IF(AND(R24&gt;=0,R24&lt;40),'Eval Riesgo'!$B$60))))</f>
        <v>II</v>
      </c>
      <c r="T24" s="46" t="str">
        <f>IF(AND(S24="I"),'Eval Riesgo'!$C$65,IF(AND(S24="II"),'Eval Riesgo'!$C$66,IF(AND(S24="III"),'Eval Riesgo'!$C$67,IF(AND(S24="IV"),'Eval Riesgo'!$C$68))))</f>
        <v>NO ACEPTABLE O ACEPTABLE CON CONTROL ESPECÍFICO</v>
      </c>
      <c r="U24" s="46">
        <v>6</v>
      </c>
      <c r="V24" s="46" t="str">
        <f t="shared" si="2"/>
        <v>Golpes, traumas, heridas, infecciones, intoxicación, Mordeduras, picaduras, punciones, reacciones alérgicas, muerte</v>
      </c>
      <c r="W24" s="49" t="s">
        <v>36</v>
      </c>
      <c r="X24" s="48"/>
      <c r="Y24" s="45" t="s">
        <v>62</v>
      </c>
      <c r="Z24" s="45"/>
      <c r="AA24" s="45"/>
      <c r="AB24" s="45"/>
      <c r="AC24" s="56" t="s">
        <v>69</v>
      </c>
      <c r="AD24" s="56" t="s">
        <v>69</v>
      </c>
      <c r="AE24" s="56" t="s">
        <v>69</v>
      </c>
      <c r="AF24" s="77" t="s">
        <v>264</v>
      </c>
      <c r="AG24" s="76" t="s">
        <v>265</v>
      </c>
      <c r="AH24" s="45"/>
      <c r="AI24" s="48"/>
      <c r="AJ24" s="49"/>
      <c r="AK24" s="48"/>
      <c r="AL24" s="49"/>
      <c r="AM24" s="46"/>
      <c r="AN24" s="46"/>
      <c r="AO24" s="48"/>
      <c r="AP24" s="46"/>
      <c r="AQ24" s="46"/>
      <c r="AR24" s="46"/>
      <c r="AS24" s="46"/>
    </row>
    <row r="25" spans="1:45" ht="72.75" customHeight="1" x14ac:dyDescent="0.3">
      <c r="A25" s="218"/>
      <c r="B25" s="218"/>
      <c r="C25" s="45" t="s">
        <v>62</v>
      </c>
      <c r="D25" s="45"/>
      <c r="E25" s="48" t="s">
        <v>259</v>
      </c>
      <c r="F25" s="47" t="s">
        <v>73</v>
      </c>
      <c r="G25" s="83" t="s">
        <v>169</v>
      </c>
      <c r="H25" s="79" t="s">
        <v>170</v>
      </c>
      <c r="I25" s="75" t="s">
        <v>128</v>
      </c>
      <c r="J25" s="45">
        <v>2</v>
      </c>
      <c r="K25" s="49" t="str">
        <f>IF(J25=10,'Eval Riesgo'!$B$5,IF(J25=6,'Eval Riesgo'!$B$6,IF(J25=2,'Eval Riesgo'!$B$7,IF(J25=1,'Eval Riesgo'!$B$8))))</f>
        <v>Medio (M)</v>
      </c>
      <c r="L25" s="45">
        <v>3</v>
      </c>
      <c r="M25" s="49" t="str">
        <f>IF(L25=4,'Eval Riesgo'!$B$13,IF(L25=3,'Eval Riesgo'!$B$14,IF(L25=2,'Eval Riesgo'!$B$15,IF(L25=1,'Eval Riesgo'!$B$16))))</f>
        <v>Frecuente (EF)</v>
      </c>
      <c r="N25" s="46">
        <f t="shared" si="0"/>
        <v>6</v>
      </c>
      <c r="O25" s="46" t="str">
        <f>IF(AND(N25&gt;=24,N25&lt;=40),'Eval Riesgo'!$B$29,IF(AND(N25&gt;=10,N25&lt;=20),'Eval Riesgo'!$B$30,IF(AND(N25&gt;=6,N25&lt;=8),'Eval Riesgo'!$B$31,IF(AND(N25&gt;=0,N25&lt;=4),'Eval Riesgo'!$B$32))))</f>
        <v>Medio (M)</v>
      </c>
      <c r="P25" s="45">
        <v>60</v>
      </c>
      <c r="Q25" s="46" t="str">
        <f>IF(P25=100,'Eval Riesgo'!$B$38,IF(P25=60,'Eval Riesgo'!$B$39,IF(P25=25,'Eval Riesgo'!$B$40,IF(P25=10,'Eval Riesgo'!$B$41))))</f>
        <v>Muy grave (MG)</v>
      </c>
      <c r="R25" s="46">
        <f t="shared" si="1"/>
        <v>360</v>
      </c>
      <c r="S25" s="46" t="str">
        <f>IF(AND(R25&gt;=600,R25&lt;=4000),'Eval Riesgo'!$B$57,IF(AND(R25&gt;=150,R25&lt;=500),'Eval Riesgo'!$B$58,IF(AND(R25&gt;=40,R25&lt;=120),'Eval Riesgo'!$B$59,IF(AND(R25&gt;=0,R25&lt;40),'Eval Riesgo'!$B$60))))</f>
        <v>II</v>
      </c>
      <c r="T25" s="46" t="str">
        <f>IF(AND(S25="I"),'Eval Riesgo'!$C$65,IF(AND(S25="II"),'Eval Riesgo'!$C$66,IF(AND(S25="III"),'Eval Riesgo'!$C$67,IF(AND(S25="IV"),'Eval Riesgo'!$C$68))))</f>
        <v>NO ACEPTABLE O ACEPTABLE CON CONTROL ESPECÍFICO</v>
      </c>
      <c r="U25" s="46">
        <v>6</v>
      </c>
      <c r="V25" s="46" t="str">
        <f t="shared" si="2"/>
        <v>Golpes, traumas, laceraciones, punciones</v>
      </c>
      <c r="W25" s="49" t="s">
        <v>36</v>
      </c>
      <c r="X25" s="48"/>
      <c r="Y25" s="45" t="s">
        <v>62</v>
      </c>
      <c r="Z25" s="45"/>
      <c r="AA25" s="45"/>
      <c r="AB25" s="45"/>
      <c r="AC25" s="56" t="s">
        <v>69</v>
      </c>
      <c r="AD25" s="56" t="s">
        <v>69</v>
      </c>
      <c r="AE25" s="56" t="s">
        <v>69</v>
      </c>
      <c r="AF25" s="77" t="s">
        <v>192</v>
      </c>
      <c r="AG25" s="76" t="s">
        <v>172</v>
      </c>
      <c r="AH25" s="45"/>
      <c r="AI25" s="48"/>
      <c r="AJ25" s="49"/>
      <c r="AK25" s="48"/>
      <c r="AL25" s="49"/>
      <c r="AM25" s="46"/>
      <c r="AN25" s="46"/>
      <c r="AO25" s="48"/>
      <c r="AP25" s="46"/>
      <c r="AQ25" s="46"/>
      <c r="AR25" s="46"/>
      <c r="AS25" s="46"/>
    </row>
    <row r="26" spans="1:45" ht="72.75" customHeight="1" x14ac:dyDescent="0.3">
      <c r="A26" s="218"/>
      <c r="B26" s="219"/>
      <c r="C26" s="45" t="s">
        <v>62</v>
      </c>
      <c r="D26" s="45"/>
      <c r="E26" s="48" t="s">
        <v>259</v>
      </c>
      <c r="F26" s="47" t="s">
        <v>64</v>
      </c>
      <c r="G26" s="83" t="s">
        <v>193</v>
      </c>
      <c r="H26" s="75" t="s">
        <v>194</v>
      </c>
      <c r="I26" s="75" t="s">
        <v>195</v>
      </c>
      <c r="J26" s="45">
        <v>2</v>
      </c>
      <c r="K26" s="49" t="str">
        <f>IF(J26=10,'Eval Riesgo'!$B$5,IF(J26=6,'Eval Riesgo'!$B$6,IF(J26=2,'Eval Riesgo'!$B$7,IF(J26=1,'Eval Riesgo'!$B$8))))</f>
        <v>Medio (M)</v>
      </c>
      <c r="L26" s="48">
        <v>3</v>
      </c>
      <c r="M26" s="49" t="str">
        <f>IF(L26=4,'Eval Riesgo'!$B$13,IF(L26=3,'Eval Riesgo'!$B$14,IF(L26=2,'Eval Riesgo'!$B$15,IF(L26=1,'Eval Riesgo'!$B$16))))</f>
        <v>Frecuente (EF)</v>
      </c>
      <c r="N26" s="46">
        <f t="shared" si="0"/>
        <v>6</v>
      </c>
      <c r="O26" s="46" t="str">
        <f>IF(AND(N26&gt;=24,N26&lt;=40),'Eval Riesgo'!$B$29,IF(AND(N26&gt;=10,N26&lt;=20),'Eval Riesgo'!$B$30,IF(AND(N26&gt;=6,N26&lt;=8),'Eval Riesgo'!$B$31,IF(AND(N26&gt;=0,N26&lt;=4),'Eval Riesgo'!$B$32))))</f>
        <v>Medio (M)</v>
      </c>
      <c r="P26" s="48">
        <v>60</v>
      </c>
      <c r="Q26" s="46" t="str">
        <f>IF(P26=100,'Eval Riesgo'!$B$38,IF(P26=60,'Eval Riesgo'!$B$39,IF(P26=25,'Eval Riesgo'!$B$40,IF(P26=10,'Eval Riesgo'!$B$41))))</f>
        <v>Muy grave (MG)</v>
      </c>
      <c r="R26" s="46">
        <f t="shared" si="1"/>
        <v>360</v>
      </c>
      <c r="S26" s="46" t="str">
        <f>IF(AND(R26&gt;=600,R26&lt;=4000),'Eval Riesgo'!$B$57,IF(AND(R26&gt;=150,R26&lt;=500),'Eval Riesgo'!$B$58,IF(AND(R26&gt;=40,R26&lt;=120),'Eval Riesgo'!$B$59,IF(AND(R26&gt;=0,R26&lt;40),'Eval Riesgo'!$B$60))))</f>
        <v>II</v>
      </c>
      <c r="T26" s="46" t="str">
        <f>IF(AND(S26="I"),'Eval Riesgo'!$C$65,IF(AND(S26="II"),'Eval Riesgo'!$C$66,IF(AND(S26="III"),'Eval Riesgo'!$C$67,IF(AND(S26="IV"),'Eval Riesgo'!$C$68))))</f>
        <v>NO ACEPTABLE O ACEPTABLE CON CONTROL ESPECÍFICO</v>
      </c>
      <c r="U26" s="46">
        <v>6</v>
      </c>
      <c r="V26" s="46" t="str">
        <f t="shared" si="2"/>
        <v xml:space="preserve">Zoonosis, Enfermedades infecciosas, gastrointestinales, tóxicas y reacciones alérgicas. </v>
      </c>
      <c r="W26" s="49" t="s">
        <v>36</v>
      </c>
      <c r="X26" s="48"/>
      <c r="Y26" s="45" t="s">
        <v>62</v>
      </c>
      <c r="Z26" s="45"/>
      <c r="AA26" s="45" t="s">
        <v>62</v>
      </c>
      <c r="AB26" s="45"/>
      <c r="AC26" s="56" t="s">
        <v>69</v>
      </c>
      <c r="AD26" s="56" t="s">
        <v>69</v>
      </c>
      <c r="AE26" s="56" t="s">
        <v>69</v>
      </c>
      <c r="AF26" s="77" t="s">
        <v>266</v>
      </c>
      <c r="AG26" s="76" t="s">
        <v>267</v>
      </c>
      <c r="AH26" s="45"/>
    </row>
    <row r="27" spans="1:45" ht="72.75" customHeight="1" x14ac:dyDescent="0.3">
      <c r="A27" s="218"/>
      <c r="B27" s="217" t="s">
        <v>268</v>
      </c>
      <c r="C27" s="45" t="s">
        <v>62</v>
      </c>
      <c r="D27" s="45"/>
      <c r="E27" s="217" t="s">
        <v>259</v>
      </c>
      <c r="F27" s="47" t="s">
        <v>82</v>
      </c>
      <c r="G27" s="83" t="s">
        <v>153</v>
      </c>
      <c r="H27" s="94" t="s">
        <v>269</v>
      </c>
      <c r="I27" s="75" t="s">
        <v>155</v>
      </c>
      <c r="J27" s="45">
        <v>2</v>
      </c>
      <c r="K27" s="49" t="str">
        <f>IF(J27=10,'Eval Riesgo'!$B$5,IF(J27=6,'Eval Riesgo'!$B$6,IF(J27=2,'Eval Riesgo'!$B$7,IF(J27=1,'Eval Riesgo'!$B$8))))</f>
        <v>Medio (M)</v>
      </c>
      <c r="L27" s="45">
        <v>3</v>
      </c>
      <c r="M27" s="49" t="str">
        <f>IF(L27=4,'Eval Riesgo'!$B$13,IF(L27=3,'Eval Riesgo'!$B$14,IF(L27=2,'Eval Riesgo'!$B$15,IF(L27=1,'Eval Riesgo'!$B$16))))</f>
        <v>Frecuente (EF)</v>
      </c>
      <c r="N27" s="46">
        <f t="shared" si="0"/>
        <v>6</v>
      </c>
      <c r="O27" s="46" t="str">
        <f>IF(AND(N27&gt;=24,N27&lt;=40),'Eval Riesgo'!$B$29,IF(AND(N27&gt;=10,N27&lt;=20),'Eval Riesgo'!$B$30,IF(AND(N27&gt;=6,N27&lt;=8),'Eval Riesgo'!$B$31,IF(AND(N27&gt;=0,N27&lt;=4),'Eval Riesgo'!$B$32))))</f>
        <v>Medio (M)</v>
      </c>
      <c r="P27" s="45">
        <v>60</v>
      </c>
      <c r="Q27" s="46" t="str">
        <f>IF(P27=100,'Eval Riesgo'!$B$38,IF(P27=60,'Eval Riesgo'!$B$39,IF(P27=25,'Eval Riesgo'!$B$40,IF(P27=10,'Eval Riesgo'!$B$41))))</f>
        <v>Muy grave (MG)</v>
      </c>
      <c r="R27" s="46">
        <f t="shared" si="1"/>
        <v>360</v>
      </c>
      <c r="S27" s="46" t="str">
        <f>IF(AND(R27&gt;=600,R27&lt;=4000),'Eval Riesgo'!$B$57,IF(AND(R27&gt;=150,R27&lt;=500),'Eval Riesgo'!$B$58,IF(AND(R27&gt;=40,R27&lt;=120),'Eval Riesgo'!$B$59,IF(AND(R27&gt;=0,R27&lt;40),'Eval Riesgo'!$B$60))))</f>
        <v>II</v>
      </c>
      <c r="T27" s="46" t="str">
        <f>IF(AND(S27="I"),'Eval Riesgo'!$C$65,IF(AND(S27="II"),'Eval Riesgo'!$C$66,IF(AND(S27="III"),'Eval Riesgo'!$C$67,IF(AND(S27="IV"),'Eval Riesgo'!$C$68))))</f>
        <v>NO ACEPTABLE O ACEPTABLE CON CONTROL ESPECÍFICO</v>
      </c>
      <c r="U27" s="46">
        <v>6</v>
      </c>
      <c r="V27" s="46" t="str">
        <f t="shared" si="2"/>
        <v>Incendios, quemaduras, intoxicación, afectaciones respiratorias, dermatitis, alergias.</v>
      </c>
      <c r="W27" s="49" t="s">
        <v>36</v>
      </c>
      <c r="X27" s="48"/>
      <c r="Y27" s="45" t="s">
        <v>62</v>
      </c>
      <c r="Z27" s="45"/>
      <c r="AA27" s="45"/>
      <c r="AB27" s="45"/>
      <c r="AC27" s="56" t="s">
        <v>69</v>
      </c>
      <c r="AD27" s="56" t="s">
        <v>69</v>
      </c>
      <c r="AE27" s="56" t="s">
        <v>69</v>
      </c>
      <c r="AF27" s="77" t="s">
        <v>261</v>
      </c>
      <c r="AG27" s="48" t="s">
        <v>157</v>
      </c>
      <c r="AH27" s="45"/>
    </row>
    <row r="28" spans="1:45" ht="72.75" customHeight="1" x14ac:dyDescent="0.3">
      <c r="A28" s="218"/>
      <c r="B28" s="218"/>
      <c r="C28" s="45" t="s">
        <v>62</v>
      </c>
      <c r="D28" s="45"/>
      <c r="E28" s="218"/>
      <c r="F28" s="47" t="s">
        <v>82</v>
      </c>
      <c r="G28" s="83" t="s">
        <v>153</v>
      </c>
      <c r="H28" s="94" t="s">
        <v>260</v>
      </c>
      <c r="I28" s="75" t="s">
        <v>155</v>
      </c>
      <c r="J28" s="45">
        <v>2</v>
      </c>
      <c r="K28" s="49" t="str">
        <f>IF(J28=10,'Eval Riesgo'!$B$5,IF(J28=6,'Eval Riesgo'!$B$6,IF(J28=2,'Eval Riesgo'!$B$7,IF(J28=1,'Eval Riesgo'!$B$8))))</f>
        <v>Medio (M)</v>
      </c>
      <c r="L28" s="45">
        <v>3</v>
      </c>
      <c r="M28" s="49" t="str">
        <f>IF(L28=4,'Eval Riesgo'!$B$13,IF(L28=3,'Eval Riesgo'!$B$14,IF(L28=2,'Eval Riesgo'!$B$15,IF(L28=1,'Eval Riesgo'!$B$16))))</f>
        <v>Frecuente (EF)</v>
      </c>
      <c r="N28" s="46">
        <f t="shared" si="0"/>
        <v>6</v>
      </c>
      <c r="O28" s="46" t="str">
        <f>IF(AND(N28&gt;=24,N28&lt;=40),'Eval Riesgo'!$B$29,IF(AND(N28&gt;=10,N28&lt;=20),'Eval Riesgo'!$B$30,IF(AND(N28&gt;=6,N28&lt;=8),'Eval Riesgo'!$B$31,IF(AND(N28&gt;=0,N28&lt;=4),'Eval Riesgo'!$B$32))))</f>
        <v>Medio (M)</v>
      </c>
      <c r="P28" s="45">
        <v>60</v>
      </c>
      <c r="Q28" s="46" t="str">
        <f>IF(P28=100,'Eval Riesgo'!$B$38,IF(P28=60,'Eval Riesgo'!$B$39,IF(P28=25,'Eval Riesgo'!$B$40,IF(P28=10,'Eval Riesgo'!$B$41))))</f>
        <v>Muy grave (MG)</v>
      </c>
      <c r="R28" s="46">
        <f t="shared" si="1"/>
        <v>360</v>
      </c>
      <c r="S28" s="46" t="str">
        <f>IF(AND(R28&gt;=600,R28&lt;=4000),'Eval Riesgo'!$B$57,IF(AND(R28&gt;=150,R28&lt;=500),'Eval Riesgo'!$B$58,IF(AND(R28&gt;=40,R28&lt;=120),'Eval Riesgo'!$B$59,IF(AND(R28&gt;=0,R28&lt;40),'Eval Riesgo'!$B$60))))</f>
        <v>II</v>
      </c>
      <c r="T28" s="46" t="str">
        <f>IF(AND(S28="I"),'Eval Riesgo'!$C$65,IF(AND(S28="II"),'Eval Riesgo'!$C$66,IF(AND(S28="III"),'Eval Riesgo'!$C$67,IF(AND(S28="IV"),'Eval Riesgo'!$C$68))))</f>
        <v>NO ACEPTABLE O ACEPTABLE CON CONTROL ESPECÍFICO</v>
      </c>
      <c r="U28" s="46">
        <v>6</v>
      </c>
      <c r="V28" s="46" t="str">
        <f t="shared" si="2"/>
        <v>Incendios, quemaduras, intoxicación, afectaciones respiratorias, dermatitis, alergias.</v>
      </c>
      <c r="W28" s="49" t="s">
        <v>36</v>
      </c>
      <c r="X28" s="48"/>
      <c r="Y28" s="45" t="s">
        <v>62</v>
      </c>
      <c r="Z28" s="45"/>
      <c r="AA28" s="45"/>
      <c r="AB28" s="45"/>
      <c r="AC28" s="56" t="s">
        <v>69</v>
      </c>
      <c r="AD28" s="56" t="s">
        <v>69</v>
      </c>
      <c r="AE28" s="56" t="s">
        <v>69</v>
      </c>
      <c r="AF28" s="77" t="s">
        <v>261</v>
      </c>
      <c r="AG28" s="48" t="s">
        <v>157</v>
      </c>
      <c r="AH28" s="45"/>
    </row>
    <row r="29" spans="1:45" ht="72.75" customHeight="1" x14ac:dyDescent="0.3">
      <c r="A29" s="218"/>
      <c r="B29" s="218"/>
      <c r="C29" s="45" t="s">
        <v>62</v>
      </c>
      <c r="D29" s="45"/>
      <c r="E29" s="218"/>
      <c r="F29" s="54" t="s">
        <v>73</v>
      </c>
      <c r="G29" s="83" t="s">
        <v>173</v>
      </c>
      <c r="H29" s="79" t="s">
        <v>174</v>
      </c>
      <c r="I29" s="75" t="s">
        <v>175</v>
      </c>
      <c r="J29" s="45">
        <v>2</v>
      </c>
      <c r="K29" s="49" t="str">
        <f>IF(J29=10,'Eval Riesgo'!$B$5,IF(J29=6,'Eval Riesgo'!$B$6,IF(J29=2,'Eval Riesgo'!$B$7,IF(J29=1,'Eval Riesgo'!$B$8))))</f>
        <v>Medio (M)</v>
      </c>
      <c r="L29" s="45">
        <v>2</v>
      </c>
      <c r="M29" s="49" t="str">
        <f>IF(L29=4,'Eval Riesgo'!$B$13,IF(L29=3,'Eval Riesgo'!$B$14,IF(L29=2,'Eval Riesgo'!$B$15,IF(L29=1,'Eval Riesgo'!$B$16))))</f>
        <v>Ocasional (EO)</v>
      </c>
      <c r="N29" s="46">
        <f t="shared" si="0"/>
        <v>4</v>
      </c>
      <c r="O29" s="46" t="str">
        <f>IF(AND(N29&gt;=24,N29&lt;=40),'Eval Riesgo'!$B$29,IF(AND(N29&gt;=10,N29&lt;=20),'Eval Riesgo'!$B$30,IF(AND(N29&gt;=6,N29&lt;=8),'Eval Riesgo'!$B$31,IF(AND(N29&gt;=0,N29&lt;=4),'Eval Riesgo'!$B$32))))</f>
        <v>Bajo (B)</v>
      </c>
      <c r="P29" s="45">
        <v>100</v>
      </c>
      <c r="Q29" s="46" t="str">
        <f>IF(P29=100,'Eval Riesgo'!$B$38,IF(P29=60,'Eval Riesgo'!$B$39,IF(P29=25,'Eval Riesgo'!$B$40,IF(P29=10,'Eval Riesgo'!$B$41))))</f>
        <v>Mortal o catastrófico (M)</v>
      </c>
      <c r="R29" s="46">
        <f t="shared" si="1"/>
        <v>400</v>
      </c>
      <c r="S29" s="46" t="str">
        <f>IF(AND(R29&gt;=600,R29&lt;=4000),'Eval Riesgo'!$B$57,IF(AND(R29&gt;=150,R29&lt;=500),'Eval Riesgo'!$B$58,IF(AND(R29&gt;=40,R29&lt;=120),'Eval Riesgo'!$B$59,IF(AND(R29&gt;=0,R29&lt;40),'Eval Riesgo'!$B$60))))</f>
        <v>II</v>
      </c>
      <c r="T29" s="46" t="str">
        <f>IF(AND(S29="I"),'Eval Riesgo'!$C$65,IF(AND(S29="II"),'Eval Riesgo'!$C$66,IF(AND(S29="III"),'Eval Riesgo'!$C$67,IF(AND(S29="IV"),'Eval Riesgo'!$C$68))))</f>
        <v>NO ACEPTABLE O ACEPTABLE CON CONTROL ESPECÍFICO</v>
      </c>
      <c r="U29" s="46">
        <v>6</v>
      </c>
      <c r="V29" s="46" t="str">
        <f t="shared" si="2"/>
        <v>Caídas a diferente nivel, golpes, traumas, laceraciones, muerte.</v>
      </c>
      <c r="W29" s="49" t="s">
        <v>36</v>
      </c>
      <c r="X29" s="48"/>
      <c r="Y29" s="45" t="s">
        <v>62</v>
      </c>
      <c r="Z29" s="45" t="s">
        <v>62</v>
      </c>
      <c r="AA29" s="45" t="s">
        <v>62</v>
      </c>
      <c r="AB29" s="45"/>
      <c r="AC29" s="56" t="s">
        <v>69</v>
      </c>
      <c r="AD29" s="56" t="s">
        <v>69</v>
      </c>
      <c r="AE29" s="45" t="s">
        <v>69</v>
      </c>
      <c r="AF29" s="80" t="s">
        <v>270</v>
      </c>
      <c r="AG29" s="81" t="s">
        <v>177</v>
      </c>
      <c r="AH29" s="45"/>
    </row>
    <row r="30" spans="1:45" ht="72.75" customHeight="1" x14ac:dyDescent="0.3">
      <c r="A30" s="218"/>
      <c r="B30" s="218"/>
      <c r="C30" s="45" t="s">
        <v>62</v>
      </c>
      <c r="D30" s="45"/>
      <c r="E30" s="218"/>
      <c r="F30" s="54" t="s">
        <v>73</v>
      </c>
      <c r="G30" s="83" t="s">
        <v>218</v>
      </c>
      <c r="H30" s="79" t="s">
        <v>271</v>
      </c>
      <c r="I30" s="75" t="s">
        <v>220</v>
      </c>
      <c r="J30" s="45">
        <v>2</v>
      </c>
      <c r="K30" s="49" t="str">
        <f>IF(J30=10,'Eval Riesgo'!$B$5,IF(J30=6,'Eval Riesgo'!$B$6,IF(J30=2,'Eval Riesgo'!$B$7,IF(J30=1,'Eval Riesgo'!$B$8))))</f>
        <v>Medio (M)</v>
      </c>
      <c r="L30" s="45">
        <v>2</v>
      </c>
      <c r="M30" s="49" t="str">
        <f>IF(L30=4,'Eval Riesgo'!$B$13,IF(L30=3,'Eval Riesgo'!$B$14,IF(L30=2,'Eval Riesgo'!$B$15,IF(L30=1,'Eval Riesgo'!$B$16))))</f>
        <v>Ocasional (EO)</v>
      </c>
      <c r="N30" s="46">
        <f t="shared" si="0"/>
        <v>4</v>
      </c>
      <c r="O30" s="46" t="str">
        <f>IF(AND(N30&gt;=24,N30&lt;=40),'Eval Riesgo'!$B$29,IF(AND(N30&gt;=10,N30&lt;=20),'Eval Riesgo'!$B$30,IF(AND(N30&gt;=6,N30&lt;=8),'Eval Riesgo'!$B$31,IF(AND(N30&gt;=0,N30&lt;=4),'Eval Riesgo'!$B$32))))</f>
        <v>Bajo (B)</v>
      </c>
      <c r="P30" s="45">
        <v>100</v>
      </c>
      <c r="Q30" s="46" t="str">
        <f>IF(P30=100,'Eval Riesgo'!$B$38,IF(P30=60,'Eval Riesgo'!$B$39,IF(P30=25,'Eval Riesgo'!$B$40,IF(P30=10,'Eval Riesgo'!$B$41))))</f>
        <v>Mortal o catastrófico (M)</v>
      </c>
      <c r="R30" s="46">
        <f t="shared" si="1"/>
        <v>400</v>
      </c>
      <c r="S30" s="46" t="str">
        <f>IF(AND(R30&gt;=600,R30&lt;=4000),'Eval Riesgo'!$B$57,IF(AND(R30&gt;=150,R30&lt;=500),'Eval Riesgo'!$B$58,IF(AND(R30&gt;=40,R30&lt;=120),'Eval Riesgo'!$B$59,IF(AND(R30&gt;=0,R30&lt;40),'Eval Riesgo'!$B$60))))</f>
        <v>II</v>
      </c>
      <c r="T30" s="46" t="str">
        <f>IF(AND(S30="I"),'Eval Riesgo'!$C$65,IF(AND(S30="II"),'Eval Riesgo'!$C$66,IF(AND(S30="III"),'Eval Riesgo'!$C$67,IF(AND(S30="IV"),'Eval Riesgo'!$C$68))))</f>
        <v>NO ACEPTABLE O ACEPTABLE CON CONTROL ESPECÍFICO</v>
      </c>
      <c r="U30" s="46">
        <v>6</v>
      </c>
      <c r="V30" s="46" t="str">
        <f t="shared" si="2"/>
        <v>Electrocución, afectación de órganos vitales, quemaduras, incendio y muerte</v>
      </c>
      <c r="W30" s="49" t="s">
        <v>36</v>
      </c>
      <c r="X30" s="48"/>
      <c r="Y30" s="45" t="s">
        <v>62</v>
      </c>
      <c r="Z30" s="45" t="s">
        <v>62</v>
      </c>
      <c r="AA30" s="45" t="s">
        <v>62</v>
      </c>
      <c r="AB30" s="45"/>
      <c r="AC30" s="56" t="s">
        <v>69</v>
      </c>
      <c r="AD30" s="56" t="s">
        <v>69</v>
      </c>
      <c r="AE30" s="56" t="s">
        <v>69</v>
      </c>
      <c r="AF30" s="77" t="s">
        <v>272</v>
      </c>
      <c r="AG30" s="76" t="s">
        <v>273</v>
      </c>
      <c r="AH30" s="45"/>
    </row>
    <row r="31" spans="1:45" ht="27" x14ac:dyDescent="0.3">
      <c r="A31" s="218"/>
      <c r="B31" s="218"/>
      <c r="C31" s="45" t="s">
        <v>62</v>
      </c>
      <c r="D31" s="45"/>
      <c r="E31" s="218"/>
      <c r="F31" s="47" t="s">
        <v>73</v>
      </c>
      <c r="G31" s="83" t="s">
        <v>274</v>
      </c>
      <c r="H31" s="75" t="s">
        <v>275</v>
      </c>
      <c r="I31" s="75" t="s">
        <v>276</v>
      </c>
      <c r="J31" s="45">
        <v>1</v>
      </c>
      <c r="K31" s="49" t="str">
        <f>IF(J31=10,'Eval Riesgo'!$B$5,IF(J31=6,'Eval Riesgo'!$B$6,IF(J31=2,'Eval Riesgo'!$B$7,IF(J31=1,'Eval Riesgo'!$B$8))))</f>
        <v>Bajo (B)</v>
      </c>
      <c r="L31" s="45">
        <v>1</v>
      </c>
      <c r="M31" s="49" t="str">
        <f>IF(L31=4,'Eval Riesgo'!$B$13,IF(L31=3,'Eval Riesgo'!$B$14,IF(L31=2,'Eval Riesgo'!$B$15,IF(L31=1,'Eval Riesgo'!$B$16))))</f>
        <v>Esporádica (EE)</v>
      </c>
      <c r="N31" s="46">
        <f t="shared" si="0"/>
        <v>1</v>
      </c>
      <c r="O31" s="46" t="str">
        <f>IF(AND(N31&gt;=24,N31&lt;=40),'Eval Riesgo'!$B$29,IF(AND(N31&gt;=10,N31&lt;=20),'Eval Riesgo'!$B$30,IF(AND(N31&gt;=6,N31&lt;=8),'Eval Riesgo'!$B$31,IF(AND(N31&gt;=0,N31&lt;=4),'Eval Riesgo'!$B$32))))</f>
        <v>Bajo (B)</v>
      </c>
      <c r="P31" s="45">
        <v>25</v>
      </c>
      <c r="Q31" s="46" t="str">
        <f>IF(P31=100,'Eval Riesgo'!$B$38,IF(P31=60,'Eval Riesgo'!$B$39,IF(P31=25,'Eval Riesgo'!$B$40,IF(P31=10,'Eval Riesgo'!$B$41))))</f>
        <v>Grave (G)</v>
      </c>
      <c r="R31" s="45">
        <f t="shared" si="1"/>
        <v>25</v>
      </c>
      <c r="S31" s="46" t="str">
        <f>IF(AND(R31&gt;=600,R31&lt;=4000),'Eval Riesgo'!$B$57,IF(AND(R31&gt;=150,R31&lt;=500),'Eval Riesgo'!$B$58,IF(AND(R31&gt;=40,R31&lt;=120),'Eval Riesgo'!$B$59,IF(AND(R31&gt;=0,R31&lt;40),'Eval Riesgo'!$B$60))))</f>
        <v>IV</v>
      </c>
      <c r="T31" s="46" t="str">
        <f>IF(AND(S31="I"),'Eval Riesgo'!$C$65,IF(AND(S31="II"),'Eval Riesgo'!$C$66,IF(AND(S31="III"),'Eval Riesgo'!$C$67,IF(AND(S31="IV"),'Eval Riesgo'!$C$68))))</f>
        <v>ACEPTABLE</v>
      </c>
      <c r="U31" s="46">
        <v>6</v>
      </c>
      <c r="V31" s="46" t="str">
        <f t="shared" si="2"/>
        <v>Heridas, laceraciones, cortes</v>
      </c>
      <c r="W31" s="45" t="s">
        <v>36</v>
      </c>
      <c r="X31" s="45"/>
      <c r="Y31" s="45" t="s">
        <v>62</v>
      </c>
      <c r="Z31" s="45"/>
      <c r="AA31" s="45" t="s">
        <v>62</v>
      </c>
      <c r="AB31" s="45"/>
      <c r="AC31" s="56" t="s">
        <v>69</v>
      </c>
      <c r="AD31" s="56" t="s">
        <v>69</v>
      </c>
      <c r="AE31" s="56" t="s">
        <v>69</v>
      </c>
      <c r="AF31" s="45" t="s">
        <v>69</v>
      </c>
      <c r="AG31" s="77" t="s">
        <v>277</v>
      </c>
      <c r="AH31" s="45"/>
    </row>
    <row r="32" spans="1:45" ht="27" x14ac:dyDescent="0.3">
      <c r="A32" s="218"/>
      <c r="B32" s="218"/>
      <c r="C32" s="45" t="s">
        <v>62</v>
      </c>
      <c r="D32" s="45"/>
      <c r="E32" s="218"/>
      <c r="F32" s="47" t="s">
        <v>82</v>
      </c>
      <c r="G32" s="52" t="s">
        <v>278</v>
      </c>
      <c r="H32" s="94" t="s">
        <v>279</v>
      </c>
      <c r="I32" s="75" t="s">
        <v>280</v>
      </c>
      <c r="J32" s="48">
        <v>1</v>
      </c>
      <c r="K32" s="49" t="str">
        <f>IF(J32=10,'Eval Riesgo'!$B$5,IF(J32=6,'Eval Riesgo'!$B$6,IF(J32=2,'Eval Riesgo'!$B$7,IF(J32=1,'Eval Riesgo'!$B$8))))</f>
        <v>Bajo (B)</v>
      </c>
      <c r="L32" s="48">
        <v>3</v>
      </c>
      <c r="M32" s="49" t="str">
        <f>IF(L32=4,'Eval Riesgo'!$B$13,IF(L32=3,'Eval Riesgo'!$B$14,IF(L32=2,'Eval Riesgo'!$B$15,IF(L32=1,'Eval Riesgo'!$B$16))))</f>
        <v>Frecuente (EF)</v>
      </c>
      <c r="N32" s="46">
        <f t="shared" si="0"/>
        <v>3</v>
      </c>
      <c r="O32" s="46" t="str">
        <f>IF(AND(N32&gt;=24,N32&lt;=40),'Eval Riesgo'!$B$29,IF(AND(N32&gt;=10,N32&lt;=20),'Eval Riesgo'!$B$30,IF(AND(N32&gt;=6,N32&lt;=8),'Eval Riesgo'!$B$31,IF(AND(N32&gt;=0,N32&lt;=4),'Eval Riesgo'!$B$32))))</f>
        <v>Bajo (B)</v>
      </c>
      <c r="P32" s="48">
        <v>10</v>
      </c>
      <c r="Q32" s="46" t="str">
        <f>IF(P32=100,'Eval Riesgo'!$B$38,IF(P32=60,'Eval Riesgo'!$B$39,IF(P32=25,'Eval Riesgo'!$B$40,IF(P32=10,'Eval Riesgo'!$B$41))))</f>
        <v>Leve (L)</v>
      </c>
      <c r="R32" s="45">
        <f t="shared" si="1"/>
        <v>30</v>
      </c>
      <c r="S32" s="46" t="str">
        <f>IF(AND(R32&gt;=600,R32&lt;=4000),'Eval Riesgo'!$B$57,IF(AND(R32&gt;=150,R32&lt;=500),'Eval Riesgo'!$B$58,IF(AND(R32&gt;=40,R32&lt;=120),'Eval Riesgo'!$B$59,IF(AND(R32&gt;=0,R32&lt;40),'Eval Riesgo'!$B$60))))</f>
        <v>IV</v>
      </c>
      <c r="T32" s="46" t="str">
        <f>IF(AND(S32="I"),'Eval Riesgo'!$C$65,IF(AND(S32="II"),'Eval Riesgo'!$C$66,IF(AND(S32="III"),'Eval Riesgo'!$C$67,IF(AND(S32="IV"),'Eval Riesgo'!$C$68))))</f>
        <v>ACEPTABLE</v>
      </c>
      <c r="U32" s="46">
        <v>6</v>
      </c>
      <c r="V32" s="46" t="str">
        <f t="shared" si="2"/>
        <v>intoxicaciones, alteración del sistema nervioso, enfermedades infecto-contagiosas</v>
      </c>
      <c r="W32" s="49" t="s">
        <v>36</v>
      </c>
      <c r="X32" s="48"/>
      <c r="Y32" s="45" t="s">
        <v>62</v>
      </c>
      <c r="Z32" s="45"/>
      <c r="AA32" s="45" t="s">
        <v>62</v>
      </c>
      <c r="AB32" s="45"/>
      <c r="AC32" s="56" t="s">
        <v>69</v>
      </c>
      <c r="AD32" s="56" t="s">
        <v>69</v>
      </c>
      <c r="AE32" s="56" t="s">
        <v>69</v>
      </c>
      <c r="AF32" s="45" t="s">
        <v>69</v>
      </c>
      <c r="AG32" s="45" t="s">
        <v>281</v>
      </c>
      <c r="AH32" s="45"/>
    </row>
    <row r="33" spans="1:34" ht="40.5" x14ac:dyDescent="0.3">
      <c r="A33" s="218"/>
      <c r="B33" s="218"/>
      <c r="C33" s="45" t="s">
        <v>62</v>
      </c>
      <c r="D33" s="45"/>
      <c r="E33" s="218"/>
      <c r="F33" s="47" t="s">
        <v>103</v>
      </c>
      <c r="G33" s="52" t="s">
        <v>282</v>
      </c>
      <c r="H33" s="82" t="s">
        <v>283</v>
      </c>
      <c r="I33" s="82" t="s">
        <v>284</v>
      </c>
      <c r="J33" s="48">
        <v>2</v>
      </c>
      <c r="K33" s="49" t="s">
        <v>285</v>
      </c>
      <c r="L33" s="48">
        <v>2</v>
      </c>
      <c r="M33" s="49" t="s">
        <v>286</v>
      </c>
      <c r="N33" s="46">
        <f t="shared" si="0"/>
        <v>4</v>
      </c>
      <c r="O33" s="46" t="s">
        <v>287</v>
      </c>
      <c r="P33" s="48">
        <v>25</v>
      </c>
      <c r="Q33" s="46" t="s">
        <v>288</v>
      </c>
      <c r="R33" s="45">
        <f t="shared" si="1"/>
        <v>100</v>
      </c>
      <c r="S33" s="46" t="s">
        <v>289</v>
      </c>
      <c r="T33" s="46" t="s">
        <v>290</v>
      </c>
      <c r="U33" s="46">
        <v>6</v>
      </c>
      <c r="V33" s="46" t="s">
        <v>284</v>
      </c>
      <c r="W33" s="49" t="s">
        <v>36</v>
      </c>
      <c r="X33" s="45"/>
      <c r="Y33" s="45" t="s">
        <v>62</v>
      </c>
      <c r="Z33" s="45" t="s">
        <v>62</v>
      </c>
      <c r="AA33" s="45" t="s">
        <v>62</v>
      </c>
      <c r="AB33" s="45" t="s">
        <v>62</v>
      </c>
      <c r="AC33" s="56" t="s">
        <v>69</v>
      </c>
      <c r="AD33" s="56" t="s">
        <v>69</v>
      </c>
      <c r="AE33" s="56" t="s">
        <v>69</v>
      </c>
      <c r="AF33" s="45" t="s">
        <v>291</v>
      </c>
      <c r="AG33" s="77" t="s">
        <v>292</v>
      </c>
      <c r="AH33" s="45"/>
    </row>
    <row r="34" spans="1:34" ht="54" x14ac:dyDescent="0.3">
      <c r="A34" s="219"/>
      <c r="B34" s="219"/>
      <c r="C34" s="45" t="s">
        <v>62</v>
      </c>
      <c r="D34" s="45"/>
      <c r="E34" s="219"/>
      <c r="F34" s="47" t="s">
        <v>92</v>
      </c>
      <c r="G34" s="52" t="s">
        <v>293</v>
      </c>
      <c r="H34" s="94" t="s">
        <v>294</v>
      </c>
      <c r="I34" s="75" t="s">
        <v>295</v>
      </c>
      <c r="J34" s="45">
        <v>2</v>
      </c>
      <c r="K34" s="45" t="str">
        <f>IF(J34=10,'Eval Riesgo'!$B$5,IF(J34=6,'Eval Riesgo'!$B$6,IF(J34=2,'Eval Riesgo'!$B$7,IF(J34=1,'Eval Riesgo'!$B$8))))</f>
        <v>Medio (M)</v>
      </c>
      <c r="L34" s="45">
        <v>2</v>
      </c>
      <c r="M34" s="45" t="str">
        <f>IF(L34=4,'Eval Riesgo'!$B$13,IF(L34=3,'Eval Riesgo'!$B$14,IF(L34=2,'Eval Riesgo'!$B$15,IF(L34=1,'Eval Riesgo'!$B$16))))</f>
        <v>Ocasional (EO)</v>
      </c>
      <c r="N34" s="45">
        <f>+J34*L34</f>
        <v>4</v>
      </c>
      <c r="O34" s="45" t="str">
        <f>IF(AND(N34&gt;=24,N34&lt;=40),'Eval Riesgo'!$B$29,IF(AND(N34&gt;=10,N34&lt;=20),'Eval Riesgo'!$B$30,IF(AND(N34&gt;=6,N34&lt;=8),'Eval Riesgo'!$B$31,IF(AND(N34&gt;=0,N34&lt;=4),'Eval Riesgo'!$B$32))))</f>
        <v>Bajo (B)</v>
      </c>
      <c r="P34" s="45">
        <v>100</v>
      </c>
      <c r="Q34" s="45" t="str">
        <f>IF(P34=100,'Eval Riesgo'!$B$38,IF(P34=60,'Eval Riesgo'!$B$39,IF(P34=25,'Eval Riesgo'!$B$40,IF(P34=10,'Eval Riesgo'!$B$41))))</f>
        <v>Mortal o catastrófico (M)</v>
      </c>
      <c r="R34" s="45">
        <f>+N34*P34</f>
        <v>400</v>
      </c>
      <c r="S34" s="45" t="str">
        <f>IF(AND(R34&gt;=600,R34&lt;=4000),'Eval Riesgo'!$B$57,IF(AND(R34&gt;=150,R34&lt;=500),'Eval Riesgo'!$B$58,IF(AND(R34&gt;=40,R34&lt;=120),'Eval Riesgo'!$B$59,IF(AND(R34&gt;=0,R34&lt;40),'Eval Riesgo'!$B$60))))</f>
        <v>II</v>
      </c>
      <c r="T34" s="45" t="str">
        <f>IF(AND(S34="I"),'Eval Riesgo'!$C$65,IF(AND(S34="II"),'Eval Riesgo'!$C$66,IF(AND(S34="III"),'Eval Riesgo'!$C$67,IF(AND(S34="IV"),'Eval Riesgo'!$C$68))))</f>
        <v>NO ACEPTABLE O ACEPTABLE CON CONTROL ESPECÍFICO</v>
      </c>
      <c r="U34" s="45">
        <v>6</v>
      </c>
      <c r="V34" s="45" t="str">
        <f>I34</f>
        <v>Desordenes de trauma acumulativo, lesiones del sistema músculo esquelético.</v>
      </c>
      <c r="W34" s="45" t="s">
        <v>36</v>
      </c>
      <c r="X34" s="45"/>
      <c r="Y34" s="45" t="s">
        <v>62</v>
      </c>
      <c r="Z34" s="45"/>
      <c r="AA34" s="45" t="s">
        <v>62</v>
      </c>
      <c r="AB34" s="45"/>
      <c r="AC34" s="45" t="s">
        <v>69</v>
      </c>
      <c r="AD34" s="45" t="s">
        <v>69</v>
      </c>
      <c r="AE34" s="45" t="s">
        <v>69</v>
      </c>
      <c r="AF34" s="77" t="s">
        <v>296</v>
      </c>
      <c r="AG34" s="77" t="s">
        <v>297</v>
      </c>
      <c r="AH34" s="45"/>
    </row>
  </sheetData>
  <autoFilter ref="A7:AS25" xr:uid="{00000000-0009-0000-0000-000001000000}"/>
  <mergeCells count="18">
    <mergeCell ref="A4:A5"/>
    <mergeCell ref="B4:D5"/>
    <mergeCell ref="J6:S6"/>
    <mergeCell ref="W6:X6"/>
    <mergeCell ref="Y6:AB6"/>
    <mergeCell ref="AC6:AG6"/>
    <mergeCell ref="AI6:AO6"/>
    <mergeCell ref="AP6:AS6"/>
    <mergeCell ref="B8:B26"/>
    <mergeCell ref="A8:A34"/>
    <mergeCell ref="B27:B34"/>
    <mergeCell ref="E27:E34"/>
    <mergeCell ref="B1:H1"/>
    <mergeCell ref="C6:D6"/>
    <mergeCell ref="F6:I6"/>
    <mergeCell ref="B2:D2"/>
    <mergeCell ref="F2:Q4"/>
    <mergeCell ref="B3:D3"/>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AS38"/>
  <sheetViews>
    <sheetView topLeftCell="A31" zoomScale="85" zoomScaleNormal="85" workbookViewId="0">
      <selection activeCell="B8" sqref="B8:B26"/>
    </sheetView>
  </sheetViews>
  <sheetFormatPr baseColWidth="10" defaultColWidth="11.42578125" defaultRowHeight="15" x14ac:dyDescent="0.3"/>
  <cols>
    <col min="1" max="1" width="28.140625" style="39" customWidth="1"/>
    <col min="2" max="2" width="58.140625" style="36" customWidth="1"/>
    <col min="3" max="3" width="6.5703125" style="36" customWidth="1"/>
    <col min="4" max="4" width="7" style="36" customWidth="1"/>
    <col min="5" max="5" width="47.5703125" style="36" customWidth="1"/>
    <col min="6" max="6" width="16.42578125" style="36" customWidth="1"/>
    <col min="7" max="7" width="34" style="36" customWidth="1"/>
    <col min="8" max="8" width="63.42578125" style="36" customWidth="1"/>
    <col min="9" max="9" width="47.140625" style="39" customWidth="1"/>
    <col min="10" max="13" width="16.28515625" style="39" customWidth="1"/>
    <col min="14" max="14" width="19.5703125" style="39" customWidth="1"/>
    <col min="15" max="15" width="23.28515625" style="39" customWidth="1"/>
    <col min="16" max="16" width="16.5703125" style="39" customWidth="1"/>
    <col min="17" max="18" width="16.140625" style="39" customWidth="1"/>
    <col min="19" max="19" width="18.42578125" style="39" customWidth="1"/>
    <col min="20" max="20" width="16.42578125" style="39" customWidth="1"/>
    <col min="21" max="21" width="12.5703125" style="39" customWidth="1"/>
    <col min="22" max="22" width="35" style="39" customWidth="1"/>
    <col min="23" max="24" width="5.5703125" style="39" customWidth="1"/>
    <col min="25" max="28" width="7.42578125" style="39" customWidth="1"/>
    <col min="29" max="30" width="35.28515625" style="39" customWidth="1"/>
    <col min="31" max="32" width="68.140625" style="39" customWidth="1"/>
    <col min="33" max="33" width="38.5703125" style="39" customWidth="1"/>
    <col min="34" max="34" width="58.7109375" style="39" customWidth="1"/>
    <col min="35" max="35" width="17.28515625" style="39" hidden="1" customWidth="1"/>
    <col min="36" max="36" width="15" style="39" hidden="1" customWidth="1"/>
    <col min="37" max="37" width="20.5703125" style="39" hidden="1" customWidth="1"/>
    <col min="38" max="38" width="15" style="39" hidden="1" customWidth="1"/>
    <col min="39" max="39" width="19" style="39" hidden="1" customWidth="1"/>
    <col min="40" max="40" width="23.42578125" style="39" hidden="1" customWidth="1"/>
    <col min="41" max="41" width="17.5703125" style="39" hidden="1" customWidth="1"/>
    <col min="42" max="42" width="15.85546875" style="39" hidden="1" customWidth="1"/>
    <col min="43" max="43" width="15.42578125" style="39" hidden="1" customWidth="1"/>
    <col min="44" max="44" width="14.5703125" style="39" hidden="1" customWidth="1"/>
    <col min="45" max="45" width="20" style="39" hidden="1" customWidth="1"/>
    <col min="46" max="16384" width="11.42578125" style="40"/>
  </cols>
  <sheetData>
    <row r="1" spans="1:45" ht="45.75" customHeight="1" x14ac:dyDescent="0.3">
      <c r="A1" s="73"/>
      <c r="B1" s="200"/>
      <c r="C1" s="200"/>
      <c r="D1" s="200"/>
      <c r="E1" s="200"/>
      <c r="F1" s="200"/>
      <c r="G1" s="200"/>
      <c r="H1" s="201"/>
      <c r="I1" s="37"/>
      <c r="J1" s="38"/>
      <c r="K1" s="38"/>
      <c r="L1" s="38"/>
      <c r="M1" s="38"/>
      <c r="N1" s="38"/>
      <c r="O1" s="38"/>
      <c r="P1" s="38"/>
      <c r="Q1" s="38"/>
    </row>
    <row r="2" spans="1:45" ht="17.25" customHeight="1" x14ac:dyDescent="0.3">
      <c r="A2" s="50" t="s">
        <v>222</v>
      </c>
      <c r="B2" s="207" t="s">
        <v>223</v>
      </c>
      <c r="C2" s="207"/>
      <c r="D2" s="207"/>
      <c r="F2" s="208" t="s">
        <v>224</v>
      </c>
      <c r="G2" s="208"/>
      <c r="H2" s="208"/>
      <c r="I2" s="208"/>
      <c r="J2" s="208"/>
      <c r="K2" s="208"/>
      <c r="L2" s="208"/>
      <c r="M2" s="208"/>
      <c r="N2" s="208"/>
      <c r="O2" s="208"/>
      <c r="P2" s="208"/>
      <c r="Q2" s="208"/>
    </row>
    <row r="3" spans="1:45" ht="17.25" customHeight="1" x14ac:dyDescent="0.3">
      <c r="A3" s="61" t="s">
        <v>225</v>
      </c>
      <c r="B3" s="209"/>
      <c r="C3" s="209"/>
      <c r="D3" s="209"/>
      <c r="F3" s="208"/>
      <c r="G3" s="208"/>
      <c r="H3" s="208"/>
      <c r="I3" s="208"/>
      <c r="J3" s="208"/>
      <c r="K3" s="208"/>
      <c r="L3" s="208"/>
      <c r="M3" s="208"/>
      <c r="N3" s="208"/>
      <c r="O3" s="208"/>
      <c r="P3" s="208"/>
      <c r="Q3" s="208"/>
    </row>
    <row r="4" spans="1:45" ht="21" customHeight="1" x14ac:dyDescent="0.3">
      <c r="A4" s="221" t="s">
        <v>226</v>
      </c>
      <c r="B4" s="222" t="s">
        <v>298</v>
      </c>
      <c r="C4" s="222"/>
      <c r="D4" s="222"/>
      <c r="E4" s="92"/>
      <c r="F4" s="208"/>
      <c r="G4" s="208"/>
      <c r="H4" s="208"/>
      <c r="I4" s="208"/>
      <c r="J4" s="208"/>
      <c r="K4" s="208"/>
      <c r="L4" s="208"/>
      <c r="M4" s="208"/>
      <c r="N4" s="208"/>
      <c r="O4" s="208"/>
      <c r="P4" s="208"/>
      <c r="Q4" s="208"/>
    </row>
    <row r="5" spans="1:45" ht="24" customHeight="1" x14ac:dyDescent="0.3">
      <c r="A5" s="221"/>
      <c r="B5" s="222"/>
      <c r="C5" s="222"/>
      <c r="D5" s="222"/>
      <c r="E5" s="90"/>
      <c r="F5" s="50"/>
      <c r="G5" s="90"/>
      <c r="H5" s="90"/>
      <c r="I5" s="90"/>
      <c r="J5" s="38"/>
      <c r="K5" s="38"/>
      <c r="L5" s="38"/>
      <c r="M5" s="38"/>
      <c r="N5" s="38"/>
      <c r="O5" s="38"/>
      <c r="P5" s="38"/>
      <c r="Q5" s="38"/>
    </row>
    <row r="6" spans="1:45" ht="26.25" customHeight="1" x14ac:dyDescent="0.3">
      <c r="A6" s="93"/>
      <c r="B6" s="91"/>
      <c r="C6" s="202" t="s">
        <v>4</v>
      </c>
      <c r="D6" s="203"/>
      <c r="E6" s="41"/>
      <c r="F6" s="204" t="s">
        <v>5</v>
      </c>
      <c r="G6" s="205"/>
      <c r="H6" s="206"/>
      <c r="I6" s="206"/>
      <c r="J6" s="206" t="s">
        <v>6</v>
      </c>
      <c r="K6" s="206"/>
      <c r="L6" s="206"/>
      <c r="M6" s="206"/>
      <c r="N6" s="206"/>
      <c r="O6" s="206"/>
      <c r="P6" s="206"/>
      <c r="Q6" s="206"/>
      <c r="R6" s="206"/>
      <c r="S6" s="223"/>
      <c r="T6" s="86" t="s">
        <v>7</v>
      </c>
      <c r="U6" s="86"/>
      <c r="V6" s="86"/>
      <c r="W6" s="210" t="s">
        <v>8</v>
      </c>
      <c r="X6" s="212"/>
      <c r="Y6" s="224" t="s">
        <v>9</v>
      </c>
      <c r="Z6" s="211"/>
      <c r="AA6" s="211"/>
      <c r="AB6" s="225"/>
      <c r="AC6" s="210" t="s">
        <v>10</v>
      </c>
      <c r="AD6" s="211"/>
      <c r="AE6" s="211"/>
      <c r="AF6" s="211"/>
      <c r="AG6" s="212"/>
      <c r="AH6" s="87" t="s">
        <v>11</v>
      </c>
      <c r="AI6" s="213" t="s">
        <v>12</v>
      </c>
      <c r="AJ6" s="214"/>
      <c r="AK6" s="214"/>
      <c r="AL6" s="214"/>
      <c r="AM6" s="214"/>
      <c r="AN6" s="214"/>
      <c r="AO6" s="215"/>
      <c r="AP6" s="216" t="s">
        <v>13</v>
      </c>
      <c r="AQ6" s="214"/>
      <c r="AR6" s="214"/>
      <c r="AS6" s="214"/>
    </row>
    <row r="7" spans="1:45" ht="66" customHeight="1" x14ac:dyDescent="0.3">
      <c r="A7" s="42" t="s">
        <v>14</v>
      </c>
      <c r="B7" s="42" t="s">
        <v>15</v>
      </c>
      <c r="C7" s="42" t="s">
        <v>16</v>
      </c>
      <c r="D7" s="42" t="s">
        <v>17</v>
      </c>
      <c r="E7" s="42" t="s">
        <v>18</v>
      </c>
      <c r="F7" s="42" t="s">
        <v>19</v>
      </c>
      <c r="G7" s="42" t="s">
        <v>20</v>
      </c>
      <c r="H7" s="43" t="s">
        <v>21</v>
      </c>
      <c r="I7" s="43" t="s">
        <v>22</v>
      </c>
      <c r="J7" s="71" t="s">
        <v>23</v>
      </c>
      <c r="K7" s="42" t="s">
        <v>24</v>
      </c>
      <c r="L7" s="71" t="s">
        <v>25</v>
      </c>
      <c r="M7" s="42" t="s">
        <v>26</v>
      </c>
      <c r="N7" s="85" t="s">
        <v>27</v>
      </c>
      <c r="O7" s="86" t="s">
        <v>28</v>
      </c>
      <c r="P7" s="71" t="s">
        <v>29</v>
      </c>
      <c r="Q7" s="86" t="s">
        <v>30</v>
      </c>
      <c r="R7" s="86" t="s">
        <v>31</v>
      </c>
      <c r="S7" s="86" t="s">
        <v>32</v>
      </c>
      <c r="T7" s="86" t="s">
        <v>33</v>
      </c>
      <c r="U7" s="86" t="s">
        <v>34</v>
      </c>
      <c r="V7" s="86" t="s">
        <v>35</v>
      </c>
      <c r="W7" s="86" t="s">
        <v>36</v>
      </c>
      <c r="X7" s="86" t="s">
        <v>37</v>
      </c>
      <c r="Y7" s="44" t="s">
        <v>38</v>
      </c>
      <c r="Z7" s="44" t="s">
        <v>39</v>
      </c>
      <c r="AA7" s="44" t="s">
        <v>40</v>
      </c>
      <c r="AB7" s="44" t="s">
        <v>42</v>
      </c>
      <c r="AC7" s="86" t="s">
        <v>43</v>
      </c>
      <c r="AD7" s="86" t="s">
        <v>44</v>
      </c>
      <c r="AE7" s="74" t="s">
        <v>45</v>
      </c>
      <c r="AF7" s="86" t="s">
        <v>46</v>
      </c>
      <c r="AG7" s="86" t="s">
        <v>47</v>
      </c>
      <c r="AH7" s="60" t="s">
        <v>48</v>
      </c>
      <c r="AI7" s="72" t="s">
        <v>49</v>
      </c>
      <c r="AJ7" s="87" t="s">
        <v>50</v>
      </c>
      <c r="AK7" s="72" t="s">
        <v>51</v>
      </c>
      <c r="AL7" s="87" t="s">
        <v>52</v>
      </c>
      <c r="AM7" s="87" t="s">
        <v>53</v>
      </c>
      <c r="AN7" s="87" t="s">
        <v>54</v>
      </c>
      <c r="AO7" s="72" t="s">
        <v>55</v>
      </c>
      <c r="AP7" s="87" t="s">
        <v>56</v>
      </c>
      <c r="AQ7" s="87" t="s">
        <v>57</v>
      </c>
      <c r="AR7" s="87" t="s">
        <v>58</v>
      </c>
      <c r="AS7" s="87" t="s">
        <v>59</v>
      </c>
    </row>
    <row r="8" spans="1:45" ht="72.75" customHeight="1" x14ac:dyDescent="0.3">
      <c r="A8" s="220" t="s">
        <v>228</v>
      </c>
      <c r="B8" s="217" t="s">
        <v>299</v>
      </c>
      <c r="C8" s="45" t="s">
        <v>62</v>
      </c>
      <c r="D8" s="45"/>
      <c r="E8" s="48" t="s">
        <v>300</v>
      </c>
      <c r="F8" s="47" t="s">
        <v>64</v>
      </c>
      <c r="G8" s="84" t="s">
        <v>65</v>
      </c>
      <c r="H8" s="75" t="s">
        <v>66</v>
      </c>
      <c r="I8" s="75" t="s">
        <v>67</v>
      </c>
      <c r="J8" s="53">
        <v>2</v>
      </c>
      <c r="K8" s="49" t="str">
        <f>IF(J8=10,'Eval Riesgo'!$B$5,IF(J8=6,'Eval Riesgo'!$B$6,IF(J8=2,'Eval Riesgo'!$B$7,IF(J8=1,'Eval Riesgo'!$B$8))))</f>
        <v>Medio (M)</v>
      </c>
      <c r="L8" s="48">
        <v>2</v>
      </c>
      <c r="M8" s="49" t="str">
        <f>IF(L8=4,'Eval Riesgo'!$B$13,IF(L8=3,'Eval Riesgo'!$B$14,IF(L8=2,'Eval Riesgo'!$B$15,IF(L8=1,'Eval Riesgo'!$B$16))))</f>
        <v>Ocasional (EO)</v>
      </c>
      <c r="N8" s="46">
        <f t="shared" ref="N8:N38" si="0">+J8*L8</f>
        <v>4</v>
      </c>
      <c r="O8" s="46" t="str">
        <f>IF(AND(N8&gt;=24,N8&lt;=40),'Eval Riesgo'!$B$29,IF(AND(N8&gt;=10,N8&lt;=20),'Eval Riesgo'!$B$30,IF(AND(N8&gt;=6,N8&lt;=8),'Eval Riesgo'!$B$31,IF(AND(N8&gt;=0,N8&lt;=4),'Eval Riesgo'!$B$32))))</f>
        <v>Bajo (B)</v>
      </c>
      <c r="P8" s="48">
        <v>100</v>
      </c>
      <c r="Q8" s="46" t="str">
        <f>IF(P8=100,'Eval Riesgo'!$B$38,IF(P8=60,'Eval Riesgo'!$B$39,IF(P8=25,'Eval Riesgo'!$B$40,IF(P8=10,'Eval Riesgo'!$B$41))))</f>
        <v>Mortal o catastrófico (M)</v>
      </c>
      <c r="R8" s="46">
        <f t="shared" ref="R8:R38" si="1">+N8*P8</f>
        <v>400</v>
      </c>
      <c r="S8" s="46" t="str">
        <f>IF(AND(R8&gt;=600,R8&lt;=4000),'Eval Riesgo'!$B$57,IF(AND(R8&gt;=150,R8&lt;=500),'Eval Riesgo'!$B$58,IF(AND(R8&gt;=40,R8&lt;=120),'Eval Riesgo'!$B$59,IF(AND(R8&gt;=0,R8&lt;40),'Eval Riesgo'!$B$60))))</f>
        <v>II</v>
      </c>
      <c r="T8" s="46" t="str">
        <f>IF(AND(S8="I"),'Eval Riesgo'!$C$65,IF(AND(S8="II"),'Eval Riesgo'!$C$66,IF(AND(S8="III"),'Eval Riesgo'!$C$67,IF(AND(S8="IV"),'Eval Riesgo'!$C$68))))</f>
        <v>NO ACEPTABLE O ACEPTABLE CON CONTROL ESPECÍFICO</v>
      </c>
      <c r="U8" s="46">
        <v>6</v>
      </c>
      <c r="V8" s="46" t="str">
        <f t="shared" ref="V8:V38" si="2">I8</f>
        <v>Enfermedad COVID-19. Infección Respiratoria Aguda (IRA) de leve a grave, que puede ocasionar enfermedad pulmonar crónica, neumonía o muerte.</v>
      </c>
      <c r="W8" s="49" t="s">
        <v>36</v>
      </c>
      <c r="X8" s="48"/>
      <c r="Y8" s="45" t="s">
        <v>62</v>
      </c>
      <c r="Z8" s="45" t="s">
        <v>62</v>
      </c>
      <c r="AA8" s="45" t="s">
        <v>62</v>
      </c>
      <c r="AB8" s="45" t="s">
        <v>62</v>
      </c>
      <c r="AC8" s="56" t="s">
        <v>69</v>
      </c>
      <c r="AD8" s="56" t="s">
        <v>69</v>
      </c>
      <c r="AE8" s="56" t="s">
        <v>69</v>
      </c>
      <c r="AF8" s="89" t="s">
        <v>231</v>
      </c>
      <c r="AG8" s="78" t="s">
        <v>232</v>
      </c>
      <c r="AH8" s="45"/>
      <c r="AI8" s="48"/>
      <c r="AJ8" s="49" t="b">
        <f>IF(AI8=10,'Eval Riesgo'!$B$5,IF(AI8=6,'Eval Riesgo'!$B$6,IF(AI8=2,'Eval Riesgo'!$B$7,IF(AI8=1,'Eval Riesgo'!$B$8))))</f>
        <v>0</v>
      </c>
      <c r="AK8" s="48"/>
      <c r="AL8" s="49" t="b">
        <f>IF(AK8=4,'Eval Riesgo'!$B$13,IF(AK8=3,'Eval Riesgo'!$B$14,IF(AK8=2,'Eval Riesgo'!$B$15,IF(AK8=1,'Eval Riesgo'!$B$16))))</f>
        <v>0</v>
      </c>
      <c r="AM8" s="46">
        <f t="shared" ref="AM8:AM20" si="3">+AI8*AK8</f>
        <v>0</v>
      </c>
      <c r="AN8" s="46" t="str">
        <f>IF(AND(AM8&gt;=24,AM8&lt;=40),'Eval Riesgo'!$B$29,IF(AND(AM8&gt;=10,AM8&lt;=20),'Eval Riesgo'!$B$30,IF(AND(AM8&gt;=6,AM8&lt;=8),'Eval Riesgo'!$B$31,IF(AND(AM8&gt;=0,AM8&lt;=4),'Eval Riesgo'!$B$32))))</f>
        <v>Bajo (B)</v>
      </c>
      <c r="AO8" s="48"/>
      <c r="AP8" s="46" t="b">
        <f>IF(AO8=100,'Eval Riesgo'!$B$38,IF(AO8=60,'Eval Riesgo'!$B$39,IF(AO8=25,'Eval Riesgo'!$B$40,IF(AO8=10,'Eval Riesgo'!$B$41))))</f>
        <v>0</v>
      </c>
      <c r="AQ8" s="46">
        <f t="shared" ref="AQ8:AQ20" si="4">+AM8*AO8</f>
        <v>0</v>
      </c>
      <c r="AR8" s="46" t="str">
        <f>IF(AND(AQ8&gt;=600,AQ8&lt;=4000),'Eval Riesgo'!$B$57,IF(AND(AQ8&gt;=150,AQ8&lt;=500),'Eval Riesgo'!$B$58,IF(AND(AQ8&gt;=40,AQ8&lt;=120),'Eval Riesgo'!$B$59,IF(AND(AQ8&gt;=0,AQ8&lt;40),'Eval Riesgo'!$B$60))))</f>
        <v>IV</v>
      </c>
      <c r="AS8" s="46" t="str">
        <f>IF(AND(AR8="I"),'Eval Riesgo'!$C$65,IF(AND(AR8="II"),'Eval Riesgo'!$C$66,IF(AND(AR8="III"),'Eval Riesgo'!$C$67,IF(AND(AR8="IV"),'Eval Riesgo'!$C$68))))</f>
        <v>ACEPTABLE</v>
      </c>
    </row>
    <row r="9" spans="1:45" ht="72.75" customHeight="1" x14ac:dyDescent="0.3">
      <c r="A9" s="218"/>
      <c r="B9" s="218"/>
      <c r="C9" s="45" t="s">
        <v>62</v>
      </c>
      <c r="D9" s="45"/>
      <c r="E9" s="48" t="s">
        <v>300</v>
      </c>
      <c r="F9" s="47" t="s">
        <v>73</v>
      </c>
      <c r="G9" s="83" t="s">
        <v>78</v>
      </c>
      <c r="H9" s="75" t="s">
        <v>233</v>
      </c>
      <c r="I9" s="75" t="s">
        <v>80</v>
      </c>
      <c r="J9" s="48">
        <v>2</v>
      </c>
      <c r="K9" s="49" t="str">
        <f>IF(J9=10,'Eval Riesgo'!$B$5,IF(J9=6,'Eval Riesgo'!$B$6,IF(J9=2,'Eval Riesgo'!$B$7,IF(J9=1,'Eval Riesgo'!$B$8))))</f>
        <v>Medio (M)</v>
      </c>
      <c r="L9" s="48">
        <v>2</v>
      </c>
      <c r="M9" s="49" t="str">
        <f>IF(L9=4,'Eval Riesgo'!$B$13,IF(L9=3,'Eval Riesgo'!$B$14,IF(L9=2,'Eval Riesgo'!$B$15,IF(L9=1,'Eval Riesgo'!$B$16))))</f>
        <v>Ocasional (EO)</v>
      </c>
      <c r="N9" s="46">
        <f t="shared" si="0"/>
        <v>4</v>
      </c>
      <c r="O9" s="46" t="str">
        <f>IF(AND(N9&gt;=24,N9&lt;=40),'Eval Riesgo'!$B$29,IF(AND(N9&gt;=10,N9&lt;=20),'Eval Riesgo'!$B$30,IF(AND(N9&gt;=6,N9&lt;=8),'Eval Riesgo'!$B$31,IF(AND(N9&gt;=0,N9&lt;=4),'Eval Riesgo'!$B$32))))</f>
        <v>Bajo (B)</v>
      </c>
      <c r="P9" s="48">
        <v>25</v>
      </c>
      <c r="Q9" s="46" t="str">
        <f>IF(P9=100,'Eval Riesgo'!$B$38,IF(P9=60,'Eval Riesgo'!$B$39,IF(P9=25,'Eval Riesgo'!$B$40,IF(P9=10,'Eval Riesgo'!$B$41))))</f>
        <v>Grave (G)</v>
      </c>
      <c r="R9" s="46">
        <f t="shared" si="1"/>
        <v>100</v>
      </c>
      <c r="S9" s="46" t="str">
        <f>IF(AND(R9&gt;=600,R9&lt;=4000),'Eval Riesgo'!$B$57,IF(AND(R9&gt;=150,R9&lt;=500),'Eval Riesgo'!$B$58,IF(AND(R9&gt;=40,R9&lt;=120),'Eval Riesgo'!$B$59,IF(AND(R9&gt;=0,R9&lt;40),'Eval Riesgo'!$B$60))))</f>
        <v>III</v>
      </c>
      <c r="T9" s="46" t="str">
        <f>IF(AND(S9="I"),'Eval Riesgo'!$C$65,IF(AND(S9="II"),'Eval Riesgo'!$C$66,IF(AND(S9="III"),'Eval Riesgo'!$C$67,IF(AND(S9="IV"),'Eval Riesgo'!$C$68))))</f>
        <v>MEJORABLE</v>
      </c>
      <c r="U9" s="46">
        <v>6</v>
      </c>
      <c r="V9" s="46" t="str">
        <f t="shared" si="2"/>
        <v>Heridas, golpes, muerte, fatiga, estrés, disminución de la destreza y precisión. Estados de ansiedad y/o depresión y trastornos del aparato digestivo.</v>
      </c>
      <c r="W9" s="49" t="s">
        <v>36</v>
      </c>
      <c r="X9" s="48"/>
      <c r="Y9" s="45" t="s">
        <v>62</v>
      </c>
      <c r="Z9" s="45" t="s">
        <v>62</v>
      </c>
      <c r="AA9" s="45" t="s">
        <v>62</v>
      </c>
      <c r="AB9" s="45" t="s">
        <v>62</v>
      </c>
      <c r="AC9" s="56" t="s">
        <v>69</v>
      </c>
      <c r="AD9" s="56" t="s">
        <v>69</v>
      </c>
      <c r="AE9" s="56" t="s">
        <v>69</v>
      </c>
      <c r="AF9" s="77" t="s">
        <v>234</v>
      </c>
      <c r="AG9" s="53" t="s">
        <v>69</v>
      </c>
      <c r="AH9" s="52"/>
      <c r="AI9" s="48"/>
      <c r="AJ9" s="49" t="b">
        <f>IF(AI9=10,'Eval Riesgo'!$B$5,IF(AI9=6,'Eval Riesgo'!$B$6,IF(AI9=2,'Eval Riesgo'!$B$7,IF(AI9=1,'Eval Riesgo'!$B$8))))</f>
        <v>0</v>
      </c>
      <c r="AK9" s="48"/>
      <c r="AL9" s="49" t="b">
        <f>IF(AK9=4,'Eval Riesgo'!$B$13,IF(AK9=3,'Eval Riesgo'!$B$14,IF(AK9=2,'Eval Riesgo'!$B$15,IF(AK9=1,'Eval Riesgo'!$B$16))))</f>
        <v>0</v>
      </c>
      <c r="AM9" s="46">
        <f t="shared" si="3"/>
        <v>0</v>
      </c>
      <c r="AN9" s="46" t="str">
        <f>IF(AND(AM9&gt;=24,AM9&lt;=40),'Eval Riesgo'!$B$29,IF(AND(AM9&gt;=10,AM9&lt;=20),'Eval Riesgo'!$B$30,IF(AND(AM9&gt;=6,AM9&lt;=8),'Eval Riesgo'!$B$31,IF(AND(AM9&gt;=0,AM9&lt;=4),'Eval Riesgo'!$B$32))))</f>
        <v>Bajo (B)</v>
      </c>
      <c r="AO9" s="48"/>
      <c r="AP9" s="46" t="b">
        <f>IF(AO9=100,'Eval Riesgo'!$B$38,IF(AO9=60,'Eval Riesgo'!$B$39,IF(AO9=25,'Eval Riesgo'!$B$40,IF(AO9=10,'Eval Riesgo'!$B$41))))</f>
        <v>0</v>
      </c>
      <c r="AQ9" s="46">
        <f t="shared" si="4"/>
        <v>0</v>
      </c>
      <c r="AR9" s="46" t="str">
        <f>IF(AND(AQ9&gt;=600,AQ9&lt;=4000),'Eval Riesgo'!$B$57,IF(AND(AQ9&gt;=150,AQ9&lt;=500),'Eval Riesgo'!$B$58,IF(AND(AQ9&gt;=40,AQ9&lt;=120),'Eval Riesgo'!$B$59,IF(AND(AQ9&gt;=0,AQ9&lt;40),'Eval Riesgo'!$B$60))))</f>
        <v>IV</v>
      </c>
      <c r="AS9" s="46" t="str">
        <f>IF(AND(AR9="I"),'Eval Riesgo'!$C$65,IF(AND(AR9="II"),'Eval Riesgo'!$C$66,IF(AND(AR9="III"),'Eval Riesgo'!$C$67,IF(AND(AR9="IV"),'Eval Riesgo'!$C$68))))</f>
        <v>ACEPTABLE</v>
      </c>
    </row>
    <row r="10" spans="1:45" ht="72.75" customHeight="1" x14ac:dyDescent="0.3">
      <c r="A10" s="218"/>
      <c r="B10" s="218"/>
      <c r="C10" s="45" t="s">
        <v>62</v>
      </c>
      <c r="D10" s="45"/>
      <c r="E10" s="48" t="s">
        <v>300</v>
      </c>
      <c r="F10" s="47" t="s">
        <v>82</v>
      </c>
      <c r="G10" s="83" t="s">
        <v>83</v>
      </c>
      <c r="H10" s="88" t="s">
        <v>84</v>
      </c>
      <c r="I10" s="82" t="s">
        <v>85</v>
      </c>
      <c r="J10" s="45">
        <v>1</v>
      </c>
      <c r="K10" s="49" t="str">
        <f>IF(J10=10,'Eval Riesgo'!$B$5,IF(J10=6,'Eval Riesgo'!$B$6,IF(J10=2,'Eval Riesgo'!$B$7,IF(J10=1,'Eval Riesgo'!$B$8))))</f>
        <v>Bajo (B)</v>
      </c>
      <c r="L10" s="45">
        <v>3</v>
      </c>
      <c r="M10" s="49" t="str">
        <f>IF(L10=4,'Eval Riesgo'!$B$13,IF(L10=3,'Eval Riesgo'!$B$14,IF(L10=2,'Eval Riesgo'!$B$15,IF(L10=1,'Eval Riesgo'!$B$16))))</f>
        <v>Frecuente (EF)</v>
      </c>
      <c r="N10" s="46">
        <f t="shared" si="0"/>
        <v>3</v>
      </c>
      <c r="O10" s="46" t="str">
        <f>IF(AND(N10&gt;=24,N10&lt;=40),'Eval Riesgo'!$B$29,IF(AND(N10&gt;=10,N10&lt;=20),'Eval Riesgo'!$B$30,IF(AND(N10&gt;=6,N10&lt;=8),'Eval Riesgo'!$B$31,IF(AND(N10&gt;=0,N10&lt;=4),'Eval Riesgo'!$B$32))))</f>
        <v>Bajo (B)</v>
      </c>
      <c r="P10" s="45">
        <v>10</v>
      </c>
      <c r="Q10" s="46" t="str">
        <f>IF(P10=100,'Eval Riesgo'!$B$38,IF(P10=60,'Eval Riesgo'!$B$39,IF(P10=25,'Eval Riesgo'!$B$40,IF(P10=10,'Eval Riesgo'!$B$41))))</f>
        <v>Leve (L)</v>
      </c>
      <c r="R10" s="46">
        <f t="shared" si="1"/>
        <v>30</v>
      </c>
      <c r="S10" s="46" t="str">
        <f>IF(AND(R10&gt;=600,R10&lt;=4000),'Eval Riesgo'!$B$57,IF(AND(R10&gt;=150,R10&lt;=500),'Eval Riesgo'!$B$58,IF(AND(R10&gt;=40,R10&lt;=120),'Eval Riesgo'!$B$59,IF(AND(R10&gt;=0,R10&lt;40),'Eval Riesgo'!$B$60))))</f>
        <v>IV</v>
      </c>
      <c r="T10" s="46" t="str">
        <f>IF(AND(S10="I"),'Eval Riesgo'!$C$65,IF(AND(S10="II"),'Eval Riesgo'!$C$66,IF(AND(S10="III"),'Eval Riesgo'!$C$67,IF(AND(S10="IV"),'Eval Riesgo'!$C$68))))</f>
        <v>ACEPTABLE</v>
      </c>
      <c r="U10" s="46">
        <v>6</v>
      </c>
      <c r="V10" s="46" t="str">
        <f t="shared" si="2"/>
        <v>Irritación en la piel, Resequedad en la piel, picazón, dermatitis de contacto, afectaciones respiratorias.</v>
      </c>
      <c r="W10" s="49" t="s">
        <v>36</v>
      </c>
      <c r="X10" s="45"/>
      <c r="Y10" s="45" t="s">
        <v>62</v>
      </c>
      <c r="Z10" s="45" t="s">
        <v>62</v>
      </c>
      <c r="AA10" s="45" t="s">
        <v>62</v>
      </c>
      <c r="AB10" s="45" t="s">
        <v>62</v>
      </c>
      <c r="AC10" s="56" t="s">
        <v>69</v>
      </c>
      <c r="AD10" s="56" t="s">
        <v>69</v>
      </c>
      <c r="AE10" s="56" t="s">
        <v>69</v>
      </c>
      <c r="AF10" s="77" t="s">
        <v>235</v>
      </c>
      <c r="AG10" s="76" t="s">
        <v>236</v>
      </c>
      <c r="AH10" s="45"/>
      <c r="AI10" s="48"/>
      <c r="AJ10" s="49" t="b">
        <f>IF(AI10=10,'Eval Riesgo'!$B$5,IF(AI10=6,'Eval Riesgo'!$B$6,IF(AI10=2,'Eval Riesgo'!$B$7,IF(AI10=1,'Eval Riesgo'!$B$8))))</f>
        <v>0</v>
      </c>
      <c r="AK10" s="48"/>
      <c r="AL10" s="49" t="b">
        <f>IF(AK10=4,'Eval Riesgo'!$B$13,IF(AK10=3,'Eval Riesgo'!$B$14,IF(AK10=2,'Eval Riesgo'!$B$15,IF(AK10=1,'Eval Riesgo'!$B$16))))</f>
        <v>0</v>
      </c>
      <c r="AM10" s="46">
        <f t="shared" si="3"/>
        <v>0</v>
      </c>
      <c r="AN10" s="46" t="str">
        <f>IF(AND(AM10&gt;=24,AM10&lt;=40),'Eval Riesgo'!$B$29,IF(AND(AM10&gt;=10,AM10&lt;=20),'Eval Riesgo'!$B$30,IF(AND(AM10&gt;=6,AM10&lt;=8),'Eval Riesgo'!$B$31,IF(AND(AM10&gt;=0,AM10&lt;=4),'Eval Riesgo'!$B$32))))</f>
        <v>Bajo (B)</v>
      </c>
      <c r="AO10" s="48"/>
      <c r="AP10" s="46" t="b">
        <f>IF(AO10=100,'Eval Riesgo'!$B$38,IF(AO10=60,'Eval Riesgo'!$B$39,IF(AO10=25,'Eval Riesgo'!$B$40,IF(AO10=10,'Eval Riesgo'!$B$41))))</f>
        <v>0</v>
      </c>
      <c r="AQ10" s="46">
        <f t="shared" si="4"/>
        <v>0</v>
      </c>
      <c r="AR10" s="46" t="str">
        <f>IF(AND(AQ10&gt;=600,AQ10&lt;=4000),'Eval Riesgo'!$B$57,IF(AND(AQ10&gt;=150,AQ10&lt;=500),'Eval Riesgo'!$B$58,IF(AND(AQ10&gt;=40,AQ10&lt;=120),'Eval Riesgo'!$B$59,IF(AND(AQ10&gt;=0,AQ10&lt;40),'Eval Riesgo'!$B$60))))</f>
        <v>IV</v>
      </c>
      <c r="AS10" s="46" t="str">
        <f>IF(AND(AR10="I"),'Eval Riesgo'!$C$65,IF(AND(AR10="II"),'Eval Riesgo'!$C$66,IF(AND(AR10="III"),'Eval Riesgo'!$C$67,IF(AND(AR10="IV"),'Eval Riesgo'!$C$68))))</f>
        <v>ACEPTABLE</v>
      </c>
    </row>
    <row r="11" spans="1:45" ht="72.75" customHeight="1" x14ac:dyDescent="0.3">
      <c r="A11" s="218"/>
      <c r="B11" s="218"/>
      <c r="C11" s="45" t="s">
        <v>62</v>
      </c>
      <c r="D11" s="45"/>
      <c r="E11" s="48" t="s">
        <v>300</v>
      </c>
      <c r="F11" s="47" t="s">
        <v>73</v>
      </c>
      <c r="G11" s="55" t="s">
        <v>237</v>
      </c>
      <c r="H11" s="75" t="s">
        <v>238</v>
      </c>
      <c r="I11" s="75" t="s">
        <v>239</v>
      </c>
      <c r="J11" s="48">
        <v>2</v>
      </c>
      <c r="K11" s="49" t="str">
        <f>IF(J11=10,'Eval Riesgo'!$B$5,IF(J11=6,'Eval Riesgo'!$B$6,IF(J11=2,'Eval Riesgo'!$B$7,IF(J11=1,'Eval Riesgo'!$B$8))))</f>
        <v>Medio (M)</v>
      </c>
      <c r="L11" s="48">
        <v>2</v>
      </c>
      <c r="M11" s="49" t="str">
        <f>IF(L11=4,'Eval Riesgo'!$B$13,IF(L11=3,'Eval Riesgo'!$B$14,IF(L11=2,'Eval Riesgo'!$B$15,IF(L11=1,'Eval Riesgo'!$B$16))))</f>
        <v>Ocasional (EO)</v>
      </c>
      <c r="N11" s="46">
        <f t="shared" si="0"/>
        <v>4</v>
      </c>
      <c r="O11" s="46" t="str">
        <f>IF(AND(N11&gt;=24,N11&lt;=40),'Eval Riesgo'!$B$29,IF(AND(N11&gt;=10,N11&lt;=20),'Eval Riesgo'!$B$30,IF(AND(N11&gt;=6,N11&lt;=8),'Eval Riesgo'!$B$31,IF(AND(N11&gt;=0,N11&lt;=4),'Eval Riesgo'!$B$32))))</f>
        <v>Bajo (B)</v>
      </c>
      <c r="P11" s="48">
        <v>60</v>
      </c>
      <c r="Q11" s="46" t="str">
        <f>IF(P11=100,'Eval Riesgo'!$B$38,IF(P11=60,'Eval Riesgo'!$B$39,IF(P11=25,'Eval Riesgo'!$B$40,IF(P11=10,'Eval Riesgo'!$B$41))))</f>
        <v>Muy grave (MG)</v>
      </c>
      <c r="R11" s="46">
        <f t="shared" si="1"/>
        <v>240</v>
      </c>
      <c r="S11" s="46" t="str">
        <f>IF(AND(R11&gt;=600,R11&lt;=4000),'Eval Riesgo'!$B$57,IF(AND(R11&gt;=150,R11&lt;=500),'Eval Riesgo'!$B$58,IF(AND(R11&gt;=40,R11&lt;=120),'Eval Riesgo'!$B$59,IF(AND(R11&gt;=0,R11&lt;40),'Eval Riesgo'!$B$60))))</f>
        <v>II</v>
      </c>
      <c r="T11" s="46" t="str">
        <f>IF(AND(S11="I"),'Eval Riesgo'!$C$65,IF(AND(S11="II"),'Eval Riesgo'!$C$66,IF(AND(S11="III"),'Eval Riesgo'!$C$67,IF(AND(S11="IV"),'Eval Riesgo'!$C$68))))</f>
        <v>NO ACEPTABLE O ACEPTABLE CON CONTROL ESPECÍFICO</v>
      </c>
      <c r="U11" s="46">
        <v>6</v>
      </c>
      <c r="V11" s="46" t="str">
        <f t="shared" si="2"/>
        <v>Accidentes de tránsito, fracturas, contusiones, laceraciones, muerte.</v>
      </c>
      <c r="W11" s="49" t="s">
        <v>36</v>
      </c>
      <c r="X11" s="48"/>
      <c r="Y11" s="45" t="s">
        <v>62</v>
      </c>
      <c r="Z11" s="45" t="s">
        <v>62</v>
      </c>
      <c r="AA11" s="45" t="s">
        <v>62</v>
      </c>
      <c r="AB11" s="45" t="s">
        <v>62</v>
      </c>
      <c r="AC11" s="56" t="s">
        <v>69</v>
      </c>
      <c r="AD11" s="56" t="s">
        <v>69</v>
      </c>
      <c r="AE11" s="56" t="s">
        <v>69</v>
      </c>
      <c r="AF11" s="77" t="s">
        <v>240</v>
      </c>
      <c r="AG11" s="48" t="s">
        <v>69</v>
      </c>
      <c r="AH11" s="52"/>
      <c r="AI11" s="48"/>
      <c r="AJ11" s="49" t="b">
        <f>IF(AI11=10,'Eval Riesgo'!$B$5,IF(AI11=6,'Eval Riesgo'!$B$6,IF(AI11=2,'Eval Riesgo'!$B$7,IF(AI11=1,'Eval Riesgo'!$B$8))))</f>
        <v>0</v>
      </c>
      <c r="AK11" s="48"/>
      <c r="AL11" s="49" t="b">
        <f>IF(AK11=4,'Eval Riesgo'!$B$13,IF(AK11=3,'Eval Riesgo'!$B$14,IF(AK11=2,'Eval Riesgo'!$B$15,IF(AK11=1,'Eval Riesgo'!$B$16))))</f>
        <v>0</v>
      </c>
      <c r="AM11" s="46">
        <f t="shared" si="3"/>
        <v>0</v>
      </c>
      <c r="AN11" s="46" t="str">
        <f>IF(AND(AM11&gt;=24,AM11&lt;=40),'Eval Riesgo'!$B$29,IF(AND(AM11&gt;=10,AM11&lt;=20),'Eval Riesgo'!$B$30,IF(AND(AM11&gt;=6,AM11&lt;=8),'Eval Riesgo'!$B$31,IF(AND(AM11&gt;=0,AM11&lt;=4),'Eval Riesgo'!$B$32))))</f>
        <v>Bajo (B)</v>
      </c>
      <c r="AO11" s="48"/>
      <c r="AP11" s="46" t="b">
        <f>IF(AO11=100,'Eval Riesgo'!$B$38,IF(AO11=60,'Eval Riesgo'!$B$39,IF(AO11=25,'Eval Riesgo'!$B$40,IF(AO11=10,'Eval Riesgo'!$B$41))))</f>
        <v>0</v>
      </c>
      <c r="AQ11" s="46">
        <f t="shared" si="4"/>
        <v>0</v>
      </c>
      <c r="AR11" s="46" t="str">
        <f>IF(AND(AQ11&gt;=600,AQ11&lt;=4000),'Eval Riesgo'!$B$57,IF(AND(AQ11&gt;=150,AQ11&lt;=500),'Eval Riesgo'!$B$58,IF(AND(AQ11&gt;=40,AQ11&lt;=120),'Eval Riesgo'!$B$59,IF(AND(AQ11&gt;=0,AQ11&lt;40),'Eval Riesgo'!$B$60))))</f>
        <v>IV</v>
      </c>
      <c r="AS11" s="46" t="str">
        <f>IF(AND(AR11="I"),'Eval Riesgo'!$C$65,IF(AND(AR11="II"),'Eval Riesgo'!$C$66,IF(AND(AR11="III"),'Eval Riesgo'!$C$67,IF(AND(AR11="IV"),'Eval Riesgo'!$C$68))))</f>
        <v>ACEPTABLE</v>
      </c>
    </row>
    <row r="12" spans="1:45" ht="72.75" customHeight="1" x14ac:dyDescent="0.3">
      <c r="A12" s="218"/>
      <c r="B12" s="218"/>
      <c r="C12" s="45" t="s">
        <v>62</v>
      </c>
      <c r="D12" s="45"/>
      <c r="E12" s="48" t="s">
        <v>300</v>
      </c>
      <c r="F12" s="47" t="s">
        <v>241</v>
      </c>
      <c r="G12" s="52" t="s">
        <v>88</v>
      </c>
      <c r="H12" s="75" t="s">
        <v>89</v>
      </c>
      <c r="I12" s="75" t="s">
        <v>90</v>
      </c>
      <c r="J12" s="48">
        <v>1</v>
      </c>
      <c r="K12" s="49" t="str">
        <f>IF(J12=10,'Eval Riesgo'!$B$5,IF(J12=6,'Eval Riesgo'!$B$6,IF(J12=2,'Eval Riesgo'!$B$7,IF(J12=1,'Eval Riesgo'!$B$8))))</f>
        <v>Bajo (B)</v>
      </c>
      <c r="L12" s="48">
        <v>1</v>
      </c>
      <c r="M12" s="49" t="str">
        <f>IF(L12=4,'Eval Riesgo'!$B$13,IF(L12=3,'Eval Riesgo'!$B$14,IF(L12=2,'Eval Riesgo'!$B$15,IF(L12=1,'Eval Riesgo'!$B$16))))</f>
        <v>Esporádica (EE)</v>
      </c>
      <c r="N12" s="46">
        <f t="shared" si="0"/>
        <v>1</v>
      </c>
      <c r="O12" s="46" t="str">
        <f>IF(AND(N12&gt;=24,N12&lt;=40),'Eval Riesgo'!$B$29,IF(AND(N12&gt;=10,N12&lt;=20),'Eval Riesgo'!$B$30,IF(AND(N12&gt;=6,N12&lt;=8),'Eval Riesgo'!$B$31,IF(AND(N12&gt;=0,N12&lt;=4),'Eval Riesgo'!$B$32))))</f>
        <v>Bajo (B)</v>
      </c>
      <c r="P12" s="48">
        <v>25</v>
      </c>
      <c r="Q12" s="46" t="str">
        <f>IF(P12=100,'Eval Riesgo'!$B$38,IF(P12=60,'Eval Riesgo'!$B$39,IF(P12=25,'Eval Riesgo'!$B$40,IF(P12=10,'Eval Riesgo'!$B$41))))</f>
        <v>Grave (G)</v>
      </c>
      <c r="R12" s="46">
        <f t="shared" si="1"/>
        <v>25</v>
      </c>
      <c r="S12" s="46" t="str">
        <f>IF(AND(R12&gt;=600,R12&lt;=4000),'Eval Riesgo'!$B$57,IF(AND(R12&gt;=150,R12&lt;=500),'Eval Riesgo'!$B$58,IF(AND(R12&gt;=40,R12&lt;=120),'Eval Riesgo'!$B$59,IF(AND(R12&gt;=0,R12&lt;40),'Eval Riesgo'!$B$60))))</f>
        <v>IV</v>
      </c>
      <c r="T12" s="46" t="str">
        <f>IF(AND(S12="I"),'Eval Riesgo'!$C$65,IF(AND(S12="II"),'Eval Riesgo'!$C$66,IF(AND(S12="III"),'Eval Riesgo'!$C$67,IF(AND(S12="IV"),'Eval Riesgo'!$C$68))))</f>
        <v>ACEPTABLE</v>
      </c>
      <c r="U12" s="46">
        <v>6</v>
      </c>
      <c r="V12" s="46" t="str">
        <f t="shared" si="2"/>
        <v>Fatiga, estrés, resfriados, golpes, traumas.</v>
      </c>
      <c r="W12" s="49" t="s">
        <v>36</v>
      </c>
      <c r="X12" s="48"/>
      <c r="Y12" s="45" t="s">
        <v>62</v>
      </c>
      <c r="Z12" s="45" t="s">
        <v>62</v>
      </c>
      <c r="AA12" s="45" t="s">
        <v>62</v>
      </c>
      <c r="AB12" s="45" t="s">
        <v>62</v>
      </c>
      <c r="AC12" s="56" t="s">
        <v>69</v>
      </c>
      <c r="AD12" s="56" t="s">
        <v>69</v>
      </c>
      <c r="AE12" s="56" t="s">
        <v>69</v>
      </c>
      <c r="AF12" s="45" t="s">
        <v>242</v>
      </c>
      <c r="AG12" s="76" t="s">
        <v>243</v>
      </c>
      <c r="AH12" s="45"/>
      <c r="AI12" s="48"/>
      <c r="AJ12" s="49" t="b">
        <f>IF(AI12=10,'Eval Riesgo'!$B$5,IF(AI12=6,'Eval Riesgo'!$B$6,IF(AI12=2,'Eval Riesgo'!$B$7,IF(AI12=1,'Eval Riesgo'!$B$8))))</f>
        <v>0</v>
      </c>
      <c r="AK12" s="48"/>
      <c r="AL12" s="49" t="b">
        <f>IF(AK12=4,'Eval Riesgo'!$B$13,IF(AK12=3,'Eval Riesgo'!$B$14,IF(AK12=2,'Eval Riesgo'!$B$15,IF(AK12=1,'Eval Riesgo'!$B$16))))</f>
        <v>0</v>
      </c>
      <c r="AM12" s="46">
        <f t="shared" si="3"/>
        <v>0</v>
      </c>
      <c r="AN12" s="46" t="str">
        <f>IF(AND(AM12&gt;=24,AM12&lt;=40),'Eval Riesgo'!$B$29,IF(AND(AM12&gt;=10,AM12&lt;=20),'Eval Riesgo'!$B$30,IF(AND(AM12&gt;=6,AM12&lt;=8),'Eval Riesgo'!$B$31,IF(AND(AM12&gt;=0,AM12&lt;=4),'Eval Riesgo'!$B$32))))</f>
        <v>Bajo (B)</v>
      </c>
      <c r="AO12" s="48"/>
      <c r="AP12" s="46" t="b">
        <f>IF(AO12=100,'Eval Riesgo'!$B$38,IF(AO12=60,'Eval Riesgo'!$B$39,IF(AO12=25,'Eval Riesgo'!$B$40,IF(AO12=10,'Eval Riesgo'!$B$41))))</f>
        <v>0</v>
      </c>
      <c r="AQ12" s="46">
        <f t="shared" si="4"/>
        <v>0</v>
      </c>
      <c r="AR12" s="46" t="str">
        <f>IF(AND(AQ12&gt;=600,AQ12&lt;=4000),'Eval Riesgo'!$B$57,IF(AND(AQ12&gt;=150,AQ12&lt;=500),'Eval Riesgo'!$B$58,IF(AND(AQ12&gt;=40,AQ12&lt;=120),'Eval Riesgo'!$B$59,IF(AND(AQ12&gt;=0,AQ12&lt;40),'Eval Riesgo'!$B$60))))</f>
        <v>IV</v>
      </c>
      <c r="AS12" s="46" t="str">
        <f>IF(AND(AR12="I"),'Eval Riesgo'!$C$65,IF(AND(AR12="II"),'Eval Riesgo'!$C$66,IF(AND(AR12="III"),'Eval Riesgo'!$C$67,IF(AND(AR12="IV"),'Eval Riesgo'!$C$68))))</f>
        <v>ACEPTABLE</v>
      </c>
    </row>
    <row r="13" spans="1:45" ht="72.75" customHeight="1" x14ac:dyDescent="0.3">
      <c r="A13" s="218"/>
      <c r="B13" s="218"/>
      <c r="C13" s="45" t="s">
        <v>62</v>
      </c>
      <c r="D13" s="45"/>
      <c r="E13" s="48" t="s">
        <v>300</v>
      </c>
      <c r="F13" s="45" t="s">
        <v>92</v>
      </c>
      <c r="G13" s="46" t="s">
        <v>93</v>
      </c>
      <c r="H13" s="77" t="s">
        <v>94</v>
      </c>
      <c r="I13" s="77" t="s">
        <v>95</v>
      </c>
      <c r="J13" s="48">
        <v>2</v>
      </c>
      <c r="K13" s="49" t="str">
        <f>IF(J13=10,'Eval Riesgo'!$B$5,IF(J13=6,'Eval Riesgo'!$B$6,IF(J13=2,'Eval Riesgo'!$B$7,IF(J13=1,'Eval Riesgo'!$B$8))))</f>
        <v>Medio (M)</v>
      </c>
      <c r="L13" s="48">
        <v>3</v>
      </c>
      <c r="M13" s="49" t="str">
        <f>IF(L13=4,'Eval Riesgo'!$B$13,IF(L13=3,'Eval Riesgo'!$B$14,IF(L13=2,'Eval Riesgo'!$B$15,IF(L13=1,'Eval Riesgo'!$B$16))))</f>
        <v>Frecuente (EF)</v>
      </c>
      <c r="N13" s="46">
        <f t="shared" si="0"/>
        <v>6</v>
      </c>
      <c r="O13" s="46" t="str">
        <f>IF(AND(N13&gt;=24,N13&lt;=40),'Eval Riesgo'!$B$29,IF(AND(N13&gt;=10,N13&lt;=20),'Eval Riesgo'!$B$30,IF(AND(N13&gt;=6,N13&lt;=8),'Eval Riesgo'!$B$31,IF(AND(N13&gt;=0,N13&lt;=4),'Eval Riesgo'!$B$32))))</f>
        <v>Medio (M)</v>
      </c>
      <c r="P13" s="48">
        <v>10</v>
      </c>
      <c r="Q13" s="46" t="str">
        <f>IF(P13=100,'Eval Riesgo'!$B$38,IF(P13=60,'Eval Riesgo'!$B$39,IF(P13=25,'Eval Riesgo'!$B$40,IF(P13=10,'Eval Riesgo'!$B$41))))</f>
        <v>Leve (L)</v>
      </c>
      <c r="R13" s="46">
        <f t="shared" si="1"/>
        <v>60</v>
      </c>
      <c r="S13" s="46" t="str">
        <f>IF(AND(R13&gt;=600,R13&lt;=4000),'Eval Riesgo'!$B$57,IF(AND(R13&gt;=150,R13&lt;=500),'Eval Riesgo'!$B$58,IF(AND(R13&gt;=40,R13&lt;=120),'Eval Riesgo'!$B$59,IF(AND(R13&gt;=0,R13&lt;40),'Eval Riesgo'!$B$60))))</f>
        <v>III</v>
      </c>
      <c r="T13" s="46" t="str">
        <f>IF(AND(S13="I"),'Eval Riesgo'!$C$65,IF(AND(S13="II"),'Eval Riesgo'!$C$66,IF(AND(S13="III"),'Eval Riesgo'!$C$67,IF(AND(S13="IV"),'Eval Riesgo'!$C$68))))</f>
        <v>MEJORABLE</v>
      </c>
      <c r="U13" s="46">
        <v>6</v>
      </c>
      <c r="V13" s="46" t="str">
        <f t="shared" si="2"/>
        <v>Desordenes de trauma acumulativo, lesiones del sistema músculo esquelético, Tendinitis, síndrome del túnel carpiano (STC)</v>
      </c>
      <c r="W13" s="49" t="s">
        <v>36</v>
      </c>
      <c r="X13" s="48"/>
      <c r="Y13" s="45" t="s">
        <v>62</v>
      </c>
      <c r="Z13" s="45" t="s">
        <v>62</v>
      </c>
      <c r="AA13" s="45" t="s">
        <v>62</v>
      </c>
      <c r="AB13" s="45"/>
      <c r="AC13" s="56" t="s">
        <v>69</v>
      </c>
      <c r="AD13" s="56" t="s">
        <v>69</v>
      </c>
      <c r="AE13" s="56" t="s">
        <v>244</v>
      </c>
      <c r="AF13" s="75" t="s">
        <v>245</v>
      </c>
      <c r="AG13" s="48" t="s">
        <v>69</v>
      </c>
      <c r="AH13" s="45"/>
      <c r="AI13" s="48"/>
      <c r="AJ13" s="49" t="b">
        <f>IF(AI13=10,'Eval Riesgo'!$B$5,IF(AI13=6,'Eval Riesgo'!$B$6,IF(AI13=2,'Eval Riesgo'!$B$7,IF(AI13=1,'Eval Riesgo'!$B$8))))</f>
        <v>0</v>
      </c>
      <c r="AK13" s="48"/>
      <c r="AL13" s="49" t="b">
        <f>IF(AK13=4,'Eval Riesgo'!$B$13,IF(AK13=3,'Eval Riesgo'!$B$14,IF(AK13=2,'Eval Riesgo'!$B$15,IF(AK13=1,'Eval Riesgo'!$B$16))))</f>
        <v>0</v>
      </c>
      <c r="AM13" s="46">
        <f t="shared" si="3"/>
        <v>0</v>
      </c>
      <c r="AN13" s="46" t="str">
        <f>IF(AND(AM13&gt;=24,AM13&lt;=40),'Eval Riesgo'!$B$29,IF(AND(AM13&gt;=10,AM13&lt;=20),'Eval Riesgo'!$B$30,IF(AND(AM13&gt;=6,AM13&lt;=8),'Eval Riesgo'!$B$31,IF(AND(AM13&gt;=0,AM13&lt;=4),'Eval Riesgo'!$B$32))))</f>
        <v>Bajo (B)</v>
      </c>
      <c r="AO13" s="48"/>
      <c r="AP13" s="46" t="b">
        <f>IF(AO13=100,'Eval Riesgo'!$B$38,IF(AO13=60,'Eval Riesgo'!$B$39,IF(AO13=25,'Eval Riesgo'!$B$40,IF(AO13=10,'Eval Riesgo'!$B$41))))</f>
        <v>0</v>
      </c>
      <c r="AQ13" s="46">
        <f t="shared" si="4"/>
        <v>0</v>
      </c>
      <c r="AR13" s="46" t="str">
        <f>IF(AND(AQ13&gt;=600,AQ13&lt;=4000),'Eval Riesgo'!$B$57,IF(AND(AQ13&gt;=150,AQ13&lt;=500),'Eval Riesgo'!$B$58,IF(AND(AQ13&gt;=40,AQ13&lt;=120),'Eval Riesgo'!$B$59,IF(AND(AQ13&gt;=0,AQ13&lt;40),'Eval Riesgo'!$B$60))))</f>
        <v>IV</v>
      </c>
      <c r="AS13" s="46" t="str">
        <f>IF(AND(AR13="I"),'Eval Riesgo'!$C$65,IF(AND(AR13="II"),'Eval Riesgo'!$C$66,IF(AND(AR13="III"),'Eval Riesgo'!$C$67,IF(AND(AR13="IV"),'Eval Riesgo'!$C$68))))</f>
        <v>ACEPTABLE</v>
      </c>
    </row>
    <row r="14" spans="1:45" ht="103.5" customHeight="1" x14ac:dyDescent="0.3">
      <c r="A14" s="218"/>
      <c r="B14" s="218"/>
      <c r="C14" s="45" t="s">
        <v>62</v>
      </c>
      <c r="D14" s="45"/>
      <c r="E14" s="48" t="s">
        <v>300</v>
      </c>
      <c r="F14" s="45" t="s">
        <v>98</v>
      </c>
      <c r="G14" s="46" t="s">
        <v>99</v>
      </c>
      <c r="H14" s="77" t="s">
        <v>246</v>
      </c>
      <c r="I14" s="77" t="s">
        <v>101</v>
      </c>
      <c r="J14" s="45">
        <v>2</v>
      </c>
      <c r="K14" s="49" t="str">
        <f>IF(J14=10,'Eval Riesgo'!$B$5,IF(J14=6,'Eval Riesgo'!$B$6,IF(J14=2,'Eval Riesgo'!$B$7,IF(J14=1,'Eval Riesgo'!$B$8))))</f>
        <v>Medio (M)</v>
      </c>
      <c r="L14" s="48">
        <v>3</v>
      </c>
      <c r="M14" s="49" t="str">
        <f>IF(L14=4,'Eval Riesgo'!$B$13,IF(L14=3,'Eval Riesgo'!$B$14,IF(L14=2,'Eval Riesgo'!$B$15,IF(L14=1,'Eval Riesgo'!$B$16))))</f>
        <v>Frecuente (EF)</v>
      </c>
      <c r="N14" s="46">
        <f t="shared" si="0"/>
        <v>6</v>
      </c>
      <c r="O14" s="46" t="str">
        <f>IF(AND(N14&gt;=24,N14&lt;=40),'Eval Riesgo'!$B$29,IF(AND(N14&gt;=10,N14&lt;=20),'Eval Riesgo'!$B$30,IF(AND(N14&gt;=6,N14&lt;=8),'Eval Riesgo'!$B$31,IF(AND(N14&gt;=0,N14&lt;=4),'Eval Riesgo'!$B$32))))</f>
        <v>Medio (M)</v>
      </c>
      <c r="P14" s="48">
        <v>60</v>
      </c>
      <c r="Q14" s="46" t="str">
        <f>IF(P14=100,'Eval Riesgo'!$B$38,IF(P14=60,'Eval Riesgo'!$B$39,IF(P14=25,'Eval Riesgo'!$B$40,IF(P14=10,'Eval Riesgo'!$B$41))))</f>
        <v>Muy grave (MG)</v>
      </c>
      <c r="R14" s="46">
        <f t="shared" si="1"/>
        <v>360</v>
      </c>
      <c r="S14" s="46" t="str">
        <f>IF(AND(R14&gt;=600,R14&lt;=4000),'Eval Riesgo'!$B$57,IF(AND(R14&gt;=150,R14&lt;=500),'Eval Riesgo'!$B$58,IF(AND(R14&gt;=40,R14&lt;=120),'Eval Riesgo'!$B$59,IF(AND(R14&gt;=0,R14&lt;40),'Eval Riesgo'!$B$60))))</f>
        <v>II</v>
      </c>
      <c r="T14" s="46" t="str">
        <f>IF(AND(S14="I"),'Eval Riesgo'!$C$65,IF(AND(S14="II"),'Eval Riesgo'!$C$66,IF(AND(S14="III"),'Eval Riesgo'!$C$67,IF(AND(S14="IV"),'Eval Riesgo'!$C$68))))</f>
        <v>NO ACEPTABLE O ACEPTABLE CON CONTROL ESPECÍFICO</v>
      </c>
      <c r="U14" s="46">
        <v>6</v>
      </c>
      <c r="V14" s="46" t="str">
        <f t="shared" si="2"/>
        <v>Fatiga, estrés, disminución de la destreza y precisión. Estados de ansiedad y/o depresión y trastornos del aparato digestivo.</v>
      </c>
      <c r="W14" s="49" t="s">
        <v>36</v>
      </c>
      <c r="X14" s="48"/>
      <c r="Y14" s="45" t="s">
        <v>62</v>
      </c>
      <c r="Z14" s="45" t="s">
        <v>62</v>
      </c>
      <c r="AA14" s="45" t="s">
        <v>62</v>
      </c>
      <c r="AB14" s="45"/>
      <c r="AC14" s="56" t="s">
        <v>69</v>
      </c>
      <c r="AD14" s="56" t="s">
        <v>69</v>
      </c>
      <c r="AE14" s="56" t="s">
        <v>69</v>
      </c>
      <c r="AF14" s="77" t="s">
        <v>247</v>
      </c>
      <c r="AG14" s="48" t="s">
        <v>69</v>
      </c>
      <c r="AH14" s="45"/>
      <c r="AI14" s="48"/>
      <c r="AJ14" s="49" t="b">
        <f>IF(AI14=10,'Eval Riesgo'!$B$5,IF(AI14=6,'Eval Riesgo'!$B$6,IF(AI14=2,'Eval Riesgo'!$B$7,IF(AI14=1,'Eval Riesgo'!$B$8))))</f>
        <v>0</v>
      </c>
      <c r="AK14" s="48"/>
      <c r="AL14" s="49" t="b">
        <f>IF(AK14=4,'Eval Riesgo'!$B$13,IF(AK14=3,'Eval Riesgo'!$B$14,IF(AK14=2,'Eval Riesgo'!$B$15,IF(AK14=1,'Eval Riesgo'!$B$16))))</f>
        <v>0</v>
      </c>
      <c r="AM14" s="46">
        <f t="shared" si="3"/>
        <v>0</v>
      </c>
      <c r="AN14" s="46" t="str">
        <f>IF(AND(AM14&gt;=24,AM14&lt;=40),'Eval Riesgo'!$B$29,IF(AND(AM14&gt;=10,AM14&lt;=20),'Eval Riesgo'!$B$30,IF(AND(AM14&gt;=6,AM14&lt;=8),'Eval Riesgo'!$B$31,IF(AND(AM14&gt;=0,AM14&lt;=4),'Eval Riesgo'!$B$32))))</f>
        <v>Bajo (B)</v>
      </c>
      <c r="AO14" s="48"/>
      <c r="AP14" s="46" t="b">
        <f>IF(AO14=100,'Eval Riesgo'!$B$38,IF(AO14=60,'Eval Riesgo'!$B$39,IF(AO14=25,'Eval Riesgo'!$B$40,IF(AO14=10,'Eval Riesgo'!$B$41))))</f>
        <v>0</v>
      </c>
      <c r="AQ14" s="46">
        <f t="shared" si="4"/>
        <v>0</v>
      </c>
      <c r="AR14" s="46" t="str">
        <f>IF(AND(AQ14&gt;=600,AQ14&lt;=4000),'Eval Riesgo'!$B$57,IF(AND(AQ14&gt;=150,AQ14&lt;=500),'Eval Riesgo'!$B$58,IF(AND(AQ14&gt;=40,AQ14&lt;=120),'Eval Riesgo'!$B$59,IF(AND(AQ14&gt;=0,AQ14&lt;40),'Eval Riesgo'!$B$60))))</f>
        <v>IV</v>
      </c>
      <c r="AS14" s="46" t="str">
        <f>IF(AND(AR14="I"),'Eval Riesgo'!$C$65,IF(AND(AR14="II"),'Eval Riesgo'!$C$66,IF(AND(AR14="III"),'Eval Riesgo'!$C$67,IF(AND(AR14="IV"),'Eval Riesgo'!$C$68))))</f>
        <v>ACEPTABLE</v>
      </c>
    </row>
    <row r="15" spans="1:45" ht="72.75" customHeight="1" x14ac:dyDescent="0.3">
      <c r="A15" s="218"/>
      <c r="B15" s="218"/>
      <c r="C15" s="45" t="s">
        <v>62</v>
      </c>
      <c r="D15" s="45"/>
      <c r="E15" s="48" t="s">
        <v>300</v>
      </c>
      <c r="F15" s="45" t="s">
        <v>103</v>
      </c>
      <c r="G15" s="46" t="s">
        <v>104</v>
      </c>
      <c r="H15" s="77" t="s">
        <v>248</v>
      </c>
      <c r="I15" s="77" t="s">
        <v>106</v>
      </c>
      <c r="J15" s="48">
        <v>1</v>
      </c>
      <c r="K15" s="49" t="str">
        <f>IF(J15=10,'Eval Riesgo'!$B$5,IF(J15=6,'Eval Riesgo'!$B$6,IF(J15=2,'Eval Riesgo'!$B$7,IF(J15=1,'Eval Riesgo'!$B$8))))</f>
        <v>Bajo (B)</v>
      </c>
      <c r="L15" s="48">
        <v>4</v>
      </c>
      <c r="M15" s="49" t="str">
        <f>IF(L15=4,'Eval Riesgo'!$B$13,IF(L15=3,'Eval Riesgo'!$B$14,IF(L15=2,'Eval Riesgo'!$B$15,IF(L15=1,'Eval Riesgo'!$B$16))))</f>
        <v>Continua (EC)</v>
      </c>
      <c r="N15" s="46">
        <f t="shared" si="0"/>
        <v>4</v>
      </c>
      <c r="O15" s="46" t="str">
        <f>IF(AND(N15&gt;=24,N15&lt;=40),'Eval Riesgo'!$B$29,IF(AND(N15&gt;=10,N15&lt;=20),'Eval Riesgo'!$B$30,IF(AND(N15&gt;=6,N15&lt;=8),'Eval Riesgo'!$B$31,IF(AND(N15&gt;=0,N15&lt;=4),'Eval Riesgo'!$B$32))))</f>
        <v>Bajo (B)</v>
      </c>
      <c r="P15" s="48">
        <v>10</v>
      </c>
      <c r="Q15" s="46" t="str">
        <f>IF(P15=100,'Eval Riesgo'!$B$38,IF(P15=60,'Eval Riesgo'!$B$39,IF(P15=25,'Eval Riesgo'!$B$40,IF(P15=10,'Eval Riesgo'!$B$41))))</f>
        <v>Leve (L)</v>
      </c>
      <c r="R15" s="46">
        <f t="shared" si="1"/>
        <v>40</v>
      </c>
      <c r="S15" s="46" t="str">
        <f>IF(AND(R15&gt;=600,R15&lt;=4000),'Eval Riesgo'!$B$57,IF(AND(R15&gt;=150,R15&lt;=500),'Eval Riesgo'!$B$58,IF(AND(R15&gt;=40,R15&lt;=120),'Eval Riesgo'!$B$59,IF(AND(R15&gt;=0,R15&lt;40),'Eval Riesgo'!$B$60))))</f>
        <v>III</v>
      </c>
      <c r="T15" s="46" t="str">
        <f>IF(AND(S15="I"),'Eval Riesgo'!$C$65,IF(AND(S15="II"),'Eval Riesgo'!$C$66,IF(AND(S15="III"),'Eval Riesgo'!$C$67,IF(AND(S15="IV"),'Eval Riesgo'!$C$68))))</f>
        <v>MEJORABLE</v>
      </c>
      <c r="U15" s="46">
        <v>6</v>
      </c>
      <c r="V15" s="46" t="str">
        <f t="shared" si="2"/>
        <v>Fatiga visual, cefalea, disminución de la destreza y precisión, afectaciones a la vista, deslumbramiento, caídas a nivel, golpes.</v>
      </c>
      <c r="W15" s="49" t="s">
        <v>36</v>
      </c>
      <c r="X15" s="48"/>
      <c r="Y15" s="45" t="s">
        <v>62</v>
      </c>
      <c r="Z15" s="45" t="s">
        <v>62</v>
      </c>
      <c r="AA15" s="45" t="s">
        <v>62</v>
      </c>
      <c r="AB15" s="45"/>
      <c r="AC15" s="56" t="s">
        <v>69</v>
      </c>
      <c r="AD15" s="56" t="s">
        <v>69</v>
      </c>
      <c r="AE15" s="81" t="s">
        <v>249</v>
      </c>
      <c r="AF15" s="81" t="s">
        <v>250</v>
      </c>
      <c r="AG15" s="48" t="s">
        <v>69</v>
      </c>
      <c r="AH15" s="48"/>
      <c r="AI15" s="48"/>
      <c r="AJ15" s="49" t="b">
        <f>IF(AI15=10,'Eval Riesgo'!$B$5,IF(AI15=6,'Eval Riesgo'!$B$6,IF(AI15=2,'Eval Riesgo'!$B$7,IF(AI15=1,'Eval Riesgo'!$B$8))))</f>
        <v>0</v>
      </c>
      <c r="AK15" s="48"/>
      <c r="AL15" s="49" t="b">
        <f>IF(AK15=4,'Eval Riesgo'!$B$13,IF(AK15=3,'Eval Riesgo'!$B$14,IF(AK15=2,'Eval Riesgo'!$B$15,IF(AK15=1,'Eval Riesgo'!$B$16))))</f>
        <v>0</v>
      </c>
      <c r="AM15" s="46">
        <f t="shared" si="3"/>
        <v>0</v>
      </c>
      <c r="AN15" s="46" t="str">
        <f>IF(AND(AM15&gt;=24,AM15&lt;=40),'Eval Riesgo'!$B$29,IF(AND(AM15&gt;=10,AM15&lt;=20),'Eval Riesgo'!$B$30,IF(AND(AM15&gt;=6,AM15&lt;=8),'Eval Riesgo'!$B$31,IF(AND(AM15&gt;=0,AM15&lt;=4),'Eval Riesgo'!$B$32))))</f>
        <v>Bajo (B)</v>
      </c>
      <c r="AO15" s="48"/>
      <c r="AP15" s="46" t="b">
        <f>IF(AO15=100,'Eval Riesgo'!$B$38,IF(AO15=60,'Eval Riesgo'!$B$39,IF(AO15=25,'Eval Riesgo'!$B$40,IF(AO15=10,'Eval Riesgo'!$B$41))))</f>
        <v>0</v>
      </c>
      <c r="AQ15" s="46">
        <f t="shared" si="4"/>
        <v>0</v>
      </c>
      <c r="AR15" s="46" t="str">
        <f>IF(AND(AQ15&gt;=600,AQ15&lt;=4000),'Eval Riesgo'!$B$57,IF(AND(AQ15&gt;=150,AQ15&lt;=500),'Eval Riesgo'!$B$58,IF(AND(AQ15&gt;=40,AQ15&lt;=120),'Eval Riesgo'!$B$59,IF(AND(AQ15&gt;=0,AQ15&lt;40),'Eval Riesgo'!$B$60))))</f>
        <v>IV</v>
      </c>
      <c r="AS15" s="46" t="str">
        <f>IF(AND(AR15="I"),'Eval Riesgo'!$C$65,IF(AND(AR15="II"),'Eval Riesgo'!$C$66,IF(AND(AR15="III"),'Eval Riesgo'!$C$67,IF(AND(AR15="IV"),'Eval Riesgo'!$C$68))))</f>
        <v>ACEPTABLE</v>
      </c>
    </row>
    <row r="16" spans="1:45" ht="72.75" customHeight="1" x14ac:dyDescent="0.3">
      <c r="A16" s="218"/>
      <c r="B16" s="218"/>
      <c r="C16" s="45" t="s">
        <v>62</v>
      </c>
      <c r="D16" s="45"/>
      <c r="E16" s="48" t="s">
        <v>300</v>
      </c>
      <c r="F16" s="45" t="s">
        <v>73</v>
      </c>
      <c r="G16" s="46" t="s">
        <v>74</v>
      </c>
      <c r="H16" s="77" t="s">
        <v>301</v>
      </c>
      <c r="I16" s="77" t="s">
        <v>110</v>
      </c>
      <c r="J16" s="45">
        <v>2</v>
      </c>
      <c r="K16" s="49" t="str">
        <f>IF(J16=10,'Eval Riesgo'!$B$5,IF(J16=6,'Eval Riesgo'!$B$6,IF(J16=2,'Eval Riesgo'!$B$7,IF(J16=1,'Eval Riesgo'!$B$8))))</f>
        <v>Medio (M)</v>
      </c>
      <c r="L16" s="48">
        <v>3</v>
      </c>
      <c r="M16" s="49" t="str">
        <f>IF(L16=4,'Eval Riesgo'!$B$13,IF(L16=3,'Eval Riesgo'!$B$14,IF(L16=2,'Eval Riesgo'!$B$15,IF(L16=1,'Eval Riesgo'!$B$16))))</f>
        <v>Frecuente (EF)</v>
      </c>
      <c r="N16" s="46">
        <f t="shared" si="0"/>
        <v>6</v>
      </c>
      <c r="O16" s="46" t="str">
        <f>IF(AND(N16&gt;=24,N16&lt;=40),'Eval Riesgo'!$B$29,IF(AND(N16&gt;=10,N16&lt;=20),'Eval Riesgo'!$B$30,IF(AND(N16&gt;=6,N16&lt;=8),'Eval Riesgo'!$B$31,IF(AND(N16&gt;=0,N16&lt;=4),'Eval Riesgo'!$B$32))))</f>
        <v>Medio (M)</v>
      </c>
      <c r="P16" s="48">
        <v>60</v>
      </c>
      <c r="Q16" s="46" t="str">
        <f>IF(P16=100,'Eval Riesgo'!$B$38,IF(P16=60,'Eval Riesgo'!$B$39,IF(P16=25,'Eval Riesgo'!$B$40,IF(P16=10,'Eval Riesgo'!$B$41))))</f>
        <v>Muy grave (MG)</v>
      </c>
      <c r="R16" s="46">
        <f t="shared" si="1"/>
        <v>360</v>
      </c>
      <c r="S16" s="46" t="str">
        <f>IF(AND(R16&gt;=600,R16&lt;=4000),'Eval Riesgo'!$B$57,IF(AND(R16&gt;=150,R16&lt;=500),'Eval Riesgo'!$B$58,IF(AND(R16&gt;=40,R16&lt;=120),'Eval Riesgo'!$B$59,IF(AND(R16&gt;=0,R16&lt;40),'Eval Riesgo'!$B$60))))</f>
        <v>II</v>
      </c>
      <c r="T16" s="46" t="str">
        <f>IF(AND(S16="I"),'Eval Riesgo'!$C$65,IF(AND(S16="II"),'Eval Riesgo'!$C$66,IF(AND(S16="III"),'Eval Riesgo'!$C$67,IF(AND(S16="IV"),'Eval Riesgo'!$C$68))))</f>
        <v>NO ACEPTABLE O ACEPTABLE CON CONTROL ESPECÍFICO</v>
      </c>
      <c r="U16" s="46">
        <v>6</v>
      </c>
      <c r="V16" s="46" t="str">
        <f t="shared" si="2"/>
        <v>Caídas al mismo nivel, caídas a diferente nivel, contusiones, golpes, fracturas</v>
      </c>
      <c r="W16" s="49" t="s">
        <v>36</v>
      </c>
      <c r="X16" s="48"/>
      <c r="Y16" s="45" t="s">
        <v>62</v>
      </c>
      <c r="Z16" s="45" t="s">
        <v>62</v>
      </c>
      <c r="AA16" s="45" t="s">
        <v>62</v>
      </c>
      <c r="AB16" s="45" t="s">
        <v>62</v>
      </c>
      <c r="AC16" s="56" t="s">
        <v>69</v>
      </c>
      <c r="AD16" s="56" t="s">
        <v>69</v>
      </c>
      <c r="AE16" s="56" t="s">
        <v>111</v>
      </c>
      <c r="AF16" s="77" t="s">
        <v>252</v>
      </c>
      <c r="AG16" s="48" t="s">
        <v>69</v>
      </c>
      <c r="AH16" s="45"/>
      <c r="AI16" s="48"/>
      <c r="AJ16" s="49" t="b">
        <f>IF(AI16=10,'Eval Riesgo'!$B$5,IF(AI16=6,'Eval Riesgo'!$B$6,IF(AI16=2,'Eval Riesgo'!$B$7,IF(AI16=1,'Eval Riesgo'!$B$8))))</f>
        <v>0</v>
      </c>
      <c r="AK16" s="48"/>
      <c r="AL16" s="49" t="b">
        <f>IF(AK16=4,'Eval Riesgo'!$B$13,IF(AK16=3,'Eval Riesgo'!$B$14,IF(AK16=2,'Eval Riesgo'!$B$15,IF(AK16=1,'Eval Riesgo'!$B$16))))</f>
        <v>0</v>
      </c>
      <c r="AM16" s="46">
        <f t="shared" si="3"/>
        <v>0</v>
      </c>
      <c r="AN16" s="46" t="str">
        <f>IF(AND(AM16&gt;=24,AM16&lt;=40),'Eval Riesgo'!$B$29,IF(AND(AM16&gt;=10,AM16&lt;=20),'Eval Riesgo'!$B$30,IF(AND(AM16&gt;=6,AM16&lt;=8),'Eval Riesgo'!$B$31,IF(AND(AM16&gt;=0,AM16&lt;=4),'Eval Riesgo'!$B$32))))</f>
        <v>Bajo (B)</v>
      </c>
      <c r="AO16" s="48"/>
      <c r="AP16" s="46" t="b">
        <f>IF(AO16=100,'Eval Riesgo'!$B$38,IF(AO16=60,'Eval Riesgo'!$B$39,IF(AO16=25,'Eval Riesgo'!$B$40,IF(AO16=10,'Eval Riesgo'!$B$41))))</f>
        <v>0</v>
      </c>
      <c r="AQ16" s="46">
        <f t="shared" si="4"/>
        <v>0</v>
      </c>
      <c r="AR16" s="46" t="str">
        <f>IF(AND(AQ16&gt;=600,AQ16&lt;=4000),'Eval Riesgo'!$B$57,IF(AND(AQ16&gt;=150,AQ16&lt;=500),'Eval Riesgo'!$B$58,IF(AND(AQ16&gt;=40,AQ16&lt;=120),'Eval Riesgo'!$B$59,IF(AND(AQ16&gt;=0,AQ16&lt;40),'Eval Riesgo'!$B$60))))</f>
        <v>IV</v>
      </c>
      <c r="AS16" s="46" t="str">
        <f>IF(AND(AR16="I"),'Eval Riesgo'!$C$65,IF(AND(AR16="II"),'Eval Riesgo'!$C$66,IF(AND(AR16="III"),'Eval Riesgo'!$C$67,IF(AND(AR16="IV"),'Eval Riesgo'!$C$68))))</f>
        <v>ACEPTABLE</v>
      </c>
    </row>
    <row r="17" spans="1:45" ht="72.75" customHeight="1" x14ac:dyDescent="0.3">
      <c r="A17" s="218"/>
      <c r="B17" s="218"/>
      <c r="C17" s="45" t="s">
        <v>62</v>
      </c>
      <c r="D17" s="45"/>
      <c r="E17" s="48" t="s">
        <v>300</v>
      </c>
      <c r="F17" s="45" t="s">
        <v>73</v>
      </c>
      <c r="G17" s="46" t="s">
        <v>74</v>
      </c>
      <c r="H17" s="77" t="s">
        <v>302</v>
      </c>
      <c r="I17" s="77" t="s">
        <v>114</v>
      </c>
      <c r="J17" s="45">
        <v>1</v>
      </c>
      <c r="K17" s="49" t="str">
        <f>IF(J17=10,'Eval Riesgo'!$B$5,IF(J17=6,'Eval Riesgo'!$B$6,IF(J17=2,'Eval Riesgo'!$B$7,IF(J17=1,'Eval Riesgo'!$B$8))))</f>
        <v>Bajo (B)</v>
      </c>
      <c r="L17" s="48">
        <v>3</v>
      </c>
      <c r="M17" s="49" t="str">
        <f>IF(L17=4,'Eval Riesgo'!$B$13,IF(L17=3,'Eval Riesgo'!$B$14,IF(L17=2,'Eval Riesgo'!$B$15,IF(L17=1,'Eval Riesgo'!$B$16))))</f>
        <v>Frecuente (EF)</v>
      </c>
      <c r="N17" s="46">
        <f t="shared" si="0"/>
        <v>3</v>
      </c>
      <c r="O17" s="46" t="str">
        <f>IF(AND(N17&gt;=24,N17&lt;=40),'Eval Riesgo'!$B$29,IF(AND(N17&gt;=10,N17&lt;=20),'Eval Riesgo'!$B$30,IF(AND(N17&gt;=6,N17&lt;=8),'Eval Riesgo'!$B$31,IF(AND(N17&gt;=0,N17&lt;=4),'Eval Riesgo'!$B$32))))</f>
        <v>Bajo (B)</v>
      </c>
      <c r="P17" s="48">
        <v>10</v>
      </c>
      <c r="Q17" s="46" t="str">
        <f>IF(P17=100,'Eval Riesgo'!$B$38,IF(P17=60,'Eval Riesgo'!$B$39,IF(P17=25,'Eval Riesgo'!$B$40,IF(P17=10,'Eval Riesgo'!$B$41))))</f>
        <v>Leve (L)</v>
      </c>
      <c r="R17" s="46">
        <f t="shared" si="1"/>
        <v>30</v>
      </c>
      <c r="S17" s="46" t="str">
        <f>IF(AND(R17&gt;=600,R17&lt;=4000),'Eval Riesgo'!$B$57,IF(AND(R17&gt;=150,R17&lt;=500),'Eval Riesgo'!$B$58,IF(AND(R17&gt;=40,R17&lt;=120),'Eval Riesgo'!$B$59,IF(AND(R17&gt;=0,R17&lt;40),'Eval Riesgo'!$B$60))))</f>
        <v>IV</v>
      </c>
      <c r="T17" s="46" t="str">
        <f>IF(AND(S17="I"),'Eval Riesgo'!$C$65,IF(AND(S17="II"),'Eval Riesgo'!$C$66,IF(AND(S17="III"),'Eval Riesgo'!$C$67,IF(AND(S17="IV"),'Eval Riesgo'!$C$68))))</f>
        <v>ACEPTABLE</v>
      </c>
      <c r="U17" s="46">
        <v>6</v>
      </c>
      <c r="V17" s="46" t="str">
        <f t="shared" si="2"/>
        <v>Desordenes de trauma acumulativo, lesiones del sistema músculo esquelético, Tendinitis, síndrome del túnel carpiano (STC), golpes, caídas a nivel, contusiones</v>
      </c>
      <c r="W17" s="49" t="s">
        <v>36</v>
      </c>
      <c r="X17" s="48"/>
      <c r="Y17" s="45" t="s">
        <v>62</v>
      </c>
      <c r="Z17" s="45" t="s">
        <v>62</v>
      </c>
      <c r="AA17" s="45" t="s">
        <v>62</v>
      </c>
      <c r="AB17" s="45"/>
      <c r="AC17" s="56" t="s">
        <v>69</v>
      </c>
      <c r="AD17" s="56" t="s">
        <v>69</v>
      </c>
      <c r="AE17" s="56" t="s">
        <v>244</v>
      </c>
      <c r="AF17" s="77" t="s">
        <v>254</v>
      </c>
      <c r="AG17" s="48" t="s">
        <v>69</v>
      </c>
      <c r="AH17" s="45" t="s">
        <v>116</v>
      </c>
      <c r="AI17" s="48"/>
      <c r="AJ17" s="49" t="b">
        <f>IF(AI17=10,'Eval Riesgo'!$B$5,IF(AI17=6,'Eval Riesgo'!$B$6,IF(AI17=2,'Eval Riesgo'!$B$7,IF(AI17=1,'Eval Riesgo'!$B$8))))</f>
        <v>0</v>
      </c>
      <c r="AK17" s="48"/>
      <c r="AL17" s="49" t="b">
        <f>IF(AK17=4,'Eval Riesgo'!$B$13,IF(AK17=3,'Eval Riesgo'!$B$14,IF(AK17=2,'Eval Riesgo'!$B$15,IF(AK17=1,'Eval Riesgo'!$B$16))))</f>
        <v>0</v>
      </c>
      <c r="AM17" s="46">
        <f t="shared" si="3"/>
        <v>0</v>
      </c>
      <c r="AN17" s="46" t="str">
        <f>IF(AND(AM17&gt;=24,AM17&lt;=40),'Eval Riesgo'!$B$29,IF(AND(AM17&gt;=10,AM17&lt;=20),'Eval Riesgo'!$B$30,IF(AND(AM17&gt;=6,AM17&lt;=8),'Eval Riesgo'!$B$31,IF(AND(AM17&gt;=0,AM17&lt;=4),'Eval Riesgo'!$B$32))))</f>
        <v>Bajo (B)</v>
      </c>
      <c r="AO17" s="48"/>
      <c r="AP17" s="46" t="b">
        <f>IF(AO17=100,'Eval Riesgo'!$B$38,IF(AO17=60,'Eval Riesgo'!$B$39,IF(AO17=25,'Eval Riesgo'!$B$40,IF(AO17=10,'Eval Riesgo'!$B$41))))</f>
        <v>0</v>
      </c>
      <c r="AQ17" s="46">
        <f t="shared" si="4"/>
        <v>0</v>
      </c>
      <c r="AR17" s="46" t="str">
        <f>IF(AND(AQ17&gt;=600,AQ17&lt;=4000),'Eval Riesgo'!$B$57,IF(AND(AQ17&gt;=150,AQ17&lt;=500),'Eval Riesgo'!$B$58,IF(AND(AQ17&gt;=40,AQ17&lt;=120),'Eval Riesgo'!$B$59,IF(AND(AQ17&gt;=0,AQ17&lt;40),'Eval Riesgo'!$B$60))))</f>
        <v>IV</v>
      </c>
      <c r="AS17" s="46" t="str">
        <f>IF(AND(AR17="I"),'Eval Riesgo'!$C$65,IF(AND(AR17="II"),'Eval Riesgo'!$C$66,IF(AND(AR17="III"),'Eval Riesgo'!$C$67,IF(AND(AR17="IV"),'Eval Riesgo'!$C$68))))</f>
        <v>ACEPTABLE</v>
      </c>
    </row>
    <row r="18" spans="1:45" ht="72.75" customHeight="1" x14ac:dyDescent="0.3">
      <c r="A18" s="218"/>
      <c r="B18" s="218"/>
      <c r="C18" s="45" t="s">
        <v>62</v>
      </c>
      <c r="D18" s="45"/>
      <c r="E18" s="48" t="s">
        <v>300</v>
      </c>
      <c r="F18" s="47" t="s">
        <v>73</v>
      </c>
      <c r="G18" s="55" t="s">
        <v>119</v>
      </c>
      <c r="H18" s="75" t="s">
        <v>120</v>
      </c>
      <c r="I18" s="75" t="s">
        <v>121</v>
      </c>
      <c r="J18" s="45">
        <v>2</v>
      </c>
      <c r="K18" s="49" t="str">
        <f>IF(J18=10,'Eval Riesgo'!$B$5,IF(J18=6,'Eval Riesgo'!$B$6,IF(J18=2,'Eval Riesgo'!$B$7,IF(J18=1,'Eval Riesgo'!$B$8))))</f>
        <v>Medio (M)</v>
      </c>
      <c r="L18" s="48">
        <v>2</v>
      </c>
      <c r="M18" s="49" t="str">
        <f>IF(L18=4,'Eval Riesgo'!$B$13,IF(L18=3,'Eval Riesgo'!$B$14,IF(L18=2,'Eval Riesgo'!$B$15,IF(L18=1,'Eval Riesgo'!$B$16))))</f>
        <v>Ocasional (EO)</v>
      </c>
      <c r="N18" s="46">
        <f t="shared" si="0"/>
        <v>4</v>
      </c>
      <c r="O18" s="46" t="str">
        <f>IF(AND(N18&gt;=24,N18&lt;=40),'Eval Riesgo'!$B$29,IF(AND(N18&gt;=10,N18&lt;=20),'Eval Riesgo'!$B$30,IF(AND(N18&gt;=6,N18&lt;=8),'Eval Riesgo'!$B$31,IF(AND(N18&gt;=0,N18&lt;=4),'Eval Riesgo'!$B$32))))</f>
        <v>Bajo (B)</v>
      </c>
      <c r="P18" s="48">
        <v>100</v>
      </c>
      <c r="Q18" s="46" t="str">
        <f>IF(P18=100,'Eval Riesgo'!$B$38,IF(P18=60,'Eval Riesgo'!$B$39,IF(P18=25,'Eval Riesgo'!$B$40,IF(P18=10,'Eval Riesgo'!$B$41))))</f>
        <v>Mortal o catastrófico (M)</v>
      </c>
      <c r="R18" s="46">
        <f t="shared" si="1"/>
        <v>400</v>
      </c>
      <c r="S18" s="46" t="str">
        <f>IF(AND(R18&gt;=600,R18&lt;=4000),'Eval Riesgo'!$B$57,IF(AND(R18&gt;=150,R18&lt;=500),'Eval Riesgo'!$B$58,IF(AND(R18&gt;=40,R18&lt;=120),'Eval Riesgo'!$B$59,IF(AND(R18&gt;=0,R18&lt;40),'Eval Riesgo'!$B$60))))</f>
        <v>II</v>
      </c>
      <c r="T18" s="46" t="str">
        <f>IF(AND(S18="I"),'Eval Riesgo'!$C$65,IF(AND(S18="II"),'Eval Riesgo'!$C$66,IF(AND(S18="III"),'Eval Riesgo'!$C$67,IF(AND(S18="IV"),'Eval Riesgo'!$C$68))))</f>
        <v>NO ACEPTABLE O ACEPTABLE CON CONTROL ESPECÍFICO</v>
      </c>
      <c r="U18" s="46">
        <v>6</v>
      </c>
      <c r="V18" s="46" t="str">
        <f t="shared" si="2"/>
        <v>Colapso de estructuras, golpes, poli traumas muerte</v>
      </c>
      <c r="W18" s="49" t="s">
        <v>36</v>
      </c>
      <c r="X18" s="48"/>
      <c r="Y18" s="45" t="s">
        <v>62</v>
      </c>
      <c r="Z18" s="45" t="s">
        <v>62</v>
      </c>
      <c r="AA18" s="45" t="s">
        <v>62</v>
      </c>
      <c r="AB18" s="45" t="s">
        <v>62</v>
      </c>
      <c r="AC18" s="56" t="s">
        <v>69</v>
      </c>
      <c r="AD18" s="56" t="s">
        <v>69</v>
      </c>
      <c r="AE18" s="56" t="s">
        <v>69</v>
      </c>
      <c r="AF18" s="45" t="s">
        <v>255</v>
      </c>
      <c r="AG18" s="48" t="s">
        <v>69</v>
      </c>
      <c r="AH18" s="52"/>
      <c r="AI18" s="48"/>
      <c r="AJ18" s="49" t="b">
        <f>IF(AI18=10,'Eval Riesgo'!$B$5,IF(AI18=6,'Eval Riesgo'!$B$6,IF(AI18=2,'Eval Riesgo'!$B$7,IF(AI18=1,'Eval Riesgo'!$B$8))))</f>
        <v>0</v>
      </c>
      <c r="AK18" s="48"/>
      <c r="AL18" s="49" t="b">
        <f>IF(AK18=4,'Eval Riesgo'!$B$13,IF(AK18=3,'Eval Riesgo'!$B$14,IF(AK18=2,'Eval Riesgo'!$B$15,IF(AK18=1,'Eval Riesgo'!$B$16))))</f>
        <v>0</v>
      </c>
      <c r="AM18" s="46">
        <f t="shared" si="3"/>
        <v>0</v>
      </c>
      <c r="AN18" s="46" t="str">
        <f>IF(AND(AM18&gt;=24,AM18&lt;=40),'Eval Riesgo'!$B$29,IF(AND(AM18&gt;=10,AM18&lt;=20),'Eval Riesgo'!$B$30,IF(AND(AM18&gt;=6,AM18&lt;=8),'Eval Riesgo'!$B$31,IF(AND(AM18&gt;=0,AM18&lt;=4),'Eval Riesgo'!$B$32))))</f>
        <v>Bajo (B)</v>
      </c>
      <c r="AO18" s="48"/>
      <c r="AP18" s="46" t="b">
        <f>IF(AO18=100,'Eval Riesgo'!$B$38,IF(AO18=60,'Eval Riesgo'!$B$39,IF(AO18=25,'Eval Riesgo'!$B$40,IF(AO18=10,'Eval Riesgo'!$B$41))))</f>
        <v>0</v>
      </c>
      <c r="AQ18" s="46">
        <f t="shared" si="4"/>
        <v>0</v>
      </c>
      <c r="AR18" s="46" t="str">
        <f>IF(AND(AQ18&gt;=600,AQ18&lt;=4000),'Eval Riesgo'!$B$57,IF(AND(AQ18&gt;=150,AQ18&lt;=500),'Eval Riesgo'!$B$58,IF(AND(AQ18&gt;=40,AQ18&lt;=120),'Eval Riesgo'!$B$59,IF(AND(AQ18&gt;=0,AQ18&lt;40),'Eval Riesgo'!$B$60))))</f>
        <v>IV</v>
      </c>
      <c r="AS18" s="46" t="str">
        <f>IF(AND(AR18="I"),'Eval Riesgo'!$C$65,IF(AND(AR18="II"),'Eval Riesgo'!$C$66,IF(AND(AR18="III"),'Eval Riesgo'!$C$67,IF(AND(AR18="IV"),'Eval Riesgo'!$C$68))))</f>
        <v>ACEPTABLE</v>
      </c>
    </row>
    <row r="19" spans="1:45" ht="72.75" customHeight="1" x14ac:dyDescent="0.3">
      <c r="A19" s="218"/>
      <c r="B19" s="218"/>
      <c r="C19" s="45" t="s">
        <v>62</v>
      </c>
      <c r="D19" s="45"/>
      <c r="E19" s="48" t="s">
        <v>300</v>
      </c>
      <c r="F19" s="47" t="s">
        <v>92</v>
      </c>
      <c r="G19" s="55" t="s">
        <v>123</v>
      </c>
      <c r="H19" s="75" t="s">
        <v>256</v>
      </c>
      <c r="I19" s="75" t="s">
        <v>95</v>
      </c>
      <c r="J19" s="48">
        <v>2</v>
      </c>
      <c r="K19" s="49" t="str">
        <f>IF(J19=10,'Eval Riesgo'!$B$5,IF(J19=6,'Eval Riesgo'!$B$6,IF(J19=2,'Eval Riesgo'!$B$7,IF(J19=1,'Eval Riesgo'!$B$8))))</f>
        <v>Medio (M)</v>
      </c>
      <c r="L19" s="48">
        <v>3</v>
      </c>
      <c r="M19" s="49" t="str">
        <f>IF(L19=4,'Eval Riesgo'!$B$13,IF(L19=3,'Eval Riesgo'!$B$14,IF(L19=2,'Eval Riesgo'!$B$15,IF(L19=1,'Eval Riesgo'!$B$16))))</f>
        <v>Frecuente (EF)</v>
      </c>
      <c r="N19" s="46">
        <f t="shared" si="0"/>
        <v>6</v>
      </c>
      <c r="O19" s="46" t="str">
        <f>IF(AND(N19&gt;=24,N19&lt;=40),'Eval Riesgo'!$B$29,IF(AND(N19&gt;=10,N19&lt;=20),'Eval Riesgo'!$B$30,IF(AND(N19&gt;=6,N19&lt;=8),'Eval Riesgo'!$B$31,IF(AND(N19&gt;=0,N19&lt;=4),'Eval Riesgo'!$B$32))))</f>
        <v>Medio (M)</v>
      </c>
      <c r="P19" s="48">
        <v>10</v>
      </c>
      <c r="Q19" s="46" t="str">
        <f>IF(P19=100,'Eval Riesgo'!$B$38,IF(P19=60,'Eval Riesgo'!$B$39,IF(P19=25,'Eval Riesgo'!$B$40,IF(P19=10,'Eval Riesgo'!$B$41))))</f>
        <v>Leve (L)</v>
      </c>
      <c r="R19" s="46">
        <f t="shared" si="1"/>
        <v>60</v>
      </c>
      <c r="S19" s="46" t="str">
        <f>IF(AND(R19&gt;=600,R19&lt;=4000),'Eval Riesgo'!$B$57,IF(AND(R19&gt;=150,R19&lt;=500),'Eval Riesgo'!$B$58,IF(AND(R19&gt;=40,R19&lt;=120),'Eval Riesgo'!$B$59,IF(AND(R19&gt;=0,R19&lt;40),'Eval Riesgo'!$B$60))))</f>
        <v>III</v>
      </c>
      <c r="T19" s="46" t="str">
        <f>IF(AND(S19="I"),'Eval Riesgo'!$C$65,IF(AND(S19="II"),'Eval Riesgo'!$C$66,IF(AND(S19="III"),'Eval Riesgo'!$C$67,IF(AND(S19="IV"),'Eval Riesgo'!$C$68))))</f>
        <v>MEJORABLE</v>
      </c>
      <c r="U19" s="46">
        <v>6</v>
      </c>
      <c r="V19" s="46" t="str">
        <f t="shared" si="2"/>
        <v>Desordenes de trauma acumulativo, lesiones del sistema músculo esquelético, Tendinitis, síndrome del túnel carpiano (STC)</v>
      </c>
      <c r="W19" s="49" t="s">
        <v>36</v>
      </c>
      <c r="X19" s="48"/>
      <c r="Y19" s="45" t="s">
        <v>62</v>
      </c>
      <c r="Z19" s="45" t="s">
        <v>62</v>
      </c>
      <c r="AA19" s="45" t="s">
        <v>62</v>
      </c>
      <c r="AB19" s="45"/>
      <c r="AC19" s="56" t="s">
        <v>69</v>
      </c>
      <c r="AD19" s="56" t="s">
        <v>69</v>
      </c>
      <c r="AE19" s="56" t="s">
        <v>244</v>
      </c>
      <c r="AF19" s="75" t="s">
        <v>245</v>
      </c>
      <c r="AG19" s="48" t="s">
        <v>69</v>
      </c>
      <c r="AH19" s="52"/>
      <c r="AI19" s="48"/>
      <c r="AJ19" s="49"/>
      <c r="AK19" s="48"/>
      <c r="AL19" s="49"/>
      <c r="AM19" s="46"/>
      <c r="AN19" s="46"/>
      <c r="AO19" s="48"/>
      <c r="AP19" s="46"/>
      <c r="AQ19" s="46"/>
      <c r="AR19" s="46"/>
      <c r="AS19" s="46"/>
    </row>
    <row r="20" spans="1:45" ht="72.75" customHeight="1" x14ac:dyDescent="0.3">
      <c r="A20" s="218"/>
      <c r="B20" s="218"/>
      <c r="C20" s="45" t="s">
        <v>62</v>
      </c>
      <c r="D20" s="45"/>
      <c r="E20" s="48" t="s">
        <v>300</v>
      </c>
      <c r="F20" s="47" t="s">
        <v>73</v>
      </c>
      <c r="G20" s="55" t="s">
        <v>130</v>
      </c>
      <c r="H20" s="77" t="s">
        <v>131</v>
      </c>
      <c r="I20" s="77" t="s">
        <v>132</v>
      </c>
      <c r="J20" s="48">
        <v>2</v>
      </c>
      <c r="K20" s="49" t="str">
        <f>IF(J20=10,'Eval Riesgo'!$B$5,IF(J20=6,'Eval Riesgo'!$B$6,IF(J20=2,'Eval Riesgo'!$B$7,IF(J20=1,'Eval Riesgo'!$B$8))))</f>
        <v>Medio (M)</v>
      </c>
      <c r="L20" s="48">
        <v>2</v>
      </c>
      <c r="M20" s="49" t="str">
        <f>IF(L20=4,'Eval Riesgo'!$B$13,IF(L20=3,'Eval Riesgo'!$B$14,IF(L20=2,'Eval Riesgo'!$B$15,IF(L20=1,'Eval Riesgo'!$B$16))))</f>
        <v>Ocasional (EO)</v>
      </c>
      <c r="N20" s="46">
        <f t="shared" si="0"/>
        <v>4</v>
      </c>
      <c r="O20" s="46" t="str">
        <f>IF(AND(N20&gt;=24,N20&lt;=40),'Eval Riesgo'!$B$29,IF(AND(N20&gt;=10,N20&lt;=20),'Eval Riesgo'!$B$30,IF(AND(N20&gt;=6,N20&lt;=8),'Eval Riesgo'!$B$31,IF(AND(N20&gt;=0,N20&lt;=4),'Eval Riesgo'!$B$32))))</f>
        <v>Bajo (B)</v>
      </c>
      <c r="P20" s="48">
        <v>60</v>
      </c>
      <c r="Q20" s="46" t="str">
        <f>IF(P20=100,'Eval Riesgo'!$B$38,IF(P20=60,'Eval Riesgo'!$B$39,IF(P20=25,'Eval Riesgo'!$B$40,IF(P20=10,'Eval Riesgo'!$B$41))))</f>
        <v>Muy grave (MG)</v>
      </c>
      <c r="R20" s="46">
        <f t="shared" si="1"/>
        <v>240</v>
      </c>
      <c r="S20" s="46" t="str">
        <f>IF(AND(R20&gt;=600,R20&lt;=4000),'Eval Riesgo'!$B$57,IF(AND(R20&gt;=150,R20&lt;=500),'Eval Riesgo'!$B$58,IF(AND(R20&gt;=40,R20&lt;=120),'Eval Riesgo'!$B$59,IF(AND(R20&gt;=0,R20&lt;40),'Eval Riesgo'!$B$60))))</f>
        <v>II</v>
      </c>
      <c r="T20" s="46" t="str">
        <f>IF(AND(S20="I"),'Eval Riesgo'!$C$65,IF(AND(S20="II"),'Eval Riesgo'!$C$66,IF(AND(S20="III"),'Eval Riesgo'!$C$67,IF(AND(S20="IV"),'Eval Riesgo'!$C$68))))</f>
        <v>NO ACEPTABLE O ACEPTABLE CON CONTROL ESPECÍFICO</v>
      </c>
      <c r="U20" s="46">
        <v>6</v>
      </c>
      <c r="V20" s="46" t="str">
        <f t="shared" si="2"/>
        <v>Descargas eléctricas, dolor de cabeza, quemaduras, shock, golpes, heridas, contusiones.</v>
      </c>
      <c r="W20" s="49" t="s">
        <v>36</v>
      </c>
      <c r="X20" s="49"/>
      <c r="Y20" s="46" t="s">
        <v>62</v>
      </c>
      <c r="Z20" s="46"/>
      <c r="AA20" s="46"/>
      <c r="AB20" s="46"/>
      <c r="AC20" s="56" t="s">
        <v>69</v>
      </c>
      <c r="AD20" s="56" t="s">
        <v>69</v>
      </c>
      <c r="AE20" s="81" t="s">
        <v>257</v>
      </c>
      <c r="AF20" s="51" t="s">
        <v>69</v>
      </c>
      <c r="AG20" s="48" t="s">
        <v>69</v>
      </c>
      <c r="AH20" s="45"/>
      <c r="AI20" s="48"/>
      <c r="AJ20" s="49" t="b">
        <f>IF(AI20=10,'Eval Riesgo'!$B$5,IF(AI20=6,'Eval Riesgo'!$B$6,IF(AI20=2,'Eval Riesgo'!$B$7,IF(AI20=1,'Eval Riesgo'!$B$8))))</f>
        <v>0</v>
      </c>
      <c r="AK20" s="48"/>
      <c r="AL20" s="49" t="b">
        <f>IF(AK20=4,'Eval Riesgo'!$B$13,IF(AK20=3,'Eval Riesgo'!$B$14,IF(AK20=2,'Eval Riesgo'!$B$15,IF(AK20=1,'Eval Riesgo'!$B$16))))</f>
        <v>0</v>
      </c>
      <c r="AM20" s="46">
        <f t="shared" si="3"/>
        <v>0</v>
      </c>
      <c r="AN20" s="46" t="str">
        <f>IF(AND(AM20&gt;=24,AM20&lt;=40),'Eval Riesgo'!$B$29,IF(AND(AM20&gt;=10,AM20&lt;=20),'Eval Riesgo'!$B$30,IF(AND(AM20&gt;=6,AM20&lt;=8),'Eval Riesgo'!$B$31,IF(AND(AM20&gt;=0,AM20&lt;=4),'Eval Riesgo'!$B$32))))</f>
        <v>Bajo (B)</v>
      </c>
      <c r="AO20" s="48"/>
      <c r="AP20" s="46" t="b">
        <f>IF(AO20=100,'Eval Riesgo'!$B$38,IF(AO20=60,'Eval Riesgo'!$B$39,IF(AO20=25,'Eval Riesgo'!$B$40,IF(AO20=10,'Eval Riesgo'!$B$41))))</f>
        <v>0</v>
      </c>
      <c r="AQ20" s="46">
        <f t="shared" si="4"/>
        <v>0</v>
      </c>
      <c r="AR20" s="46" t="str">
        <f>IF(AND(AQ20&gt;=600,AQ20&lt;=4000),'Eval Riesgo'!$B$57,IF(AND(AQ20&gt;=150,AQ20&lt;=500),'Eval Riesgo'!$B$58,IF(AND(AQ20&gt;=40,AQ20&lt;=120),'Eval Riesgo'!$B$59,IF(AND(AQ20&gt;=0,AQ20&lt;40),'Eval Riesgo'!$B$60))))</f>
        <v>IV</v>
      </c>
      <c r="AS20" s="46" t="str">
        <f>IF(AND(AR20="I"),'Eval Riesgo'!$C$65,IF(AND(AR20="II"),'Eval Riesgo'!$C$66,IF(AND(AR20="III"),'Eval Riesgo'!$C$67,IF(AND(AR20="IV"),'Eval Riesgo'!$C$68))))</f>
        <v>ACEPTABLE</v>
      </c>
    </row>
    <row r="21" spans="1:45" ht="72.75" customHeight="1" x14ac:dyDescent="0.3">
      <c r="A21" s="218"/>
      <c r="B21" s="218"/>
      <c r="C21" s="45" t="s">
        <v>62</v>
      </c>
      <c r="D21" s="45"/>
      <c r="E21" s="48" t="s">
        <v>300</v>
      </c>
      <c r="F21" s="47" t="s">
        <v>73</v>
      </c>
      <c r="G21" s="55" t="s">
        <v>130</v>
      </c>
      <c r="H21" s="77" t="s">
        <v>134</v>
      </c>
      <c r="I21" s="77" t="s">
        <v>132</v>
      </c>
      <c r="J21" s="48">
        <v>2</v>
      </c>
      <c r="K21" s="49" t="str">
        <f>IF(J21=10,'Eval Riesgo'!$B$5,IF(J21=6,'Eval Riesgo'!$B$6,IF(J21=2,'Eval Riesgo'!$B$7,IF(J21=1,'Eval Riesgo'!$B$8))))</f>
        <v>Medio (M)</v>
      </c>
      <c r="L21" s="48">
        <v>2</v>
      </c>
      <c r="M21" s="49" t="str">
        <f>IF(L21=4,'Eval Riesgo'!$B$13,IF(L21=3,'Eval Riesgo'!$B$14,IF(L21=2,'Eval Riesgo'!$B$15,IF(L21=1,'Eval Riesgo'!$B$16))))</f>
        <v>Ocasional (EO)</v>
      </c>
      <c r="N21" s="46">
        <f t="shared" si="0"/>
        <v>4</v>
      </c>
      <c r="O21" s="46" t="str">
        <f>IF(AND(N21&gt;=24,N21&lt;=40),'Eval Riesgo'!$B$29,IF(AND(N21&gt;=10,N21&lt;=20),'Eval Riesgo'!$B$30,IF(AND(N21&gt;=6,N21&lt;=8),'Eval Riesgo'!$B$31,IF(AND(N21&gt;=0,N21&lt;=4),'Eval Riesgo'!$B$32))))</f>
        <v>Bajo (B)</v>
      </c>
      <c r="P21" s="48">
        <v>60</v>
      </c>
      <c r="Q21" s="46" t="str">
        <f>IF(P21=100,'Eval Riesgo'!$B$38,IF(P21=60,'Eval Riesgo'!$B$39,IF(P21=25,'Eval Riesgo'!$B$40,IF(P21=10,'Eval Riesgo'!$B$41))))</f>
        <v>Muy grave (MG)</v>
      </c>
      <c r="R21" s="46">
        <f t="shared" si="1"/>
        <v>240</v>
      </c>
      <c r="S21" s="46" t="str">
        <f>IF(AND(R21&gt;=600,R21&lt;=4000),'Eval Riesgo'!$B$57,IF(AND(R21&gt;=150,R21&lt;=500),'Eval Riesgo'!$B$58,IF(AND(R21&gt;=40,R21&lt;=120),'Eval Riesgo'!$B$59,IF(AND(R21&gt;=0,R21&lt;40),'Eval Riesgo'!$B$60))))</f>
        <v>II</v>
      </c>
      <c r="T21" s="46" t="str">
        <f>IF(AND(S21="I"),'Eval Riesgo'!$C$65,IF(AND(S21="II"),'Eval Riesgo'!$C$66,IF(AND(S21="III"),'Eval Riesgo'!$C$67,IF(AND(S21="IV"),'Eval Riesgo'!$C$68))))</f>
        <v>NO ACEPTABLE O ACEPTABLE CON CONTROL ESPECÍFICO</v>
      </c>
      <c r="U21" s="46">
        <v>6</v>
      </c>
      <c r="V21" s="46" t="str">
        <f t="shared" si="2"/>
        <v>Descargas eléctricas, dolor de cabeza, quemaduras, shock, golpes, heridas, contusiones.</v>
      </c>
      <c r="W21" s="49" t="s">
        <v>36</v>
      </c>
      <c r="X21" s="49"/>
      <c r="Y21" s="46" t="s">
        <v>62</v>
      </c>
      <c r="Z21" s="46"/>
      <c r="AA21" s="46"/>
      <c r="AB21" s="46"/>
      <c r="AC21" s="56" t="s">
        <v>69</v>
      </c>
      <c r="AD21" s="56" t="s">
        <v>69</v>
      </c>
      <c r="AE21" s="81" t="s">
        <v>258</v>
      </c>
      <c r="AF21" s="51" t="s">
        <v>69</v>
      </c>
      <c r="AG21" s="48" t="s">
        <v>69</v>
      </c>
      <c r="AH21" s="45"/>
      <c r="AI21" s="48"/>
      <c r="AJ21" s="49"/>
      <c r="AK21" s="48"/>
      <c r="AL21" s="49"/>
      <c r="AM21" s="46"/>
      <c r="AN21" s="46"/>
      <c r="AO21" s="48"/>
      <c r="AP21" s="46"/>
      <c r="AQ21" s="46"/>
      <c r="AR21" s="46"/>
      <c r="AS21" s="46"/>
    </row>
    <row r="22" spans="1:45" ht="72.75" customHeight="1" x14ac:dyDescent="0.3">
      <c r="A22" s="218"/>
      <c r="B22" s="218"/>
      <c r="C22" s="45" t="s">
        <v>62</v>
      </c>
      <c r="D22" s="45"/>
      <c r="E22" s="48" t="s">
        <v>303</v>
      </c>
      <c r="F22" s="47" t="s">
        <v>82</v>
      </c>
      <c r="G22" s="83" t="s">
        <v>153</v>
      </c>
      <c r="H22" s="77" t="s">
        <v>260</v>
      </c>
      <c r="I22" s="75" t="s">
        <v>155</v>
      </c>
      <c r="J22" s="45">
        <v>2</v>
      </c>
      <c r="K22" s="49" t="str">
        <f>IF(J22=10,'Eval Riesgo'!$B$5,IF(J22=6,'Eval Riesgo'!$B$6,IF(J22=2,'Eval Riesgo'!$B$7,IF(J22=1,'Eval Riesgo'!$B$8))))</f>
        <v>Medio (M)</v>
      </c>
      <c r="L22" s="45">
        <v>3</v>
      </c>
      <c r="M22" s="49" t="str">
        <f>IF(L22=4,'Eval Riesgo'!$B$13,IF(L22=3,'Eval Riesgo'!$B$14,IF(L22=2,'Eval Riesgo'!$B$15,IF(L22=1,'Eval Riesgo'!$B$16))))</f>
        <v>Frecuente (EF)</v>
      </c>
      <c r="N22" s="46">
        <f t="shared" si="0"/>
        <v>6</v>
      </c>
      <c r="O22" s="46" t="str">
        <f>IF(AND(N22&gt;=24,N22&lt;=40),'Eval Riesgo'!$B$29,IF(AND(N22&gt;=10,N22&lt;=20),'Eval Riesgo'!$B$30,IF(AND(N22&gt;=6,N22&lt;=8),'Eval Riesgo'!$B$31,IF(AND(N22&gt;=0,N22&lt;=4),'Eval Riesgo'!$B$32))))</f>
        <v>Medio (M)</v>
      </c>
      <c r="P22" s="45">
        <v>60</v>
      </c>
      <c r="Q22" s="46" t="str">
        <f>IF(P22=100,'Eval Riesgo'!$B$38,IF(P22=60,'Eval Riesgo'!$B$39,IF(P22=25,'Eval Riesgo'!$B$40,IF(P22=10,'Eval Riesgo'!$B$41))))</f>
        <v>Muy grave (MG)</v>
      </c>
      <c r="R22" s="46">
        <f t="shared" si="1"/>
        <v>360</v>
      </c>
      <c r="S22" s="46" t="str">
        <f>IF(AND(R22&gt;=600,R22&lt;=4000),'Eval Riesgo'!$B$57,IF(AND(R22&gt;=150,R22&lt;=500),'Eval Riesgo'!$B$58,IF(AND(R22&gt;=40,R22&lt;=120),'Eval Riesgo'!$B$59,IF(AND(R22&gt;=0,R22&lt;40),'Eval Riesgo'!$B$60))))</f>
        <v>II</v>
      </c>
      <c r="T22" s="46" t="str">
        <f>IF(AND(S22="I"),'Eval Riesgo'!$C$65,IF(AND(S22="II"),'Eval Riesgo'!$C$66,IF(AND(S22="III"),'Eval Riesgo'!$C$67,IF(AND(S22="IV"),'Eval Riesgo'!$C$68))))</f>
        <v>NO ACEPTABLE O ACEPTABLE CON CONTROL ESPECÍFICO</v>
      </c>
      <c r="U22" s="46">
        <v>6</v>
      </c>
      <c r="V22" s="46" t="str">
        <f t="shared" si="2"/>
        <v>Incendios, quemaduras, intoxicación, afectaciones respiratorias, dermatitis, alergias.</v>
      </c>
      <c r="W22" s="49" t="s">
        <v>36</v>
      </c>
      <c r="X22" s="48"/>
      <c r="Y22" s="45" t="s">
        <v>62</v>
      </c>
      <c r="Z22" s="45"/>
      <c r="AA22" s="45"/>
      <c r="AB22" s="45"/>
      <c r="AC22" s="56" t="s">
        <v>69</v>
      </c>
      <c r="AD22" s="56" t="s">
        <v>69</v>
      </c>
      <c r="AE22" s="56" t="s">
        <v>69</v>
      </c>
      <c r="AF22" s="77" t="s">
        <v>261</v>
      </c>
      <c r="AG22" s="48" t="s">
        <v>157</v>
      </c>
      <c r="AH22" s="45"/>
      <c r="AI22" s="48"/>
      <c r="AJ22" s="49"/>
      <c r="AK22" s="48"/>
      <c r="AL22" s="49"/>
      <c r="AM22" s="46"/>
      <c r="AN22" s="46"/>
      <c r="AO22" s="48"/>
      <c r="AP22" s="46"/>
      <c r="AQ22" s="46"/>
      <c r="AR22" s="46"/>
      <c r="AS22" s="46"/>
    </row>
    <row r="23" spans="1:45" ht="72.75" customHeight="1" x14ac:dyDescent="0.3">
      <c r="A23" s="218"/>
      <c r="B23" s="218"/>
      <c r="C23" s="45" t="s">
        <v>62</v>
      </c>
      <c r="D23" s="45"/>
      <c r="E23" s="48" t="s">
        <v>303</v>
      </c>
      <c r="F23" s="47" t="s">
        <v>64</v>
      </c>
      <c r="G23" s="83" t="s">
        <v>158</v>
      </c>
      <c r="H23" s="79" t="s">
        <v>159</v>
      </c>
      <c r="I23" s="75" t="s">
        <v>160</v>
      </c>
      <c r="J23" s="45">
        <v>2</v>
      </c>
      <c r="K23" s="49" t="str">
        <f>IF(J23=10,'Eval Riesgo'!$B$5,IF(J23=6,'Eval Riesgo'!$B$6,IF(J23=2,'Eval Riesgo'!$B$7,IF(J23=1,'Eval Riesgo'!$B$8))))</f>
        <v>Medio (M)</v>
      </c>
      <c r="L23" s="45">
        <v>3</v>
      </c>
      <c r="M23" s="49" t="str">
        <f>IF(L23=4,'Eval Riesgo'!$B$13,IF(L23=3,'Eval Riesgo'!$B$14,IF(L23=2,'Eval Riesgo'!$B$15,IF(L23=1,'Eval Riesgo'!$B$16))))</f>
        <v>Frecuente (EF)</v>
      </c>
      <c r="N23" s="46">
        <f t="shared" si="0"/>
        <v>6</v>
      </c>
      <c r="O23" s="46" t="str">
        <f>IF(AND(N23&gt;=24,N23&lt;=40),'Eval Riesgo'!$B$29,IF(AND(N23&gt;=10,N23&lt;=20),'Eval Riesgo'!$B$30,IF(AND(N23&gt;=6,N23&lt;=8),'Eval Riesgo'!$B$31,IF(AND(N23&gt;=0,N23&lt;=4),'Eval Riesgo'!$B$32))))</f>
        <v>Medio (M)</v>
      </c>
      <c r="P23" s="45">
        <v>60</v>
      </c>
      <c r="Q23" s="46" t="str">
        <f>IF(P23=100,'Eval Riesgo'!$B$38,IF(P23=60,'Eval Riesgo'!$B$39,IF(P23=25,'Eval Riesgo'!$B$40,IF(P23=10,'Eval Riesgo'!$B$41))))</f>
        <v>Muy grave (MG)</v>
      </c>
      <c r="R23" s="46">
        <f t="shared" si="1"/>
        <v>360</v>
      </c>
      <c r="S23" s="46" t="str">
        <f>IF(AND(R23&gt;=600,R23&lt;=4000),'Eval Riesgo'!$B$57,IF(AND(R23&gt;=150,R23&lt;=500),'Eval Riesgo'!$B$58,IF(AND(R23&gt;=40,R23&lt;=120),'Eval Riesgo'!$B$59,IF(AND(R23&gt;=0,R23&lt;40),'Eval Riesgo'!$B$60))))</f>
        <v>II</v>
      </c>
      <c r="T23" s="46" t="str">
        <f>IF(AND(S23="I"),'Eval Riesgo'!$C$65,IF(AND(S23="II"),'Eval Riesgo'!$C$66,IF(AND(S23="III"),'Eval Riesgo'!$C$67,IF(AND(S23="IV"),'Eval Riesgo'!$C$68))))</f>
        <v>NO ACEPTABLE O ACEPTABLE CON CONTROL ESPECÍFICO</v>
      </c>
      <c r="U23" s="46">
        <v>6</v>
      </c>
      <c r="V23" s="46" t="str">
        <f t="shared" si="2"/>
        <v>Cortes, traumas, heridas, infección,  mordeduras, picaduras</v>
      </c>
      <c r="W23" s="49" t="s">
        <v>36</v>
      </c>
      <c r="X23" s="48"/>
      <c r="Y23" s="45" t="s">
        <v>62</v>
      </c>
      <c r="Z23" s="45"/>
      <c r="AA23" s="45"/>
      <c r="AB23" s="45"/>
      <c r="AC23" s="56" t="s">
        <v>69</v>
      </c>
      <c r="AD23" s="56" t="s">
        <v>69</v>
      </c>
      <c r="AE23" s="56" t="s">
        <v>69</v>
      </c>
      <c r="AF23" s="75" t="s">
        <v>262</v>
      </c>
      <c r="AG23" s="78" t="s">
        <v>304</v>
      </c>
      <c r="AH23" s="45"/>
      <c r="AI23" s="48"/>
      <c r="AJ23" s="49"/>
      <c r="AK23" s="48"/>
      <c r="AL23" s="49"/>
      <c r="AM23" s="46"/>
      <c r="AN23" s="46"/>
      <c r="AO23" s="48"/>
      <c r="AP23" s="46"/>
      <c r="AQ23" s="46"/>
      <c r="AR23" s="46"/>
      <c r="AS23" s="46"/>
    </row>
    <row r="24" spans="1:45" ht="72.75" customHeight="1" x14ac:dyDescent="0.3">
      <c r="A24" s="218"/>
      <c r="B24" s="218"/>
      <c r="C24" s="45" t="s">
        <v>62</v>
      </c>
      <c r="D24" s="45"/>
      <c r="E24" s="48" t="s">
        <v>303</v>
      </c>
      <c r="F24" s="47" t="s">
        <v>164</v>
      </c>
      <c r="G24" s="52" t="s">
        <v>136</v>
      </c>
      <c r="H24" s="75" t="s">
        <v>165</v>
      </c>
      <c r="I24" s="75" t="s">
        <v>138</v>
      </c>
      <c r="J24" s="45">
        <v>2</v>
      </c>
      <c r="K24" s="49" t="str">
        <f>IF(J24=10,'Eval Riesgo'!$B$5,IF(J24=6,'Eval Riesgo'!$B$6,IF(J24=2,'Eval Riesgo'!$B$7,IF(J24=1,'Eval Riesgo'!$B$8))))</f>
        <v>Medio (M)</v>
      </c>
      <c r="L24" s="45">
        <v>3</v>
      </c>
      <c r="M24" s="49" t="str">
        <f>IF(L24=4,'Eval Riesgo'!$B$13,IF(L24=3,'Eval Riesgo'!$B$14,IF(L24=2,'Eval Riesgo'!$B$15,IF(L24=1,'Eval Riesgo'!$B$16))))</f>
        <v>Frecuente (EF)</v>
      </c>
      <c r="N24" s="46">
        <f t="shared" si="0"/>
        <v>6</v>
      </c>
      <c r="O24" s="46" t="str">
        <f>IF(AND(N24&gt;=24,N24&lt;=40),'Eval Riesgo'!$B$29,IF(AND(N24&gt;=10,N24&lt;=20),'Eval Riesgo'!$B$30,IF(AND(N24&gt;=6,N24&lt;=8),'Eval Riesgo'!$B$31,IF(AND(N24&gt;=0,N24&lt;=4),'Eval Riesgo'!$B$32))))</f>
        <v>Medio (M)</v>
      </c>
      <c r="P24" s="45">
        <v>60</v>
      </c>
      <c r="Q24" s="46" t="str">
        <f>IF(P24=100,'Eval Riesgo'!$B$38,IF(P24=60,'Eval Riesgo'!$B$39,IF(P24=25,'Eval Riesgo'!$B$40,IF(P24=10,'Eval Riesgo'!$B$41))))</f>
        <v>Muy grave (MG)</v>
      </c>
      <c r="R24" s="46">
        <f t="shared" si="1"/>
        <v>360</v>
      </c>
      <c r="S24" s="46" t="str">
        <f>IF(AND(R24&gt;=600,R24&lt;=4000),'Eval Riesgo'!$B$57,IF(AND(R24&gt;=150,R24&lt;=500),'Eval Riesgo'!$B$58,IF(AND(R24&gt;=40,R24&lt;=120),'Eval Riesgo'!$B$59,IF(AND(R24&gt;=0,R24&lt;40),'Eval Riesgo'!$B$60))))</f>
        <v>II</v>
      </c>
      <c r="T24" s="46" t="str">
        <f>IF(AND(S24="I"),'Eval Riesgo'!$C$65,IF(AND(S24="II"),'Eval Riesgo'!$C$66,IF(AND(S24="III"),'Eval Riesgo'!$C$67,IF(AND(S24="IV"),'Eval Riesgo'!$C$68))))</f>
        <v>NO ACEPTABLE O ACEPTABLE CON CONTROL ESPECÍFICO</v>
      </c>
      <c r="U24" s="46">
        <v>6</v>
      </c>
      <c r="V24" s="46" t="str">
        <f t="shared" si="2"/>
        <v>Golpes, traumas, heridas, infecciones, intoxicación, Mordeduras, picaduras, punciones, reacciones alérgicas, muerte</v>
      </c>
      <c r="W24" s="49" t="s">
        <v>36</v>
      </c>
      <c r="X24" s="48"/>
      <c r="Y24" s="45" t="s">
        <v>62</v>
      </c>
      <c r="Z24" s="45"/>
      <c r="AA24" s="45"/>
      <c r="AB24" s="45"/>
      <c r="AC24" s="56" t="s">
        <v>69</v>
      </c>
      <c r="AD24" s="56" t="s">
        <v>69</v>
      </c>
      <c r="AE24" s="56" t="s">
        <v>69</v>
      </c>
      <c r="AF24" s="77" t="s">
        <v>264</v>
      </c>
      <c r="AG24" s="76" t="s">
        <v>265</v>
      </c>
      <c r="AH24" s="45"/>
      <c r="AI24" s="48"/>
      <c r="AJ24" s="49"/>
      <c r="AK24" s="48"/>
      <c r="AL24" s="49"/>
      <c r="AM24" s="46"/>
      <c r="AN24" s="46"/>
      <c r="AO24" s="48"/>
      <c r="AP24" s="46"/>
      <c r="AQ24" s="46"/>
      <c r="AR24" s="46"/>
      <c r="AS24" s="46"/>
    </row>
    <row r="25" spans="1:45" ht="72.75" customHeight="1" x14ac:dyDescent="0.3">
      <c r="A25" s="218"/>
      <c r="B25" s="218"/>
      <c r="C25" s="45" t="s">
        <v>62</v>
      </c>
      <c r="D25" s="45"/>
      <c r="E25" s="48" t="s">
        <v>303</v>
      </c>
      <c r="F25" s="47" t="s">
        <v>73</v>
      </c>
      <c r="G25" s="83" t="s">
        <v>169</v>
      </c>
      <c r="H25" s="79" t="s">
        <v>170</v>
      </c>
      <c r="I25" s="75" t="s">
        <v>128</v>
      </c>
      <c r="J25" s="45">
        <v>2</v>
      </c>
      <c r="K25" s="49" t="str">
        <f>IF(J25=10,'Eval Riesgo'!$B$5,IF(J25=6,'Eval Riesgo'!$B$6,IF(J25=2,'Eval Riesgo'!$B$7,IF(J25=1,'Eval Riesgo'!$B$8))))</f>
        <v>Medio (M)</v>
      </c>
      <c r="L25" s="45">
        <v>3</v>
      </c>
      <c r="M25" s="49" t="str">
        <f>IF(L25=4,'Eval Riesgo'!$B$13,IF(L25=3,'Eval Riesgo'!$B$14,IF(L25=2,'Eval Riesgo'!$B$15,IF(L25=1,'Eval Riesgo'!$B$16))))</f>
        <v>Frecuente (EF)</v>
      </c>
      <c r="N25" s="46">
        <f t="shared" si="0"/>
        <v>6</v>
      </c>
      <c r="O25" s="46" t="str">
        <f>IF(AND(N25&gt;=24,N25&lt;=40),'Eval Riesgo'!$B$29,IF(AND(N25&gt;=10,N25&lt;=20),'Eval Riesgo'!$B$30,IF(AND(N25&gt;=6,N25&lt;=8),'Eval Riesgo'!$B$31,IF(AND(N25&gt;=0,N25&lt;=4),'Eval Riesgo'!$B$32))))</f>
        <v>Medio (M)</v>
      </c>
      <c r="P25" s="45">
        <v>60</v>
      </c>
      <c r="Q25" s="46" t="str">
        <f>IF(P25=100,'Eval Riesgo'!$B$38,IF(P25=60,'Eval Riesgo'!$B$39,IF(P25=25,'Eval Riesgo'!$B$40,IF(P25=10,'Eval Riesgo'!$B$41))))</f>
        <v>Muy grave (MG)</v>
      </c>
      <c r="R25" s="46">
        <f t="shared" si="1"/>
        <v>360</v>
      </c>
      <c r="S25" s="46" t="str">
        <f>IF(AND(R25&gt;=600,R25&lt;=4000),'Eval Riesgo'!$B$57,IF(AND(R25&gt;=150,R25&lt;=500),'Eval Riesgo'!$B$58,IF(AND(R25&gt;=40,R25&lt;=120),'Eval Riesgo'!$B$59,IF(AND(R25&gt;=0,R25&lt;40),'Eval Riesgo'!$B$60))))</f>
        <v>II</v>
      </c>
      <c r="T25" s="46" t="str">
        <f>IF(AND(S25="I"),'Eval Riesgo'!$C$65,IF(AND(S25="II"),'Eval Riesgo'!$C$66,IF(AND(S25="III"),'Eval Riesgo'!$C$67,IF(AND(S25="IV"),'Eval Riesgo'!$C$68))))</f>
        <v>NO ACEPTABLE O ACEPTABLE CON CONTROL ESPECÍFICO</v>
      </c>
      <c r="U25" s="46">
        <v>6</v>
      </c>
      <c r="V25" s="46" t="str">
        <f t="shared" si="2"/>
        <v>Golpes, traumas, laceraciones, punciones</v>
      </c>
      <c r="W25" s="49" t="s">
        <v>36</v>
      </c>
      <c r="X25" s="48"/>
      <c r="Y25" s="45" t="s">
        <v>62</v>
      </c>
      <c r="Z25" s="45"/>
      <c r="AA25" s="45"/>
      <c r="AB25" s="45"/>
      <c r="AC25" s="56" t="s">
        <v>69</v>
      </c>
      <c r="AD25" s="56" t="s">
        <v>69</v>
      </c>
      <c r="AE25" s="56" t="s">
        <v>69</v>
      </c>
      <c r="AF25" s="77" t="s">
        <v>192</v>
      </c>
      <c r="AG25" s="76" t="s">
        <v>172</v>
      </c>
      <c r="AH25" s="45"/>
      <c r="AI25" s="48"/>
      <c r="AJ25" s="49"/>
      <c r="AK25" s="48"/>
      <c r="AL25" s="49"/>
      <c r="AM25" s="46"/>
      <c r="AN25" s="46"/>
      <c r="AO25" s="48"/>
      <c r="AP25" s="46"/>
      <c r="AQ25" s="46"/>
      <c r="AR25" s="46"/>
      <c r="AS25" s="46"/>
    </row>
    <row r="26" spans="1:45" ht="72.75" customHeight="1" x14ac:dyDescent="0.3">
      <c r="A26" s="219"/>
      <c r="B26" s="219"/>
      <c r="C26" s="45" t="s">
        <v>62</v>
      </c>
      <c r="D26" s="45"/>
      <c r="E26" s="48" t="s">
        <v>303</v>
      </c>
      <c r="F26" s="47" t="s">
        <v>64</v>
      </c>
      <c r="G26" s="83" t="s">
        <v>193</v>
      </c>
      <c r="H26" s="75" t="s">
        <v>194</v>
      </c>
      <c r="I26" s="75" t="s">
        <v>195</v>
      </c>
      <c r="J26" s="45">
        <v>2</v>
      </c>
      <c r="K26" s="49" t="str">
        <f>IF(J26=10,'Eval Riesgo'!$B$5,IF(J26=6,'Eval Riesgo'!$B$6,IF(J26=2,'Eval Riesgo'!$B$7,IF(J26=1,'Eval Riesgo'!$B$8))))</f>
        <v>Medio (M)</v>
      </c>
      <c r="L26" s="48">
        <v>3</v>
      </c>
      <c r="M26" s="49" t="str">
        <f>IF(L26=4,'Eval Riesgo'!$B$13,IF(L26=3,'Eval Riesgo'!$B$14,IF(L26=2,'Eval Riesgo'!$B$15,IF(L26=1,'Eval Riesgo'!$B$16))))</f>
        <v>Frecuente (EF)</v>
      </c>
      <c r="N26" s="46">
        <f t="shared" si="0"/>
        <v>6</v>
      </c>
      <c r="O26" s="46" t="str">
        <f>IF(AND(N26&gt;=24,N26&lt;=40),'Eval Riesgo'!$B$29,IF(AND(N26&gt;=10,N26&lt;=20),'Eval Riesgo'!$B$30,IF(AND(N26&gt;=6,N26&lt;=8),'Eval Riesgo'!$B$31,IF(AND(N26&gt;=0,N26&lt;=4),'Eval Riesgo'!$B$32))))</f>
        <v>Medio (M)</v>
      </c>
      <c r="P26" s="48">
        <v>60</v>
      </c>
      <c r="Q26" s="46" t="str">
        <f>IF(P26=100,'Eval Riesgo'!$B$38,IF(P26=60,'Eval Riesgo'!$B$39,IF(P26=25,'Eval Riesgo'!$B$40,IF(P26=10,'Eval Riesgo'!$B$41))))</f>
        <v>Muy grave (MG)</v>
      </c>
      <c r="R26" s="46">
        <f t="shared" si="1"/>
        <v>360</v>
      </c>
      <c r="S26" s="46" t="str">
        <f>IF(AND(R26&gt;=600,R26&lt;=4000),'Eval Riesgo'!$B$57,IF(AND(R26&gt;=150,R26&lt;=500),'Eval Riesgo'!$B$58,IF(AND(R26&gt;=40,R26&lt;=120),'Eval Riesgo'!$B$59,IF(AND(R26&gt;=0,R26&lt;40),'Eval Riesgo'!$B$60))))</f>
        <v>II</v>
      </c>
      <c r="T26" s="46" t="str">
        <f>IF(AND(S26="I"),'Eval Riesgo'!$C$65,IF(AND(S26="II"),'Eval Riesgo'!$C$66,IF(AND(S26="III"),'Eval Riesgo'!$C$67,IF(AND(S26="IV"),'Eval Riesgo'!$C$68))))</f>
        <v>NO ACEPTABLE O ACEPTABLE CON CONTROL ESPECÍFICO</v>
      </c>
      <c r="U26" s="46">
        <v>6</v>
      </c>
      <c r="V26" s="46" t="str">
        <f t="shared" si="2"/>
        <v xml:space="preserve">Zoonosis, Enfermedades infecciosas, gastrointestinales, tóxicas y reacciones alérgicas. </v>
      </c>
      <c r="W26" s="49" t="s">
        <v>36</v>
      </c>
      <c r="X26" s="48"/>
      <c r="Y26" s="45" t="s">
        <v>62</v>
      </c>
      <c r="Z26" s="45"/>
      <c r="AA26" s="45" t="s">
        <v>62</v>
      </c>
      <c r="AB26" s="45"/>
      <c r="AC26" s="56" t="s">
        <v>69</v>
      </c>
      <c r="AD26" s="56" t="s">
        <v>69</v>
      </c>
      <c r="AE26" s="56" t="s">
        <v>69</v>
      </c>
      <c r="AF26" s="77" t="s">
        <v>266</v>
      </c>
      <c r="AG26" s="76" t="s">
        <v>267</v>
      </c>
      <c r="AH26" s="45"/>
    </row>
    <row r="27" spans="1:45" ht="54" x14ac:dyDescent="0.3">
      <c r="A27" s="46" t="s">
        <v>228</v>
      </c>
      <c r="B27" s="45" t="s">
        <v>305</v>
      </c>
      <c r="C27" s="45" t="s">
        <v>62</v>
      </c>
      <c r="D27" s="45"/>
      <c r="E27" s="48" t="s">
        <v>303</v>
      </c>
      <c r="F27" s="47" t="s">
        <v>92</v>
      </c>
      <c r="G27" s="52" t="s">
        <v>293</v>
      </c>
      <c r="H27" s="52" t="s">
        <v>294</v>
      </c>
      <c r="I27" s="75" t="s">
        <v>295</v>
      </c>
      <c r="J27" s="45">
        <v>2</v>
      </c>
      <c r="K27" s="45" t="str">
        <f>IF(J27=10,'Eval Riesgo'!$B$5,IF(J27=6,'Eval Riesgo'!$B$6,IF(J27=2,'Eval Riesgo'!$B$7,IF(J27=1,'Eval Riesgo'!$B$8))))</f>
        <v>Medio (M)</v>
      </c>
      <c r="L27" s="45">
        <v>2</v>
      </c>
      <c r="M27" s="45" t="str">
        <f>IF(L27=4,'Eval Riesgo'!$B$13,IF(L27=3,'Eval Riesgo'!$B$14,IF(L27=2,'Eval Riesgo'!$B$15,IF(L27=1,'Eval Riesgo'!$B$16))))</f>
        <v>Ocasional (EO)</v>
      </c>
      <c r="N27" s="45">
        <f>+J27*L27</f>
        <v>4</v>
      </c>
      <c r="O27" s="45" t="str">
        <f>IF(AND(N27&gt;=24,N27&lt;=40),'Eval Riesgo'!$B$29,IF(AND(N27&gt;=10,N27&lt;=20),'Eval Riesgo'!$B$30,IF(AND(N27&gt;=6,N27&lt;=8),'Eval Riesgo'!$B$31,IF(AND(N27&gt;=0,N27&lt;=4),'Eval Riesgo'!$B$32))))</f>
        <v>Bajo (B)</v>
      </c>
      <c r="P27" s="45">
        <v>60</v>
      </c>
      <c r="Q27" s="45" t="str">
        <f>IF(P27=100,'Eval Riesgo'!$B$38,IF(P27=60,'Eval Riesgo'!$B$39,IF(P27=25,'Eval Riesgo'!$B$40,IF(P27=10,'Eval Riesgo'!$B$41))))</f>
        <v>Muy grave (MG)</v>
      </c>
      <c r="R27" s="45">
        <f>+N27*P27</f>
        <v>240</v>
      </c>
      <c r="S27" s="45" t="str">
        <f>IF(AND(R27&gt;=600,R27&lt;=4000),'Eval Riesgo'!$B$57,IF(AND(R27&gt;=150,R27&lt;=500),'Eval Riesgo'!$B$58,IF(AND(R27&gt;=40,R27&lt;=120),'Eval Riesgo'!$B$59,IF(AND(R27&gt;=0,R27&lt;40),'Eval Riesgo'!$B$60))))</f>
        <v>II</v>
      </c>
      <c r="T27" s="45" t="str">
        <f>IF(AND(S27="I"),'Eval Riesgo'!$C$65,IF(AND(S27="II"),'Eval Riesgo'!$C$66,IF(AND(S27="III"),'Eval Riesgo'!$C$67,IF(AND(S27="IV"),'Eval Riesgo'!$C$68))))</f>
        <v>NO ACEPTABLE O ACEPTABLE CON CONTROL ESPECÍFICO</v>
      </c>
      <c r="U27" s="46">
        <v>6</v>
      </c>
      <c r="V27" s="45" t="str">
        <f>I27</f>
        <v>Desordenes de trauma acumulativo, lesiones del sistema músculo esquelético.</v>
      </c>
      <c r="W27" s="45" t="s">
        <v>36</v>
      </c>
      <c r="X27" s="45"/>
      <c r="Y27" s="45" t="s">
        <v>62</v>
      </c>
      <c r="Z27" s="45"/>
      <c r="AA27" s="45" t="s">
        <v>62</v>
      </c>
      <c r="AB27" s="45"/>
      <c r="AC27" s="45" t="s">
        <v>69</v>
      </c>
      <c r="AD27" s="45" t="s">
        <v>69</v>
      </c>
      <c r="AE27" s="45" t="s">
        <v>69</v>
      </c>
      <c r="AF27" s="77" t="s">
        <v>306</v>
      </c>
      <c r="AG27" s="77" t="s">
        <v>297</v>
      </c>
    </row>
    <row r="28" spans="1:45" ht="54" x14ac:dyDescent="0.3">
      <c r="A28" s="217" t="s">
        <v>228</v>
      </c>
      <c r="B28" s="217" t="s">
        <v>268</v>
      </c>
      <c r="C28" s="45" t="s">
        <v>62</v>
      </c>
      <c r="D28" s="45"/>
      <c r="E28" s="217" t="s">
        <v>303</v>
      </c>
      <c r="F28" s="47" t="s">
        <v>82</v>
      </c>
      <c r="G28" s="83" t="s">
        <v>153</v>
      </c>
      <c r="H28" s="94" t="s">
        <v>269</v>
      </c>
      <c r="I28" s="75" t="s">
        <v>155</v>
      </c>
      <c r="J28" s="45">
        <v>2</v>
      </c>
      <c r="K28" s="49" t="str">
        <f>IF(J28=10,'Eval Riesgo'!$B$5,IF(J28=6,'Eval Riesgo'!$B$6,IF(J28=2,'Eval Riesgo'!$B$7,IF(J28=1,'Eval Riesgo'!$B$8))))</f>
        <v>Medio (M)</v>
      </c>
      <c r="L28" s="45">
        <v>3</v>
      </c>
      <c r="M28" s="49" t="str">
        <f>IF(L28=4,'Eval Riesgo'!$B$13,IF(L28=3,'Eval Riesgo'!$B$14,IF(L28=2,'Eval Riesgo'!$B$15,IF(L28=1,'Eval Riesgo'!$B$16))))</f>
        <v>Frecuente (EF)</v>
      </c>
      <c r="N28" s="46">
        <f t="shared" ref="N28:N34" si="5">+J28*L28</f>
        <v>6</v>
      </c>
      <c r="O28" s="46" t="str">
        <f>IF(AND(N28&gt;=24,N28&lt;=40),'Eval Riesgo'!$B$29,IF(AND(N28&gt;=10,N28&lt;=20),'Eval Riesgo'!$B$30,IF(AND(N28&gt;=6,N28&lt;=8),'Eval Riesgo'!$B$31,IF(AND(N28&gt;=0,N28&lt;=4),'Eval Riesgo'!$B$32))))</f>
        <v>Medio (M)</v>
      </c>
      <c r="P28" s="45">
        <v>60</v>
      </c>
      <c r="Q28" s="46" t="str">
        <f>IF(P28=100,'Eval Riesgo'!$B$38,IF(P28=60,'Eval Riesgo'!$B$39,IF(P28=25,'Eval Riesgo'!$B$40,IF(P28=10,'Eval Riesgo'!$B$41))))</f>
        <v>Muy grave (MG)</v>
      </c>
      <c r="R28" s="46">
        <f t="shared" ref="R28:R34" si="6">+N28*P28</f>
        <v>360</v>
      </c>
      <c r="S28" s="46" t="str">
        <f>IF(AND(R28&gt;=600,R28&lt;=4000),'Eval Riesgo'!$B$57,IF(AND(R28&gt;=150,R28&lt;=500),'Eval Riesgo'!$B$58,IF(AND(R28&gt;=40,R28&lt;=120),'Eval Riesgo'!$B$59,IF(AND(R28&gt;=0,R28&lt;40),'Eval Riesgo'!$B$60))))</f>
        <v>II</v>
      </c>
      <c r="T28" s="46" t="str">
        <f>IF(AND(S28="I"),'Eval Riesgo'!$C$65,IF(AND(S28="II"),'Eval Riesgo'!$C$66,IF(AND(S28="III"),'Eval Riesgo'!$C$67,IF(AND(S28="IV"),'Eval Riesgo'!$C$68))))</f>
        <v>NO ACEPTABLE O ACEPTABLE CON CONTROL ESPECÍFICO</v>
      </c>
      <c r="U28" s="46">
        <v>6</v>
      </c>
      <c r="V28" s="46" t="str">
        <f t="shared" ref="V28:V33" si="7">I28</f>
        <v>Incendios, quemaduras, intoxicación, afectaciones respiratorias, dermatitis, alergias.</v>
      </c>
      <c r="W28" s="49" t="s">
        <v>36</v>
      </c>
      <c r="X28" s="48"/>
      <c r="Y28" s="45" t="s">
        <v>62</v>
      </c>
      <c r="Z28" s="45"/>
      <c r="AA28" s="45"/>
      <c r="AB28" s="45"/>
      <c r="AC28" s="56" t="s">
        <v>69</v>
      </c>
      <c r="AD28" s="56" t="s">
        <v>69</v>
      </c>
      <c r="AE28" s="56" t="s">
        <v>69</v>
      </c>
      <c r="AF28" s="77" t="s">
        <v>261</v>
      </c>
      <c r="AG28" s="48" t="s">
        <v>157</v>
      </c>
    </row>
    <row r="29" spans="1:45" ht="54" x14ac:dyDescent="0.3">
      <c r="A29" s="218"/>
      <c r="B29" s="218"/>
      <c r="C29" s="45" t="s">
        <v>62</v>
      </c>
      <c r="D29" s="45"/>
      <c r="E29" s="218"/>
      <c r="F29" s="47" t="s">
        <v>82</v>
      </c>
      <c r="G29" s="83" t="s">
        <v>153</v>
      </c>
      <c r="H29" s="94" t="s">
        <v>260</v>
      </c>
      <c r="I29" s="75" t="s">
        <v>155</v>
      </c>
      <c r="J29" s="45">
        <v>2</v>
      </c>
      <c r="K29" s="49" t="str">
        <f>IF(J29=10,'Eval Riesgo'!$B$5,IF(J29=6,'Eval Riesgo'!$B$6,IF(J29=2,'Eval Riesgo'!$B$7,IF(J29=1,'Eval Riesgo'!$B$8))))</f>
        <v>Medio (M)</v>
      </c>
      <c r="L29" s="45">
        <v>3</v>
      </c>
      <c r="M29" s="49" t="str">
        <f>IF(L29=4,'Eval Riesgo'!$B$13,IF(L29=3,'Eval Riesgo'!$B$14,IF(L29=2,'Eval Riesgo'!$B$15,IF(L29=1,'Eval Riesgo'!$B$16))))</f>
        <v>Frecuente (EF)</v>
      </c>
      <c r="N29" s="46">
        <f t="shared" si="5"/>
        <v>6</v>
      </c>
      <c r="O29" s="46" t="str">
        <f>IF(AND(N29&gt;=24,N29&lt;=40),'Eval Riesgo'!$B$29,IF(AND(N29&gt;=10,N29&lt;=20),'Eval Riesgo'!$B$30,IF(AND(N29&gt;=6,N29&lt;=8),'Eval Riesgo'!$B$31,IF(AND(N29&gt;=0,N29&lt;=4),'Eval Riesgo'!$B$32))))</f>
        <v>Medio (M)</v>
      </c>
      <c r="P29" s="45">
        <v>60</v>
      </c>
      <c r="Q29" s="46" t="str">
        <f>IF(P29=100,'Eval Riesgo'!$B$38,IF(P29=60,'Eval Riesgo'!$B$39,IF(P29=25,'Eval Riesgo'!$B$40,IF(P29=10,'Eval Riesgo'!$B$41))))</f>
        <v>Muy grave (MG)</v>
      </c>
      <c r="R29" s="46">
        <f t="shared" si="6"/>
        <v>360</v>
      </c>
      <c r="S29" s="46" t="str">
        <f>IF(AND(R29&gt;=600,R29&lt;=4000),'Eval Riesgo'!$B$57,IF(AND(R29&gt;=150,R29&lt;=500),'Eval Riesgo'!$B$58,IF(AND(R29&gt;=40,R29&lt;=120),'Eval Riesgo'!$B$59,IF(AND(R29&gt;=0,R29&lt;40),'Eval Riesgo'!$B$60))))</f>
        <v>II</v>
      </c>
      <c r="T29" s="46" t="str">
        <f>IF(AND(S29="I"),'Eval Riesgo'!$C$65,IF(AND(S29="II"),'Eval Riesgo'!$C$66,IF(AND(S29="III"),'Eval Riesgo'!$C$67,IF(AND(S29="IV"),'Eval Riesgo'!$C$68))))</f>
        <v>NO ACEPTABLE O ACEPTABLE CON CONTROL ESPECÍFICO</v>
      </c>
      <c r="U29" s="46">
        <v>6</v>
      </c>
      <c r="V29" s="46" t="str">
        <f t="shared" si="7"/>
        <v>Incendios, quemaduras, intoxicación, afectaciones respiratorias, dermatitis, alergias.</v>
      </c>
      <c r="W29" s="49" t="s">
        <v>36</v>
      </c>
      <c r="X29" s="48"/>
      <c r="Y29" s="45" t="s">
        <v>62</v>
      </c>
      <c r="Z29" s="45"/>
      <c r="AA29" s="45"/>
      <c r="AB29" s="45"/>
      <c r="AC29" s="56" t="s">
        <v>69</v>
      </c>
      <c r="AD29" s="56" t="s">
        <v>69</v>
      </c>
      <c r="AE29" s="56" t="s">
        <v>69</v>
      </c>
      <c r="AF29" s="77" t="s">
        <v>261</v>
      </c>
      <c r="AG29" s="48" t="s">
        <v>157</v>
      </c>
    </row>
    <row r="30" spans="1:45" ht="67.5" x14ac:dyDescent="0.3">
      <c r="A30" s="218"/>
      <c r="B30" s="218"/>
      <c r="C30" s="45" t="s">
        <v>62</v>
      </c>
      <c r="D30" s="45"/>
      <c r="E30" s="218"/>
      <c r="F30" s="54" t="s">
        <v>73</v>
      </c>
      <c r="G30" s="83" t="s">
        <v>173</v>
      </c>
      <c r="H30" s="79" t="s">
        <v>174</v>
      </c>
      <c r="I30" s="75" t="s">
        <v>175</v>
      </c>
      <c r="J30" s="45">
        <v>2</v>
      </c>
      <c r="K30" s="49" t="str">
        <f>IF(J30=10,'Eval Riesgo'!$B$5,IF(J30=6,'Eval Riesgo'!$B$6,IF(J30=2,'Eval Riesgo'!$B$7,IF(J30=1,'Eval Riesgo'!$B$8))))</f>
        <v>Medio (M)</v>
      </c>
      <c r="L30" s="45">
        <v>2</v>
      </c>
      <c r="M30" s="49" t="str">
        <f>IF(L30=4,'Eval Riesgo'!$B$13,IF(L30=3,'Eval Riesgo'!$B$14,IF(L30=2,'Eval Riesgo'!$B$15,IF(L30=1,'Eval Riesgo'!$B$16))))</f>
        <v>Ocasional (EO)</v>
      </c>
      <c r="N30" s="46">
        <f t="shared" si="5"/>
        <v>4</v>
      </c>
      <c r="O30" s="46" t="str">
        <f>IF(AND(N30&gt;=24,N30&lt;=40),'Eval Riesgo'!$B$29,IF(AND(N30&gt;=10,N30&lt;=20),'Eval Riesgo'!$B$30,IF(AND(N30&gt;=6,N30&lt;=8),'Eval Riesgo'!$B$31,IF(AND(N30&gt;=0,N30&lt;=4),'Eval Riesgo'!$B$32))))</f>
        <v>Bajo (B)</v>
      </c>
      <c r="P30" s="45">
        <v>100</v>
      </c>
      <c r="Q30" s="46" t="str">
        <f>IF(P30=100,'Eval Riesgo'!$B$38,IF(P30=60,'Eval Riesgo'!$B$39,IF(P30=25,'Eval Riesgo'!$B$40,IF(P30=10,'Eval Riesgo'!$B$41))))</f>
        <v>Mortal o catastrófico (M)</v>
      </c>
      <c r="R30" s="46">
        <f t="shared" si="6"/>
        <v>400</v>
      </c>
      <c r="S30" s="46" t="str">
        <f>IF(AND(R30&gt;=600,R30&lt;=4000),'Eval Riesgo'!$B$57,IF(AND(R30&gt;=150,R30&lt;=500),'Eval Riesgo'!$B$58,IF(AND(R30&gt;=40,R30&lt;=120),'Eval Riesgo'!$B$59,IF(AND(R30&gt;=0,R30&lt;40),'Eval Riesgo'!$B$60))))</f>
        <v>II</v>
      </c>
      <c r="T30" s="46" t="str">
        <f>IF(AND(S30="I"),'Eval Riesgo'!$C$65,IF(AND(S30="II"),'Eval Riesgo'!$C$66,IF(AND(S30="III"),'Eval Riesgo'!$C$67,IF(AND(S30="IV"),'Eval Riesgo'!$C$68))))</f>
        <v>NO ACEPTABLE O ACEPTABLE CON CONTROL ESPECÍFICO</v>
      </c>
      <c r="U30" s="46">
        <v>6</v>
      </c>
      <c r="V30" s="46" t="str">
        <f t="shared" si="7"/>
        <v>Caídas a diferente nivel, golpes, traumas, laceraciones, muerte.</v>
      </c>
      <c r="W30" s="49" t="s">
        <v>36</v>
      </c>
      <c r="X30" s="48"/>
      <c r="Y30" s="45" t="s">
        <v>62</v>
      </c>
      <c r="Z30" s="45" t="s">
        <v>62</v>
      </c>
      <c r="AA30" s="45" t="s">
        <v>62</v>
      </c>
      <c r="AB30" s="45"/>
      <c r="AC30" s="56" t="s">
        <v>69</v>
      </c>
      <c r="AD30" s="56" t="s">
        <v>69</v>
      </c>
      <c r="AE30" s="45" t="s">
        <v>69</v>
      </c>
      <c r="AF30" s="80" t="s">
        <v>270</v>
      </c>
      <c r="AG30" s="81" t="s">
        <v>177</v>
      </c>
    </row>
    <row r="31" spans="1:45" ht="67.5" x14ac:dyDescent="0.3">
      <c r="A31" s="218"/>
      <c r="B31" s="218"/>
      <c r="C31" s="45" t="s">
        <v>62</v>
      </c>
      <c r="D31" s="45"/>
      <c r="E31" s="218"/>
      <c r="F31" s="54" t="s">
        <v>73</v>
      </c>
      <c r="G31" s="83" t="s">
        <v>218</v>
      </c>
      <c r="H31" s="79" t="s">
        <v>271</v>
      </c>
      <c r="I31" s="75" t="s">
        <v>220</v>
      </c>
      <c r="J31" s="45">
        <v>2</v>
      </c>
      <c r="K31" s="49" t="str">
        <f>IF(J31=10,'Eval Riesgo'!$B$5,IF(J31=6,'Eval Riesgo'!$B$6,IF(J31=2,'Eval Riesgo'!$B$7,IF(J31=1,'Eval Riesgo'!$B$8))))</f>
        <v>Medio (M)</v>
      </c>
      <c r="L31" s="45">
        <v>2</v>
      </c>
      <c r="M31" s="49" t="str">
        <f>IF(L31=4,'Eval Riesgo'!$B$13,IF(L31=3,'Eval Riesgo'!$B$14,IF(L31=2,'Eval Riesgo'!$B$15,IF(L31=1,'Eval Riesgo'!$B$16))))</f>
        <v>Ocasional (EO)</v>
      </c>
      <c r="N31" s="46">
        <f t="shared" si="5"/>
        <v>4</v>
      </c>
      <c r="O31" s="46" t="str">
        <f>IF(AND(N31&gt;=24,N31&lt;=40),'Eval Riesgo'!$B$29,IF(AND(N31&gt;=10,N31&lt;=20),'Eval Riesgo'!$B$30,IF(AND(N31&gt;=6,N31&lt;=8),'Eval Riesgo'!$B$31,IF(AND(N31&gt;=0,N31&lt;=4),'Eval Riesgo'!$B$32))))</f>
        <v>Bajo (B)</v>
      </c>
      <c r="P31" s="45">
        <v>100</v>
      </c>
      <c r="Q31" s="46" t="str">
        <f>IF(P31=100,'Eval Riesgo'!$B$38,IF(P31=60,'Eval Riesgo'!$B$39,IF(P31=25,'Eval Riesgo'!$B$40,IF(P31=10,'Eval Riesgo'!$B$41))))</f>
        <v>Mortal o catastrófico (M)</v>
      </c>
      <c r="R31" s="46">
        <f t="shared" si="6"/>
        <v>400</v>
      </c>
      <c r="S31" s="46" t="str">
        <f>IF(AND(R31&gt;=600,R31&lt;=4000),'Eval Riesgo'!$B$57,IF(AND(R31&gt;=150,R31&lt;=500),'Eval Riesgo'!$B$58,IF(AND(R31&gt;=40,R31&lt;=120),'Eval Riesgo'!$B$59,IF(AND(R31&gt;=0,R31&lt;40),'Eval Riesgo'!$B$60))))</f>
        <v>II</v>
      </c>
      <c r="T31" s="46" t="str">
        <f>IF(AND(S31="I"),'Eval Riesgo'!$C$65,IF(AND(S31="II"),'Eval Riesgo'!$C$66,IF(AND(S31="III"),'Eval Riesgo'!$C$67,IF(AND(S31="IV"),'Eval Riesgo'!$C$68))))</f>
        <v>NO ACEPTABLE O ACEPTABLE CON CONTROL ESPECÍFICO</v>
      </c>
      <c r="U31" s="46">
        <v>6</v>
      </c>
      <c r="V31" s="46" t="str">
        <f t="shared" si="7"/>
        <v>Electrocución, afectación de órganos vitales, quemaduras, incendio y muerte</v>
      </c>
      <c r="W31" s="49" t="s">
        <v>36</v>
      </c>
      <c r="X31" s="48"/>
      <c r="Y31" s="45" t="s">
        <v>62</v>
      </c>
      <c r="Z31" s="45" t="s">
        <v>62</v>
      </c>
      <c r="AA31" s="45" t="s">
        <v>62</v>
      </c>
      <c r="AB31" s="45"/>
      <c r="AC31" s="56" t="s">
        <v>69</v>
      </c>
      <c r="AD31" s="56" t="s">
        <v>69</v>
      </c>
      <c r="AE31" s="56" t="s">
        <v>69</v>
      </c>
      <c r="AF31" s="77" t="s">
        <v>272</v>
      </c>
      <c r="AG31" s="76" t="s">
        <v>273</v>
      </c>
    </row>
    <row r="32" spans="1:45" ht="27" x14ac:dyDescent="0.3">
      <c r="A32" s="218"/>
      <c r="B32" s="218"/>
      <c r="C32" s="45" t="s">
        <v>62</v>
      </c>
      <c r="D32" s="45"/>
      <c r="E32" s="218"/>
      <c r="F32" s="47" t="s">
        <v>73</v>
      </c>
      <c r="G32" s="83" t="s">
        <v>274</v>
      </c>
      <c r="H32" s="75" t="s">
        <v>275</v>
      </c>
      <c r="I32" s="75" t="s">
        <v>276</v>
      </c>
      <c r="J32" s="45">
        <v>1</v>
      </c>
      <c r="K32" s="49" t="str">
        <f>IF(J32=10,'Eval Riesgo'!$B$5,IF(J32=6,'Eval Riesgo'!$B$6,IF(J32=2,'Eval Riesgo'!$B$7,IF(J32=1,'Eval Riesgo'!$B$8))))</f>
        <v>Bajo (B)</v>
      </c>
      <c r="L32" s="45">
        <v>1</v>
      </c>
      <c r="M32" s="49" t="str">
        <f>IF(L32=4,'Eval Riesgo'!$B$13,IF(L32=3,'Eval Riesgo'!$B$14,IF(L32=2,'Eval Riesgo'!$B$15,IF(L32=1,'Eval Riesgo'!$B$16))))</f>
        <v>Esporádica (EE)</v>
      </c>
      <c r="N32" s="46">
        <f t="shared" si="5"/>
        <v>1</v>
      </c>
      <c r="O32" s="46" t="str">
        <f>IF(AND(N32&gt;=24,N32&lt;=40),'Eval Riesgo'!$B$29,IF(AND(N32&gt;=10,N32&lt;=20),'Eval Riesgo'!$B$30,IF(AND(N32&gt;=6,N32&lt;=8),'Eval Riesgo'!$B$31,IF(AND(N32&gt;=0,N32&lt;=4),'Eval Riesgo'!$B$32))))</f>
        <v>Bajo (B)</v>
      </c>
      <c r="P32" s="45">
        <v>25</v>
      </c>
      <c r="Q32" s="46" t="str">
        <f>IF(P32=100,'Eval Riesgo'!$B$38,IF(P32=60,'Eval Riesgo'!$B$39,IF(P32=25,'Eval Riesgo'!$B$40,IF(P32=10,'Eval Riesgo'!$B$41))))</f>
        <v>Grave (G)</v>
      </c>
      <c r="R32" s="45">
        <f t="shared" si="6"/>
        <v>25</v>
      </c>
      <c r="S32" s="46" t="str">
        <f>IF(AND(R32&gt;=600,R32&lt;=4000),'Eval Riesgo'!$B$57,IF(AND(R32&gt;=150,R32&lt;=500),'Eval Riesgo'!$B$58,IF(AND(R32&gt;=40,R32&lt;=120),'Eval Riesgo'!$B$59,IF(AND(R32&gt;=0,R32&lt;40),'Eval Riesgo'!$B$60))))</f>
        <v>IV</v>
      </c>
      <c r="T32" s="46" t="str">
        <f>IF(AND(S32="I"),'Eval Riesgo'!$C$65,IF(AND(S32="II"),'Eval Riesgo'!$C$66,IF(AND(S32="III"),'Eval Riesgo'!$C$67,IF(AND(S32="IV"),'Eval Riesgo'!$C$68))))</f>
        <v>ACEPTABLE</v>
      </c>
      <c r="U32" s="46">
        <v>6</v>
      </c>
      <c r="V32" s="46" t="str">
        <f t="shared" si="7"/>
        <v>Heridas, laceraciones, cortes</v>
      </c>
      <c r="W32" s="45" t="s">
        <v>36</v>
      </c>
      <c r="X32" s="45"/>
      <c r="Y32" s="45" t="s">
        <v>62</v>
      </c>
      <c r="Z32" s="45"/>
      <c r="AA32" s="45" t="s">
        <v>62</v>
      </c>
      <c r="AB32" s="45"/>
      <c r="AC32" s="56" t="s">
        <v>69</v>
      </c>
      <c r="AD32" s="56" t="s">
        <v>69</v>
      </c>
      <c r="AE32" s="56" t="s">
        <v>69</v>
      </c>
      <c r="AF32" s="45" t="s">
        <v>69</v>
      </c>
      <c r="AG32" s="77" t="s">
        <v>277</v>
      </c>
    </row>
    <row r="33" spans="1:34" ht="27" x14ac:dyDescent="0.3">
      <c r="A33" s="218"/>
      <c r="B33" s="218"/>
      <c r="C33" s="45" t="s">
        <v>62</v>
      </c>
      <c r="D33" s="45"/>
      <c r="E33" s="218"/>
      <c r="F33" s="47" t="s">
        <v>82</v>
      </c>
      <c r="G33" s="52" t="s">
        <v>278</v>
      </c>
      <c r="H33" s="94" t="s">
        <v>279</v>
      </c>
      <c r="I33" s="75" t="s">
        <v>280</v>
      </c>
      <c r="J33" s="48">
        <v>1</v>
      </c>
      <c r="K33" s="49" t="str">
        <f>IF(J33=10,'Eval Riesgo'!$B$5,IF(J33=6,'Eval Riesgo'!$B$6,IF(J33=2,'Eval Riesgo'!$B$7,IF(J33=1,'Eval Riesgo'!$B$8))))</f>
        <v>Bajo (B)</v>
      </c>
      <c r="L33" s="48">
        <v>3</v>
      </c>
      <c r="M33" s="49" t="str">
        <f>IF(L33=4,'Eval Riesgo'!$B$13,IF(L33=3,'Eval Riesgo'!$B$14,IF(L33=2,'Eval Riesgo'!$B$15,IF(L33=1,'Eval Riesgo'!$B$16))))</f>
        <v>Frecuente (EF)</v>
      </c>
      <c r="N33" s="46">
        <f t="shared" si="5"/>
        <v>3</v>
      </c>
      <c r="O33" s="46" t="str">
        <f>IF(AND(N33&gt;=24,N33&lt;=40),'Eval Riesgo'!$B$29,IF(AND(N33&gt;=10,N33&lt;=20),'Eval Riesgo'!$B$30,IF(AND(N33&gt;=6,N33&lt;=8),'Eval Riesgo'!$B$31,IF(AND(N33&gt;=0,N33&lt;=4),'Eval Riesgo'!$B$32))))</f>
        <v>Bajo (B)</v>
      </c>
      <c r="P33" s="48">
        <v>10</v>
      </c>
      <c r="Q33" s="46" t="str">
        <f>IF(P33=100,'Eval Riesgo'!$B$38,IF(P33=60,'Eval Riesgo'!$B$39,IF(P33=25,'Eval Riesgo'!$B$40,IF(P33=10,'Eval Riesgo'!$B$41))))</f>
        <v>Leve (L)</v>
      </c>
      <c r="R33" s="45">
        <f t="shared" si="6"/>
        <v>30</v>
      </c>
      <c r="S33" s="46" t="str">
        <f>IF(AND(R33&gt;=600,R33&lt;=4000),'Eval Riesgo'!$B$57,IF(AND(R33&gt;=150,R33&lt;=500),'Eval Riesgo'!$B$58,IF(AND(R33&gt;=40,R33&lt;=120),'Eval Riesgo'!$B$59,IF(AND(R33&gt;=0,R33&lt;40),'Eval Riesgo'!$B$60))))</f>
        <v>IV</v>
      </c>
      <c r="T33" s="46" t="str">
        <f>IF(AND(S33="I"),'Eval Riesgo'!$C$65,IF(AND(S33="II"),'Eval Riesgo'!$C$66,IF(AND(S33="III"),'Eval Riesgo'!$C$67,IF(AND(S33="IV"),'Eval Riesgo'!$C$68))))</f>
        <v>ACEPTABLE</v>
      </c>
      <c r="U33" s="46">
        <v>6</v>
      </c>
      <c r="V33" s="46" t="str">
        <f t="shared" si="7"/>
        <v>intoxicaciones, alteración del sistema nervioso, enfermedades infecto-contagiosas</v>
      </c>
      <c r="W33" s="49" t="s">
        <v>36</v>
      </c>
      <c r="X33" s="48"/>
      <c r="Y33" s="45" t="s">
        <v>62</v>
      </c>
      <c r="Z33" s="45"/>
      <c r="AA33" s="45" t="s">
        <v>62</v>
      </c>
      <c r="AB33" s="45"/>
      <c r="AC33" s="56" t="s">
        <v>69</v>
      </c>
      <c r="AD33" s="56" t="s">
        <v>69</v>
      </c>
      <c r="AE33" s="56" t="s">
        <v>69</v>
      </c>
      <c r="AF33" s="45" t="s">
        <v>69</v>
      </c>
      <c r="AG33" s="45" t="s">
        <v>281</v>
      </c>
    </row>
    <row r="34" spans="1:34" ht="40.5" x14ac:dyDescent="0.3">
      <c r="A34" s="218"/>
      <c r="B34" s="218"/>
      <c r="C34" s="45" t="s">
        <v>62</v>
      </c>
      <c r="D34" s="45"/>
      <c r="E34" s="218"/>
      <c r="F34" s="47" t="s">
        <v>103</v>
      </c>
      <c r="G34" s="52" t="s">
        <v>282</v>
      </c>
      <c r="H34" s="82" t="s">
        <v>283</v>
      </c>
      <c r="I34" s="82" t="s">
        <v>284</v>
      </c>
      <c r="J34" s="48">
        <v>2</v>
      </c>
      <c r="K34" s="49" t="s">
        <v>285</v>
      </c>
      <c r="L34" s="48">
        <v>2</v>
      </c>
      <c r="M34" s="49" t="s">
        <v>286</v>
      </c>
      <c r="N34" s="46">
        <f t="shared" si="5"/>
        <v>4</v>
      </c>
      <c r="O34" s="46" t="s">
        <v>287</v>
      </c>
      <c r="P34" s="48">
        <v>25</v>
      </c>
      <c r="Q34" s="46" t="s">
        <v>288</v>
      </c>
      <c r="R34" s="45">
        <f t="shared" si="6"/>
        <v>100</v>
      </c>
      <c r="S34" s="46" t="s">
        <v>289</v>
      </c>
      <c r="T34" s="46" t="s">
        <v>290</v>
      </c>
      <c r="U34" s="46">
        <v>6</v>
      </c>
      <c r="V34" s="46" t="s">
        <v>284</v>
      </c>
      <c r="W34" s="49" t="s">
        <v>36</v>
      </c>
      <c r="X34" s="45"/>
      <c r="Y34" s="45" t="s">
        <v>62</v>
      </c>
      <c r="Z34" s="45" t="s">
        <v>62</v>
      </c>
      <c r="AA34" s="45" t="s">
        <v>62</v>
      </c>
      <c r="AB34" s="45" t="s">
        <v>62</v>
      </c>
      <c r="AC34" s="56" t="s">
        <v>69</v>
      </c>
      <c r="AD34" s="56" t="s">
        <v>69</v>
      </c>
      <c r="AE34" s="56" t="s">
        <v>69</v>
      </c>
      <c r="AF34" s="45" t="s">
        <v>291</v>
      </c>
      <c r="AG34" s="77" t="s">
        <v>292</v>
      </c>
    </row>
    <row r="35" spans="1:34" ht="54" x14ac:dyDescent="0.3">
      <c r="A35" s="218"/>
      <c r="B35" s="218"/>
      <c r="C35" s="45" t="s">
        <v>62</v>
      </c>
      <c r="D35" s="45"/>
      <c r="E35" s="218"/>
      <c r="F35" s="47" t="s">
        <v>92</v>
      </c>
      <c r="G35" s="52" t="s">
        <v>293</v>
      </c>
      <c r="H35" s="94" t="s">
        <v>294</v>
      </c>
      <c r="I35" s="75" t="s">
        <v>295</v>
      </c>
      <c r="J35" s="45">
        <v>2</v>
      </c>
      <c r="K35" s="45" t="str">
        <f>IF(J35=10,'Eval Riesgo'!$B$5,IF(J35=6,'Eval Riesgo'!$B$6,IF(J35=2,'Eval Riesgo'!$B$7,IF(J35=1,'Eval Riesgo'!$B$8))))</f>
        <v>Medio (M)</v>
      </c>
      <c r="L35" s="45">
        <v>2</v>
      </c>
      <c r="M35" s="45" t="str">
        <f>IF(L35=4,'Eval Riesgo'!$B$13,IF(L35=3,'Eval Riesgo'!$B$14,IF(L35=2,'Eval Riesgo'!$B$15,IF(L35=1,'Eval Riesgo'!$B$16))))</f>
        <v>Ocasional (EO)</v>
      </c>
      <c r="N35" s="45">
        <f>+J35*L35</f>
        <v>4</v>
      </c>
      <c r="O35" s="45" t="str">
        <f>IF(AND(N35&gt;=24,N35&lt;=40),'Eval Riesgo'!$B$29,IF(AND(N35&gt;=10,N35&lt;=20),'Eval Riesgo'!$B$30,IF(AND(N35&gt;=6,N35&lt;=8),'Eval Riesgo'!$B$31,IF(AND(N35&gt;=0,N35&lt;=4),'Eval Riesgo'!$B$32))))</f>
        <v>Bajo (B)</v>
      </c>
      <c r="P35" s="45">
        <v>100</v>
      </c>
      <c r="Q35" s="45" t="str">
        <f>IF(P35=100,'Eval Riesgo'!$B$38,IF(P35=60,'Eval Riesgo'!$B$39,IF(P35=25,'Eval Riesgo'!$B$40,IF(P35=10,'Eval Riesgo'!$B$41))))</f>
        <v>Mortal o catastrófico (M)</v>
      </c>
      <c r="R35" s="45">
        <f>+N35*P35</f>
        <v>400</v>
      </c>
      <c r="S35" s="45" t="str">
        <f>IF(AND(R35&gt;=600,R35&lt;=4000),'Eval Riesgo'!$B$57,IF(AND(R35&gt;=150,R35&lt;=500),'Eval Riesgo'!$B$58,IF(AND(R35&gt;=40,R35&lt;=120),'Eval Riesgo'!$B$59,IF(AND(R35&gt;=0,R35&lt;40),'Eval Riesgo'!$B$60))))</f>
        <v>II</v>
      </c>
      <c r="T35" s="45" t="str">
        <f>IF(AND(S35="I"),'Eval Riesgo'!$C$65,IF(AND(S35="II"),'Eval Riesgo'!$C$66,IF(AND(S35="III"),'Eval Riesgo'!$C$67,IF(AND(S35="IV"),'Eval Riesgo'!$C$68))))</f>
        <v>NO ACEPTABLE O ACEPTABLE CON CONTROL ESPECÍFICO</v>
      </c>
      <c r="U35" s="45">
        <v>6</v>
      </c>
      <c r="V35" s="45" t="str">
        <f>I35</f>
        <v>Desordenes de trauma acumulativo, lesiones del sistema músculo esquelético.</v>
      </c>
      <c r="W35" s="45" t="s">
        <v>36</v>
      </c>
      <c r="X35" s="45"/>
      <c r="Y35" s="45" t="s">
        <v>62</v>
      </c>
      <c r="Z35" s="45"/>
      <c r="AA35" s="45" t="s">
        <v>62</v>
      </c>
      <c r="AB35" s="45"/>
      <c r="AC35" s="45" t="s">
        <v>69</v>
      </c>
      <c r="AD35" s="45" t="s">
        <v>69</v>
      </c>
      <c r="AE35" s="45" t="s">
        <v>69</v>
      </c>
      <c r="AF35" s="77" t="s">
        <v>296</v>
      </c>
      <c r="AG35" s="77" t="s">
        <v>297</v>
      </c>
    </row>
    <row r="36" spans="1:34" ht="72.75" customHeight="1" x14ac:dyDescent="0.3">
      <c r="A36" s="218"/>
      <c r="B36" s="218"/>
      <c r="C36" s="45" t="s">
        <v>62</v>
      </c>
      <c r="D36" s="45"/>
      <c r="E36" s="218"/>
      <c r="F36" s="54" t="s">
        <v>73</v>
      </c>
      <c r="G36" s="83" t="s">
        <v>217</v>
      </c>
      <c r="H36" s="79" t="s">
        <v>170</v>
      </c>
      <c r="I36" s="75" t="s">
        <v>128</v>
      </c>
      <c r="J36" s="45">
        <v>2</v>
      </c>
      <c r="K36" s="49" t="str">
        <f>IF(J36=10,'Eval Riesgo'!$B$5,IF(J36=6,'Eval Riesgo'!$B$6,IF(J36=2,'Eval Riesgo'!$B$7,IF(J36=1,'Eval Riesgo'!$B$8))))</f>
        <v>Medio (M)</v>
      </c>
      <c r="L36" s="45">
        <v>2</v>
      </c>
      <c r="M36" s="49" t="str">
        <f>IF(L36=4,'Eval Riesgo'!$B$13,IF(L36=3,'Eval Riesgo'!$B$14,IF(L36=2,'Eval Riesgo'!$B$15,IF(L36=1,'Eval Riesgo'!$B$16))))</f>
        <v>Ocasional (EO)</v>
      </c>
      <c r="N36" s="46">
        <f t="shared" si="0"/>
        <v>4</v>
      </c>
      <c r="O36" s="46" t="str">
        <f>IF(AND(N36&gt;=24,N36&lt;=40),'Eval Riesgo'!$B$29,IF(AND(N36&gt;=10,N36&lt;=20),'Eval Riesgo'!$B$30,IF(AND(N36&gt;=6,N36&lt;=8),'Eval Riesgo'!$B$31,IF(AND(N36&gt;=0,N36&lt;=4),'Eval Riesgo'!$B$32))))</f>
        <v>Bajo (B)</v>
      </c>
      <c r="P36" s="45">
        <v>100</v>
      </c>
      <c r="Q36" s="46" t="str">
        <f>IF(P36=100,'Eval Riesgo'!$B$38,IF(P36=60,'Eval Riesgo'!$B$39,IF(P36=25,'Eval Riesgo'!$B$40,IF(P36=10,'Eval Riesgo'!$B$41))))</f>
        <v>Mortal o catastrófico (M)</v>
      </c>
      <c r="R36" s="46">
        <f t="shared" si="1"/>
        <v>400</v>
      </c>
      <c r="S36" s="46" t="str">
        <f>IF(AND(R36&gt;=600,R36&lt;=4000),'Eval Riesgo'!$B$57,IF(AND(R36&gt;=150,R36&lt;=500),'Eval Riesgo'!$B$58,IF(AND(R36&gt;=40,R36&lt;=120),'Eval Riesgo'!$B$59,IF(AND(R36&gt;=0,R36&lt;40),'Eval Riesgo'!$B$60))))</f>
        <v>II</v>
      </c>
      <c r="T36" s="46" t="str">
        <f>IF(AND(S36="I"),'Eval Riesgo'!$C$65,IF(AND(S36="II"),'Eval Riesgo'!$C$66,IF(AND(S36="III"),'Eval Riesgo'!$C$67,IF(AND(S36="IV"),'Eval Riesgo'!$C$68))))</f>
        <v>NO ACEPTABLE O ACEPTABLE CON CONTROL ESPECÍFICO</v>
      </c>
      <c r="U36" s="46">
        <v>6</v>
      </c>
      <c r="V36" s="46" t="str">
        <f t="shared" si="2"/>
        <v>Golpes, traumas, laceraciones, punciones</v>
      </c>
      <c r="W36" s="49" t="s">
        <v>36</v>
      </c>
      <c r="X36" s="48"/>
      <c r="Y36" s="45" t="s">
        <v>62</v>
      </c>
      <c r="Z36" s="45" t="s">
        <v>62</v>
      </c>
      <c r="AA36" s="45" t="s">
        <v>62</v>
      </c>
      <c r="AB36" s="45"/>
      <c r="AC36" s="56" t="s">
        <v>69</v>
      </c>
      <c r="AD36" s="56" t="s">
        <v>69</v>
      </c>
      <c r="AE36" s="56" t="s">
        <v>69</v>
      </c>
      <c r="AF36" s="77" t="s">
        <v>192</v>
      </c>
      <c r="AG36" s="76" t="s">
        <v>172</v>
      </c>
      <c r="AH36" s="45"/>
    </row>
    <row r="37" spans="1:34" ht="72.75" customHeight="1" x14ac:dyDescent="0.3">
      <c r="A37" s="218"/>
      <c r="B37" s="218"/>
      <c r="C37" s="45" t="s">
        <v>62</v>
      </c>
      <c r="D37" s="45"/>
      <c r="E37" s="218"/>
      <c r="F37" s="54" t="s">
        <v>73</v>
      </c>
      <c r="G37" s="83" t="s">
        <v>307</v>
      </c>
      <c r="H37" s="79" t="s">
        <v>174</v>
      </c>
      <c r="I37" s="75" t="s">
        <v>175</v>
      </c>
      <c r="J37" s="45">
        <v>2</v>
      </c>
      <c r="K37" s="49" t="str">
        <f>IF(J37=10,'Eval Riesgo'!$B$5,IF(J37=6,'Eval Riesgo'!$B$6,IF(J37=2,'Eval Riesgo'!$B$7,IF(J37=1,'Eval Riesgo'!$B$8))))</f>
        <v>Medio (M)</v>
      </c>
      <c r="L37" s="45">
        <v>2</v>
      </c>
      <c r="M37" s="49" t="str">
        <f>IF(L37=4,'Eval Riesgo'!$B$13,IF(L37=3,'Eval Riesgo'!$B$14,IF(L37=2,'Eval Riesgo'!$B$15,IF(L37=1,'Eval Riesgo'!$B$16))))</f>
        <v>Ocasional (EO)</v>
      </c>
      <c r="N37" s="46">
        <f t="shared" si="0"/>
        <v>4</v>
      </c>
      <c r="O37" s="46" t="str">
        <f>IF(AND(N37&gt;=24,N37&lt;=40),'Eval Riesgo'!$B$29,IF(AND(N37&gt;=10,N37&lt;=20),'Eval Riesgo'!$B$30,IF(AND(N37&gt;=6,N37&lt;=8),'Eval Riesgo'!$B$31,IF(AND(N37&gt;=0,N37&lt;=4),'Eval Riesgo'!$B$32))))</f>
        <v>Bajo (B)</v>
      </c>
      <c r="P37" s="45">
        <v>100</v>
      </c>
      <c r="Q37" s="46" t="str">
        <f>IF(P37=100,'Eval Riesgo'!$B$38,IF(P37=60,'Eval Riesgo'!$B$39,IF(P37=25,'Eval Riesgo'!$B$40,IF(P37=10,'Eval Riesgo'!$B$41))))</f>
        <v>Mortal o catastrófico (M)</v>
      </c>
      <c r="R37" s="46">
        <f t="shared" si="1"/>
        <v>400</v>
      </c>
      <c r="S37" s="46" t="str">
        <f>IF(AND(R37&gt;=600,R37&lt;=4000),'Eval Riesgo'!$B$57,IF(AND(R37&gt;=150,R37&lt;=500),'Eval Riesgo'!$B$58,IF(AND(R37&gt;=40,R37&lt;=120),'Eval Riesgo'!$B$59,IF(AND(R37&gt;=0,R37&lt;40),'Eval Riesgo'!$B$60))))</f>
        <v>II</v>
      </c>
      <c r="T37" s="46" t="str">
        <f>IF(AND(S37="I"),'Eval Riesgo'!$C$65,IF(AND(S37="II"),'Eval Riesgo'!$C$66,IF(AND(S37="III"),'Eval Riesgo'!$C$67,IF(AND(S37="IV"),'Eval Riesgo'!$C$68))))</f>
        <v>NO ACEPTABLE O ACEPTABLE CON CONTROL ESPECÍFICO</v>
      </c>
      <c r="U37" s="46">
        <v>6</v>
      </c>
      <c r="V37" s="46" t="str">
        <f t="shared" si="2"/>
        <v>Caídas a diferente nivel, golpes, traumas, laceraciones, muerte.</v>
      </c>
      <c r="W37" s="49" t="s">
        <v>36</v>
      </c>
      <c r="X37" s="48"/>
      <c r="Y37" s="45" t="s">
        <v>62</v>
      </c>
      <c r="Z37" s="45" t="s">
        <v>62</v>
      </c>
      <c r="AA37" s="45" t="s">
        <v>62</v>
      </c>
      <c r="AB37" s="45"/>
      <c r="AC37" s="56" t="s">
        <v>69</v>
      </c>
      <c r="AD37" s="56" t="s">
        <v>69</v>
      </c>
      <c r="AE37" s="45" t="s">
        <v>69</v>
      </c>
      <c r="AF37" s="80" t="s">
        <v>270</v>
      </c>
      <c r="AG37" s="81" t="s">
        <v>177</v>
      </c>
      <c r="AH37" s="45"/>
    </row>
    <row r="38" spans="1:34" ht="72.75" customHeight="1" x14ac:dyDescent="0.3">
      <c r="A38" s="219"/>
      <c r="B38" s="219"/>
      <c r="C38" s="45" t="s">
        <v>62</v>
      </c>
      <c r="D38" s="45"/>
      <c r="E38" s="219"/>
      <c r="F38" s="54" t="s">
        <v>73</v>
      </c>
      <c r="G38" s="83" t="s">
        <v>218</v>
      </c>
      <c r="H38" s="79" t="s">
        <v>271</v>
      </c>
      <c r="I38" s="75" t="s">
        <v>220</v>
      </c>
      <c r="J38" s="45">
        <v>2</v>
      </c>
      <c r="K38" s="49" t="str">
        <f>IF(J38=10,'Eval Riesgo'!$B$5,IF(J38=6,'Eval Riesgo'!$B$6,IF(J38=2,'Eval Riesgo'!$B$7,IF(J38=1,'Eval Riesgo'!$B$8))))</f>
        <v>Medio (M)</v>
      </c>
      <c r="L38" s="45">
        <v>2</v>
      </c>
      <c r="M38" s="49" t="str">
        <f>IF(L38=4,'Eval Riesgo'!$B$13,IF(L38=3,'Eval Riesgo'!$B$14,IF(L38=2,'Eval Riesgo'!$B$15,IF(L38=1,'Eval Riesgo'!$B$16))))</f>
        <v>Ocasional (EO)</v>
      </c>
      <c r="N38" s="46">
        <f t="shared" si="0"/>
        <v>4</v>
      </c>
      <c r="O38" s="46" t="str">
        <f>IF(AND(N38&gt;=24,N38&lt;=40),'Eval Riesgo'!$B$29,IF(AND(N38&gt;=10,N38&lt;=20),'Eval Riesgo'!$B$30,IF(AND(N38&gt;=6,N38&lt;=8),'Eval Riesgo'!$B$31,IF(AND(N38&gt;=0,N38&lt;=4),'Eval Riesgo'!$B$32))))</f>
        <v>Bajo (B)</v>
      </c>
      <c r="P38" s="45">
        <v>100</v>
      </c>
      <c r="Q38" s="46" t="str">
        <f>IF(P38=100,'Eval Riesgo'!$B$38,IF(P38=60,'Eval Riesgo'!$B$39,IF(P38=25,'Eval Riesgo'!$B$40,IF(P38=10,'Eval Riesgo'!$B$41))))</f>
        <v>Mortal o catastrófico (M)</v>
      </c>
      <c r="R38" s="46">
        <f t="shared" si="1"/>
        <v>400</v>
      </c>
      <c r="S38" s="46" t="str">
        <f>IF(AND(R38&gt;=600,R38&lt;=4000),'Eval Riesgo'!$B$57,IF(AND(R38&gt;=150,R38&lt;=500),'Eval Riesgo'!$B$58,IF(AND(R38&gt;=40,R38&lt;=120),'Eval Riesgo'!$B$59,IF(AND(R38&gt;=0,R38&lt;40),'Eval Riesgo'!$B$60))))</f>
        <v>II</v>
      </c>
      <c r="T38" s="46" t="str">
        <f>IF(AND(S38="I"),'Eval Riesgo'!$C$65,IF(AND(S38="II"),'Eval Riesgo'!$C$66,IF(AND(S38="III"),'Eval Riesgo'!$C$67,IF(AND(S38="IV"),'Eval Riesgo'!$C$68))))</f>
        <v>NO ACEPTABLE O ACEPTABLE CON CONTROL ESPECÍFICO</v>
      </c>
      <c r="U38" s="46">
        <v>6</v>
      </c>
      <c r="V38" s="46" t="str">
        <f t="shared" si="2"/>
        <v>Electrocución, afectación de órganos vitales, quemaduras, incendio y muerte</v>
      </c>
      <c r="W38" s="49" t="s">
        <v>36</v>
      </c>
      <c r="X38" s="48"/>
      <c r="Y38" s="45" t="s">
        <v>62</v>
      </c>
      <c r="Z38" s="45" t="s">
        <v>62</v>
      </c>
      <c r="AA38" s="45" t="s">
        <v>62</v>
      </c>
      <c r="AB38" s="45"/>
      <c r="AC38" s="56" t="s">
        <v>69</v>
      </c>
      <c r="AD38" s="56" t="s">
        <v>69</v>
      </c>
      <c r="AE38" s="56" t="s">
        <v>69</v>
      </c>
      <c r="AF38" s="77" t="s">
        <v>272</v>
      </c>
      <c r="AG38" s="76" t="s">
        <v>273</v>
      </c>
      <c r="AH38" s="45"/>
    </row>
  </sheetData>
  <autoFilter ref="A7:AS25" xr:uid="{00000000-0009-0000-0000-000002000000}"/>
  <mergeCells count="19">
    <mergeCell ref="AP6:AS6"/>
    <mergeCell ref="A4:A5"/>
    <mergeCell ref="B4:D5"/>
    <mergeCell ref="B3:D3"/>
    <mergeCell ref="J6:S6"/>
    <mergeCell ref="W6:X6"/>
    <mergeCell ref="Y6:AB6"/>
    <mergeCell ref="AC6:AG6"/>
    <mergeCell ref="AI6:AO6"/>
    <mergeCell ref="B28:B38"/>
    <mergeCell ref="A28:A38"/>
    <mergeCell ref="E28:E38"/>
    <mergeCell ref="B8:B26"/>
    <mergeCell ref="A8:A26"/>
    <mergeCell ref="B1:H1"/>
    <mergeCell ref="C6:D6"/>
    <mergeCell ref="F6:I6"/>
    <mergeCell ref="B2:D2"/>
    <mergeCell ref="F2:Q4"/>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T55"/>
  <sheetViews>
    <sheetView tabSelected="1" topLeftCell="C1" zoomScale="70" zoomScaleNormal="70" workbookViewId="0">
      <selection activeCell="J9" sqref="E1:AI17"/>
    </sheetView>
  </sheetViews>
  <sheetFormatPr baseColWidth="10" defaultColWidth="11.42578125" defaultRowHeight="15" x14ac:dyDescent="0.3"/>
  <cols>
    <col min="1" max="1" width="28.140625" style="39" customWidth="1"/>
    <col min="2" max="2" width="58.140625" style="36" customWidth="1"/>
    <col min="3" max="4" width="9.140625" style="36" customWidth="1"/>
    <col min="5" max="5" width="47.5703125" style="36" customWidth="1"/>
    <col min="6" max="6" width="16.42578125" style="36" customWidth="1"/>
    <col min="7" max="7" width="34" style="36" customWidth="1"/>
    <col min="8" max="8" width="63.42578125" style="36" customWidth="1"/>
    <col min="9" max="9" width="47.140625" style="39" customWidth="1"/>
    <col min="10" max="13" width="16.28515625" style="39" customWidth="1"/>
    <col min="14" max="14" width="19.5703125" style="39" customWidth="1"/>
    <col min="15" max="15" width="23.28515625" style="39" customWidth="1"/>
    <col min="16" max="16" width="16.5703125" style="39" customWidth="1"/>
    <col min="17" max="18" width="16.140625" style="39" customWidth="1"/>
    <col min="19" max="19" width="18.42578125" style="39" customWidth="1"/>
    <col min="20" max="20" width="17.140625" style="39" customWidth="1"/>
    <col min="21" max="21" width="15.28515625" style="39" customWidth="1"/>
    <col min="22" max="22" width="35" style="39" customWidth="1"/>
    <col min="23" max="29" width="7.42578125" style="39" customWidth="1"/>
    <col min="30" max="31" width="35.28515625" style="39" customWidth="1"/>
    <col min="32" max="33" width="68.140625" style="39" customWidth="1"/>
    <col min="34" max="34" width="38.5703125" style="39" customWidth="1"/>
    <col min="35" max="35" width="58.7109375" style="39" customWidth="1"/>
    <col min="36" max="36" width="17.28515625" style="39" hidden="1" customWidth="1"/>
    <col min="37" max="37" width="15" style="39" hidden="1" customWidth="1"/>
    <col min="38" max="38" width="20.5703125" style="39" hidden="1" customWidth="1"/>
    <col min="39" max="39" width="15" style="39" hidden="1" customWidth="1"/>
    <col min="40" max="40" width="19" style="39" hidden="1" customWidth="1"/>
    <col min="41" max="41" width="23.42578125" style="39" hidden="1" customWidth="1"/>
    <col min="42" max="42" width="17.5703125" style="39" hidden="1" customWidth="1"/>
    <col min="43" max="43" width="15.85546875" style="39" hidden="1" customWidth="1"/>
    <col min="44" max="44" width="15.42578125" style="39" hidden="1" customWidth="1"/>
    <col min="45" max="45" width="14.5703125" style="39" hidden="1" customWidth="1"/>
    <col min="46" max="46" width="20" style="39" hidden="1" customWidth="1"/>
    <col min="47" max="16384" width="11.42578125" style="40"/>
  </cols>
  <sheetData>
    <row r="1" spans="1:46" ht="35.25" customHeight="1" x14ac:dyDescent="0.3">
      <c r="A1" s="186"/>
      <c r="B1" s="186"/>
      <c r="C1" s="186"/>
      <c r="D1" s="186"/>
      <c r="E1" s="188"/>
      <c r="F1" s="188"/>
      <c r="G1" s="188"/>
      <c r="H1" s="188"/>
      <c r="I1" s="188"/>
      <c r="J1" s="188"/>
      <c r="K1" s="188"/>
      <c r="L1" s="188"/>
      <c r="M1" s="188"/>
      <c r="N1" s="188"/>
      <c r="O1" s="188"/>
      <c r="P1" s="188"/>
      <c r="Q1" s="188"/>
      <c r="R1" s="188"/>
      <c r="S1" s="188"/>
      <c r="T1" s="188"/>
      <c r="U1" s="188"/>
      <c r="V1" s="188"/>
      <c r="W1" s="188"/>
      <c r="X1" s="188"/>
      <c r="Y1" s="188"/>
      <c r="Z1" s="188"/>
      <c r="AA1" s="188"/>
      <c r="AB1" s="188"/>
      <c r="AC1" s="188"/>
      <c r="AD1" s="188"/>
      <c r="AE1" s="188"/>
      <c r="AF1" s="188"/>
      <c r="AG1" s="188"/>
      <c r="AH1" s="187"/>
      <c r="AI1" s="187"/>
      <c r="AJ1" s="103"/>
      <c r="AK1" s="103"/>
      <c r="AL1" s="103"/>
      <c r="AM1" s="103"/>
      <c r="AN1" s="103"/>
      <c r="AO1" s="103"/>
      <c r="AP1" s="103"/>
      <c r="AQ1" s="103"/>
      <c r="AR1" s="103"/>
      <c r="AS1" s="103"/>
      <c r="AT1" s="103"/>
    </row>
    <row r="2" spans="1:46" ht="66" customHeight="1" x14ac:dyDescent="0.3">
      <c r="A2" s="186"/>
      <c r="B2" s="186"/>
      <c r="C2" s="186"/>
      <c r="D2" s="186"/>
      <c r="E2" s="192" t="s">
        <v>0</v>
      </c>
      <c r="F2" s="192"/>
      <c r="G2" s="192"/>
      <c r="H2" s="192"/>
      <c r="I2" s="192"/>
      <c r="J2" s="192"/>
      <c r="K2" s="192"/>
      <c r="L2" s="192"/>
      <c r="M2" s="192"/>
      <c r="N2" s="192"/>
      <c r="O2" s="192"/>
      <c r="P2" s="192"/>
      <c r="Q2" s="192"/>
      <c r="R2" s="192"/>
      <c r="S2" s="192"/>
      <c r="T2" s="192"/>
      <c r="U2" s="192"/>
      <c r="V2" s="192"/>
      <c r="W2" s="192"/>
      <c r="X2" s="192"/>
      <c r="Y2" s="192"/>
      <c r="Z2" s="192"/>
      <c r="AA2" s="192"/>
      <c r="AB2" s="192"/>
      <c r="AC2" s="192"/>
      <c r="AD2" s="192"/>
      <c r="AE2" s="192"/>
      <c r="AF2" s="192"/>
      <c r="AG2" s="192"/>
      <c r="AH2" s="187"/>
      <c r="AI2" s="187"/>
      <c r="AJ2" s="103"/>
      <c r="AK2" s="103"/>
      <c r="AL2" s="103"/>
      <c r="AM2" s="103"/>
      <c r="AN2" s="103"/>
      <c r="AO2" s="103"/>
      <c r="AP2" s="103"/>
      <c r="AQ2" s="103"/>
      <c r="AR2" s="103"/>
      <c r="AS2" s="103"/>
      <c r="AT2" s="103"/>
    </row>
    <row r="3" spans="1:46" ht="35.25" customHeight="1" x14ac:dyDescent="0.3">
      <c r="A3" s="186"/>
      <c r="B3" s="186"/>
      <c r="C3" s="186"/>
      <c r="D3" s="186"/>
      <c r="E3" s="189" t="s">
        <v>308</v>
      </c>
      <c r="F3" s="190"/>
      <c r="G3" s="190"/>
      <c r="H3" s="190"/>
      <c r="I3" s="190"/>
      <c r="J3" s="190"/>
      <c r="K3" s="191"/>
      <c r="L3" s="189" t="s">
        <v>309</v>
      </c>
      <c r="M3" s="190"/>
      <c r="N3" s="190"/>
      <c r="O3" s="190"/>
      <c r="P3" s="190"/>
      <c r="Q3" s="190"/>
      <c r="R3" s="190"/>
      <c r="S3" s="190"/>
      <c r="T3" s="190"/>
      <c r="U3" s="190"/>
      <c r="V3" s="190"/>
      <c r="W3" s="190"/>
      <c r="X3" s="190"/>
      <c r="Y3" s="190"/>
      <c r="Z3" s="190"/>
      <c r="AA3" s="190"/>
      <c r="AB3" s="190"/>
      <c r="AC3" s="191"/>
      <c r="AD3" s="189" t="s">
        <v>310</v>
      </c>
      <c r="AE3" s="190"/>
      <c r="AF3" s="190"/>
      <c r="AG3" s="191"/>
      <c r="AH3" s="187"/>
      <c r="AI3" s="187"/>
      <c r="AJ3" s="103"/>
      <c r="AK3" s="103"/>
      <c r="AL3" s="103"/>
      <c r="AM3" s="103"/>
      <c r="AN3" s="103"/>
      <c r="AO3" s="103"/>
      <c r="AP3" s="103"/>
      <c r="AQ3" s="103"/>
      <c r="AR3" s="103"/>
      <c r="AS3" s="103"/>
      <c r="AT3" s="103"/>
    </row>
    <row r="4" spans="1:46" ht="35.25" customHeight="1" x14ac:dyDescent="0.3">
      <c r="A4" s="100"/>
      <c r="B4" s="100"/>
      <c r="C4" s="100"/>
      <c r="D4" s="100"/>
      <c r="E4" s="102"/>
      <c r="F4" s="102"/>
      <c r="G4" s="102"/>
      <c r="H4" s="102"/>
      <c r="I4" s="102"/>
      <c r="J4" s="102"/>
      <c r="K4" s="102"/>
      <c r="L4" s="102"/>
      <c r="M4" s="102"/>
      <c r="N4" s="102"/>
      <c r="O4" s="102"/>
      <c r="P4" s="102"/>
      <c r="Q4" s="102"/>
      <c r="R4" s="102"/>
      <c r="S4" s="102"/>
      <c r="T4" s="102"/>
      <c r="U4" s="102"/>
      <c r="V4" s="102"/>
      <c r="W4" s="102"/>
      <c r="X4" s="102"/>
      <c r="Y4" s="102"/>
      <c r="Z4" s="102"/>
      <c r="AA4" s="102"/>
      <c r="AB4" s="102"/>
      <c r="AC4" s="102"/>
      <c r="AD4" s="102"/>
      <c r="AE4" s="102"/>
      <c r="AF4" s="102"/>
      <c r="AG4" s="102"/>
      <c r="AH4" s="103"/>
      <c r="AI4" s="103"/>
      <c r="AJ4" s="103"/>
      <c r="AK4" s="103"/>
      <c r="AL4" s="103"/>
      <c r="AM4" s="103"/>
      <c r="AN4" s="103"/>
      <c r="AO4" s="103"/>
      <c r="AP4" s="103"/>
      <c r="AQ4" s="103"/>
      <c r="AR4" s="103"/>
      <c r="AS4" s="103"/>
      <c r="AT4" s="103"/>
    </row>
    <row r="5" spans="1:46" ht="26.25" customHeight="1" x14ac:dyDescent="0.3">
      <c r="A5" s="138"/>
      <c r="B5" s="116"/>
      <c r="C5" s="185" t="s">
        <v>4</v>
      </c>
      <c r="D5" s="185"/>
      <c r="E5" s="105"/>
      <c r="F5" s="199" t="s">
        <v>5</v>
      </c>
      <c r="G5" s="199"/>
      <c r="H5" s="199"/>
      <c r="I5" s="199"/>
      <c r="J5" s="199" t="s">
        <v>6</v>
      </c>
      <c r="K5" s="199"/>
      <c r="L5" s="199"/>
      <c r="M5" s="199"/>
      <c r="N5" s="199"/>
      <c r="O5" s="199"/>
      <c r="P5" s="199"/>
      <c r="Q5" s="199"/>
      <c r="R5" s="199"/>
      <c r="S5" s="199"/>
      <c r="T5" s="139" t="s">
        <v>7</v>
      </c>
      <c r="U5" s="139"/>
      <c r="V5" s="139"/>
      <c r="W5" s="185" t="s">
        <v>8</v>
      </c>
      <c r="X5" s="185"/>
      <c r="Y5" s="185" t="s">
        <v>9</v>
      </c>
      <c r="Z5" s="185"/>
      <c r="AA5" s="185"/>
      <c r="AB5" s="185"/>
      <c r="AC5" s="185"/>
      <c r="AD5" s="185" t="s">
        <v>10</v>
      </c>
      <c r="AE5" s="185"/>
      <c r="AF5" s="185"/>
      <c r="AG5" s="185"/>
      <c r="AH5" s="185"/>
      <c r="AI5" s="139" t="s">
        <v>11</v>
      </c>
      <c r="AJ5" s="193" t="s">
        <v>12</v>
      </c>
      <c r="AK5" s="193"/>
      <c r="AL5" s="193"/>
      <c r="AM5" s="193"/>
      <c r="AN5" s="193"/>
      <c r="AO5" s="193"/>
      <c r="AP5" s="194"/>
      <c r="AQ5" s="195" t="s">
        <v>13</v>
      </c>
      <c r="AR5" s="193"/>
      <c r="AS5" s="193"/>
      <c r="AT5" s="193"/>
    </row>
    <row r="6" spans="1:46" ht="66" customHeight="1" x14ac:dyDescent="0.3">
      <c r="A6" s="139" t="s">
        <v>14</v>
      </c>
      <c r="B6" s="139" t="s">
        <v>15</v>
      </c>
      <c r="C6" s="139" t="s">
        <v>16</v>
      </c>
      <c r="D6" s="139" t="s">
        <v>17</v>
      </c>
      <c r="E6" s="139" t="s">
        <v>18</v>
      </c>
      <c r="F6" s="139" t="s">
        <v>19</v>
      </c>
      <c r="G6" s="139" t="s">
        <v>20</v>
      </c>
      <c r="H6" s="139" t="s">
        <v>21</v>
      </c>
      <c r="I6" s="139" t="s">
        <v>22</v>
      </c>
      <c r="J6" s="140" t="s">
        <v>23</v>
      </c>
      <c r="K6" s="139" t="s">
        <v>24</v>
      </c>
      <c r="L6" s="140" t="s">
        <v>25</v>
      </c>
      <c r="M6" s="139" t="s">
        <v>26</v>
      </c>
      <c r="N6" s="139" t="s">
        <v>27</v>
      </c>
      <c r="O6" s="139" t="s">
        <v>28</v>
      </c>
      <c r="P6" s="140" t="s">
        <v>29</v>
      </c>
      <c r="Q6" s="139" t="s">
        <v>30</v>
      </c>
      <c r="R6" s="139" t="s">
        <v>31</v>
      </c>
      <c r="S6" s="139" t="s">
        <v>32</v>
      </c>
      <c r="T6" s="139" t="s">
        <v>33</v>
      </c>
      <c r="U6" s="139" t="s">
        <v>34</v>
      </c>
      <c r="V6" s="139" t="s">
        <v>35</v>
      </c>
      <c r="W6" s="139" t="s">
        <v>36</v>
      </c>
      <c r="X6" s="139" t="s">
        <v>37</v>
      </c>
      <c r="Y6" s="141" t="s">
        <v>38</v>
      </c>
      <c r="Z6" s="141" t="s">
        <v>39</v>
      </c>
      <c r="AA6" s="141" t="s">
        <v>40</v>
      </c>
      <c r="AB6" s="141" t="s">
        <v>41</v>
      </c>
      <c r="AC6" s="141" t="s">
        <v>42</v>
      </c>
      <c r="AD6" s="139" t="s">
        <v>43</v>
      </c>
      <c r="AE6" s="139" t="s">
        <v>44</v>
      </c>
      <c r="AF6" s="139" t="s">
        <v>45</v>
      </c>
      <c r="AG6" s="139" t="s">
        <v>46</v>
      </c>
      <c r="AH6" s="139" t="s">
        <v>47</v>
      </c>
      <c r="AI6" s="139" t="s">
        <v>48</v>
      </c>
      <c r="AJ6" s="114" t="s">
        <v>49</v>
      </c>
      <c r="AK6" s="106" t="s">
        <v>50</v>
      </c>
      <c r="AL6" s="107" t="s">
        <v>51</v>
      </c>
      <c r="AM6" s="106" t="s">
        <v>52</v>
      </c>
      <c r="AN6" s="106" t="s">
        <v>53</v>
      </c>
      <c r="AO6" s="106" t="s">
        <v>54</v>
      </c>
      <c r="AP6" s="107" t="s">
        <v>55</v>
      </c>
      <c r="AQ6" s="106" t="s">
        <v>56</v>
      </c>
      <c r="AR6" s="106" t="s">
        <v>57</v>
      </c>
      <c r="AS6" s="106" t="s">
        <v>58</v>
      </c>
      <c r="AT6" s="106" t="s">
        <v>59</v>
      </c>
    </row>
    <row r="7" spans="1:46" ht="114.75" x14ac:dyDescent="0.3">
      <c r="A7" s="182" t="s">
        <v>60</v>
      </c>
      <c r="B7" s="182" t="s">
        <v>311</v>
      </c>
      <c r="C7" s="108" t="s">
        <v>62</v>
      </c>
      <c r="D7" s="108"/>
      <c r="E7" s="197" t="s">
        <v>312</v>
      </c>
      <c r="F7" s="129" t="s">
        <v>64</v>
      </c>
      <c r="G7" s="129" t="s">
        <v>65</v>
      </c>
      <c r="H7" s="122" t="s">
        <v>313</v>
      </c>
      <c r="I7" s="122" t="s">
        <v>67</v>
      </c>
      <c r="J7" s="143">
        <v>2</v>
      </c>
      <c r="K7" s="143" t="str">
        <f>IF(J7=10,'Eval Riesgo'!$B$5,IF(J7=6,'Eval Riesgo'!$B$6,IF(J7=2,'Eval Riesgo'!$B$7,IF(J7=1,'Eval Riesgo'!$B$8))))</f>
        <v>Medio (M)</v>
      </c>
      <c r="L7" s="143">
        <v>2</v>
      </c>
      <c r="M7" s="143" t="str">
        <f>IF(L7=4,'Eval Riesgo'!$B$13,IF(L7=3,'Eval Riesgo'!$B$14,IF(L7=2,'Eval Riesgo'!$B$15,IF(L7=1,'Eval Riesgo'!$B$16))))</f>
        <v>Ocasional (EO)</v>
      </c>
      <c r="N7" s="144">
        <f t="shared" ref="N7:N27" si="0">+J7*L7</f>
        <v>4</v>
      </c>
      <c r="O7" s="144" t="str">
        <f>IF(AND(N7&gt;=24,N7&lt;=40),'Eval Riesgo'!$B$29,IF(AND(N7&gt;=10,N7&lt;=20),'Eval Riesgo'!$B$30,IF(AND(N7&gt;=6,N7&lt;=8),'Eval Riesgo'!$B$31,IF(AND(N7&gt;=0,N7&lt;=4),'Eval Riesgo'!$B$32))))</f>
        <v>Bajo (B)</v>
      </c>
      <c r="P7" s="143">
        <v>100</v>
      </c>
      <c r="Q7" s="144" t="str">
        <f>IF(P7=100,'Eval Riesgo'!$B$38,IF(P7=60,'Eval Riesgo'!$B$39,IF(P7=25,'Eval Riesgo'!$B$40,IF(P7=10,'Eval Riesgo'!$B$41))))</f>
        <v>Mortal o catastrófico (M)</v>
      </c>
      <c r="R7" s="144">
        <f t="shared" ref="R7:R27" si="1">+N7*P7</f>
        <v>400</v>
      </c>
      <c r="S7" s="144" t="str">
        <f>IF(AND(R7&gt;=600,R7&lt;=4000),'Eval Riesgo'!$B$57,IF(AND(R7&gt;=150,R7&lt;=500),'Eval Riesgo'!$B$58,IF(AND(R7&gt;=40,R7&lt;=120),'Eval Riesgo'!$B$59,IF(AND(R7&gt;=0,R7&lt;40),'Eval Riesgo'!$B$60))))</f>
        <v>II</v>
      </c>
      <c r="T7" s="144" t="str">
        <f>IF(AND(S7="I"),'Eval Riesgo'!$C$65,IF(AND(S7="II"),'Eval Riesgo'!$C$66,IF(AND(S7="III"),'Eval Riesgo'!$C$67,IF(AND(S7="IV"),'Eval Riesgo'!$C$68))))</f>
        <v>NO ACEPTABLE O ACEPTABLE CON CONTROL ESPECÍFICO</v>
      </c>
      <c r="U7" s="144" t="s">
        <v>68</v>
      </c>
      <c r="V7" s="144" t="str">
        <f t="shared" ref="V7:V27" si="2">I7</f>
        <v>Enfermedad COVID-19. Infección Respiratoria Aguda (IRA) de leve a grave, que puede ocasionar enfermedad pulmonar crónica, neumonía o muerte.</v>
      </c>
      <c r="W7" s="143" t="s">
        <v>36</v>
      </c>
      <c r="X7" s="111"/>
      <c r="Y7" s="108" t="s">
        <v>62</v>
      </c>
      <c r="Z7" s="108" t="s">
        <v>62</v>
      </c>
      <c r="AA7" s="108" t="s">
        <v>62</v>
      </c>
      <c r="AB7" s="108" t="s">
        <v>62</v>
      </c>
      <c r="AC7" s="108"/>
      <c r="AD7" s="153" t="s">
        <v>69</v>
      </c>
      <c r="AE7" s="153" t="s">
        <v>69</v>
      </c>
      <c r="AF7" s="153" t="s">
        <v>69</v>
      </c>
      <c r="AG7" s="154" t="s">
        <v>314</v>
      </c>
      <c r="AH7" s="142" t="s">
        <v>315</v>
      </c>
      <c r="AI7" s="145" t="s">
        <v>69</v>
      </c>
      <c r="AJ7" s="112"/>
      <c r="AK7" s="111" t="b">
        <f>IF(AJ7=10,'Eval Riesgo'!$B$5,IF(AJ7=6,'Eval Riesgo'!$B$6,IF(AJ7=2,'Eval Riesgo'!$B$7,IF(AJ7=1,'Eval Riesgo'!$B$8))))</f>
        <v>0</v>
      </c>
      <c r="AL7" s="110"/>
      <c r="AM7" s="111" t="b">
        <f>IF(AL7=4,'Eval Riesgo'!$B$13,IF(AL7=3,'Eval Riesgo'!$B$14,IF(AL7=2,'Eval Riesgo'!$B$15,IF(AL7=1,'Eval Riesgo'!$B$16))))</f>
        <v>0</v>
      </c>
      <c r="AN7" s="108">
        <f>+AJ7*AL7</f>
        <v>0</v>
      </c>
      <c r="AO7" s="108" t="str">
        <f>IF(AND(AN7&gt;=24,AN7&lt;=40),'Eval Riesgo'!$B$29,IF(AND(AN7&gt;=10,AN7&lt;=20),'Eval Riesgo'!$B$30,IF(AND(AN7&gt;=6,AN7&lt;=8),'Eval Riesgo'!$B$31,IF(AND(AN7&gt;=0,AN7&lt;=4),'Eval Riesgo'!$B$32))))</f>
        <v>Bajo (B)</v>
      </c>
      <c r="AP7" s="110"/>
      <c r="AQ7" s="108" t="b">
        <f>IF(AP7=100,'Eval Riesgo'!$B$38,IF(AP7=60,'Eval Riesgo'!$B$39,IF(AP7=25,'Eval Riesgo'!$B$40,IF(AP7=10,'Eval Riesgo'!$B$41))))</f>
        <v>0</v>
      </c>
      <c r="AR7" s="108">
        <f>+AN7*AP7</f>
        <v>0</v>
      </c>
      <c r="AS7" s="108" t="str">
        <f>IF(AND(AR7&gt;=600,AR7&lt;=4000),'Eval Riesgo'!$B$57,IF(AND(AR7&gt;=150,AR7&lt;=500),'Eval Riesgo'!$B$58,IF(AND(AR7&gt;=40,AR7&lt;=120),'Eval Riesgo'!$B$59,IF(AND(AR7&gt;=0,AR7&lt;40),'Eval Riesgo'!$B$60))))</f>
        <v>IV</v>
      </c>
      <c r="AT7" s="108" t="str">
        <f>IF(AND(AS7="I"),'Eval Riesgo'!$C$65,IF(AND(AS7="II"),'Eval Riesgo'!$C$66,IF(AND(AS7="III"),'Eval Riesgo'!$C$67,IF(AND(AS7="IV"),'Eval Riesgo'!$C$68))))</f>
        <v>ACEPTABLE</v>
      </c>
    </row>
    <row r="8" spans="1:46" ht="76.5" x14ac:dyDescent="0.3">
      <c r="A8" s="182"/>
      <c r="B8" s="182"/>
      <c r="C8" s="108" t="s">
        <v>62</v>
      </c>
      <c r="D8" s="108"/>
      <c r="E8" s="197"/>
      <c r="F8" s="123" t="s">
        <v>73</v>
      </c>
      <c r="G8" s="131" t="s">
        <v>237</v>
      </c>
      <c r="H8" s="122" t="s">
        <v>316</v>
      </c>
      <c r="I8" s="122" t="s">
        <v>239</v>
      </c>
      <c r="J8" s="146">
        <v>1</v>
      </c>
      <c r="K8" s="143" t="str">
        <f>IF(J8=10,'Eval Riesgo'!$B$5,IF(J8=6,'Eval Riesgo'!$B$6,IF(J8=2,'Eval Riesgo'!$B$7,IF(J8=1,'Eval Riesgo'!$B$8))))</f>
        <v>Bajo (B)</v>
      </c>
      <c r="L8" s="146">
        <v>2</v>
      </c>
      <c r="M8" s="143" t="str">
        <f>IF(L8=4,'Eval Riesgo'!$B$13,IF(L8=3,'Eval Riesgo'!$B$14,IF(L8=2,'Eval Riesgo'!$B$15,IF(L8=1,'Eval Riesgo'!$B$16))))</f>
        <v>Ocasional (EO)</v>
      </c>
      <c r="N8" s="144">
        <f t="shared" si="0"/>
        <v>2</v>
      </c>
      <c r="O8" s="144" t="str">
        <f>IF(AND(N8&gt;=24,N8&lt;=40),'Eval Riesgo'!$B$29,IF(AND(N8&gt;=10,N8&lt;=20),'Eval Riesgo'!$B$30,IF(AND(N8&gt;=6,N8&lt;=8),'Eval Riesgo'!$B$31,IF(AND(N8&gt;=0,N8&lt;=4),'Eval Riesgo'!$B$32))))</f>
        <v>Bajo (B)</v>
      </c>
      <c r="P8" s="146">
        <v>60</v>
      </c>
      <c r="Q8" s="144" t="str">
        <f>IF(P8=100,'Eval Riesgo'!$B$38,IF(P8=60,'Eval Riesgo'!$B$39,IF(P8=25,'Eval Riesgo'!$B$40,IF(P8=10,'Eval Riesgo'!$B$41))))</f>
        <v>Muy grave (MG)</v>
      </c>
      <c r="R8" s="144">
        <f t="shared" si="1"/>
        <v>120</v>
      </c>
      <c r="S8" s="144" t="str">
        <f>IF(AND(R8&gt;=600,R8&lt;=4000),'Eval Riesgo'!$B$57,IF(AND(R8&gt;=150,R8&lt;=500),'Eval Riesgo'!$B$58,IF(AND(R8&gt;=40,R8&lt;=120),'Eval Riesgo'!$B$59,IF(AND(R8&gt;=0,R8&lt;40),'Eval Riesgo'!$B$60))))</f>
        <v>III</v>
      </c>
      <c r="T8" s="144" t="str">
        <f>IF(AND(S8="I"),'Eval Riesgo'!$C$65,IF(AND(S8="II"),'Eval Riesgo'!$C$66,IF(AND(S8="III"),'Eval Riesgo'!$C$67,IF(AND(S8="IV"),'Eval Riesgo'!$C$68))))</f>
        <v>MEJORABLE</v>
      </c>
      <c r="U8" s="144" t="s">
        <v>68</v>
      </c>
      <c r="V8" s="144" t="str">
        <f t="shared" si="2"/>
        <v>Accidentes de tránsito, fracturas, contusiones, laceraciones, muerte.</v>
      </c>
      <c r="W8" s="143" t="s">
        <v>36</v>
      </c>
      <c r="X8" s="110"/>
      <c r="Y8" s="109" t="s">
        <v>62</v>
      </c>
      <c r="Z8" s="109" t="s">
        <v>62</v>
      </c>
      <c r="AA8" s="109" t="s">
        <v>62</v>
      </c>
      <c r="AB8" s="108" t="s">
        <v>62</v>
      </c>
      <c r="AC8" s="109"/>
      <c r="AD8" s="153" t="s">
        <v>69</v>
      </c>
      <c r="AE8" s="153" t="s">
        <v>69</v>
      </c>
      <c r="AF8" s="153" t="s">
        <v>69</v>
      </c>
      <c r="AG8" s="155" t="s">
        <v>317</v>
      </c>
      <c r="AH8" s="145" t="s">
        <v>69</v>
      </c>
      <c r="AI8" s="145" t="s">
        <v>69</v>
      </c>
      <c r="AJ8" s="112"/>
      <c r="AK8" s="111"/>
      <c r="AL8" s="110"/>
      <c r="AM8" s="111"/>
      <c r="AN8" s="108"/>
      <c r="AO8" s="108"/>
      <c r="AP8" s="110"/>
      <c r="AQ8" s="108"/>
      <c r="AR8" s="108"/>
      <c r="AS8" s="108"/>
      <c r="AT8" s="108"/>
    </row>
    <row r="9" spans="1:46" ht="76.5" x14ac:dyDescent="0.3">
      <c r="A9" s="182"/>
      <c r="B9" s="182"/>
      <c r="C9" s="108" t="s">
        <v>62</v>
      </c>
      <c r="D9" s="108"/>
      <c r="E9" s="197"/>
      <c r="F9" s="123" t="s">
        <v>73</v>
      </c>
      <c r="G9" s="131" t="s">
        <v>237</v>
      </c>
      <c r="H9" s="124" t="s">
        <v>318</v>
      </c>
      <c r="I9" s="122" t="s">
        <v>239</v>
      </c>
      <c r="J9" s="146">
        <v>1</v>
      </c>
      <c r="K9" s="143" t="str">
        <f>IF(J9=10,'Eval Riesgo'!$B$5,IF(J9=6,'Eval Riesgo'!$B$6,IF(J9=2,'Eval Riesgo'!$B$7,IF(J9=1,'Eval Riesgo'!$B$8))))</f>
        <v>Bajo (B)</v>
      </c>
      <c r="L9" s="146">
        <v>2</v>
      </c>
      <c r="M9" s="143" t="str">
        <f>IF(L9=4,'Eval Riesgo'!$B$13,IF(L9=3,'Eval Riesgo'!$B$14,IF(L9=2,'Eval Riesgo'!$B$15,IF(L9=1,'Eval Riesgo'!$B$16))))</f>
        <v>Ocasional (EO)</v>
      </c>
      <c r="N9" s="144">
        <f t="shared" si="0"/>
        <v>2</v>
      </c>
      <c r="O9" s="144" t="str">
        <f>IF(AND(N9&gt;=24,N9&lt;=40),'Eval Riesgo'!$B$29,IF(AND(N9&gt;=10,N9&lt;=20),'Eval Riesgo'!$B$30,IF(AND(N9&gt;=6,N9&lt;=8),'Eval Riesgo'!$B$31,IF(AND(N9&gt;=0,N9&lt;=4),'Eval Riesgo'!$B$32))))</f>
        <v>Bajo (B)</v>
      </c>
      <c r="P9" s="146">
        <v>60</v>
      </c>
      <c r="Q9" s="144" t="str">
        <f>IF(P9=100,'Eval Riesgo'!$B$38,IF(P9=60,'Eval Riesgo'!$B$39,IF(P9=25,'Eval Riesgo'!$B$40,IF(P9=10,'Eval Riesgo'!$B$41))))</f>
        <v>Muy grave (MG)</v>
      </c>
      <c r="R9" s="144">
        <f t="shared" si="1"/>
        <v>120</v>
      </c>
      <c r="S9" s="144" t="str">
        <f>IF(AND(R9&gt;=600,R9&lt;=4000),'Eval Riesgo'!$B$57,IF(AND(R9&gt;=150,R9&lt;=500),'Eval Riesgo'!$B$58,IF(AND(R9&gt;=40,R9&lt;=120),'Eval Riesgo'!$B$59,IF(AND(R9&gt;=0,R9&lt;40),'Eval Riesgo'!$B$60))))</f>
        <v>III</v>
      </c>
      <c r="T9" s="144" t="str">
        <f>IF(AND(S9="I"),'Eval Riesgo'!$C$65,IF(AND(S9="II"),'Eval Riesgo'!$C$66,IF(AND(S9="III"),'Eval Riesgo'!$C$67,IF(AND(S9="IV"),'Eval Riesgo'!$C$68))))</f>
        <v>MEJORABLE</v>
      </c>
      <c r="U9" s="144" t="s">
        <v>68</v>
      </c>
      <c r="V9" s="144" t="str">
        <f t="shared" si="2"/>
        <v>Accidentes de tránsito, fracturas, contusiones, laceraciones, muerte.</v>
      </c>
      <c r="W9" s="143" t="s">
        <v>36</v>
      </c>
      <c r="X9" s="110"/>
      <c r="Y9" s="109" t="s">
        <v>62</v>
      </c>
      <c r="Z9" s="109" t="s">
        <v>62</v>
      </c>
      <c r="AA9" s="109" t="s">
        <v>62</v>
      </c>
      <c r="AB9" s="108" t="s">
        <v>62</v>
      </c>
      <c r="AC9" s="109"/>
      <c r="AD9" s="153" t="s">
        <v>69</v>
      </c>
      <c r="AE9" s="153" t="s">
        <v>69</v>
      </c>
      <c r="AF9" s="153" t="s">
        <v>69</v>
      </c>
      <c r="AG9" s="155" t="s">
        <v>317</v>
      </c>
      <c r="AH9" s="145" t="s">
        <v>69</v>
      </c>
      <c r="AI9" s="145" t="s">
        <v>69</v>
      </c>
      <c r="AJ9" s="112"/>
      <c r="AK9" s="111"/>
      <c r="AL9" s="110"/>
      <c r="AM9" s="111"/>
      <c r="AN9" s="108"/>
      <c r="AO9" s="108"/>
      <c r="AP9" s="110"/>
      <c r="AQ9" s="108"/>
      <c r="AR9" s="108"/>
      <c r="AS9" s="108"/>
      <c r="AT9" s="108"/>
    </row>
    <row r="10" spans="1:46" ht="76.5" x14ac:dyDescent="0.3">
      <c r="A10" s="182"/>
      <c r="B10" s="182"/>
      <c r="C10" s="108" t="s">
        <v>62</v>
      </c>
      <c r="D10" s="108"/>
      <c r="E10" s="197"/>
      <c r="F10" s="123" t="s">
        <v>73</v>
      </c>
      <c r="G10" s="131" t="s">
        <v>237</v>
      </c>
      <c r="H10" s="122" t="s">
        <v>319</v>
      </c>
      <c r="I10" s="122" t="s">
        <v>239</v>
      </c>
      <c r="J10" s="146">
        <v>1</v>
      </c>
      <c r="K10" s="143" t="str">
        <f>IF(J10=10,'Eval Riesgo'!$B$5,IF(J10=6,'Eval Riesgo'!$B$6,IF(J10=2,'Eval Riesgo'!$B$7,IF(J10=1,'Eval Riesgo'!$B$8))))</f>
        <v>Bajo (B)</v>
      </c>
      <c r="L10" s="146">
        <v>2</v>
      </c>
      <c r="M10" s="143" t="str">
        <f>IF(L10=4,'Eval Riesgo'!$B$13,IF(L10=3,'Eval Riesgo'!$B$14,IF(L10=2,'Eval Riesgo'!$B$15,IF(L10=1,'Eval Riesgo'!$B$16))))</f>
        <v>Ocasional (EO)</v>
      </c>
      <c r="N10" s="144">
        <f t="shared" si="0"/>
        <v>2</v>
      </c>
      <c r="O10" s="144" t="str">
        <f>IF(AND(N10&gt;=24,N10&lt;=40),'Eval Riesgo'!$B$29,IF(AND(N10&gt;=10,N10&lt;=20),'Eval Riesgo'!$B$30,IF(AND(N10&gt;=6,N10&lt;=8),'Eval Riesgo'!$B$31,IF(AND(N10&gt;=0,N10&lt;=4),'Eval Riesgo'!$B$32))))</f>
        <v>Bajo (B)</v>
      </c>
      <c r="P10" s="146">
        <v>60</v>
      </c>
      <c r="Q10" s="144" t="str">
        <f>IF(P10=100,'Eval Riesgo'!$B$38,IF(P10=60,'Eval Riesgo'!$B$39,IF(P10=25,'Eval Riesgo'!$B$40,IF(P10=10,'Eval Riesgo'!$B$41))))</f>
        <v>Muy grave (MG)</v>
      </c>
      <c r="R10" s="144">
        <f t="shared" si="1"/>
        <v>120</v>
      </c>
      <c r="S10" s="144" t="str">
        <f>IF(AND(R10&gt;=600,R10&lt;=4000),'Eval Riesgo'!$B$57,IF(AND(R10&gt;=150,R10&lt;=500),'Eval Riesgo'!$B$58,IF(AND(R10&gt;=40,R10&lt;=120),'Eval Riesgo'!$B$59,IF(AND(R10&gt;=0,R10&lt;40),'Eval Riesgo'!$B$60))))</f>
        <v>III</v>
      </c>
      <c r="T10" s="144" t="str">
        <f>IF(AND(S10="I"),'Eval Riesgo'!$C$65,IF(AND(S10="II"),'Eval Riesgo'!$C$66,IF(AND(S10="III"),'Eval Riesgo'!$C$67,IF(AND(S10="IV"),'Eval Riesgo'!$C$68))))</f>
        <v>MEJORABLE</v>
      </c>
      <c r="U10" s="144" t="s">
        <v>68</v>
      </c>
      <c r="V10" s="144" t="str">
        <f t="shared" si="2"/>
        <v>Accidentes de tránsito, fracturas, contusiones, laceraciones, muerte.</v>
      </c>
      <c r="W10" s="143" t="s">
        <v>36</v>
      </c>
      <c r="X10" s="110"/>
      <c r="Y10" s="109" t="s">
        <v>62</v>
      </c>
      <c r="Z10" s="109" t="s">
        <v>62</v>
      </c>
      <c r="AA10" s="109" t="s">
        <v>62</v>
      </c>
      <c r="AB10" s="108" t="s">
        <v>62</v>
      </c>
      <c r="AC10" s="109"/>
      <c r="AD10" s="153" t="s">
        <v>69</v>
      </c>
      <c r="AE10" s="153" t="s">
        <v>69</v>
      </c>
      <c r="AF10" s="153" t="s">
        <v>69</v>
      </c>
      <c r="AG10" s="155" t="s">
        <v>317</v>
      </c>
      <c r="AH10" s="145" t="s">
        <v>69</v>
      </c>
      <c r="AI10" s="145" t="s">
        <v>69</v>
      </c>
      <c r="AJ10" s="112"/>
      <c r="AK10" s="111"/>
      <c r="AL10" s="110"/>
      <c r="AM10" s="111"/>
      <c r="AN10" s="108"/>
      <c r="AO10" s="108"/>
      <c r="AP10" s="110"/>
      <c r="AQ10" s="108"/>
      <c r="AR10" s="108"/>
      <c r="AS10" s="108"/>
      <c r="AT10" s="108"/>
    </row>
    <row r="11" spans="1:46" ht="77.25" customHeight="1" x14ac:dyDescent="0.3">
      <c r="A11" s="182"/>
      <c r="B11" s="182"/>
      <c r="C11" s="108" t="s">
        <v>62</v>
      </c>
      <c r="D11" s="108"/>
      <c r="E11" s="197"/>
      <c r="F11" s="123" t="s">
        <v>73</v>
      </c>
      <c r="G11" s="131" t="s">
        <v>237</v>
      </c>
      <c r="H11" s="122" t="s">
        <v>320</v>
      </c>
      <c r="I11" s="122" t="s">
        <v>239</v>
      </c>
      <c r="J11" s="146">
        <v>1</v>
      </c>
      <c r="K11" s="143" t="str">
        <f>IF(J11=10,'Eval Riesgo'!$B$5,IF(J11=6,'Eval Riesgo'!$B$6,IF(J11=2,'Eval Riesgo'!$B$7,IF(J11=1,'Eval Riesgo'!$B$8))))</f>
        <v>Bajo (B)</v>
      </c>
      <c r="L11" s="146">
        <v>2</v>
      </c>
      <c r="M11" s="143" t="str">
        <f>IF(L11=4,'Eval Riesgo'!$B$13,IF(L11=3,'Eval Riesgo'!$B$14,IF(L11=2,'Eval Riesgo'!$B$15,IF(L11=1,'Eval Riesgo'!$B$16))))</f>
        <v>Ocasional (EO)</v>
      </c>
      <c r="N11" s="144">
        <f t="shared" si="0"/>
        <v>2</v>
      </c>
      <c r="O11" s="144" t="str">
        <f>IF(AND(N11&gt;=24,N11&lt;=40),'Eval Riesgo'!$B$29,IF(AND(N11&gt;=10,N11&lt;=20),'Eval Riesgo'!$B$30,IF(AND(N11&gt;=6,N11&lt;=8),'Eval Riesgo'!$B$31,IF(AND(N11&gt;=0,N11&lt;=4),'Eval Riesgo'!$B$32))))</f>
        <v>Bajo (B)</v>
      </c>
      <c r="P11" s="146">
        <v>60</v>
      </c>
      <c r="Q11" s="144" t="str">
        <f>IF(P11=100,'Eval Riesgo'!$B$38,IF(P11=60,'Eval Riesgo'!$B$39,IF(P11=25,'Eval Riesgo'!$B$40,IF(P11=10,'Eval Riesgo'!$B$41))))</f>
        <v>Muy grave (MG)</v>
      </c>
      <c r="R11" s="144">
        <f t="shared" si="1"/>
        <v>120</v>
      </c>
      <c r="S11" s="144" t="str">
        <f>IF(AND(R11&gt;=600,R11&lt;=4000),'Eval Riesgo'!$B$57,IF(AND(R11&gt;=150,R11&lt;=500),'Eval Riesgo'!$B$58,IF(AND(R11&gt;=40,R11&lt;=120),'Eval Riesgo'!$B$59,IF(AND(R11&gt;=0,R11&lt;40),'Eval Riesgo'!$B$60))))</f>
        <v>III</v>
      </c>
      <c r="T11" s="144" t="str">
        <f>IF(AND(S11="I"),'Eval Riesgo'!$C$65,IF(AND(S11="II"),'Eval Riesgo'!$C$66,IF(AND(S11="III"),'Eval Riesgo'!$C$67,IF(AND(S11="IV"),'Eval Riesgo'!$C$68))))</f>
        <v>MEJORABLE</v>
      </c>
      <c r="U11" s="144" t="s">
        <v>68</v>
      </c>
      <c r="V11" s="144" t="str">
        <f t="shared" si="2"/>
        <v>Accidentes de tránsito, fracturas, contusiones, laceraciones, muerte.</v>
      </c>
      <c r="W11" s="143" t="s">
        <v>36</v>
      </c>
      <c r="X11" s="110"/>
      <c r="Y11" s="109" t="s">
        <v>62</v>
      </c>
      <c r="Z11" s="109" t="s">
        <v>62</v>
      </c>
      <c r="AA11" s="109" t="s">
        <v>62</v>
      </c>
      <c r="AB11" s="108" t="s">
        <v>62</v>
      </c>
      <c r="AC11" s="109"/>
      <c r="AD11" s="153" t="s">
        <v>69</v>
      </c>
      <c r="AE11" s="153" t="s">
        <v>69</v>
      </c>
      <c r="AF11" s="153" t="s">
        <v>69</v>
      </c>
      <c r="AG11" s="155" t="s">
        <v>317</v>
      </c>
      <c r="AH11" s="145" t="s">
        <v>69</v>
      </c>
      <c r="AI11" s="145" t="s">
        <v>69</v>
      </c>
      <c r="AJ11" s="112"/>
      <c r="AK11" s="111"/>
      <c r="AL11" s="110"/>
      <c r="AM11" s="111"/>
      <c r="AN11" s="108"/>
      <c r="AO11" s="108"/>
      <c r="AP11" s="110"/>
      <c r="AQ11" s="108"/>
      <c r="AR11" s="108"/>
      <c r="AS11" s="108"/>
      <c r="AT11" s="108"/>
    </row>
    <row r="12" spans="1:46" ht="87" customHeight="1" x14ac:dyDescent="0.3">
      <c r="A12" s="182"/>
      <c r="B12" s="182"/>
      <c r="C12" s="108" t="s">
        <v>62</v>
      </c>
      <c r="D12" s="108"/>
      <c r="E12" s="197"/>
      <c r="F12" s="123" t="s">
        <v>73</v>
      </c>
      <c r="G12" s="131" t="s">
        <v>237</v>
      </c>
      <c r="H12" s="122" t="s">
        <v>321</v>
      </c>
      <c r="I12" s="122" t="s">
        <v>239</v>
      </c>
      <c r="J12" s="146">
        <v>1</v>
      </c>
      <c r="K12" s="143" t="str">
        <f>IF(J12=10,'Eval Riesgo'!$B$5,IF(J12=6,'Eval Riesgo'!$B$6,IF(J12=2,'Eval Riesgo'!$B$7,IF(J12=1,'Eval Riesgo'!$B$8))))</f>
        <v>Bajo (B)</v>
      </c>
      <c r="L12" s="146">
        <v>2</v>
      </c>
      <c r="M12" s="143" t="str">
        <f>IF(L12=4,'Eval Riesgo'!$B$13,IF(L12=3,'Eval Riesgo'!$B$14,IF(L12=2,'Eval Riesgo'!$B$15,IF(L12=1,'Eval Riesgo'!$B$16))))</f>
        <v>Ocasional (EO)</v>
      </c>
      <c r="N12" s="144">
        <f t="shared" si="0"/>
        <v>2</v>
      </c>
      <c r="O12" s="144" t="str">
        <f>IF(AND(N12&gt;=24,N12&lt;=40),'Eval Riesgo'!$B$29,IF(AND(N12&gt;=10,N12&lt;=20),'Eval Riesgo'!$B$30,IF(AND(N12&gt;=6,N12&lt;=8),'Eval Riesgo'!$B$31,IF(AND(N12&gt;=0,N12&lt;=4),'Eval Riesgo'!$B$32))))</f>
        <v>Bajo (B)</v>
      </c>
      <c r="P12" s="146">
        <v>60</v>
      </c>
      <c r="Q12" s="144" t="str">
        <f>IF(P12=100,'Eval Riesgo'!$B$38,IF(P12=60,'Eval Riesgo'!$B$39,IF(P12=25,'Eval Riesgo'!$B$40,IF(P12=10,'Eval Riesgo'!$B$41))))</f>
        <v>Muy grave (MG)</v>
      </c>
      <c r="R12" s="144">
        <f t="shared" si="1"/>
        <v>120</v>
      </c>
      <c r="S12" s="144" t="str">
        <f>IF(AND(R12&gt;=600,R12&lt;=4000),'Eval Riesgo'!$B$57,IF(AND(R12&gt;=150,R12&lt;=500),'Eval Riesgo'!$B$58,IF(AND(R12&gt;=40,R12&lt;=120),'Eval Riesgo'!$B$59,IF(AND(R12&gt;=0,R12&lt;40),'Eval Riesgo'!$B$60))))</f>
        <v>III</v>
      </c>
      <c r="T12" s="144" t="str">
        <f>IF(AND(S12="I"),'Eval Riesgo'!$C$65,IF(AND(S12="II"),'Eval Riesgo'!$C$66,IF(AND(S12="III"),'Eval Riesgo'!$C$67,IF(AND(S12="IV"),'Eval Riesgo'!$C$68))))</f>
        <v>MEJORABLE</v>
      </c>
      <c r="U12" s="144" t="s">
        <v>68</v>
      </c>
      <c r="V12" s="144" t="str">
        <f t="shared" si="2"/>
        <v>Accidentes de tránsito, fracturas, contusiones, laceraciones, muerte.</v>
      </c>
      <c r="W12" s="143" t="s">
        <v>36</v>
      </c>
      <c r="X12" s="110"/>
      <c r="Y12" s="109" t="s">
        <v>62</v>
      </c>
      <c r="Z12" s="109" t="s">
        <v>62</v>
      </c>
      <c r="AA12" s="109" t="s">
        <v>62</v>
      </c>
      <c r="AB12" s="108" t="s">
        <v>62</v>
      </c>
      <c r="AC12" s="109"/>
      <c r="AD12" s="153" t="s">
        <v>69</v>
      </c>
      <c r="AE12" s="153" t="s">
        <v>69</v>
      </c>
      <c r="AF12" s="153" t="s">
        <v>69</v>
      </c>
      <c r="AG12" s="155" t="s">
        <v>317</v>
      </c>
      <c r="AH12" s="145" t="s">
        <v>69</v>
      </c>
      <c r="AI12" s="145" t="s">
        <v>69</v>
      </c>
      <c r="AJ12" s="112"/>
      <c r="AK12" s="111"/>
      <c r="AL12" s="110"/>
      <c r="AM12" s="111"/>
      <c r="AN12" s="108"/>
      <c r="AO12" s="108"/>
      <c r="AP12" s="110"/>
      <c r="AQ12" s="108"/>
      <c r="AR12" s="108"/>
      <c r="AS12" s="108"/>
      <c r="AT12" s="108"/>
    </row>
    <row r="13" spans="1:46" ht="78" customHeight="1" x14ac:dyDescent="0.3">
      <c r="A13" s="182"/>
      <c r="B13" s="182"/>
      <c r="C13" s="108" t="s">
        <v>62</v>
      </c>
      <c r="D13" s="108"/>
      <c r="E13" s="197"/>
      <c r="F13" s="123" t="s">
        <v>73</v>
      </c>
      <c r="G13" s="125" t="s">
        <v>78</v>
      </c>
      <c r="H13" s="124" t="s">
        <v>322</v>
      </c>
      <c r="I13" s="124" t="s">
        <v>80</v>
      </c>
      <c r="J13" s="146">
        <v>1</v>
      </c>
      <c r="K13" s="143" t="str">
        <f>IF(J13=10,'Eval Riesgo'!$B$5,IF(J13=6,'Eval Riesgo'!$B$6,IF(J13=2,'Eval Riesgo'!$B$7,IF(J13=1,'Eval Riesgo'!$B$8))))</f>
        <v>Bajo (B)</v>
      </c>
      <c r="L13" s="146">
        <v>2</v>
      </c>
      <c r="M13" s="143" t="str">
        <f>IF(L13=4,'Eval Riesgo'!$B$13,IF(L13=3,'Eval Riesgo'!$B$14,IF(L13=2,'Eval Riesgo'!$B$15,IF(L13=1,'Eval Riesgo'!$B$16))))</f>
        <v>Ocasional (EO)</v>
      </c>
      <c r="N13" s="144">
        <f>+J13*L13</f>
        <v>2</v>
      </c>
      <c r="O13" s="144" t="str">
        <f>IF(AND(N13&gt;=24,N13&lt;=40),'Eval Riesgo'!$B$29,IF(AND(N13&gt;=10,N13&lt;=20),'Eval Riesgo'!$B$30,IF(AND(N13&gt;=6,N13&lt;=8),'Eval Riesgo'!$B$31,IF(AND(N13&gt;=0,N13&lt;=4),'Eval Riesgo'!$B$32))))</f>
        <v>Bajo (B)</v>
      </c>
      <c r="P13" s="146">
        <v>25</v>
      </c>
      <c r="Q13" s="144" t="str">
        <f>IF(P13=100,'Eval Riesgo'!$B$38,IF(P13=60,'Eval Riesgo'!$B$39,IF(P13=25,'Eval Riesgo'!$B$40,IF(P13=10,'Eval Riesgo'!$B$41))))</f>
        <v>Grave (G)</v>
      </c>
      <c r="R13" s="144">
        <f>+N13*P13</f>
        <v>50</v>
      </c>
      <c r="S13" s="144" t="str">
        <f>IF(AND(R13&gt;=600,R13&lt;=4000),'Eval Riesgo'!$B$57,IF(AND(R13&gt;=150,R13&lt;=500),'Eval Riesgo'!$B$58,IF(AND(R13&gt;=40,R13&lt;=120),'Eval Riesgo'!$B$59,IF(AND(R13&gt;=0,R13&lt;40),'Eval Riesgo'!$B$60))))</f>
        <v>III</v>
      </c>
      <c r="T13" s="144" t="str">
        <f>IF(AND(S13="I"),'Eval Riesgo'!$C$65,IF(AND(S13="II"),'Eval Riesgo'!$C$66,IF(AND(S13="III"),'Eval Riesgo'!$C$67,IF(AND(S13="IV"),'Eval Riesgo'!$C$68))))</f>
        <v>MEJORABLE</v>
      </c>
      <c r="U13" s="144" t="s">
        <v>68</v>
      </c>
      <c r="V13" s="144" t="str">
        <f>I13</f>
        <v>Heridas, golpes, muerte, fatiga, estrés, disminución de la destreza y precisión. Estados de ansiedad y/o depresión y trastornos del aparato digestivo.</v>
      </c>
      <c r="W13" s="143" t="s">
        <v>36</v>
      </c>
      <c r="X13" s="110"/>
      <c r="Y13" s="109" t="s">
        <v>62</v>
      </c>
      <c r="Z13" s="109" t="s">
        <v>62</v>
      </c>
      <c r="AA13" s="109" t="s">
        <v>62</v>
      </c>
      <c r="AB13" s="108" t="s">
        <v>62</v>
      </c>
      <c r="AC13" s="109"/>
      <c r="AD13" s="153" t="s">
        <v>69</v>
      </c>
      <c r="AE13" s="153" t="s">
        <v>69</v>
      </c>
      <c r="AF13" s="153" t="s">
        <v>69</v>
      </c>
      <c r="AG13" s="155" t="s">
        <v>323</v>
      </c>
      <c r="AH13" s="145" t="s">
        <v>69</v>
      </c>
      <c r="AI13" s="145" t="s">
        <v>69</v>
      </c>
      <c r="AJ13" s="112"/>
      <c r="AK13" s="111"/>
      <c r="AL13" s="110"/>
      <c r="AM13" s="111"/>
      <c r="AN13" s="108"/>
      <c r="AO13" s="108"/>
      <c r="AP13" s="110"/>
      <c r="AQ13" s="108"/>
      <c r="AR13" s="108"/>
      <c r="AS13" s="108"/>
      <c r="AT13" s="108"/>
    </row>
    <row r="14" spans="1:46" ht="38.25" x14ac:dyDescent="0.3">
      <c r="A14" s="182"/>
      <c r="B14" s="182"/>
      <c r="C14" s="109" t="s">
        <v>62</v>
      </c>
      <c r="D14" s="109"/>
      <c r="E14" s="197"/>
      <c r="F14" s="123" t="s">
        <v>73</v>
      </c>
      <c r="G14" s="147" t="s">
        <v>237</v>
      </c>
      <c r="H14" s="126" t="s">
        <v>238</v>
      </c>
      <c r="I14" s="124" t="s">
        <v>239</v>
      </c>
      <c r="J14" s="146">
        <v>1</v>
      </c>
      <c r="K14" s="143" t="str">
        <f>IF(J14=10,'Eval Riesgo'!$B$5,IF(J14=6,'Eval Riesgo'!$B$6,IF(J14=2,'Eval Riesgo'!$B$7,IF(J14=1,'Eval Riesgo'!$B$8))))</f>
        <v>Bajo (B)</v>
      </c>
      <c r="L14" s="146">
        <v>2</v>
      </c>
      <c r="M14" s="143" t="str">
        <f>IF(L14=4,'Eval Riesgo'!$B$13,IF(L14=3,'Eval Riesgo'!$B$14,IF(L14=2,'Eval Riesgo'!$B$15,IF(L14=1,'Eval Riesgo'!$B$16))))</f>
        <v>Ocasional (EO)</v>
      </c>
      <c r="N14" s="144">
        <f>+J14*L14</f>
        <v>2</v>
      </c>
      <c r="O14" s="144" t="str">
        <f>IF(AND(N14&gt;=24,N14&lt;=40),'Eval Riesgo'!$B$29,IF(AND(N14&gt;=10,N14&lt;=20),'Eval Riesgo'!$B$30,IF(AND(N14&gt;=6,N14&lt;=8),'Eval Riesgo'!$B$31,IF(AND(N14&gt;=0,N14&lt;=4),'Eval Riesgo'!$B$32))))</f>
        <v>Bajo (B)</v>
      </c>
      <c r="P14" s="146">
        <v>60</v>
      </c>
      <c r="Q14" s="144" t="str">
        <f>IF(P14=100,'Eval Riesgo'!$B$38,IF(P14=60,'Eval Riesgo'!$B$39,IF(P14=25,'Eval Riesgo'!$B$40,IF(P14=10,'Eval Riesgo'!$B$41))))</f>
        <v>Muy grave (MG)</v>
      </c>
      <c r="R14" s="144">
        <f>+N14*P14</f>
        <v>120</v>
      </c>
      <c r="S14" s="144" t="str">
        <f>IF(AND(R14&gt;=600,R14&lt;=4000),'Eval Riesgo'!$B$57,IF(AND(R14&gt;=150,R14&lt;=500),'Eval Riesgo'!$B$58,IF(AND(R14&gt;=40,R14&lt;=120),'Eval Riesgo'!$B$59,IF(AND(R14&gt;=0,R14&lt;40),'Eval Riesgo'!$B$60))))</f>
        <v>III</v>
      </c>
      <c r="T14" s="144" t="str">
        <f>IF(AND(S14="I"),'Eval Riesgo'!$C$65,IF(AND(S14="II"),'Eval Riesgo'!$C$66,IF(AND(S14="III"),'Eval Riesgo'!$C$67,IF(AND(S14="IV"),'Eval Riesgo'!$C$68))))</f>
        <v>MEJORABLE</v>
      </c>
      <c r="U14" s="144" t="s">
        <v>68</v>
      </c>
      <c r="V14" s="144" t="str">
        <f>I14</f>
        <v>Accidentes de tránsito, fracturas, contusiones, laceraciones, muerte.</v>
      </c>
      <c r="W14" s="143" t="s">
        <v>36</v>
      </c>
      <c r="X14" s="110"/>
      <c r="Y14" s="109" t="s">
        <v>62</v>
      </c>
      <c r="Z14" s="109" t="s">
        <v>62</v>
      </c>
      <c r="AA14" s="109" t="s">
        <v>62</v>
      </c>
      <c r="AB14" s="108" t="s">
        <v>62</v>
      </c>
      <c r="AC14" s="109"/>
      <c r="AD14" s="153" t="s">
        <v>69</v>
      </c>
      <c r="AE14" s="153" t="s">
        <v>69</v>
      </c>
      <c r="AF14" s="153" t="s">
        <v>69</v>
      </c>
      <c r="AG14" s="155" t="s">
        <v>324</v>
      </c>
      <c r="AH14" s="145" t="s">
        <v>69</v>
      </c>
      <c r="AI14" s="145" t="s">
        <v>69</v>
      </c>
      <c r="AJ14" s="112"/>
      <c r="AK14" s="111" t="b">
        <f>IF(AJ14=10,'Eval Riesgo'!$B$5,IF(AJ14=6,'Eval Riesgo'!$B$6,IF(AJ14=2,'Eval Riesgo'!$B$7,IF(AJ14=1,'Eval Riesgo'!$B$8))))</f>
        <v>0</v>
      </c>
      <c r="AL14" s="110"/>
      <c r="AM14" s="111" t="b">
        <f>IF(AL14=4,'Eval Riesgo'!$B$13,IF(AL14=3,'Eval Riesgo'!$B$14,IF(AL14=2,'Eval Riesgo'!$B$15,IF(AL14=1,'Eval Riesgo'!$B$16))))</f>
        <v>0</v>
      </c>
      <c r="AN14" s="108">
        <f>+AJ14*AL14</f>
        <v>0</v>
      </c>
      <c r="AO14" s="108" t="str">
        <f>IF(AND(AN14&gt;=24,AN14&lt;=40),'Eval Riesgo'!$B$29,IF(AND(AN14&gt;=10,AN14&lt;=20),'Eval Riesgo'!$B$30,IF(AND(AN14&gt;=6,AN14&lt;=8),'Eval Riesgo'!$B$31,IF(AND(AN14&gt;=0,AN14&lt;=4),'Eval Riesgo'!$B$32))))</f>
        <v>Bajo (B)</v>
      </c>
      <c r="AP14" s="110"/>
      <c r="AQ14" s="108" t="b">
        <f>IF(AP14=100,'Eval Riesgo'!$B$38,IF(AP14=60,'Eval Riesgo'!$B$39,IF(AP14=25,'Eval Riesgo'!$B$40,IF(AP14=10,'Eval Riesgo'!$B$41))))</f>
        <v>0</v>
      </c>
      <c r="AR14" s="108">
        <f>+AN14*AP14</f>
        <v>0</v>
      </c>
      <c r="AS14" s="108" t="str">
        <f>IF(AND(AR14&gt;=600,AR14&lt;=4000),'Eval Riesgo'!$B$57,IF(AND(AR14&gt;=150,AR14&lt;=500),'Eval Riesgo'!$B$58,IF(AND(AR14&gt;=40,AR14&lt;=120),'Eval Riesgo'!$B$59,IF(AND(AR14&gt;=0,AR14&lt;40),'Eval Riesgo'!$B$60))))</f>
        <v>IV</v>
      </c>
      <c r="AT14" s="108" t="str">
        <f>IF(AND(AS14="I"),'Eval Riesgo'!$C$65,IF(AND(AS14="II"),'Eval Riesgo'!$C$66,IF(AND(AS14="III"),'Eval Riesgo'!$C$67,IF(AND(AS14="IV"),'Eval Riesgo'!$C$68))))</f>
        <v>ACEPTABLE</v>
      </c>
    </row>
    <row r="15" spans="1:46" ht="76.5" x14ac:dyDescent="0.3">
      <c r="A15" s="182"/>
      <c r="B15" s="182"/>
      <c r="C15" s="108" t="s">
        <v>62</v>
      </c>
      <c r="D15" s="108"/>
      <c r="E15" s="197"/>
      <c r="F15" s="123" t="s">
        <v>73</v>
      </c>
      <c r="G15" s="131" t="s">
        <v>237</v>
      </c>
      <c r="H15" s="122" t="s">
        <v>325</v>
      </c>
      <c r="I15" s="122" t="s">
        <v>239</v>
      </c>
      <c r="J15" s="146">
        <v>1</v>
      </c>
      <c r="K15" s="143" t="str">
        <f>IF(J15=10,'Eval Riesgo'!$B$5,IF(J15=6,'Eval Riesgo'!$B$6,IF(J15=2,'Eval Riesgo'!$B$7,IF(J15=1,'Eval Riesgo'!$B$8))))</f>
        <v>Bajo (B)</v>
      </c>
      <c r="L15" s="146">
        <v>2</v>
      </c>
      <c r="M15" s="143" t="str">
        <f>IF(L15=4,'Eval Riesgo'!$B$13,IF(L15=3,'Eval Riesgo'!$B$14,IF(L15=2,'Eval Riesgo'!$B$15,IF(L15=1,'Eval Riesgo'!$B$16))))</f>
        <v>Ocasional (EO)</v>
      </c>
      <c r="N15" s="144">
        <f>+J15*L15</f>
        <v>2</v>
      </c>
      <c r="O15" s="144" t="str">
        <f>IF(AND(N15&gt;=24,N15&lt;=40),'Eval Riesgo'!$B$29,IF(AND(N15&gt;=10,N15&lt;=20),'Eval Riesgo'!$B$30,IF(AND(N15&gt;=6,N15&lt;=8),'Eval Riesgo'!$B$31,IF(AND(N15&gt;=0,N15&lt;=4),'Eval Riesgo'!$B$32))))</f>
        <v>Bajo (B)</v>
      </c>
      <c r="P15" s="146">
        <v>60</v>
      </c>
      <c r="Q15" s="144" t="str">
        <f>IF(P15=100,'Eval Riesgo'!$B$38,IF(P15=60,'Eval Riesgo'!$B$39,IF(P15=25,'Eval Riesgo'!$B$40,IF(P15=10,'Eval Riesgo'!$B$41))))</f>
        <v>Muy grave (MG)</v>
      </c>
      <c r="R15" s="144">
        <f>+N15*P15</f>
        <v>120</v>
      </c>
      <c r="S15" s="144" t="str">
        <f>IF(AND(R15&gt;=600,R15&lt;=4000),'Eval Riesgo'!$B$57,IF(AND(R15&gt;=150,R15&lt;=500),'Eval Riesgo'!$B$58,IF(AND(R15&gt;=40,R15&lt;=120),'Eval Riesgo'!$B$59,IF(AND(R15&gt;=0,R15&lt;40),'Eval Riesgo'!$B$60))))</f>
        <v>III</v>
      </c>
      <c r="T15" s="144" t="str">
        <f>IF(AND(S15="I"),'Eval Riesgo'!$C$65,IF(AND(S15="II"),'Eval Riesgo'!$C$66,IF(AND(S15="III"),'Eval Riesgo'!$C$67,IF(AND(S15="IV"),'Eval Riesgo'!$C$68))))</f>
        <v>MEJORABLE</v>
      </c>
      <c r="U15" s="144" t="s">
        <v>68</v>
      </c>
      <c r="V15" s="144" t="str">
        <f>I15</f>
        <v>Accidentes de tránsito, fracturas, contusiones, laceraciones, muerte.</v>
      </c>
      <c r="W15" s="143" t="s">
        <v>36</v>
      </c>
      <c r="X15" s="110"/>
      <c r="Y15" s="109" t="s">
        <v>62</v>
      </c>
      <c r="Z15" s="109" t="s">
        <v>62</v>
      </c>
      <c r="AA15" s="109" t="s">
        <v>62</v>
      </c>
      <c r="AB15" s="108" t="s">
        <v>62</v>
      </c>
      <c r="AC15" s="109"/>
      <c r="AD15" s="153" t="s">
        <v>69</v>
      </c>
      <c r="AE15" s="153" t="s">
        <v>69</v>
      </c>
      <c r="AF15" s="153" t="s">
        <v>69</v>
      </c>
      <c r="AG15" s="155" t="s">
        <v>317</v>
      </c>
      <c r="AH15" s="145" t="s">
        <v>69</v>
      </c>
      <c r="AI15" s="145" t="s">
        <v>69</v>
      </c>
      <c r="AJ15" s="112"/>
      <c r="AK15" s="111"/>
      <c r="AL15" s="110"/>
      <c r="AM15" s="111"/>
      <c r="AN15" s="108"/>
      <c r="AO15" s="108"/>
      <c r="AP15" s="110"/>
      <c r="AQ15" s="108"/>
      <c r="AR15" s="108"/>
      <c r="AS15" s="108"/>
      <c r="AT15" s="108"/>
    </row>
    <row r="16" spans="1:46" ht="76.5" x14ac:dyDescent="0.3">
      <c r="A16" s="182"/>
      <c r="B16" s="182"/>
      <c r="C16" s="108" t="s">
        <v>62</v>
      </c>
      <c r="D16" s="108"/>
      <c r="E16" s="197"/>
      <c r="F16" s="123" t="s">
        <v>73</v>
      </c>
      <c r="G16" s="131" t="s">
        <v>237</v>
      </c>
      <c r="H16" s="122" t="s">
        <v>326</v>
      </c>
      <c r="I16" s="122" t="s">
        <v>239</v>
      </c>
      <c r="J16" s="146">
        <v>1</v>
      </c>
      <c r="K16" s="143" t="str">
        <f>IF(J16=10,'Eval Riesgo'!$B$5,IF(J16=6,'Eval Riesgo'!$B$6,IF(J16=2,'Eval Riesgo'!$B$7,IF(J16=1,'Eval Riesgo'!$B$8))))</f>
        <v>Bajo (B)</v>
      </c>
      <c r="L16" s="146">
        <v>2</v>
      </c>
      <c r="M16" s="143" t="str">
        <f>IF(L16=4,'Eval Riesgo'!$B$13,IF(L16=3,'Eval Riesgo'!$B$14,IF(L16=2,'Eval Riesgo'!$B$15,IF(L16=1,'Eval Riesgo'!$B$16))))</f>
        <v>Ocasional (EO)</v>
      </c>
      <c r="N16" s="144">
        <f>+J16*L16</f>
        <v>2</v>
      </c>
      <c r="O16" s="144" t="str">
        <f>IF(AND(N16&gt;=24,N16&lt;=40),'Eval Riesgo'!$B$29,IF(AND(N16&gt;=10,N16&lt;=20),'Eval Riesgo'!$B$30,IF(AND(N16&gt;=6,N16&lt;=8),'Eval Riesgo'!$B$31,IF(AND(N16&gt;=0,N16&lt;=4),'Eval Riesgo'!$B$32))))</f>
        <v>Bajo (B)</v>
      </c>
      <c r="P16" s="146">
        <v>60</v>
      </c>
      <c r="Q16" s="144" t="str">
        <f>IF(P16=100,'Eval Riesgo'!$B$38,IF(P16=60,'Eval Riesgo'!$B$39,IF(P16=25,'Eval Riesgo'!$B$40,IF(P16=10,'Eval Riesgo'!$B$41))))</f>
        <v>Muy grave (MG)</v>
      </c>
      <c r="R16" s="144">
        <f>+N16*P16</f>
        <v>120</v>
      </c>
      <c r="S16" s="144" t="str">
        <f>IF(AND(R16&gt;=600,R16&lt;=4000),'Eval Riesgo'!$B$57,IF(AND(R16&gt;=150,R16&lt;=500),'Eval Riesgo'!$B$58,IF(AND(R16&gt;=40,R16&lt;=120),'Eval Riesgo'!$B$59,IF(AND(R16&gt;=0,R16&lt;40),'Eval Riesgo'!$B$60))))</f>
        <v>III</v>
      </c>
      <c r="T16" s="144" t="str">
        <f>IF(AND(S16="I"),'Eval Riesgo'!$C$65,IF(AND(S16="II"),'Eval Riesgo'!$C$66,IF(AND(S16="III"),'Eval Riesgo'!$C$67,IF(AND(S16="IV"),'Eval Riesgo'!$C$68))))</f>
        <v>MEJORABLE</v>
      </c>
      <c r="U16" s="144" t="s">
        <v>68</v>
      </c>
      <c r="V16" s="144" t="str">
        <f>I16</f>
        <v>Accidentes de tránsito, fracturas, contusiones, laceraciones, muerte.</v>
      </c>
      <c r="W16" s="143" t="s">
        <v>36</v>
      </c>
      <c r="X16" s="110"/>
      <c r="Y16" s="109" t="s">
        <v>62</v>
      </c>
      <c r="Z16" s="109" t="s">
        <v>62</v>
      </c>
      <c r="AA16" s="109" t="s">
        <v>62</v>
      </c>
      <c r="AB16" s="108" t="s">
        <v>62</v>
      </c>
      <c r="AC16" s="109"/>
      <c r="AD16" s="153" t="s">
        <v>69</v>
      </c>
      <c r="AE16" s="153" t="s">
        <v>69</v>
      </c>
      <c r="AF16" s="153" t="s">
        <v>69</v>
      </c>
      <c r="AG16" s="155" t="s">
        <v>317</v>
      </c>
      <c r="AH16" s="145" t="s">
        <v>69</v>
      </c>
      <c r="AI16" s="145" t="s">
        <v>69</v>
      </c>
      <c r="AJ16" s="112"/>
      <c r="AK16" s="111"/>
      <c r="AL16" s="110"/>
      <c r="AM16" s="111"/>
      <c r="AN16" s="108"/>
      <c r="AO16" s="108"/>
      <c r="AP16" s="110"/>
      <c r="AQ16" s="108"/>
      <c r="AR16" s="108"/>
      <c r="AS16" s="108"/>
      <c r="AT16" s="108"/>
    </row>
    <row r="17" spans="1:46" ht="84" customHeight="1" x14ac:dyDescent="0.3">
      <c r="A17" s="183"/>
      <c r="B17" s="183"/>
      <c r="C17" s="108"/>
      <c r="D17" s="108" t="s">
        <v>62</v>
      </c>
      <c r="E17" s="198"/>
      <c r="F17" s="123" t="s">
        <v>73</v>
      </c>
      <c r="G17" s="131" t="s">
        <v>237</v>
      </c>
      <c r="H17" s="122" t="s">
        <v>327</v>
      </c>
      <c r="I17" s="122" t="s">
        <v>328</v>
      </c>
      <c r="J17" s="146">
        <v>1</v>
      </c>
      <c r="K17" s="143" t="str">
        <f>IF(J17=10,'Eval Riesgo'!$B$5,IF(J17=6,'Eval Riesgo'!$B$6,IF(J17=2,'Eval Riesgo'!$B$7,IF(J17=1,'Eval Riesgo'!$B$8))))</f>
        <v>Bajo (B)</v>
      </c>
      <c r="L17" s="146">
        <v>1</v>
      </c>
      <c r="M17" s="143" t="str">
        <f>IF(L17=4,'Eval Riesgo'!$B$13,IF(L17=3,'Eval Riesgo'!$B$14,IF(L17=2,'Eval Riesgo'!$B$15,IF(L17=1,'Eval Riesgo'!$B$16))))</f>
        <v>Esporádica (EE)</v>
      </c>
      <c r="N17" s="144">
        <f t="shared" si="0"/>
        <v>1</v>
      </c>
      <c r="O17" s="144" t="str">
        <f>IF(AND(N17&gt;=24,N17&lt;=40),'Eval Riesgo'!$B$29,IF(AND(N17&gt;=10,N17&lt;=20),'Eval Riesgo'!$B$30,IF(AND(N17&gt;=6,N17&lt;=8),'Eval Riesgo'!$B$31,IF(AND(N17&gt;=0,N17&lt;=4),'Eval Riesgo'!$B$32))))</f>
        <v>Bajo (B)</v>
      </c>
      <c r="P17" s="146">
        <v>60</v>
      </c>
      <c r="Q17" s="144" t="str">
        <f>IF(P17=100,'Eval Riesgo'!$B$38,IF(P17=60,'Eval Riesgo'!$B$39,IF(P17=25,'Eval Riesgo'!$B$40,IF(P17=10,'Eval Riesgo'!$B$41))))</f>
        <v>Muy grave (MG)</v>
      </c>
      <c r="R17" s="144">
        <f t="shared" si="1"/>
        <v>60</v>
      </c>
      <c r="S17" s="144" t="str">
        <f>IF(AND(R17&gt;=600,R17&lt;=4000),'Eval Riesgo'!$B$57,IF(AND(R17&gt;=150,R17&lt;=500),'Eval Riesgo'!$B$58,IF(AND(R17&gt;=40,R17&lt;=120),'Eval Riesgo'!$B$59,IF(AND(R17&gt;=0,R17&lt;40),'Eval Riesgo'!$B$60))))</f>
        <v>III</v>
      </c>
      <c r="T17" s="144" t="str">
        <f>IF(AND(S17="I"),'Eval Riesgo'!$C$65,IF(AND(S17="II"),'Eval Riesgo'!$C$66,IF(AND(S17="III"),'Eval Riesgo'!$C$67,IF(AND(S17="IV"),'Eval Riesgo'!$C$68))))</f>
        <v>MEJORABLE</v>
      </c>
      <c r="U17" s="144" t="s">
        <v>68</v>
      </c>
      <c r="V17" s="144" t="str">
        <f t="shared" si="2"/>
        <v>Accidentes de tránsito, fracturas, contusiones, laceraciones, quemaduras, golpes, machucones, muerte.</v>
      </c>
      <c r="W17" s="143" t="s">
        <v>36</v>
      </c>
      <c r="X17" s="110"/>
      <c r="Y17" s="109" t="s">
        <v>62</v>
      </c>
      <c r="Z17" s="109" t="s">
        <v>62</v>
      </c>
      <c r="AA17" s="109" t="s">
        <v>62</v>
      </c>
      <c r="AB17" s="108" t="s">
        <v>62</v>
      </c>
      <c r="AC17" s="109"/>
      <c r="AD17" s="153" t="s">
        <v>69</v>
      </c>
      <c r="AE17" s="153" t="s">
        <v>69</v>
      </c>
      <c r="AF17" s="153" t="s">
        <v>69</v>
      </c>
      <c r="AG17" s="155" t="s">
        <v>317</v>
      </c>
      <c r="AH17" s="145" t="s">
        <v>69</v>
      </c>
      <c r="AI17" s="145" t="s">
        <v>69</v>
      </c>
      <c r="AJ17" s="112"/>
      <c r="AK17" s="111"/>
      <c r="AL17" s="110"/>
      <c r="AM17" s="111"/>
      <c r="AN17" s="108"/>
      <c r="AO17" s="108"/>
      <c r="AP17" s="110"/>
      <c r="AQ17" s="108"/>
      <c r="AR17" s="108"/>
      <c r="AS17" s="108"/>
      <c r="AT17" s="108"/>
    </row>
    <row r="18" spans="1:46" ht="114.75" x14ac:dyDescent="0.3">
      <c r="A18" s="180" t="s">
        <v>60</v>
      </c>
      <c r="B18" s="180" t="s">
        <v>329</v>
      </c>
      <c r="C18" s="108" t="s">
        <v>62</v>
      </c>
      <c r="D18" s="108"/>
      <c r="E18" s="196" t="s">
        <v>330</v>
      </c>
      <c r="F18" s="128" t="s">
        <v>64</v>
      </c>
      <c r="G18" s="129" t="s">
        <v>65</v>
      </c>
      <c r="H18" s="122" t="s">
        <v>313</v>
      </c>
      <c r="I18" s="122" t="s">
        <v>67</v>
      </c>
      <c r="J18" s="146">
        <v>2</v>
      </c>
      <c r="K18" s="143" t="str">
        <f>IF(J18=10,'Eval Riesgo'!$B$5,IF(J18=6,'Eval Riesgo'!$B$6,IF(J18=2,'Eval Riesgo'!$B$7,IF(J18=1,'Eval Riesgo'!$B$8))))</f>
        <v>Medio (M)</v>
      </c>
      <c r="L18" s="146">
        <v>2</v>
      </c>
      <c r="M18" s="143" t="str">
        <f>IF(L18=4,'Eval Riesgo'!$B$13,IF(L18=3,'Eval Riesgo'!$B$14,IF(L18=2,'Eval Riesgo'!$B$15,IF(L18=1,'Eval Riesgo'!$B$16))))</f>
        <v>Ocasional (EO)</v>
      </c>
      <c r="N18" s="144">
        <f t="shared" si="0"/>
        <v>4</v>
      </c>
      <c r="O18" s="144" t="str">
        <f>IF(AND(N18&gt;=24,N18&lt;=40),'Eval Riesgo'!$B$29,IF(AND(N18&gt;=10,N18&lt;=20),'Eval Riesgo'!$B$30,IF(AND(N18&gt;=6,N18&lt;=8),'Eval Riesgo'!$B$31,IF(AND(N18&gt;=0,N18&lt;=4),'Eval Riesgo'!$B$32))))</f>
        <v>Bajo (B)</v>
      </c>
      <c r="P18" s="146">
        <v>100</v>
      </c>
      <c r="Q18" s="144" t="str">
        <f>IF(P18=100,'Eval Riesgo'!$B$38,IF(P18=60,'Eval Riesgo'!$B$39,IF(P18=25,'Eval Riesgo'!$B$40,IF(P18=10,'Eval Riesgo'!$B$41))))</f>
        <v>Mortal o catastrófico (M)</v>
      </c>
      <c r="R18" s="144">
        <f t="shared" si="1"/>
        <v>400</v>
      </c>
      <c r="S18" s="144" t="str">
        <f>IF(AND(R18&gt;=600,R18&lt;=4000),'Eval Riesgo'!$B$57,IF(AND(R18&gt;=150,R18&lt;=500),'Eval Riesgo'!$B$58,IF(AND(R18&gt;=40,R18&lt;=120),'Eval Riesgo'!$B$59,IF(AND(R18&gt;=0,R18&lt;40),'Eval Riesgo'!$B$60))))</f>
        <v>II</v>
      </c>
      <c r="T18" s="144" t="str">
        <f>IF(AND(S18="I"),'Eval Riesgo'!$C$65,IF(AND(S18="II"),'Eval Riesgo'!$C$66,IF(AND(S18="III"),'Eval Riesgo'!$C$67,IF(AND(S18="IV"),'Eval Riesgo'!$C$68))))</f>
        <v>NO ACEPTABLE O ACEPTABLE CON CONTROL ESPECÍFICO</v>
      </c>
      <c r="U18" s="144" t="s">
        <v>68</v>
      </c>
      <c r="V18" s="144" t="str">
        <f t="shared" si="2"/>
        <v>Enfermedad COVID-19. Infección Respiratoria Aguda (IRA) de leve a grave, que puede ocasionar enfermedad pulmonar crónica, neumonía o muerte.</v>
      </c>
      <c r="W18" s="143" t="s">
        <v>36</v>
      </c>
      <c r="X18" s="110"/>
      <c r="Y18" s="109" t="s">
        <v>62</v>
      </c>
      <c r="Z18" s="109" t="s">
        <v>62</v>
      </c>
      <c r="AA18" s="109" t="s">
        <v>62</v>
      </c>
      <c r="AB18" s="108" t="s">
        <v>62</v>
      </c>
      <c r="AC18" s="109"/>
      <c r="AD18" s="153" t="s">
        <v>69</v>
      </c>
      <c r="AE18" s="153" t="s">
        <v>69</v>
      </c>
      <c r="AF18" s="153" t="s">
        <v>69</v>
      </c>
      <c r="AG18" s="154" t="s">
        <v>314</v>
      </c>
      <c r="AH18" s="142" t="s">
        <v>315</v>
      </c>
      <c r="AI18" s="145" t="s">
        <v>69</v>
      </c>
      <c r="AJ18" s="112"/>
      <c r="AK18" s="111"/>
      <c r="AL18" s="110"/>
      <c r="AM18" s="111"/>
      <c r="AN18" s="108"/>
      <c r="AO18" s="108"/>
      <c r="AP18" s="110"/>
      <c r="AQ18" s="108"/>
      <c r="AR18" s="108"/>
      <c r="AS18" s="108"/>
      <c r="AT18" s="108"/>
    </row>
    <row r="19" spans="1:46" ht="72.75" customHeight="1" x14ac:dyDescent="0.3">
      <c r="A19" s="180"/>
      <c r="B19" s="180"/>
      <c r="C19" s="108" t="s">
        <v>62</v>
      </c>
      <c r="D19" s="108"/>
      <c r="E19" s="197"/>
      <c r="F19" s="123" t="s">
        <v>73</v>
      </c>
      <c r="G19" s="125" t="s">
        <v>78</v>
      </c>
      <c r="H19" s="124" t="s">
        <v>322</v>
      </c>
      <c r="I19" s="124" t="s">
        <v>80</v>
      </c>
      <c r="J19" s="146">
        <v>1</v>
      </c>
      <c r="K19" s="143" t="str">
        <f>IF(J19=10,'Eval Riesgo'!$B$5,IF(J19=6,'Eval Riesgo'!$B$6,IF(J19=2,'Eval Riesgo'!$B$7,IF(J19=1,'Eval Riesgo'!$B$8))))</f>
        <v>Bajo (B)</v>
      </c>
      <c r="L19" s="146">
        <v>2</v>
      </c>
      <c r="M19" s="143" t="str">
        <f>IF(L19=4,'Eval Riesgo'!$B$13,IF(L19=3,'Eval Riesgo'!$B$14,IF(L19=2,'Eval Riesgo'!$B$15,IF(L19=1,'Eval Riesgo'!$B$16))))</f>
        <v>Ocasional (EO)</v>
      </c>
      <c r="N19" s="144">
        <f t="shared" si="0"/>
        <v>2</v>
      </c>
      <c r="O19" s="144" t="str">
        <f>IF(AND(N19&gt;=24,N19&lt;=40),'Eval Riesgo'!$B$29,IF(AND(N19&gt;=10,N19&lt;=20),'Eval Riesgo'!$B$30,IF(AND(N19&gt;=6,N19&lt;=8),'Eval Riesgo'!$B$31,IF(AND(N19&gt;=0,N19&lt;=4),'Eval Riesgo'!$B$32))))</f>
        <v>Bajo (B)</v>
      </c>
      <c r="P19" s="146">
        <v>25</v>
      </c>
      <c r="Q19" s="144" t="str">
        <f>IF(P19=100,'Eval Riesgo'!$B$38,IF(P19=60,'Eval Riesgo'!$B$39,IF(P19=25,'Eval Riesgo'!$B$40,IF(P19=10,'Eval Riesgo'!$B$41))))</f>
        <v>Grave (G)</v>
      </c>
      <c r="R19" s="144">
        <f t="shared" si="1"/>
        <v>50</v>
      </c>
      <c r="S19" s="144" t="str">
        <f>IF(AND(R19&gt;=600,R19&lt;=4000),'Eval Riesgo'!$B$57,IF(AND(R19&gt;=150,R19&lt;=500),'Eval Riesgo'!$B$58,IF(AND(R19&gt;=40,R19&lt;=120),'Eval Riesgo'!$B$59,IF(AND(R19&gt;=0,R19&lt;40),'Eval Riesgo'!$B$60))))</f>
        <v>III</v>
      </c>
      <c r="T19" s="144" t="str">
        <f>IF(AND(S19="I"),'Eval Riesgo'!$C$65,IF(AND(S19="II"),'Eval Riesgo'!$C$66,IF(AND(S19="III"),'Eval Riesgo'!$C$67,IF(AND(S19="IV"),'Eval Riesgo'!$C$68))))</f>
        <v>MEJORABLE</v>
      </c>
      <c r="U19" s="144" t="s">
        <v>68</v>
      </c>
      <c r="V19" s="144" t="str">
        <f t="shared" si="2"/>
        <v>Heridas, golpes, muerte, fatiga, estrés, disminución de la destreza y precisión. Estados de ansiedad y/o depresión y trastornos del aparato digestivo.</v>
      </c>
      <c r="W19" s="143" t="s">
        <v>36</v>
      </c>
      <c r="X19" s="110"/>
      <c r="Y19" s="109" t="s">
        <v>62</v>
      </c>
      <c r="Z19" s="109" t="s">
        <v>62</v>
      </c>
      <c r="AA19" s="109" t="s">
        <v>62</v>
      </c>
      <c r="AB19" s="108" t="s">
        <v>62</v>
      </c>
      <c r="AC19" s="109"/>
      <c r="AD19" s="153" t="s">
        <v>69</v>
      </c>
      <c r="AE19" s="153" t="s">
        <v>69</v>
      </c>
      <c r="AF19" s="153" t="s">
        <v>69</v>
      </c>
      <c r="AG19" s="155" t="s">
        <v>323</v>
      </c>
      <c r="AH19" s="145" t="s">
        <v>69</v>
      </c>
      <c r="AI19" s="145" t="s">
        <v>69</v>
      </c>
      <c r="AJ19" s="112"/>
      <c r="AK19" s="111"/>
      <c r="AL19" s="110"/>
      <c r="AM19" s="111"/>
      <c r="AN19" s="108"/>
      <c r="AO19" s="108"/>
      <c r="AP19" s="110"/>
      <c r="AQ19" s="108"/>
      <c r="AR19" s="108"/>
      <c r="AS19" s="108"/>
      <c r="AT19" s="108"/>
    </row>
    <row r="20" spans="1:46" ht="72.75" customHeight="1" x14ac:dyDescent="0.3">
      <c r="A20" s="180"/>
      <c r="B20" s="180"/>
      <c r="C20" s="108" t="s">
        <v>62</v>
      </c>
      <c r="D20" s="108"/>
      <c r="E20" s="197"/>
      <c r="F20" s="123" t="s">
        <v>241</v>
      </c>
      <c r="G20" s="127" t="s">
        <v>88</v>
      </c>
      <c r="H20" s="122" t="s">
        <v>331</v>
      </c>
      <c r="I20" s="122" t="s">
        <v>328</v>
      </c>
      <c r="J20" s="146">
        <v>1</v>
      </c>
      <c r="K20" s="143" t="str">
        <f>IF(J20=10,'Eval Riesgo'!$B$5,IF(J20=6,'Eval Riesgo'!$B$6,IF(J20=2,'Eval Riesgo'!$B$7,IF(J20=1,'Eval Riesgo'!$B$8))))</f>
        <v>Bajo (B)</v>
      </c>
      <c r="L20" s="146">
        <v>2</v>
      </c>
      <c r="M20" s="143" t="str">
        <f>IF(L20=4,'Eval Riesgo'!$B$13,IF(L20=3,'Eval Riesgo'!$B$14,IF(L20=2,'Eval Riesgo'!$B$15,IF(L20=1,'Eval Riesgo'!$B$16))))</f>
        <v>Ocasional (EO)</v>
      </c>
      <c r="N20" s="144">
        <f>+J20*L20</f>
        <v>2</v>
      </c>
      <c r="O20" s="144" t="str">
        <f>IF(AND(N20&gt;=24,N20&lt;=40),'Eval Riesgo'!$B$29,IF(AND(N20&gt;=10,N20&lt;=20),'Eval Riesgo'!$B$30,IF(AND(N20&gt;=6,N20&lt;=8),'Eval Riesgo'!$B$31,IF(AND(N20&gt;=0,N20&lt;=4),'Eval Riesgo'!$B$32))))</f>
        <v>Bajo (B)</v>
      </c>
      <c r="P20" s="146">
        <v>25</v>
      </c>
      <c r="Q20" s="144" t="str">
        <f>IF(P20=100,'Eval Riesgo'!$B$38,IF(P20=60,'Eval Riesgo'!$B$39,IF(P20=25,'Eval Riesgo'!$B$40,IF(P20=10,'Eval Riesgo'!$B$41))))</f>
        <v>Grave (G)</v>
      </c>
      <c r="R20" s="144">
        <f>+N20*P20</f>
        <v>50</v>
      </c>
      <c r="S20" s="144" t="str">
        <f>IF(AND(R20&gt;=600,R20&lt;=4000),'Eval Riesgo'!$B$57,IF(AND(R20&gt;=150,R20&lt;=500),'Eval Riesgo'!$B$58,IF(AND(R20&gt;=40,R20&lt;=120),'Eval Riesgo'!$B$59,IF(AND(R20&gt;=0,R20&lt;40),'Eval Riesgo'!$B$60))))</f>
        <v>III</v>
      </c>
      <c r="T20" s="144" t="str">
        <f>IF(AND(S20="I"),'Eval Riesgo'!$C$65,IF(AND(S20="II"),'Eval Riesgo'!$C$66,IF(AND(S20="III"),'Eval Riesgo'!$C$67,IF(AND(S20="IV"),'Eval Riesgo'!$C$68))))</f>
        <v>MEJORABLE</v>
      </c>
      <c r="U20" s="144" t="s">
        <v>68</v>
      </c>
      <c r="V20" s="144" t="str">
        <f>I20</f>
        <v>Accidentes de tránsito, fracturas, contusiones, laceraciones, quemaduras, golpes, machucones, muerte.</v>
      </c>
      <c r="W20" s="143" t="s">
        <v>36</v>
      </c>
      <c r="X20" s="110"/>
      <c r="Y20" s="109" t="s">
        <v>62</v>
      </c>
      <c r="Z20" s="109" t="s">
        <v>62</v>
      </c>
      <c r="AA20" s="109" t="s">
        <v>62</v>
      </c>
      <c r="AB20" s="108" t="s">
        <v>62</v>
      </c>
      <c r="AC20" s="109"/>
      <c r="AD20" s="153" t="s">
        <v>69</v>
      </c>
      <c r="AE20" s="153" t="s">
        <v>69</v>
      </c>
      <c r="AF20" s="155" t="s">
        <v>332</v>
      </c>
      <c r="AG20" s="155" t="s">
        <v>333</v>
      </c>
      <c r="AH20" s="155" t="s">
        <v>334</v>
      </c>
      <c r="AI20" s="145" t="s">
        <v>69</v>
      </c>
      <c r="AJ20" s="112"/>
      <c r="AK20" s="111"/>
      <c r="AL20" s="110"/>
      <c r="AM20" s="111"/>
      <c r="AN20" s="108"/>
      <c r="AO20" s="108"/>
      <c r="AP20" s="110"/>
      <c r="AQ20" s="108"/>
      <c r="AR20" s="108"/>
      <c r="AS20" s="108"/>
      <c r="AT20" s="108"/>
    </row>
    <row r="21" spans="1:46" ht="72.75" customHeight="1" x14ac:dyDescent="0.3">
      <c r="A21" s="180"/>
      <c r="B21" s="180"/>
      <c r="C21" s="108" t="s">
        <v>62</v>
      </c>
      <c r="D21" s="108"/>
      <c r="E21" s="197"/>
      <c r="F21" s="128" t="s">
        <v>73</v>
      </c>
      <c r="G21" s="132" t="s">
        <v>335</v>
      </c>
      <c r="H21" s="122" t="s">
        <v>336</v>
      </c>
      <c r="I21" s="122" t="s">
        <v>337</v>
      </c>
      <c r="J21" s="146">
        <v>1</v>
      </c>
      <c r="K21" s="143" t="str">
        <f>IF(J21=10,'Eval Riesgo'!$B$5,IF(J21=6,'Eval Riesgo'!$B$6,IF(J21=2,'Eval Riesgo'!$B$7,IF(J21=1,'Eval Riesgo'!$B$8))))</f>
        <v>Bajo (B)</v>
      </c>
      <c r="L21" s="146">
        <v>1</v>
      </c>
      <c r="M21" s="143" t="str">
        <f>IF(L21=4,'Eval Riesgo'!$B$13,IF(L21=3,'Eval Riesgo'!$B$14,IF(L21=2,'Eval Riesgo'!$B$15,IF(L21=1,'Eval Riesgo'!$B$16))))</f>
        <v>Esporádica (EE)</v>
      </c>
      <c r="N21" s="144">
        <f>+J21*L21</f>
        <v>1</v>
      </c>
      <c r="O21" s="144" t="str">
        <f>IF(AND(N21&gt;=24,N21&lt;=40),'Eval Riesgo'!$B$29,IF(AND(N21&gt;=10,N21&lt;=20),'Eval Riesgo'!$B$30,IF(AND(N21&gt;=6,N21&lt;=8),'Eval Riesgo'!$B$31,IF(AND(N21&gt;=0,N21&lt;=4),'Eval Riesgo'!$B$32))))</f>
        <v>Bajo (B)</v>
      </c>
      <c r="P21" s="146">
        <v>25</v>
      </c>
      <c r="Q21" s="144" t="str">
        <f>IF(P21=100,'Eval Riesgo'!$B$38,IF(P21=60,'Eval Riesgo'!$B$39,IF(P21=25,'Eval Riesgo'!$B$40,IF(P21=10,'Eval Riesgo'!$B$41))))</f>
        <v>Grave (G)</v>
      </c>
      <c r="R21" s="144">
        <f>+N21*P21</f>
        <v>25</v>
      </c>
      <c r="S21" s="144" t="str">
        <f>IF(AND(R21&gt;=600,R21&lt;=4000),'Eval Riesgo'!$B$57,IF(AND(R21&gt;=150,R21&lt;=500),'Eval Riesgo'!$B$58,IF(AND(R21&gt;=40,R21&lt;=120),'Eval Riesgo'!$B$59,IF(AND(R21&gt;=0,R21&lt;40),'Eval Riesgo'!$B$60))))</f>
        <v>IV</v>
      </c>
      <c r="T21" s="144" t="str">
        <f>IF(AND(S21="I"),'Eval Riesgo'!$C$65,IF(AND(S21="II"),'Eval Riesgo'!$C$66,IF(AND(S21="III"),'Eval Riesgo'!$C$67,IF(AND(S21="IV"),'Eval Riesgo'!$C$68))))</f>
        <v>ACEPTABLE</v>
      </c>
      <c r="U21" s="144" t="s">
        <v>68</v>
      </c>
      <c r="V21" s="144" t="str">
        <f>I21</f>
        <v>Accidentes de tránsito, fracturas, contusiones, laceraciones,  golpes, machucones, muerte.</v>
      </c>
      <c r="W21" s="143" t="s">
        <v>36</v>
      </c>
      <c r="X21" s="110"/>
      <c r="Y21" s="109" t="s">
        <v>62</v>
      </c>
      <c r="Z21" s="109" t="s">
        <v>62</v>
      </c>
      <c r="AA21" s="109" t="s">
        <v>62</v>
      </c>
      <c r="AB21" s="108" t="s">
        <v>62</v>
      </c>
      <c r="AC21" s="109"/>
      <c r="AD21" s="153" t="s">
        <v>69</v>
      </c>
      <c r="AE21" s="153" t="s">
        <v>69</v>
      </c>
      <c r="AF21" s="153" t="s">
        <v>69</v>
      </c>
      <c r="AG21" s="155" t="s">
        <v>338</v>
      </c>
      <c r="AH21" s="145" t="s">
        <v>69</v>
      </c>
      <c r="AI21" s="145" t="s">
        <v>69</v>
      </c>
      <c r="AJ21" s="112"/>
      <c r="AK21" s="111"/>
      <c r="AL21" s="110"/>
      <c r="AM21" s="111"/>
      <c r="AN21" s="108"/>
      <c r="AO21" s="108"/>
      <c r="AP21" s="110"/>
      <c r="AQ21" s="108"/>
      <c r="AR21" s="108"/>
      <c r="AS21" s="108"/>
      <c r="AT21" s="108"/>
    </row>
    <row r="22" spans="1:46" ht="72.75" customHeight="1" x14ac:dyDescent="0.3">
      <c r="A22" s="180"/>
      <c r="B22" s="180"/>
      <c r="C22" s="108" t="s">
        <v>62</v>
      </c>
      <c r="D22" s="108"/>
      <c r="E22" s="197"/>
      <c r="F22" s="128" t="s">
        <v>73</v>
      </c>
      <c r="G22" s="132" t="s">
        <v>335</v>
      </c>
      <c r="H22" s="122" t="s">
        <v>339</v>
      </c>
      <c r="I22" s="122" t="s">
        <v>340</v>
      </c>
      <c r="J22" s="146">
        <v>1</v>
      </c>
      <c r="K22" s="143" t="str">
        <f>IF(J22=10,'Eval Riesgo'!$B$5,IF(J22=6,'Eval Riesgo'!$B$6,IF(J22=2,'Eval Riesgo'!$B$7,IF(J22=1,'Eval Riesgo'!$B$8))))</f>
        <v>Bajo (B)</v>
      </c>
      <c r="L22" s="146">
        <v>1</v>
      </c>
      <c r="M22" s="143" t="str">
        <f>IF(L22=4,'Eval Riesgo'!$B$13,IF(L22=3,'Eval Riesgo'!$B$14,IF(L22=2,'Eval Riesgo'!$B$15,IF(L22=1,'Eval Riesgo'!$B$16))))</f>
        <v>Esporádica (EE)</v>
      </c>
      <c r="N22" s="144">
        <f t="shared" si="0"/>
        <v>1</v>
      </c>
      <c r="O22" s="144" t="str">
        <f>IF(AND(N22&gt;=24,N22&lt;=40),'Eval Riesgo'!$B$29,IF(AND(N22&gt;=10,N22&lt;=20),'Eval Riesgo'!$B$30,IF(AND(N22&gt;=6,N22&lt;=8),'Eval Riesgo'!$B$31,IF(AND(N22&gt;=0,N22&lt;=4),'Eval Riesgo'!$B$32))))</f>
        <v>Bajo (B)</v>
      </c>
      <c r="P22" s="146">
        <v>100</v>
      </c>
      <c r="Q22" s="144" t="str">
        <f>IF(P22=100,'Eval Riesgo'!$B$38,IF(P22=60,'Eval Riesgo'!$B$39,IF(P22=25,'Eval Riesgo'!$B$40,IF(P22=10,'Eval Riesgo'!$B$41))))</f>
        <v>Mortal o catastrófico (M)</v>
      </c>
      <c r="R22" s="144">
        <f t="shared" si="1"/>
        <v>100</v>
      </c>
      <c r="S22" s="144" t="str">
        <f>IF(AND(R22&gt;=600,R22&lt;=4000),'Eval Riesgo'!$B$57,IF(AND(R22&gt;=150,R22&lt;=500),'Eval Riesgo'!$B$58,IF(AND(R22&gt;=40,R22&lt;=120),'Eval Riesgo'!$B$59,IF(AND(R22&gt;=0,R22&lt;40),'Eval Riesgo'!$B$60))))</f>
        <v>III</v>
      </c>
      <c r="T22" s="144" t="str">
        <f>IF(AND(S22="I"),'Eval Riesgo'!$C$65,IF(AND(S22="II"),'Eval Riesgo'!$C$66,IF(AND(S22="III"),'Eval Riesgo'!$C$67,IF(AND(S22="IV"),'Eval Riesgo'!$C$68))))</f>
        <v>MEJORABLE</v>
      </c>
      <c r="U22" s="144" t="s">
        <v>68</v>
      </c>
      <c r="V22" s="144" t="str">
        <f t="shared" si="2"/>
        <v>Accidentes aéreos, muerte</v>
      </c>
      <c r="W22" s="143" t="s">
        <v>36</v>
      </c>
      <c r="X22" s="110"/>
      <c r="Y22" s="109" t="s">
        <v>62</v>
      </c>
      <c r="Z22" s="109" t="s">
        <v>62</v>
      </c>
      <c r="AA22" s="109" t="s">
        <v>62</v>
      </c>
      <c r="AB22" s="108" t="s">
        <v>62</v>
      </c>
      <c r="AC22" s="109"/>
      <c r="AD22" s="153" t="s">
        <v>69</v>
      </c>
      <c r="AE22" s="153" t="s">
        <v>69</v>
      </c>
      <c r="AF22" s="153" t="s">
        <v>69</v>
      </c>
      <c r="AG22" s="158" t="s">
        <v>341</v>
      </c>
      <c r="AH22" s="145" t="s">
        <v>69</v>
      </c>
      <c r="AI22" s="145" t="s">
        <v>69</v>
      </c>
      <c r="AJ22" s="112"/>
      <c r="AK22" s="111"/>
      <c r="AL22" s="110"/>
      <c r="AM22" s="111"/>
      <c r="AN22" s="108"/>
      <c r="AO22" s="108"/>
      <c r="AP22" s="110"/>
      <c r="AQ22" s="108"/>
      <c r="AR22" s="108"/>
      <c r="AS22" s="108"/>
      <c r="AT22" s="108"/>
    </row>
    <row r="23" spans="1:46" ht="114.75" x14ac:dyDescent="0.3">
      <c r="A23" s="180" t="s">
        <v>60</v>
      </c>
      <c r="B23" s="180" t="s">
        <v>342</v>
      </c>
      <c r="C23" s="108" t="s">
        <v>62</v>
      </c>
      <c r="D23" s="108"/>
      <c r="E23" s="196" t="s">
        <v>330</v>
      </c>
      <c r="F23" s="128" t="s">
        <v>64</v>
      </c>
      <c r="G23" s="129" t="s">
        <v>65</v>
      </c>
      <c r="H23" s="122" t="s">
        <v>313</v>
      </c>
      <c r="I23" s="122" t="s">
        <v>67</v>
      </c>
      <c r="J23" s="146">
        <v>2</v>
      </c>
      <c r="K23" s="143" t="str">
        <f>IF(J23=10,'Eval Riesgo'!$B$5,IF(J23=6,'Eval Riesgo'!$B$6,IF(J23=2,'Eval Riesgo'!$B$7,IF(J23=1,'Eval Riesgo'!$B$8))))</f>
        <v>Medio (M)</v>
      </c>
      <c r="L23" s="146">
        <v>2</v>
      </c>
      <c r="M23" s="143" t="str">
        <f>IF(L23=4,'Eval Riesgo'!$B$13,IF(L23=3,'Eval Riesgo'!$B$14,IF(L23=2,'Eval Riesgo'!$B$15,IF(L23=1,'Eval Riesgo'!$B$16))))</f>
        <v>Ocasional (EO)</v>
      </c>
      <c r="N23" s="144">
        <f t="shared" si="0"/>
        <v>4</v>
      </c>
      <c r="O23" s="144" t="str">
        <f>IF(AND(N23&gt;=24,N23&lt;=40),'Eval Riesgo'!$B$29,IF(AND(N23&gt;=10,N23&lt;=20),'Eval Riesgo'!$B$30,IF(AND(N23&gt;=6,N23&lt;=8),'Eval Riesgo'!$B$31,IF(AND(N23&gt;=0,N23&lt;=4),'Eval Riesgo'!$B$32))))</f>
        <v>Bajo (B)</v>
      </c>
      <c r="P23" s="146">
        <v>100</v>
      </c>
      <c r="Q23" s="144" t="str">
        <f>IF(P23=100,'Eval Riesgo'!$B$38,IF(P23=60,'Eval Riesgo'!$B$39,IF(P23=25,'Eval Riesgo'!$B$40,IF(P23=10,'Eval Riesgo'!$B$41))))</f>
        <v>Mortal o catastrófico (M)</v>
      </c>
      <c r="R23" s="144">
        <f t="shared" si="1"/>
        <v>400</v>
      </c>
      <c r="S23" s="144" t="str">
        <f>IF(AND(R23&gt;=600,R23&lt;=4000),'Eval Riesgo'!$B$57,IF(AND(R23&gt;=150,R23&lt;=500),'Eval Riesgo'!$B$58,IF(AND(R23&gt;=40,R23&lt;=120),'Eval Riesgo'!$B$59,IF(AND(R23&gt;=0,R23&lt;40),'Eval Riesgo'!$B$60))))</f>
        <v>II</v>
      </c>
      <c r="T23" s="144" t="str">
        <f>IF(AND(S23="I"),'Eval Riesgo'!$C$65,IF(AND(S23="II"),'Eval Riesgo'!$C$66,IF(AND(S23="III"),'Eval Riesgo'!$C$67,IF(AND(S23="IV"),'Eval Riesgo'!$C$68))))</f>
        <v>NO ACEPTABLE O ACEPTABLE CON CONTROL ESPECÍFICO</v>
      </c>
      <c r="U23" s="144" t="s">
        <v>68</v>
      </c>
      <c r="V23" s="144" t="str">
        <f t="shared" si="2"/>
        <v>Enfermedad COVID-19. Infección Respiratoria Aguda (IRA) de leve a grave, que puede ocasionar enfermedad pulmonar crónica, neumonía o muerte.</v>
      </c>
      <c r="W23" s="143" t="s">
        <v>36</v>
      </c>
      <c r="X23" s="110"/>
      <c r="Y23" s="109" t="s">
        <v>62</v>
      </c>
      <c r="Z23" s="109" t="s">
        <v>62</v>
      </c>
      <c r="AA23" s="109" t="s">
        <v>62</v>
      </c>
      <c r="AB23" s="108" t="s">
        <v>62</v>
      </c>
      <c r="AC23" s="109"/>
      <c r="AD23" s="153" t="s">
        <v>69</v>
      </c>
      <c r="AE23" s="153" t="s">
        <v>69</v>
      </c>
      <c r="AF23" s="153" t="s">
        <v>69</v>
      </c>
      <c r="AG23" s="154" t="s">
        <v>314</v>
      </c>
      <c r="AH23" s="142" t="s">
        <v>315</v>
      </c>
      <c r="AI23" s="145" t="s">
        <v>69</v>
      </c>
      <c r="AJ23" s="112"/>
      <c r="AK23" s="111"/>
      <c r="AL23" s="110"/>
      <c r="AM23" s="111"/>
      <c r="AN23" s="108"/>
      <c r="AO23" s="108"/>
      <c r="AP23" s="110"/>
      <c r="AQ23" s="108"/>
      <c r="AR23" s="108"/>
      <c r="AS23" s="108"/>
      <c r="AT23" s="108"/>
    </row>
    <row r="24" spans="1:46" ht="72.75" customHeight="1" x14ac:dyDescent="0.3">
      <c r="A24" s="180"/>
      <c r="B24" s="180"/>
      <c r="C24" s="108" t="s">
        <v>62</v>
      </c>
      <c r="D24" s="108"/>
      <c r="E24" s="197"/>
      <c r="F24" s="123" t="s">
        <v>73</v>
      </c>
      <c r="G24" s="125" t="s">
        <v>78</v>
      </c>
      <c r="H24" s="124" t="s">
        <v>322</v>
      </c>
      <c r="I24" s="124" t="s">
        <v>80</v>
      </c>
      <c r="J24" s="146">
        <v>1</v>
      </c>
      <c r="K24" s="143" t="str">
        <f>IF(J24=10,'Eval Riesgo'!$B$5,IF(J24=6,'Eval Riesgo'!$B$6,IF(J24=2,'Eval Riesgo'!$B$7,IF(J24=1,'Eval Riesgo'!$B$8))))</f>
        <v>Bajo (B)</v>
      </c>
      <c r="L24" s="146">
        <v>2</v>
      </c>
      <c r="M24" s="143" t="str">
        <f>IF(L24=4,'Eval Riesgo'!$B$13,IF(L24=3,'Eval Riesgo'!$B$14,IF(L24=2,'Eval Riesgo'!$B$15,IF(L24=1,'Eval Riesgo'!$B$16))))</f>
        <v>Ocasional (EO)</v>
      </c>
      <c r="N24" s="144">
        <f t="shared" si="0"/>
        <v>2</v>
      </c>
      <c r="O24" s="144" t="str">
        <f>IF(AND(N24&gt;=24,N24&lt;=40),'Eval Riesgo'!$B$29,IF(AND(N24&gt;=10,N24&lt;=20),'Eval Riesgo'!$B$30,IF(AND(N24&gt;=6,N24&lt;=8),'Eval Riesgo'!$B$31,IF(AND(N24&gt;=0,N24&lt;=4),'Eval Riesgo'!$B$32))))</f>
        <v>Bajo (B)</v>
      </c>
      <c r="P24" s="146">
        <v>25</v>
      </c>
      <c r="Q24" s="144" t="str">
        <f>IF(P24=100,'Eval Riesgo'!$B$38,IF(P24=60,'Eval Riesgo'!$B$39,IF(P24=25,'Eval Riesgo'!$B$40,IF(P24=10,'Eval Riesgo'!$B$41))))</f>
        <v>Grave (G)</v>
      </c>
      <c r="R24" s="144">
        <f t="shared" si="1"/>
        <v>50</v>
      </c>
      <c r="S24" s="144" t="str">
        <f>IF(AND(R24&gt;=600,R24&lt;=4000),'Eval Riesgo'!$B$57,IF(AND(R24&gt;=150,R24&lt;=500),'Eval Riesgo'!$B$58,IF(AND(R24&gt;=40,R24&lt;=120),'Eval Riesgo'!$B$59,IF(AND(R24&gt;=0,R24&lt;40),'Eval Riesgo'!$B$60))))</f>
        <v>III</v>
      </c>
      <c r="T24" s="144" t="str">
        <f>IF(AND(S24="I"),'Eval Riesgo'!$C$65,IF(AND(S24="II"),'Eval Riesgo'!$C$66,IF(AND(S24="III"),'Eval Riesgo'!$C$67,IF(AND(S24="IV"),'Eval Riesgo'!$C$68))))</f>
        <v>MEJORABLE</v>
      </c>
      <c r="U24" s="144" t="s">
        <v>68</v>
      </c>
      <c r="V24" s="144" t="str">
        <f t="shared" si="2"/>
        <v>Heridas, golpes, muerte, fatiga, estrés, disminución de la destreza y precisión. Estados de ansiedad y/o depresión y trastornos del aparato digestivo.</v>
      </c>
      <c r="W24" s="143" t="s">
        <v>36</v>
      </c>
      <c r="X24" s="110"/>
      <c r="Y24" s="109" t="s">
        <v>62</v>
      </c>
      <c r="Z24" s="109" t="s">
        <v>62</v>
      </c>
      <c r="AA24" s="109" t="s">
        <v>62</v>
      </c>
      <c r="AB24" s="108" t="s">
        <v>62</v>
      </c>
      <c r="AC24" s="109"/>
      <c r="AD24" s="153" t="s">
        <v>69</v>
      </c>
      <c r="AE24" s="153" t="s">
        <v>69</v>
      </c>
      <c r="AF24" s="153" t="s">
        <v>69</v>
      </c>
      <c r="AG24" s="155" t="s">
        <v>323</v>
      </c>
      <c r="AH24" s="145" t="s">
        <v>69</v>
      </c>
      <c r="AI24" s="145" t="s">
        <v>69</v>
      </c>
      <c r="AJ24" s="112"/>
      <c r="AK24" s="111"/>
      <c r="AL24" s="110"/>
      <c r="AM24" s="111"/>
      <c r="AN24" s="108"/>
      <c r="AO24" s="108"/>
      <c r="AP24" s="110"/>
      <c r="AQ24" s="108"/>
      <c r="AR24" s="108"/>
      <c r="AS24" s="108"/>
      <c r="AT24" s="108"/>
    </row>
    <row r="25" spans="1:46" ht="72.75" customHeight="1" x14ac:dyDescent="0.3">
      <c r="A25" s="180"/>
      <c r="B25" s="180"/>
      <c r="C25" s="108" t="s">
        <v>62</v>
      </c>
      <c r="D25" s="108"/>
      <c r="E25" s="197"/>
      <c r="F25" s="128" t="s">
        <v>73</v>
      </c>
      <c r="G25" s="132" t="s">
        <v>343</v>
      </c>
      <c r="H25" s="122" t="s">
        <v>344</v>
      </c>
      <c r="I25" s="122" t="s">
        <v>345</v>
      </c>
      <c r="J25" s="146">
        <v>1</v>
      </c>
      <c r="K25" s="143" t="str">
        <f>IF(J25=10,'Eval Riesgo'!$B$5,IF(J25=6,'Eval Riesgo'!$B$6,IF(J25=2,'Eval Riesgo'!$B$7,IF(J25=1,'Eval Riesgo'!$B$8))))</f>
        <v>Bajo (B)</v>
      </c>
      <c r="L25" s="146">
        <v>1</v>
      </c>
      <c r="M25" s="143" t="str">
        <f>IF(L25=4,'Eval Riesgo'!$B$13,IF(L25=3,'Eval Riesgo'!$B$14,IF(L25=2,'Eval Riesgo'!$B$15,IF(L25=1,'Eval Riesgo'!$B$16))))</f>
        <v>Esporádica (EE)</v>
      </c>
      <c r="N25" s="144">
        <f>+J25*L25</f>
        <v>1</v>
      </c>
      <c r="O25" s="144" t="str">
        <f>IF(AND(N25&gt;=24,N25&lt;=40),'Eval Riesgo'!$B$29,IF(AND(N25&gt;=10,N25&lt;=20),'Eval Riesgo'!$B$30,IF(AND(N25&gt;=6,N25&lt;=8),'Eval Riesgo'!$B$31,IF(AND(N25&gt;=0,N25&lt;=4),'Eval Riesgo'!$B$32))))</f>
        <v>Bajo (B)</v>
      </c>
      <c r="P25" s="146">
        <v>100</v>
      </c>
      <c r="Q25" s="144" t="str">
        <f>IF(P25=100,'Eval Riesgo'!$B$38,IF(P25=60,'Eval Riesgo'!$B$39,IF(P25=25,'Eval Riesgo'!$B$40,IF(P25=10,'Eval Riesgo'!$B$41))))</f>
        <v>Mortal o catastrófico (M)</v>
      </c>
      <c r="R25" s="144">
        <f>+N25*P25</f>
        <v>100</v>
      </c>
      <c r="S25" s="144" t="str">
        <f>IF(AND(R25&gt;=600,R25&lt;=4000),'Eval Riesgo'!$B$57,IF(AND(R25&gt;=150,R25&lt;=500),'Eval Riesgo'!$B$58,IF(AND(R25&gt;=40,R25&lt;=120),'Eval Riesgo'!$B$59,IF(AND(R25&gt;=0,R25&lt;40),'Eval Riesgo'!$B$60))))</f>
        <v>III</v>
      </c>
      <c r="T25" s="144" t="str">
        <f>IF(AND(S25="I"),'Eval Riesgo'!$C$65,IF(AND(S25="II"),'Eval Riesgo'!$C$66,IF(AND(S25="III"),'Eval Riesgo'!$C$67,IF(AND(S25="IV"),'Eval Riesgo'!$C$68))))</f>
        <v>MEJORABLE</v>
      </c>
      <c r="U25" s="144" t="s">
        <v>68</v>
      </c>
      <c r="V25" s="144" t="str">
        <f>I25</f>
        <v>Heridas, golpes, ahogamiento, muerte</v>
      </c>
      <c r="W25" s="143" t="s">
        <v>36</v>
      </c>
      <c r="X25" s="110"/>
      <c r="Y25" s="109" t="s">
        <v>62</v>
      </c>
      <c r="Z25" s="109" t="s">
        <v>62</v>
      </c>
      <c r="AA25" s="109" t="s">
        <v>62</v>
      </c>
      <c r="AB25" s="108" t="s">
        <v>62</v>
      </c>
      <c r="AC25" s="109"/>
      <c r="AD25" s="153" t="s">
        <v>69</v>
      </c>
      <c r="AE25" s="153" t="s">
        <v>69</v>
      </c>
      <c r="AF25" s="153" t="s">
        <v>69</v>
      </c>
      <c r="AG25" s="158" t="s">
        <v>346</v>
      </c>
      <c r="AH25" s="145" t="s">
        <v>69</v>
      </c>
      <c r="AI25" s="145" t="s">
        <v>69</v>
      </c>
      <c r="AJ25" s="112"/>
      <c r="AK25" s="111"/>
      <c r="AL25" s="110"/>
      <c r="AM25" s="111"/>
      <c r="AN25" s="108"/>
      <c r="AO25" s="108"/>
      <c r="AP25" s="110"/>
      <c r="AQ25" s="108"/>
      <c r="AR25" s="108"/>
      <c r="AS25" s="108"/>
      <c r="AT25" s="108"/>
    </row>
    <row r="26" spans="1:46" ht="72.75" customHeight="1" x14ac:dyDescent="0.3">
      <c r="A26" s="180"/>
      <c r="B26" s="180"/>
      <c r="C26" s="108" t="s">
        <v>62</v>
      </c>
      <c r="D26" s="108"/>
      <c r="E26" s="197"/>
      <c r="F26" s="123" t="s">
        <v>241</v>
      </c>
      <c r="G26" s="127" t="s">
        <v>88</v>
      </c>
      <c r="H26" s="122" t="s">
        <v>331</v>
      </c>
      <c r="I26" s="122" t="s">
        <v>345</v>
      </c>
      <c r="J26" s="146">
        <v>1</v>
      </c>
      <c r="K26" s="143" t="str">
        <f>IF(J26=10,'Eval Riesgo'!$B$5,IF(J26=6,'Eval Riesgo'!$B$6,IF(J26=2,'Eval Riesgo'!$B$7,IF(J26=1,'Eval Riesgo'!$B$8))))</f>
        <v>Bajo (B)</v>
      </c>
      <c r="L26" s="146">
        <v>1</v>
      </c>
      <c r="M26" s="143" t="str">
        <f>IF(L26=4,'Eval Riesgo'!$B$13,IF(L26=3,'Eval Riesgo'!$B$14,IF(L26=2,'Eval Riesgo'!$B$15,IF(L26=1,'Eval Riesgo'!$B$16))))</f>
        <v>Esporádica (EE)</v>
      </c>
      <c r="N26" s="144">
        <f>+J26*L26</f>
        <v>1</v>
      </c>
      <c r="O26" s="144" t="str">
        <f>IF(AND(N26&gt;=24,N26&lt;=40),'Eval Riesgo'!$B$29,IF(AND(N26&gt;=10,N26&lt;=20),'Eval Riesgo'!$B$30,IF(AND(N26&gt;=6,N26&lt;=8),'Eval Riesgo'!$B$31,IF(AND(N26&gt;=0,N26&lt;=4),'Eval Riesgo'!$B$32))))</f>
        <v>Bajo (B)</v>
      </c>
      <c r="P26" s="146">
        <v>100</v>
      </c>
      <c r="Q26" s="144" t="str">
        <f>IF(P26=100,'Eval Riesgo'!$B$38,IF(P26=60,'Eval Riesgo'!$B$39,IF(P26=25,'Eval Riesgo'!$B$40,IF(P26=10,'Eval Riesgo'!$B$41))))</f>
        <v>Mortal o catastrófico (M)</v>
      </c>
      <c r="R26" s="144">
        <f>+N26*P26</f>
        <v>100</v>
      </c>
      <c r="S26" s="144" t="str">
        <f>IF(AND(R26&gt;=600,R26&lt;=4000),'Eval Riesgo'!$B$57,IF(AND(R26&gt;=150,R26&lt;=500),'Eval Riesgo'!$B$58,IF(AND(R26&gt;=40,R26&lt;=120),'Eval Riesgo'!$B$59,IF(AND(R26&gt;=0,R26&lt;40),'Eval Riesgo'!$B$60))))</f>
        <v>III</v>
      </c>
      <c r="T26" s="144" t="str">
        <f>IF(AND(S26="I"),'Eval Riesgo'!$C$65,IF(AND(S26="II"),'Eval Riesgo'!$C$66,IF(AND(S26="III"),'Eval Riesgo'!$C$67,IF(AND(S26="IV"),'Eval Riesgo'!$C$68))))</f>
        <v>MEJORABLE</v>
      </c>
      <c r="U26" s="144" t="s">
        <v>68</v>
      </c>
      <c r="V26" s="144" t="str">
        <f>I26</f>
        <v>Heridas, golpes, ahogamiento, muerte</v>
      </c>
      <c r="W26" s="143" t="s">
        <v>36</v>
      </c>
      <c r="X26" s="110"/>
      <c r="Y26" s="109" t="s">
        <v>62</v>
      </c>
      <c r="Z26" s="109" t="s">
        <v>62</v>
      </c>
      <c r="AA26" s="109" t="s">
        <v>62</v>
      </c>
      <c r="AB26" s="108" t="s">
        <v>62</v>
      </c>
      <c r="AC26" s="109"/>
      <c r="AD26" s="153" t="s">
        <v>69</v>
      </c>
      <c r="AE26" s="153" t="s">
        <v>69</v>
      </c>
      <c r="AF26" s="153" t="s">
        <v>69</v>
      </c>
      <c r="AG26" s="158" t="s">
        <v>346</v>
      </c>
      <c r="AH26" s="145" t="s">
        <v>69</v>
      </c>
      <c r="AI26" s="145" t="s">
        <v>69</v>
      </c>
      <c r="AJ26" s="112"/>
      <c r="AK26" s="111"/>
      <c r="AL26" s="110"/>
      <c r="AM26" s="111"/>
      <c r="AN26" s="108"/>
      <c r="AO26" s="108"/>
      <c r="AP26" s="110"/>
      <c r="AQ26" s="108"/>
      <c r="AR26" s="108"/>
      <c r="AS26" s="108"/>
      <c r="AT26" s="108"/>
    </row>
    <row r="27" spans="1:46" ht="72.75" customHeight="1" x14ac:dyDescent="0.3">
      <c r="A27" s="180"/>
      <c r="B27" s="180"/>
      <c r="C27" s="108" t="s">
        <v>62</v>
      </c>
      <c r="D27" s="108"/>
      <c r="E27" s="197"/>
      <c r="F27" s="128" t="s">
        <v>73</v>
      </c>
      <c r="G27" s="132" t="s">
        <v>343</v>
      </c>
      <c r="H27" s="122" t="s">
        <v>347</v>
      </c>
      <c r="I27" s="122" t="s">
        <v>345</v>
      </c>
      <c r="J27" s="146">
        <v>1</v>
      </c>
      <c r="K27" s="143" t="str">
        <f>IF(J27=10,'Eval Riesgo'!$B$5,IF(J27=6,'Eval Riesgo'!$B$6,IF(J27=2,'Eval Riesgo'!$B$7,IF(J27=1,'Eval Riesgo'!$B$8))))</f>
        <v>Bajo (B)</v>
      </c>
      <c r="L27" s="146">
        <v>1</v>
      </c>
      <c r="M27" s="143" t="str">
        <f>IF(L27=4,'Eval Riesgo'!$B$13,IF(L27=3,'Eval Riesgo'!$B$14,IF(L27=2,'Eval Riesgo'!$B$15,IF(L27=1,'Eval Riesgo'!$B$16))))</f>
        <v>Esporádica (EE)</v>
      </c>
      <c r="N27" s="144">
        <f t="shared" si="0"/>
        <v>1</v>
      </c>
      <c r="O27" s="144" t="str">
        <f>IF(AND(N27&gt;=24,N27&lt;=40),'Eval Riesgo'!$B$29,IF(AND(N27&gt;=10,N27&lt;=20),'Eval Riesgo'!$B$30,IF(AND(N27&gt;=6,N27&lt;=8),'Eval Riesgo'!$B$31,IF(AND(N27&gt;=0,N27&lt;=4),'Eval Riesgo'!$B$32))))</f>
        <v>Bajo (B)</v>
      </c>
      <c r="P27" s="146">
        <v>100</v>
      </c>
      <c r="Q27" s="144" t="str">
        <f>IF(P27=100,'Eval Riesgo'!$B$38,IF(P27=60,'Eval Riesgo'!$B$39,IF(P27=25,'Eval Riesgo'!$B$40,IF(P27=10,'Eval Riesgo'!$B$41))))</f>
        <v>Mortal o catastrófico (M)</v>
      </c>
      <c r="R27" s="144">
        <f t="shared" si="1"/>
        <v>100</v>
      </c>
      <c r="S27" s="144" t="str">
        <f>IF(AND(R27&gt;=600,R27&lt;=4000),'Eval Riesgo'!$B$57,IF(AND(R27&gt;=150,R27&lt;=500),'Eval Riesgo'!$B$58,IF(AND(R27&gt;=40,R27&lt;=120),'Eval Riesgo'!$B$59,IF(AND(R27&gt;=0,R27&lt;40),'Eval Riesgo'!$B$60))))</f>
        <v>III</v>
      </c>
      <c r="T27" s="144" t="str">
        <f>IF(AND(S27="I"),'Eval Riesgo'!$C$65,IF(AND(S27="II"),'Eval Riesgo'!$C$66,IF(AND(S27="III"),'Eval Riesgo'!$C$67,IF(AND(S27="IV"),'Eval Riesgo'!$C$68))))</f>
        <v>MEJORABLE</v>
      </c>
      <c r="U27" s="144" t="s">
        <v>68</v>
      </c>
      <c r="V27" s="144" t="str">
        <f t="shared" si="2"/>
        <v>Heridas, golpes, ahogamiento, muerte</v>
      </c>
      <c r="W27" s="143" t="s">
        <v>36</v>
      </c>
      <c r="X27" s="110"/>
      <c r="Y27" s="109" t="s">
        <v>62</v>
      </c>
      <c r="Z27" s="109" t="s">
        <v>62</v>
      </c>
      <c r="AA27" s="109" t="s">
        <v>62</v>
      </c>
      <c r="AB27" s="108" t="s">
        <v>62</v>
      </c>
      <c r="AC27" s="109"/>
      <c r="AD27" s="153" t="s">
        <v>69</v>
      </c>
      <c r="AE27" s="153" t="s">
        <v>69</v>
      </c>
      <c r="AF27" s="153" t="s">
        <v>69</v>
      </c>
      <c r="AG27" s="158" t="s">
        <v>346</v>
      </c>
      <c r="AH27" s="145" t="s">
        <v>69</v>
      </c>
      <c r="AI27" s="145" t="s">
        <v>69</v>
      </c>
      <c r="AJ27" s="112"/>
      <c r="AK27" s="111"/>
      <c r="AL27" s="110"/>
      <c r="AM27" s="111"/>
      <c r="AN27" s="108"/>
      <c r="AO27" s="108"/>
      <c r="AP27" s="110"/>
      <c r="AQ27" s="108"/>
      <c r="AR27" s="108"/>
      <c r="AS27" s="108"/>
      <c r="AT27" s="108"/>
    </row>
    <row r="28" spans="1:46" ht="114.75" x14ac:dyDescent="0.3">
      <c r="A28" s="181" t="s">
        <v>60</v>
      </c>
      <c r="B28" s="181" t="s">
        <v>348</v>
      </c>
      <c r="C28" s="109" t="s">
        <v>62</v>
      </c>
      <c r="D28" s="109"/>
      <c r="E28" s="196" t="s">
        <v>330</v>
      </c>
      <c r="F28" s="123" t="s">
        <v>64</v>
      </c>
      <c r="G28" s="121" t="s">
        <v>65</v>
      </c>
      <c r="H28" s="124" t="s">
        <v>349</v>
      </c>
      <c r="I28" s="124" t="s">
        <v>67</v>
      </c>
      <c r="J28" s="152">
        <v>2</v>
      </c>
      <c r="K28" s="143" t="str">
        <f>IF(J28=10,'Eval Riesgo'!$B$5,IF(J28=6,'Eval Riesgo'!$B$6,IF(J28=2,'Eval Riesgo'!$B$7,IF(J28=1,'Eval Riesgo'!$B$8))))</f>
        <v>Medio (M)</v>
      </c>
      <c r="L28" s="146">
        <v>2</v>
      </c>
      <c r="M28" s="143" t="str">
        <f>IF(L28=4,'Eval Riesgo'!$B$13,IF(L28=3,'Eval Riesgo'!$B$14,IF(L28=2,'Eval Riesgo'!$B$15,IF(L28=1,'Eval Riesgo'!$B$16))))</f>
        <v>Ocasional (EO)</v>
      </c>
      <c r="N28" s="144">
        <f t="shared" ref="N28:N55" si="3">+J28*L28</f>
        <v>4</v>
      </c>
      <c r="O28" s="144" t="str">
        <f>IF(AND(N28&gt;=24,N28&lt;=40),'Eval Riesgo'!$B$29,IF(AND(N28&gt;=10,N28&lt;=20),'Eval Riesgo'!$B$30,IF(AND(N28&gt;=6,N28&lt;=8),'Eval Riesgo'!$B$31,IF(AND(N28&gt;=0,N28&lt;=4),'Eval Riesgo'!$B$32))))</f>
        <v>Bajo (B)</v>
      </c>
      <c r="P28" s="146">
        <v>100</v>
      </c>
      <c r="Q28" s="144" t="str">
        <f>IF(P28=100,'Eval Riesgo'!$B$38,IF(P28=60,'Eval Riesgo'!$B$39,IF(P28=25,'Eval Riesgo'!$B$40,IF(P28=10,'Eval Riesgo'!$B$41))))</f>
        <v>Mortal o catastrófico (M)</v>
      </c>
      <c r="R28" s="144">
        <f t="shared" ref="R28:R55" si="4">+N28*P28</f>
        <v>400</v>
      </c>
      <c r="S28" s="144" t="str">
        <f>IF(AND(R28&gt;=600,R28&lt;=4000),'Eval Riesgo'!$B$57,IF(AND(R28&gt;=150,R28&lt;=500),'Eval Riesgo'!$B$58,IF(AND(R28&gt;=40,R28&lt;=120),'Eval Riesgo'!$B$59,IF(AND(R28&gt;=0,R28&lt;40),'Eval Riesgo'!$B$60))))</f>
        <v>II</v>
      </c>
      <c r="T28" s="144" t="str">
        <f>IF(AND(S28="I"),'Eval Riesgo'!$C$65,IF(AND(S28="II"),'Eval Riesgo'!$C$66,IF(AND(S28="III"),'Eval Riesgo'!$C$67,IF(AND(S28="IV"),'Eval Riesgo'!$C$68))))</f>
        <v>NO ACEPTABLE O ACEPTABLE CON CONTROL ESPECÍFICO</v>
      </c>
      <c r="U28" s="144" t="s">
        <v>68</v>
      </c>
      <c r="V28" s="144" t="str">
        <f t="shared" ref="V28:V53" si="5">I28</f>
        <v>Enfermedad COVID-19. Infección Respiratoria Aguda (IRA) de leve a grave, que puede ocasionar enfermedad pulmonar crónica, neumonía o muerte.</v>
      </c>
      <c r="W28" s="143" t="s">
        <v>36</v>
      </c>
      <c r="X28" s="110"/>
      <c r="Y28" s="109" t="s">
        <v>62</v>
      </c>
      <c r="Z28" s="109" t="s">
        <v>62</v>
      </c>
      <c r="AA28" s="109" t="s">
        <v>62</v>
      </c>
      <c r="AB28" s="108" t="s">
        <v>62</v>
      </c>
      <c r="AC28" s="109"/>
      <c r="AD28" s="153" t="s">
        <v>69</v>
      </c>
      <c r="AE28" s="153" t="s">
        <v>69</v>
      </c>
      <c r="AF28" s="153" t="s">
        <v>69</v>
      </c>
      <c r="AG28" s="154" t="s">
        <v>314</v>
      </c>
      <c r="AH28" s="142" t="s">
        <v>315</v>
      </c>
      <c r="AI28" s="145" t="s">
        <v>69</v>
      </c>
      <c r="AJ28" s="112"/>
      <c r="AK28" s="111" t="b">
        <f>IF(AJ28=10,'Eval Riesgo'!$B$5,IF(AJ28=6,'Eval Riesgo'!$B$6,IF(AJ28=2,'Eval Riesgo'!$B$7,IF(AJ28=1,'Eval Riesgo'!$B$8))))</f>
        <v>0</v>
      </c>
      <c r="AL28" s="110"/>
      <c r="AM28" s="111" t="b">
        <f>IF(AL28=4,'Eval Riesgo'!$B$13,IF(AL28=3,'Eval Riesgo'!$B$14,IF(AL28=2,'Eval Riesgo'!$B$15,IF(AL28=1,'Eval Riesgo'!$B$16))))</f>
        <v>0</v>
      </c>
      <c r="AN28" s="108">
        <f t="shared" ref="AN28:AN38" si="6">+AJ28*AL28</f>
        <v>0</v>
      </c>
      <c r="AO28" s="108" t="str">
        <f>IF(AND(AN28&gt;=24,AN28&lt;=40),'Eval Riesgo'!$B$29,IF(AND(AN28&gt;=10,AN28&lt;=20),'Eval Riesgo'!$B$30,IF(AND(AN28&gt;=6,AN28&lt;=8),'Eval Riesgo'!$B$31,IF(AND(AN28&gt;=0,AN28&lt;=4),'Eval Riesgo'!$B$32))))</f>
        <v>Bajo (B)</v>
      </c>
      <c r="AP28" s="110"/>
      <c r="AQ28" s="108" t="b">
        <f>IF(AP28=100,'Eval Riesgo'!$B$38,IF(AP28=60,'Eval Riesgo'!$B$39,IF(AP28=25,'Eval Riesgo'!$B$40,IF(AP28=10,'Eval Riesgo'!$B$41))))</f>
        <v>0</v>
      </c>
      <c r="AR28" s="108">
        <f t="shared" ref="AR28:AR38" si="7">+AN28*AP28</f>
        <v>0</v>
      </c>
      <c r="AS28" s="108" t="str">
        <f>IF(AND(AR28&gt;=600,AR28&lt;=4000),'Eval Riesgo'!$B$57,IF(AND(AR28&gt;=150,AR28&lt;=500),'Eval Riesgo'!$B$58,IF(AND(AR28&gt;=40,AR28&lt;=120),'Eval Riesgo'!$B$59,IF(AND(AR28&gt;=0,AR28&lt;40),'Eval Riesgo'!$B$60))))</f>
        <v>IV</v>
      </c>
      <c r="AT28" s="108" t="str">
        <f>IF(AND(AS28="I"),'Eval Riesgo'!$C$65,IF(AND(AS28="II"),'Eval Riesgo'!$C$66,IF(AND(AS28="III"),'Eval Riesgo'!$C$67,IF(AND(AS28="IV"),'Eval Riesgo'!$C$68))))</f>
        <v>ACEPTABLE</v>
      </c>
    </row>
    <row r="29" spans="1:46" ht="72.75" customHeight="1" x14ac:dyDescent="0.3">
      <c r="A29" s="182"/>
      <c r="B29" s="182"/>
      <c r="C29" s="109" t="s">
        <v>62</v>
      </c>
      <c r="D29" s="109"/>
      <c r="E29" s="197"/>
      <c r="F29" s="123" t="s">
        <v>73</v>
      </c>
      <c r="G29" s="125" t="s">
        <v>78</v>
      </c>
      <c r="H29" s="124" t="s">
        <v>350</v>
      </c>
      <c r="I29" s="124" t="s">
        <v>80</v>
      </c>
      <c r="J29" s="146">
        <v>1</v>
      </c>
      <c r="K29" s="143" t="str">
        <f>IF(J29=10,'Eval Riesgo'!$B$5,IF(J29=6,'Eval Riesgo'!$B$6,IF(J29=2,'Eval Riesgo'!$B$7,IF(J29=1,'Eval Riesgo'!$B$8))))</f>
        <v>Bajo (B)</v>
      </c>
      <c r="L29" s="146">
        <v>2</v>
      </c>
      <c r="M29" s="143" t="str">
        <f>IF(L29=4,'Eval Riesgo'!$B$13,IF(L29=3,'Eval Riesgo'!$B$14,IF(L29=2,'Eval Riesgo'!$B$15,IF(L29=1,'Eval Riesgo'!$B$16))))</f>
        <v>Ocasional (EO)</v>
      </c>
      <c r="N29" s="144">
        <f t="shared" si="3"/>
        <v>2</v>
      </c>
      <c r="O29" s="144" t="str">
        <f>IF(AND(N29&gt;=24,N29&lt;=40),'Eval Riesgo'!$B$29,IF(AND(N29&gt;=10,N29&lt;=20),'Eval Riesgo'!$B$30,IF(AND(N29&gt;=6,N29&lt;=8),'Eval Riesgo'!$B$31,IF(AND(N29&gt;=0,N29&lt;=4),'Eval Riesgo'!$B$32))))</f>
        <v>Bajo (B)</v>
      </c>
      <c r="P29" s="146">
        <v>25</v>
      </c>
      <c r="Q29" s="144" t="str">
        <f>IF(P29=100,'Eval Riesgo'!$B$38,IF(P29=60,'Eval Riesgo'!$B$39,IF(P29=25,'Eval Riesgo'!$B$40,IF(P29=10,'Eval Riesgo'!$B$41))))</f>
        <v>Grave (G)</v>
      </c>
      <c r="R29" s="144">
        <f t="shared" si="4"/>
        <v>50</v>
      </c>
      <c r="S29" s="144" t="str">
        <f>IF(AND(R29&gt;=600,R29&lt;=4000),'Eval Riesgo'!$B$57,IF(AND(R29&gt;=150,R29&lt;=500),'Eval Riesgo'!$B$58,IF(AND(R29&gt;=40,R29&lt;=120),'Eval Riesgo'!$B$59,IF(AND(R29&gt;=0,R29&lt;40),'Eval Riesgo'!$B$60))))</f>
        <v>III</v>
      </c>
      <c r="T29" s="144" t="str">
        <f>IF(AND(S29="I"),'Eval Riesgo'!$C$65,IF(AND(S29="II"),'Eval Riesgo'!$C$66,IF(AND(S29="III"),'Eval Riesgo'!$C$67,IF(AND(S29="IV"),'Eval Riesgo'!$C$68))))</f>
        <v>MEJORABLE</v>
      </c>
      <c r="U29" s="144" t="s">
        <v>68</v>
      </c>
      <c r="V29" s="144" t="str">
        <f t="shared" si="5"/>
        <v>Heridas, golpes, muerte, fatiga, estrés, disminución de la destreza y precisión. Estados de ansiedad y/o depresión y trastornos del aparato digestivo.</v>
      </c>
      <c r="W29" s="143" t="s">
        <v>36</v>
      </c>
      <c r="X29" s="110"/>
      <c r="Y29" s="109" t="s">
        <v>62</v>
      </c>
      <c r="Z29" s="109" t="s">
        <v>62</v>
      </c>
      <c r="AA29" s="109" t="s">
        <v>62</v>
      </c>
      <c r="AB29" s="108" t="s">
        <v>62</v>
      </c>
      <c r="AC29" s="109"/>
      <c r="AD29" s="153" t="s">
        <v>69</v>
      </c>
      <c r="AE29" s="153" t="s">
        <v>69</v>
      </c>
      <c r="AF29" s="153" t="s">
        <v>69</v>
      </c>
      <c r="AG29" s="155" t="s">
        <v>323</v>
      </c>
      <c r="AH29" s="145" t="s">
        <v>69</v>
      </c>
      <c r="AI29" s="145" t="s">
        <v>69</v>
      </c>
      <c r="AJ29" s="112"/>
      <c r="AK29" s="111" t="b">
        <f>IF(AJ29=10,'Eval Riesgo'!$B$5,IF(AJ29=6,'Eval Riesgo'!$B$6,IF(AJ29=2,'Eval Riesgo'!$B$7,IF(AJ29=1,'Eval Riesgo'!$B$8))))</f>
        <v>0</v>
      </c>
      <c r="AL29" s="110"/>
      <c r="AM29" s="111" t="b">
        <f>IF(AL29=4,'Eval Riesgo'!$B$13,IF(AL29=3,'Eval Riesgo'!$B$14,IF(AL29=2,'Eval Riesgo'!$B$15,IF(AL29=1,'Eval Riesgo'!$B$16))))</f>
        <v>0</v>
      </c>
      <c r="AN29" s="108">
        <f t="shared" si="6"/>
        <v>0</v>
      </c>
      <c r="AO29" s="108" t="str">
        <f>IF(AND(AN29&gt;=24,AN29&lt;=40),'Eval Riesgo'!$B$29,IF(AND(AN29&gt;=10,AN29&lt;=20),'Eval Riesgo'!$B$30,IF(AND(AN29&gt;=6,AN29&lt;=8),'Eval Riesgo'!$B$31,IF(AND(AN29&gt;=0,AN29&lt;=4),'Eval Riesgo'!$B$32))))</f>
        <v>Bajo (B)</v>
      </c>
      <c r="AP29" s="110"/>
      <c r="AQ29" s="108" t="b">
        <f>IF(AP29=100,'Eval Riesgo'!$B$38,IF(AP29=60,'Eval Riesgo'!$B$39,IF(AP29=25,'Eval Riesgo'!$B$40,IF(AP29=10,'Eval Riesgo'!$B$41))))</f>
        <v>0</v>
      </c>
      <c r="AR29" s="108">
        <f t="shared" si="7"/>
        <v>0</v>
      </c>
      <c r="AS29" s="108" t="str">
        <f>IF(AND(AR29&gt;=600,AR29&lt;=4000),'Eval Riesgo'!$B$57,IF(AND(AR29&gt;=150,AR29&lt;=500),'Eval Riesgo'!$B$58,IF(AND(AR29&gt;=40,AR29&lt;=120),'Eval Riesgo'!$B$59,IF(AND(AR29&gt;=0,AR29&lt;40),'Eval Riesgo'!$B$60))))</f>
        <v>IV</v>
      </c>
      <c r="AT29" s="108" t="str">
        <f>IF(AND(AS29="I"),'Eval Riesgo'!$C$65,IF(AND(AS29="II"),'Eval Riesgo'!$C$66,IF(AND(AS29="III"),'Eval Riesgo'!$C$67,IF(AND(AS29="IV"),'Eval Riesgo'!$C$68))))</f>
        <v>ACEPTABLE</v>
      </c>
    </row>
    <row r="30" spans="1:46" ht="83.25" customHeight="1" x14ac:dyDescent="0.3">
      <c r="A30" s="182"/>
      <c r="B30" s="182"/>
      <c r="C30" s="109" t="s">
        <v>62</v>
      </c>
      <c r="D30" s="109"/>
      <c r="E30" s="197"/>
      <c r="F30" s="123" t="s">
        <v>82</v>
      </c>
      <c r="G30" s="125" t="s">
        <v>83</v>
      </c>
      <c r="H30" s="126" t="s">
        <v>84</v>
      </c>
      <c r="I30" s="122" t="s">
        <v>85</v>
      </c>
      <c r="J30" s="145">
        <v>1</v>
      </c>
      <c r="K30" s="143" t="str">
        <f>IF(J30=10,'Eval Riesgo'!$B$5,IF(J30=6,'Eval Riesgo'!$B$6,IF(J30=2,'Eval Riesgo'!$B$7,IF(J30=1,'Eval Riesgo'!$B$8))))</f>
        <v>Bajo (B)</v>
      </c>
      <c r="L30" s="145">
        <v>2</v>
      </c>
      <c r="M30" s="143" t="str">
        <f>IF(L30=4,'Eval Riesgo'!$B$13,IF(L30=3,'Eval Riesgo'!$B$14,IF(L30=2,'Eval Riesgo'!$B$15,IF(L30=1,'Eval Riesgo'!$B$16))))</f>
        <v>Ocasional (EO)</v>
      </c>
      <c r="N30" s="144">
        <f t="shared" si="3"/>
        <v>2</v>
      </c>
      <c r="O30" s="144" t="str">
        <f>IF(AND(N30&gt;=24,N30&lt;=40),'Eval Riesgo'!$B$29,IF(AND(N30&gt;=10,N30&lt;=20),'Eval Riesgo'!$B$30,IF(AND(N30&gt;=6,N30&lt;=8),'Eval Riesgo'!$B$31,IF(AND(N30&gt;=0,N30&lt;=4),'Eval Riesgo'!$B$32))))</f>
        <v>Bajo (B)</v>
      </c>
      <c r="P30" s="145">
        <v>10</v>
      </c>
      <c r="Q30" s="144" t="str">
        <f>IF(P30=100,'Eval Riesgo'!$B$38,IF(P30=60,'Eval Riesgo'!$B$39,IF(P30=25,'Eval Riesgo'!$B$40,IF(P30=10,'Eval Riesgo'!$B$41))))</f>
        <v>Leve (L)</v>
      </c>
      <c r="R30" s="144">
        <f t="shared" si="4"/>
        <v>20</v>
      </c>
      <c r="S30" s="144" t="str">
        <f>IF(AND(R30&gt;=600,R30&lt;=4000),'Eval Riesgo'!$B$57,IF(AND(R30&gt;=150,R30&lt;=500),'Eval Riesgo'!$B$58,IF(AND(R30&gt;=40,R30&lt;=120),'Eval Riesgo'!$B$59,IF(AND(R30&gt;=0,R30&lt;40),'Eval Riesgo'!$B$60))))</f>
        <v>IV</v>
      </c>
      <c r="T30" s="144" t="str">
        <f>IF(AND(S30="I"),'Eval Riesgo'!$C$65,IF(AND(S30="II"),'Eval Riesgo'!$C$66,IF(AND(S30="III"),'Eval Riesgo'!$C$67,IF(AND(S30="IV"),'Eval Riesgo'!$C$68))))</f>
        <v>ACEPTABLE</v>
      </c>
      <c r="U30" s="144" t="s">
        <v>68</v>
      </c>
      <c r="V30" s="144" t="str">
        <f t="shared" si="5"/>
        <v>Irritación en la piel, Resequedad en la piel, picazón, dermatitis de contacto, afectaciones respiratorias.</v>
      </c>
      <c r="W30" s="143" t="s">
        <v>36</v>
      </c>
      <c r="X30" s="109"/>
      <c r="Y30" s="109" t="s">
        <v>62</v>
      </c>
      <c r="Z30" s="109" t="s">
        <v>62</v>
      </c>
      <c r="AA30" s="109" t="s">
        <v>62</v>
      </c>
      <c r="AB30" s="108" t="s">
        <v>62</v>
      </c>
      <c r="AC30" s="109"/>
      <c r="AD30" s="153" t="s">
        <v>69</v>
      </c>
      <c r="AE30" s="153" t="s">
        <v>69</v>
      </c>
      <c r="AF30" s="153" t="s">
        <v>69</v>
      </c>
      <c r="AG30" s="155" t="s">
        <v>86</v>
      </c>
      <c r="AH30" s="155" t="s">
        <v>236</v>
      </c>
      <c r="AI30" s="145" t="s">
        <v>69</v>
      </c>
      <c r="AJ30" s="112"/>
      <c r="AK30" s="111" t="b">
        <f>IF(AJ30=10,'Eval Riesgo'!$B$5,IF(AJ30=6,'Eval Riesgo'!$B$6,IF(AJ30=2,'Eval Riesgo'!$B$7,IF(AJ30=1,'Eval Riesgo'!$B$8))))</f>
        <v>0</v>
      </c>
      <c r="AL30" s="110"/>
      <c r="AM30" s="111" t="b">
        <f>IF(AL30=4,'Eval Riesgo'!$B$13,IF(AL30=3,'Eval Riesgo'!$B$14,IF(AL30=2,'Eval Riesgo'!$B$15,IF(AL30=1,'Eval Riesgo'!$B$16))))</f>
        <v>0</v>
      </c>
      <c r="AN30" s="108">
        <f t="shared" si="6"/>
        <v>0</v>
      </c>
      <c r="AO30" s="108" t="str">
        <f>IF(AND(AN30&gt;=24,AN30&lt;=40),'Eval Riesgo'!$B$29,IF(AND(AN30&gt;=10,AN30&lt;=20),'Eval Riesgo'!$B$30,IF(AND(AN30&gt;=6,AN30&lt;=8),'Eval Riesgo'!$B$31,IF(AND(AN30&gt;=0,AN30&lt;=4),'Eval Riesgo'!$B$32))))</f>
        <v>Bajo (B)</v>
      </c>
      <c r="AP30" s="110"/>
      <c r="AQ30" s="108" t="b">
        <f>IF(AP30=100,'Eval Riesgo'!$B$38,IF(AP30=60,'Eval Riesgo'!$B$39,IF(AP30=25,'Eval Riesgo'!$B$40,IF(AP30=10,'Eval Riesgo'!$B$41))))</f>
        <v>0</v>
      </c>
      <c r="AR30" s="108">
        <f t="shared" si="7"/>
        <v>0</v>
      </c>
      <c r="AS30" s="108" t="str">
        <f>IF(AND(AR30&gt;=600,AR30&lt;=4000),'Eval Riesgo'!$B$57,IF(AND(AR30&gt;=150,AR30&lt;=500),'Eval Riesgo'!$B$58,IF(AND(AR30&gt;=40,AR30&lt;=120),'Eval Riesgo'!$B$59,IF(AND(AR30&gt;=0,AR30&lt;40),'Eval Riesgo'!$B$60))))</f>
        <v>IV</v>
      </c>
      <c r="AT30" s="108" t="str">
        <f>IF(AND(AS30="I"),'Eval Riesgo'!$C$65,IF(AND(AS30="II"),'Eval Riesgo'!$C$66,IF(AND(AS30="III"),'Eval Riesgo'!$C$67,IF(AND(AS30="IV"),'Eval Riesgo'!$C$68))))</f>
        <v>ACEPTABLE</v>
      </c>
    </row>
    <row r="31" spans="1:46" ht="72.75" customHeight="1" x14ac:dyDescent="0.3">
      <c r="A31" s="182"/>
      <c r="B31" s="182"/>
      <c r="C31" s="109" t="s">
        <v>62</v>
      </c>
      <c r="D31" s="109"/>
      <c r="E31" s="197"/>
      <c r="F31" s="123" t="s">
        <v>241</v>
      </c>
      <c r="G31" s="127" t="s">
        <v>88</v>
      </c>
      <c r="H31" s="124" t="s">
        <v>89</v>
      </c>
      <c r="I31" s="124" t="s">
        <v>90</v>
      </c>
      <c r="J31" s="146">
        <v>1</v>
      </c>
      <c r="K31" s="143" t="str">
        <f>IF(J31=10,'Eval Riesgo'!$B$5,IF(J31=6,'Eval Riesgo'!$B$6,IF(J31=2,'Eval Riesgo'!$B$7,IF(J31=1,'Eval Riesgo'!$B$8))))</f>
        <v>Bajo (B)</v>
      </c>
      <c r="L31" s="146">
        <v>1</v>
      </c>
      <c r="M31" s="143" t="str">
        <f>IF(L31=4,'Eval Riesgo'!$B$13,IF(L31=3,'Eval Riesgo'!$B$14,IF(L31=2,'Eval Riesgo'!$B$15,IF(L31=1,'Eval Riesgo'!$B$16))))</f>
        <v>Esporádica (EE)</v>
      </c>
      <c r="N31" s="144">
        <f t="shared" si="3"/>
        <v>1</v>
      </c>
      <c r="O31" s="144" t="str">
        <f>IF(AND(N31&gt;=24,N31&lt;=40),'Eval Riesgo'!$B$29,IF(AND(N31&gt;=10,N31&lt;=20),'Eval Riesgo'!$B$30,IF(AND(N31&gt;=6,N31&lt;=8),'Eval Riesgo'!$B$31,IF(AND(N31&gt;=0,N31&lt;=4),'Eval Riesgo'!$B$32))))</f>
        <v>Bajo (B)</v>
      </c>
      <c r="P31" s="146">
        <v>25</v>
      </c>
      <c r="Q31" s="144" t="str">
        <f>IF(P31=100,'Eval Riesgo'!$B$38,IF(P31=60,'Eval Riesgo'!$B$39,IF(P31=25,'Eval Riesgo'!$B$40,IF(P31=10,'Eval Riesgo'!$B$41))))</f>
        <v>Grave (G)</v>
      </c>
      <c r="R31" s="144">
        <f t="shared" si="4"/>
        <v>25</v>
      </c>
      <c r="S31" s="144" t="str">
        <f>IF(AND(R31&gt;=600,R31&lt;=4000),'Eval Riesgo'!$B$57,IF(AND(R31&gt;=150,R31&lt;=500),'Eval Riesgo'!$B$58,IF(AND(R31&gt;=40,R31&lt;=120),'Eval Riesgo'!$B$59,IF(AND(R31&gt;=0,R31&lt;40),'Eval Riesgo'!$B$60))))</f>
        <v>IV</v>
      </c>
      <c r="T31" s="144" t="str">
        <f>IF(AND(S31="I"),'Eval Riesgo'!$C$65,IF(AND(S31="II"),'Eval Riesgo'!$C$66,IF(AND(S31="III"),'Eval Riesgo'!$C$67,IF(AND(S31="IV"),'Eval Riesgo'!$C$68))))</f>
        <v>ACEPTABLE</v>
      </c>
      <c r="U31" s="144" t="s">
        <v>68</v>
      </c>
      <c r="V31" s="144" t="str">
        <f t="shared" si="5"/>
        <v>Fatiga, estrés, resfriados, golpes, traumas.</v>
      </c>
      <c r="W31" s="143" t="s">
        <v>36</v>
      </c>
      <c r="X31" s="110"/>
      <c r="Y31" s="109" t="s">
        <v>62</v>
      </c>
      <c r="Z31" s="109" t="s">
        <v>62</v>
      </c>
      <c r="AA31" s="109" t="s">
        <v>62</v>
      </c>
      <c r="AB31" s="108" t="s">
        <v>62</v>
      </c>
      <c r="AC31" s="109"/>
      <c r="AD31" s="153" t="s">
        <v>69</v>
      </c>
      <c r="AE31" s="153" t="s">
        <v>69</v>
      </c>
      <c r="AF31" s="153" t="s">
        <v>69</v>
      </c>
      <c r="AG31" s="155" t="s">
        <v>91</v>
      </c>
      <c r="AH31" s="155" t="s">
        <v>243</v>
      </c>
      <c r="AI31" s="145" t="s">
        <v>69</v>
      </c>
      <c r="AJ31" s="112"/>
      <c r="AK31" s="111" t="b">
        <f>IF(AJ31=10,'Eval Riesgo'!$B$5,IF(AJ31=6,'Eval Riesgo'!$B$6,IF(AJ31=2,'Eval Riesgo'!$B$7,IF(AJ31=1,'Eval Riesgo'!$B$8))))</f>
        <v>0</v>
      </c>
      <c r="AL31" s="110"/>
      <c r="AM31" s="111" t="b">
        <f>IF(AL31=4,'Eval Riesgo'!$B$13,IF(AL31=3,'Eval Riesgo'!$B$14,IF(AL31=2,'Eval Riesgo'!$B$15,IF(AL31=1,'Eval Riesgo'!$B$16))))</f>
        <v>0</v>
      </c>
      <c r="AN31" s="108">
        <f t="shared" si="6"/>
        <v>0</v>
      </c>
      <c r="AO31" s="108" t="str">
        <f>IF(AND(AN31&gt;=24,AN31&lt;=40),'Eval Riesgo'!$B$29,IF(AND(AN31&gt;=10,AN31&lt;=20),'Eval Riesgo'!$B$30,IF(AND(AN31&gt;=6,AN31&lt;=8),'Eval Riesgo'!$B$31,IF(AND(AN31&gt;=0,AN31&lt;=4),'Eval Riesgo'!$B$32))))</f>
        <v>Bajo (B)</v>
      </c>
      <c r="AP31" s="110"/>
      <c r="AQ31" s="108" t="b">
        <f>IF(AP31=100,'Eval Riesgo'!$B$38,IF(AP31=60,'Eval Riesgo'!$B$39,IF(AP31=25,'Eval Riesgo'!$B$40,IF(AP31=10,'Eval Riesgo'!$B$41))))</f>
        <v>0</v>
      </c>
      <c r="AR31" s="108">
        <f t="shared" si="7"/>
        <v>0</v>
      </c>
      <c r="AS31" s="108" t="str">
        <f>IF(AND(AR31&gt;=600,AR31&lt;=4000),'Eval Riesgo'!$B$57,IF(AND(AR31&gt;=150,AR31&lt;=500),'Eval Riesgo'!$B$58,IF(AND(AR31&gt;=40,AR31&lt;=120),'Eval Riesgo'!$B$59,IF(AND(AR31&gt;=0,AR31&lt;40),'Eval Riesgo'!$B$60))))</f>
        <v>IV</v>
      </c>
      <c r="AT31" s="108" t="str">
        <f>IF(AND(AS31="I"),'Eval Riesgo'!$C$65,IF(AND(AS31="II"),'Eval Riesgo'!$C$66,IF(AND(AS31="III"),'Eval Riesgo'!$C$67,IF(AND(AS31="IV"),'Eval Riesgo'!$C$68))))</f>
        <v>ACEPTABLE</v>
      </c>
    </row>
    <row r="32" spans="1:46" ht="72.75" customHeight="1" x14ac:dyDescent="0.3">
      <c r="A32" s="182"/>
      <c r="B32" s="182"/>
      <c r="C32" s="109" t="s">
        <v>62</v>
      </c>
      <c r="D32" s="109"/>
      <c r="E32" s="197"/>
      <c r="F32" s="128" t="s">
        <v>92</v>
      </c>
      <c r="G32" s="129" t="s">
        <v>93</v>
      </c>
      <c r="H32" s="130" t="s">
        <v>94</v>
      </c>
      <c r="I32" s="130" t="s">
        <v>95</v>
      </c>
      <c r="J32" s="146">
        <v>1</v>
      </c>
      <c r="K32" s="143" t="str">
        <f>IF(J32=10,'Eval Riesgo'!$B$5,IF(J32=6,'Eval Riesgo'!$B$6,IF(J32=2,'Eval Riesgo'!$B$7,IF(J32=1,'Eval Riesgo'!$B$8))))</f>
        <v>Bajo (B)</v>
      </c>
      <c r="L32" s="146">
        <v>2</v>
      </c>
      <c r="M32" s="143" t="str">
        <f>IF(L32=4,'Eval Riesgo'!$B$13,IF(L32=3,'Eval Riesgo'!$B$14,IF(L32=2,'Eval Riesgo'!$B$15,IF(L32=1,'Eval Riesgo'!$B$16))))</f>
        <v>Ocasional (EO)</v>
      </c>
      <c r="N32" s="144">
        <f t="shared" si="3"/>
        <v>2</v>
      </c>
      <c r="O32" s="144" t="str">
        <f>IF(AND(N32&gt;=24,N32&lt;=40),'Eval Riesgo'!$B$29,IF(AND(N32&gt;=10,N32&lt;=20),'Eval Riesgo'!$B$30,IF(AND(N32&gt;=6,N32&lt;=8),'Eval Riesgo'!$B$31,IF(AND(N32&gt;=0,N32&lt;=4),'Eval Riesgo'!$B$32))))</f>
        <v>Bajo (B)</v>
      </c>
      <c r="P32" s="146">
        <v>10</v>
      </c>
      <c r="Q32" s="144" t="str">
        <f>IF(P32=100,'Eval Riesgo'!$B$38,IF(P32=60,'Eval Riesgo'!$B$39,IF(P32=25,'Eval Riesgo'!$B$40,IF(P32=10,'Eval Riesgo'!$B$41))))</f>
        <v>Leve (L)</v>
      </c>
      <c r="R32" s="144">
        <f t="shared" si="4"/>
        <v>20</v>
      </c>
      <c r="S32" s="144" t="str">
        <f>IF(AND(R32&gt;=600,R32&lt;=4000),'Eval Riesgo'!$B$57,IF(AND(R32&gt;=150,R32&lt;=500),'Eval Riesgo'!$B$58,IF(AND(R32&gt;=40,R32&lt;=120),'Eval Riesgo'!$B$59,IF(AND(R32&gt;=0,R32&lt;40),'Eval Riesgo'!$B$60))))</f>
        <v>IV</v>
      </c>
      <c r="T32" s="144" t="str">
        <f>IF(AND(S32="I"),'Eval Riesgo'!$C$65,IF(AND(S32="II"),'Eval Riesgo'!$C$66,IF(AND(S32="III"),'Eval Riesgo'!$C$67,IF(AND(S32="IV"),'Eval Riesgo'!$C$68))))</f>
        <v>ACEPTABLE</v>
      </c>
      <c r="U32" s="144" t="s">
        <v>68</v>
      </c>
      <c r="V32" s="144" t="str">
        <f t="shared" si="5"/>
        <v>Desordenes de trauma acumulativo, lesiones del sistema músculo esquelético, Tendinitis, síndrome del túnel carpiano (STC)</v>
      </c>
      <c r="W32" s="143" t="s">
        <v>36</v>
      </c>
      <c r="X32" s="110"/>
      <c r="Y32" s="109" t="s">
        <v>62</v>
      </c>
      <c r="Z32" s="109" t="s">
        <v>62</v>
      </c>
      <c r="AA32" s="109" t="s">
        <v>62</v>
      </c>
      <c r="AB32" s="108" t="s">
        <v>62</v>
      </c>
      <c r="AC32" s="109"/>
      <c r="AD32" s="153" t="s">
        <v>69</v>
      </c>
      <c r="AE32" s="153" t="s">
        <v>69</v>
      </c>
      <c r="AF32" s="153" t="s">
        <v>69</v>
      </c>
      <c r="AG32" s="157" t="s">
        <v>351</v>
      </c>
      <c r="AH32" s="145" t="s">
        <v>69</v>
      </c>
      <c r="AI32" s="145" t="s">
        <v>69</v>
      </c>
      <c r="AJ32" s="112"/>
      <c r="AK32" s="111" t="b">
        <f>IF(AJ32=10,'Eval Riesgo'!$B$5,IF(AJ32=6,'Eval Riesgo'!$B$6,IF(AJ32=2,'Eval Riesgo'!$B$7,IF(AJ32=1,'Eval Riesgo'!$B$8))))</f>
        <v>0</v>
      </c>
      <c r="AL32" s="110"/>
      <c r="AM32" s="111" t="b">
        <f>IF(AL32=4,'Eval Riesgo'!$B$13,IF(AL32=3,'Eval Riesgo'!$B$14,IF(AL32=2,'Eval Riesgo'!$B$15,IF(AL32=1,'Eval Riesgo'!$B$16))))</f>
        <v>0</v>
      </c>
      <c r="AN32" s="108">
        <f t="shared" si="6"/>
        <v>0</v>
      </c>
      <c r="AO32" s="108" t="str">
        <f>IF(AND(AN32&gt;=24,AN32&lt;=40),'Eval Riesgo'!$B$29,IF(AND(AN32&gt;=10,AN32&lt;=20),'Eval Riesgo'!$B$30,IF(AND(AN32&gt;=6,AN32&lt;=8),'Eval Riesgo'!$B$31,IF(AND(AN32&gt;=0,AN32&lt;=4),'Eval Riesgo'!$B$32))))</f>
        <v>Bajo (B)</v>
      </c>
      <c r="AP32" s="110"/>
      <c r="AQ32" s="108" t="b">
        <f>IF(AP32=100,'Eval Riesgo'!$B$38,IF(AP32=60,'Eval Riesgo'!$B$39,IF(AP32=25,'Eval Riesgo'!$B$40,IF(AP32=10,'Eval Riesgo'!$B$41))))</f>
        <v>0</v>
      </c>
      <c r="AR32" s="108">
        <f t="shared" si="7"/>
        <v>0</v>
      </c>
      <c r="AS32" s="108" t="str">
        <f>IF(AND(AR32&gt;=600,AR32&lt;=4000),'Eval Riesgo'!$B$57,IF(AND(AR32&gt;=150,AR32&lt;=500),'Eval Riesgo'!$B$58,IF(AND(AR32&gt;=40,AR32&lt;=120),'Eval Riesgo'!$B$59,IF(AND(AR32&gt;=0,AR32&lt;40),'Eval Riesgo'!$B$60))))</f>
        <v>IV</v>
      </c>
      <c r="AT32" s="108" t="str">
        <f>IF(AND(AS32="I"),'Eval Riesgo'!$C$65,IF(AND(AS32="II"),'Eval Riesgo'!$C$66,IF(AND(AS32="III"),'Eval Riesgo'!$C$67,IF(AND(AS32="IV"),'Eval Riesgo'!$C$68))))</f>
        <v>ACEPTABLE</v>
      </c>
    </row>
    <row r="33" spans="1:46" ht="114.75" customHeight="1" x14ac:dyDescent="0.3">
      <c r="A33" s="182"/>
      <c r="B33" s="182"/>
      <c r="C33" s="109" t="s">
        <v>62</v>
      </c>
      <c r="D33" s="109"/>
      <c r="E33" s="197"/>
      <c r="F33" s="128" t="s">
        <v>98</v>
      </c>
      <c r="G33" s="129" t="s">
        <v>99</v>
      </c>
      <c r="H33" s="130" t="s">
        <v>246</v>
      </c>
      <c r="I33" s="130" t="s">
        <v>101</v>
      </c>
      <c r="J33" s="145">
        <v>1</v>
      </c>
      <c r="K33" s="143" t="str">
        <f>IF(J33=10,'Eval Riesgo'!$B$5,IF(J33=6,'Eval Riesgo'!$B$6,IF(J33=2,'Eval Riesgo'!$B$7,IF(J33=1,'Eval Riesgo'!$B$8))))</f>
        <v>Bajo (B)</v>
      </c>
      <c r="L33" s="146">
        <v>2</v>
      </c>
      <c r="M33" s="143" t="str">
        <f>IF(L33=4,'Eval Riesgo'!$B$13,IF(L33=3,'Eval Riesgo'!$B$14,IF(L33=2,'Eval Riesgo'!$B$15,IF(L33=1,'Eval Riesgo'!$B$16))))</f>
        <v>Ocasional (EO)</v>
      </c>
      <c r="N33" s="144">
        <f t="shared" si="3"/>
        <v>2</v>
      </c>
      <c r="O33" s="144" t="str">
        <f>IF(AND(N33&gt;=24,N33&lt;=40),'Eval Riesgo'!$B$29,IF(AND(N33&gt;=10,N33&lt;=20),'Eval Riesgo'!$B$30,IF(AND(N33&gt;=6,N33&lt;=8),'Eval Riesgo'!$B$31,IF(AND(N33&gt;=0,N33&lt;=4),'Eval Riesgo'!$B$32))))</f>
        <v>Bajo (B)</v>
      </c>
      <c r="P33" s="146">
        <v>60</v>
      </c>
      <c r="Q33" s="144" t="str">
        <f>IF(P33=100,'Eval Riesgo'!$B$38,IF(P33=60,'Eval Riesgo'!$B$39,IF(P33=25,'Eval Riesgo'!$B$40,IF(P33=10,'Eval Riesgo'!$B$41))))</f>
        <v>Muy grave (MG)</v>
      </c>
      <c r="R33" s="144">
        <f t="shared" si="4"/>
        <v>120</v>
      </c>
      <c r="S33" s="144" t="str">
        <f>IF(AND(R33&gt;=600,R33&lt;=4000),'Eval Riesgo'!$B$57,IF(AND(R33&gt;=150,R33&lt;=500),'Eval Riesgo'!$B$58,IF(AND(R33&gt;=40,R33&lt;=120),'Eval Riesgo'!$B$59,IF(AND(R33&gt;=0,R33&lt;40),'Eval Riesgo'!$B$60))))</f>
        <v>III</v>
      </c>
      <c r="T33" s="144" t="str">
        <f>IF(AND(S33="I"),'Eval Riesgo'!$C$65,IF(AND(S33="II"),'Eval Riesgo'!$C$66,IF(AND(S33="III"),'Eval Riesgo'!$C$67,IF(AND(S33="IV"),'Eval Riesgo'!$C$68))))</f>
        <v>MEJORABLE</v>
      </c>
      <c r="U33" s="144">
        <v>6</v>
      </c>
      <c r="V33" s="144" t="str">
        <f t="shared" si="5"/>
        <v>Fatiga, estrés, disminución de la destreza y precisión. Estados de ansiedad y/o depresión y trastornos del aparato digestivo.</v>
      </c>
      <c r="W33" s="143" t="s">
        <v>36</v>
      </c>
      <c r="X33" s="110"/>
      <c r="Y33" s="109" t="s">
        <v>62</v>
      </c>
      <c r="Z33" s="109" t="s">
        <v>62</v>
      </c>
      <c r="AA33" s="109" t="s">
        <v>62</v>
      </c>
      <c r="AB33" s="108" t="s">
        <v>62</v>
      </c>
      <c r="AC33" s="109"/>
      <c r="AD33" s="153" t="s">
        <v>69</v>
      </c>
      <c r="AE33" s="153" t="s">
        <v>69</v>
      </c>
      <c r="AF33" s="153" t="s">
        <v>69</v>
      </c>
      <c r="AG33" s="155" t="s">
        <v>102</v>
      </c>
      <c r="AH33" s="145" t="s">
        <v>69</v>
      </c>
      <c r="AI33" s="145" t="s">
        <v>69</v>
      </c>
      <c r="AJ33" s="112"/>
      <c r="AK33" s="111" t="b">
        <f>IF(AJ33=10,'Eval Riesgo'!$B$5,IF(AJ33=6,'Eval Riesgo'!$B$6,IF(AJ33=2,'Eval Riesgo'!$B$7,IF(AJ33=1,'Eval Riesgo'!$B$8))))</f>
        <v>0</v>
      </c>
      <c r="AL33" s="110"/>
      <c r="AM33" s="111" t="b">
        <f>IF(AL33=4,'Eval Riesgo'!$B$13,IF(AL33=3,'Eval Riesgo'!$B$14,IF(AL33=2,'Eval Riesgo'!$B$15,IF(AL33=1,'Eval Riesgo'!$B$16))))</f>
        <v>0</v>
      </c>
      <c r="AN33" s="108">
        <f t="shared" si="6"/>
        <v>0</v>
      </c>
      <c r="AO33" s="108" t="str">
        <f>IF(AND(AN33&gt;=24,AN33&lt;=40),'Eval Riesgo'!$B$29,IF(AND(AN33&gt;=10,AN33&lt;=20),'Eval Riesgo'!$B$30,IF(AND(AN33&gt;=6,AN33&lt;=8),'Eval Riesgo'!$B$31,IF(AND(AN33&gt;=0,AN33&lt;=4),'Eval Riesgo'!$B$32))))</f>
        <v>Bajo (B)</v>
      </c>
      <c r="AP33" s="110"/>
      <c r="AQ33" s="108" t="b">
        <f>IF(AP33=100,'Eval Riesgo'!$B$38,IF(AP33=60,'Eval Riesgo'!$B$39,IF(AP33=25,'Eval Riesgo'!$B$40,IF(AP33=10,'Eval Riesgo'!$B$41))))</f>
        <v>0</v>
      </c>
      <c r="AR33" s="108">
        <f t="shared" si="7"/>
        <v>0</v>
      </c>
      <c r="AS33" s="108" t="str">
        <f>IF(AND(AR33&gt;=600,AR33&lt;=4000),'Eval Riesgo'!$B$57,IF(AND(AR33&gt;=150,AR33&lt;=500),'Eval Riesgo'!$B$58,IF(AND(AR33&gt;=40,AR33&lt;=120),'Eval Riesgo'!$B$59,IF(AND(AR33&gt;=0,AR33&lt;40),'Eval Riesgo'!$B$60))))</f>
        <v>IV</v>
      </c>
      <c r="AT33" s="108" t="str">
        <f>IF(AND(AS33="I"),'Eval Riesgo'!$C$65,IF(AND(AS33="II"),'Eval Riesgo'!$C$66,IF(AND(AS33="III"),'Eval Riesgo'!$C$67,IF(AND(AS33="IV"),'Eval Riesgo'!$C$68))))</f>
        <v>ACEPTABLE</v>
      </c>
    </row>
    <row r="34" spans="1:46" ht="84" customHeight="1" x14ac:dyDescent="0.3">
      <c r="A34" s="182"/>
      <c r="B34" s="182"/>
      <c r="C34" s="109" t="s">
        <v>62</v>
      </c>
      <c r="D34" s="109"/>
      <c r="E34" s="197"/>
      <c r="F34" s="128" t="s">
        <v>103</v>
      </c>
      <c r="G34" s="129" t="s">
        <v>104</v>
      </c>
      <c r="H34" s="130" t="s">
        <v>248</v>
      </c>
      <c r="I34" s="130" t="s">
        <v>106</v>
      </c>
      <c r="J34" s="146">
        <v>1</v>
      </c>
      <c r="K34" s="143" t="str">
        <f>IF(J34=10,'Eval Riesgo'!$B$5,IF(J34=6,'Eval Riesgo'!$B$6,IF(J34=2,'Eval Riesgo'!$B$7,IF(J34=1,'Eval Riesgo'!$B$8))))</f>
        <v>Bajo (B)</v>
      </c>
      <c r="L34" s="146">
        <v>2</v>
      </c>
      <c r="M34" s="143" t="str">
        <f>IF(L34=4,'Eval Riesgo'!$B$13,IF(L34=3,'Eval Riesgo'!$B$14,IF(L34=2,'Eval Riesgo'!$B$15,IF(L34=1,'Eval Riesgo'!$B$16))))</f>
        <v>Ocasional (EO)</v>
      </c>
      <c r="N34" s="144">
        <f t="shared" si="3"/>
        <v>2</v>
      </c>
      <c r="O34" s="144" t="str">
        <f>IF(AND(N34&gt;=24,N34&lt;=40),'Eval Riesgo'!$B$29,IF(AND(N34&gt;=10,N34&lt;=20),'Eval Riesgo'!$B$30,IF(AND(N34&gt;=6,N34&lt;=8),'Eval Riesgo'!$B$31,IF(AND(N34&gt;=0,N34&lt;=4),'Eval Riesgo'!$B$32))))</f>
        <v>Bajo (B)</v>
      </c>
      <c r="P34" s="146">
        <v>10</v>
      </c>
      <c r="Q34" s="144" t="str">
        <f>IF(P34=100,'Eval Riesgo'!$B$38,IF(P34=60,'Eval Riesgo'!$B$39,IF(P34=25,'Eval Riesgo'!$B$40,IF(P34=10,'Eval Riesgo'!$B$41))))</f>
        <v>Leve (L)</v>
      </c>
      <c r="R34" s="144">
        <f t="shared" si="4"/>
        <v>20</v>
      </c>
      <c r="S34" s="144" t="str">
        <f>IF(AND(R34&gt;=600,R34&lt;=4000),'Eval Riesgo'!$B$57,IF(AND(R34&gt;=150,R34&lt;=500),'Eval Riesgo'!$B$58,IF(AND(R34&gt;=40,R34&lt;=120),'Eval Riesgo'!$B$59,IF(AND(R34&gt;=0,R34&lt;40),'Eval Riesgo'!$B$60))))</f>
        <v>IV</v>
      </c>
      <c r="T34" s="144" t="str">
        <f>IF(AND(S34="I"),'Eval Riesgo'!$C$65,IF(AND(S34="II"),'Eval Riesgo'!$C$66,IF(AND(S34="III"),'Eval Riesgo'!$C$67,IF(AND(S34="IV"),'Eval Riesgo'!$C$68))))</f>
        <v>ACEPTABLE</v>
      </c>
      <c r="U34" s="144">
        <v>6</v>
      </c>
      <c r="V34" s="144" t="str">
        <f t="shared" si="5"/>
        <v>Fatiga visual, cefalea, disminución de la destreza y precisión, afectaciones a la vista, deslumbramiento, caídas a nivel, golpes.</v>
      </c>
      <c r="W34" s="143" t="s">
        <v>36</v>
      </c>
      <c r="X34" s="110"/>
      <c r="Y34" s="109" t="s">
        <v>62</v>
      </c>
      <c r="Z34" s="109" t="s">
        <v>62</v>
      </c>
      <c r="AA34" s="109" t="s">
        <v>62</v>
      </c>
      <c r="AB34" s="108" t="s">
        <v>62</v>
      </c>
      <c r="AC34" s="109"/>
      <c r="AD34" s="153" t="s">
        <v>69</v>
      </c>
      <c r="AE34" s="153" t="s">
        <v>69</v>
      </c>
      <c r="AF34" s="153" t="s">
        <v>69</v>
      </c>
      <c r="AG34" s="175" t="s">
        <v>575</v>
      </c>
      <c r="AH34" s="145" t="s">
        <v>69</v>
      </c>
      <c r="AI34" s="145" t="s">
        <v>69</v>
      </c>
      <c r="AJ34" s="112"/>
      <c r="AK34" s="111" t="b">
        <f>IF(AJ34=10,'Eval Riesgo'!$B$5,IF(AJ34=6,'Eval Riesgo'!$B$6,IF(AJ34=2,'Eval Riesgo'!$B$7,IF(AJ34=1,'Eval Riesgo'!$B$8))))</f>
        <v>0</v>
      </c>
      <c r="AL34" s="110"/>
      <c r="AM34" s="111" t="b">
        <f>IF(AL34=4,'Eval Riesgo'!$B$13,IF(AL34=3,'Eval Riesgo'!$B$14,IF(AL34=2,'Eval Riesgo'!$B$15,IF(AL34=1,'Eval Riesgo'!$B$16))))</f>
        <v>0</v>
      </c>
      <c r="AN34" s="108">
        <f t="shared" si="6"/>
        <v>0</v>
      </c>
      <c r="AO34" s="108" t="str">
        <f>IF(AND(AN34&gt;=24,AN34&lt;=40),'Eval Riesgo'!$B$29,IF(AND(AN34&gt;=10,AN34&lt;=20),'Eval Riesgo'!$B$30,IF(AND(AN34&gt;=6,AN34&lt;=8),'Eval Riesgo'!$B$31,IF(AND(AN34&gt;=0,AN34&lt;=4),'Eval Riesgo'!$B$32))))</f>
        <v>Bajo (B)</v>
      </c>
      <c r="AP34" s="110"/>
      <c r="AQ34" s="108" t="b">
        <f>IF(AP34=100,'Eval Riesgo'!$B$38,IF(AP34=60,'Eval Riesgo'!$B$39,IF(AP34=25,'Eval Riesgo'!$B$40,IF(AP34=10,'Eval Riesgo'!$B$41))))</f>
        <v>0</v>
      </c>
      <c r="AR34" s="108">
        <f t="shared" si="7"/>
        <v>0</v>
      </c>
      <c r="AS34" s="108" t="str">
        <f>IF(AND(AR34&gt;=600,AR34&lt;=4000),'Eval Riesgo'!$B$57,IF(AND(AR34&gt;=150,AR34&lt;=500),'Eval Riesgo'!$B$58,IF(AND(AR34&gt;=40,AR34&lt;=120),'Eval Riesgo'!$B$59,IF(AND(AR34&gt;=0,AR34&lt;40),'Eval Riesgo'!$B$60))))</f>
        <v>IV</v>
      </c>
      <c r="AT34" s="108" t="str">
        <f>IF(AND(AS34="I"),'Eval Riesgo'!$C$65,IF(AND(AS34="II"),'Eval Riesgo'!$C$66,IF(AND(AS34="III"),'Eval Riesgo'!$C$67,IF(AND(AS34="IV"),'Eval Riesgo'!$C$68))))</f>
        <v>ACEPTABLE</v>
      </c>
    </row>
    <row r="35" spans="1:46" ht="72.75" customHeight="1" x14ac:dyDescent="0.3">
      <c r="A35" s="182"/>
      <c r="B35" s="182"/>
      <c r="C35" s="109" t="s">
        <v>62</v>
      </c>
      <c r="D35" s="109"/>
      <c r="E35" s="197"/>
      <c r="F35" s="128" t="s">
        <v>73</v>
      </c>
      <c r="G35" s="129" t="s">
        <v>74</v>
      </c>
      <c r="H35" s="130" t="s">
        <v>352</v>
      </c>
      <c r="I35" s="130" t="s">
        <v>114</v>
      </c>
      <c r="J35" s="145">
        <v>1</v>
      </c>
      <c r="K35" s="143" t="str">
        <f>IF(J35=10,'Eval Riesgo'!$B$5,IF(J35=6,'Eval Riesgo'!$B$6,IF(J35=2,'Eval Riesgo'!$B$7,IF(J35=1,'Eval Riesgo'!$B$8))))</f>
        <v>Bajo (B)</v>
      </c>
      <c r="L35" s="146">
        <v>2</v>
      </c>
      <c r="M35" s="143" t="str">
        <f>IF(L35=4,'Eval Riesgo'!$B$13,IF(L35=3,'Eval Riesgo'!$B$14,IF(L35=2,'Eval Riesgo'!$B$15,IF(L35=1,'Eval Riesgo'!$B$16))))</f>
        <v>Ocasional (EO)</v>
      </c>
      <c r="N35" s="144">
        <f t="shared" si="3"/>
        <v>2</v>
      </c>
      <c r="O35" s="144" t="str">
        <f>IF(AND(N35&gt;=24,N35&lt;=40),'Eval Riesgo'!$B$29,IF(AND(N35&gt;=10,N35&lt;=20),'Eval Riesgo'!$B$30,IF(AND(N35&gt;=6,N35&lt;=8),'Eval Riesgo'!$B$31,IF(AND(N35&gt;=0,N35&lt;=4),'Eval Riesgo'!$B$32))))</f>
        <v>Bajo (B)</v>
      </c>
      <c r="P35" s="146">
        <v>10</v>
      </c>
      <c r="Q35" s="144" t="str">
        <f>IF(P35=100,'Eval Riesgo'!$B$38,IF(P35=60,'Eval Riesgo'!$B$39,IF(P35=25,'Eval Riesgo'!$B$40,IF(P35=10,'Eval Riesgo'!$B$41))))</f>
        <v>Leve (L)</v>
      </c>
      <c r="R35" s="144">
        <f t="shared" si="4"/>
        <v>20</v>
      </c>
      <c r="S35" s="144" t="str">
        <f>IF(AND(R35&gt;=600,R35&lt;=4000),'Eval Riesgo'!$B$57,IF(AND(R35&gt;=150,R35&lt;=500),'Eval Riesgo'!$B$58,IF(AND(R35&gt;=40,R35&lt;=120),'Eval Riesgo'!$B$59,IF(AND(R35&gt;=0,R35&lt;40),'Eval Riesgo'!$B$60))))</f>
        <v>IV</v>
      </c>
      <c r="T35" s="144" t="str">
        <f>IF(AND(S35="I"),'Eval Riesgo'!$C$65,IF(AND(S35="II"),'Eval Riesgo'!$C$66,IF(AND(S35="III"),'Eval Riesgo'!$C$67,IF(AND(S35="IV"),'Eval Riesgo'!$C$68))))</f>
        <v>ACEPTABLE</v>
      </c>
      <c r="U35" s="144" t="s">
        <v>68</v>
      </c>
      <c r="V35" s="144" t="str">
        <f t="shared" si="5"/>
        <v>Desordenes de trauma acumulativo, lesiones del sistema músculo esquelético, Tendinitis, síndrome del túnel carpiano (STC), golpes, caídas a nivel, contusiones</v>
      </c>
      <c r="W35" s="143" t="s">
        <v>36</v>
      </c>
      <c r="X35" s="110"/>
      <c r="Y35" s="109" t="s">
        <v>62</v>
      </c>
      <c r="Z35" s="109" t="s">
        <v>62</v>
      </c>
      <c r="AA35" s="109" t="s">
        <v>62</v>
      </c>
      <c r="AB35" s="108" t="s">
        <v>62</v>
      </c>
      <c r="AC35" s="109"/>
      <c r="AD35" s="153" t="s">
        <v>69</v>
      </c>
      <c r="AE35" s="153" t="s">
        <v>69</v>
      </c>
      <c r="AF35" s="153" t="s">
        <v>69</v>
      </c>
      <c r="AG35" s="155" t="s">
        <v>115</v>
      </c>
      <c r="AH35" s="145" t="s">
        <v>69</v>
      </c>
      <c r="AI35" s="145" t="s">
        <v>69</v>
      </c>
      <c r="AJ35" s="112"/>
      <c r="AK35" s="111" t="b">
        <f>IF(AJ35=10,'Eval Riesgo'!$B$5,IF(AJ35=6,'Eval Riesgo'!$B$6,IF(AJ35=2,'Eval Riesgo'!$B$7,IF(AJ35=1,'Eval Riesgo'!$B$8))))</f>
        <v>0</v>
      </c>
      <c r="AL35" s="110"/>
      <c r="AM35" s="111" t="b">
        <f>IF(AL35=4,'Eval Riesgo'!$B$13,IF(AL35=3,'Eval Riesgo'!$B$14,IF(AL35=2,'Eval Riesgo'!$B$15,IF(AL35=1,'Eval Riesgo'!$B$16))))</f>
        <v>0</v>
      </c>
      <c r="AN35" s="108">
        <f t="shared" si="6"/>
        <v>0</v>
      </c>
      <c r="AO35" s="108" t="str">
        <f>IF(AND(AN35&gt;=24,AN35&lt;=40),'Eval Riesgo'!$B$29,IF(AND(AN35&gt;=10,AN35&lt;=20),'Eval Riesgo'!$B$30,IF(AND(AN35&gt;=6,AN35&lt;=8),'Eval Riesgo'!$B$31,IF(AND(AN35&gt;=0,AN35&lt;=4),'Eval Riesgo'!$B$32))))</f>
        <v>Bajo (B)</v>
      </c>
      <c r="AP35" s="110"/>
      <c r="AQ35" s="108" t="b">
        <f>IF(AP35=100,'Eval Riesgo'!$B$38,IF(AP35=60,'Eval Riesgo'!$B$39,IF(AP35=25,'Eval Riesgo'!$B$40,IF(AP35=10,'Eval Riesgo'!$B$41))))</f>
        <v>0</v>
      </c>
      <c r="AR35" s="108">
        <f t="shared" si="7"/>
        <v>0</v>
      </c>
      <c r="AS35" s="108" t="str">
        <f>IF(AND(AR35&gt;=600,AR35&lt;=4000),'Eval Riesgo'!$B$57,IF(AND(AR35&gt;=150,AR35&lt;=500),'Eval Riesgo'!$B$58,IF(AND(AR35&gt;=40,AR35&lt;=120),'Eval Riesgo'!$B$59,IF(AND(AR35&gt;=0,AR35&lt;40),'Eval Riesgo'!$B$60))))</f>
        <v>IV</v>
      </c>
      <c r="AT35" s="108" t="str">
        <f>IF(AND(AS35="I"),'Eval Riesgo'!$C$65,IF(AND(AS35="II"),'Eval Riesgo'!$C$66,IF(AND(AS35="III"),'Eval Riesgo'!$C$67,IF(AND(AS35="IV"),'Eval Riesgo'!$C$68))))</f>
        <v>ACEPTABLE</v>
      </c>
    </row>
    <row r="36" spans="1:46" ht="72.75" customHeight="1" x14ac:dyDescent="0.3">
      <c r="A36" s="182"/>
      <c r="B36" s="182"/>
      <c r="C36" s="109" t="s">
        <v>62</v>
      </c>
      <c r="D36" s="109"/>
      <c r="E36" s="197"/>
      <c r="F36" s="123" t="s">
        <v>92</v>
      </c>
      <c r="G36" s="131" t="s">
        <v>123</v>
      </c>
      <c r="H36" s="124" t="s">
        <v>256</v>
      </c>
      <c r="I36" s="124" t="s">
        <v>95</v>
      </c>
      <c r="J36" s="146">
        <v>1</v>
      </c>
      <c r="K36" s="143" t="str">
        <f>IF(J36=10,'Eval Riesgo'!$B$5,IF(J36=6,'Eval Riesgo'!$B$6,IF(J36=2,'Eval Riesgo'!$B$7,IF(J36=1,'Eval Riesgo'!$B$8))))</f>
        <v>Bajo (B)</v>
      </c>
      <c r="L36" s="146">
        <v>2</v>
      </c>
      <c r="M36" s="143" t="str">
        <f>IF(L36=4,'Eval Riesgo'!$B$13,IF(L36=3,'Eval Riesgo'!$B$14,IF(L36=2,'Eval Riesgo'!$B$15,IF(L36=1,'Eval Riesgo'!$B$16))))</f>
        <v>Ocasional (EO)</v>
      </c>
      <c r="N36" s="144">
        <f t="shared" si="3"/>
        <v>2</v>
      </c>
      <c r="O36" s="144" t="str">
        <f>IF(AND(N36&gt;=24,N36&lt;=40),'Eval Riesgo'!$B$29,IF(AND(N36&gt;=10,N36&lt;=20),'Eval Riesgo'!$B$30,IF(AND(N36&gt;=6,N36&lt;=8),'Eval Riesgo'!$B$31,IF(AND(N36&gt;=0,N36&lt;=4),'Eval Riesgo'!$B$32))))</f>
        <v>Bajo (B)</v>
      </c>
      <c r="P36" s="146">
        <v>10</v>
      </c>
      <c r="Q36" s="144" t="str">
        <f>IF(P36=100,'Eval Riesgo'!$B$38,IF(P36=60,'Eval Riesgo'!$B$39,IF(P36=25,'Eval Riesgo'!$B$40,IF(P36=10,'Eval Riesgo'!$B$41))))</f>
        <v>Leve (L)</v>
      </c>
      <c r="R36" s="144">
        <f t="shared" si="4"/>
        <v>20</v>
      </c>
      <c r="S36" s="144" t="str">
        <f>IF(AND(R36&gt;=600,R36&lt;=4000),'Eval Riesgo'!$B$57,IF(AND(R36&gt;=150,R36&lt;=500),'Eval Riesgo'!$B$58,IF(AND(R36&gt;=40,R36&lt;=120),'Eval Riesgo'!$B$59,IF(AND(R36&gt;=0,R36&lt;40),'Eval Riesgo'!$B$60))))</f>
        <v>IV</v>
      </c>
      <c r="T36" s="144" t="str">
        <f>IF(AND(S36="I"),'Eval Riesgo'!$C$65,IF(AND(S36="II"),'Eval Riesgo'!$C$66,IF(AND(S36="III"),'Eval Riesgo'!$C$67,IF(AND(S36="IV"),'Eval Riesgo'!$C$68))))</f>
        <v>ACEPTABLE</v>
      </c>
      <c r="U36" s="144" t="s">
        <v>68</v>
      </c>
      <c r="V36" s="144" t="str">
        <f t="shared" si="5"/>
        <v>Desordenes de trauma acumulativo, lesiones del sistema músculo esquelético, Tendinitis, síndrome del túnel carpiano (STC)</v>
      </c>
      <c r="W36" s="143" t="s">
        <v>36</v>
      </c>
      <c r="X36" s="110"/>
      <c r="Y36" s="109" t="s">
        <v>62</v>
      </c>
      <c r="Z36" s="109" t="s">
        <v>62</v>
      </c>
      <c r="AA36" s="109" t="s">
        <v>62</v>
      </c>
      <c r="AB36" s="108" t="s">
        <v>62</v>
      </c>
      <c r="AC36" s="109"/>
      <c r="AD36" s="153" t="s">
        <v>69</v>
      </c>
      <c r="AE36" s="153" t="s">
        <v>69</v>
      </c>
      <c r="AF36" s="153" t="s">
        <v>69</v>
      </c>
      <c r="AG36" s="157" t="s">
        <v>125</v>
      </c>
      <c r="AH36" s="145" t="s">
        <v>69</v>
      </c>
      <c r="AI36" s="145" t="s">
        <v>69</v>
      </c>
      <c r="AJ36" s="112"/>
      <c r="AK36" s="111"/>
      <c r="AL36" s="110"/>
      <c r="AM36" s="111"/>
      <c r="AN36" s="108"/>
      <c r="AO36" s="108"/>
      <c r="AP36" s="110"/>
      <c r="AQ36" s="108"/>
      <c r="AR36" s="108"/>
      <c r="AS36" s="108"/>
      <c r="AT36" s="108"/>
    </row>
    <row r="37" spans="1:46" ht="72.75" customHeight="1" x14ac:dyDescent="0.3">
      <c r="A37" s="182"/>
      <c r="B37" s="182"/>
      <c r="C37" s="109" t="s">
        <v>62</v>
      </c>
      <c r="D37" s="109"/>
      <c r="E37" s="197"/>
      <c r="F37" s="123" t="s">
        <v>73</v>
      </c>
      <c r="G37" s="131" t="s">
        <v>126</v>
      </c>
      <c r="H37" s="126" t="s">
        <v>127</v>
      </c>
      <c r="I37" s="124" t="s">
        <v>128</v>
      </c>
      <c r="J37" s="146">
        <v>1</v>
      </c>
      <c r="K37" s="143" t="str">
        <f>IF(J37=10,'Eval Riesgo'!$B$5,IF(J37=6,'Eval Riesgo'!$B$6,IF(J37=2,'Eval Riesgo'!$B$7,IF(J37=1,'Eval Riesgo'!$B$8))))</f>
        <v>Bajo (B)</v>
      </c>
      <c r="L37" s="146">
        <v>1</v>
      </c>
      <c r="M37" s="143" t="str">
        <f>IF(L37=4,'Eval Riesgo'!$B$13,IF(L37=3,'Eval Riesgo'!$B$14,IF(L37=2,'Eval Riesgo'!$B$15,IF(L37=1,'Eval Riesgo'!$B$16))))</f>
        <v>Esporádica (EE)</v>
      </c>
      <c r="N37" s="144">
        <f t="shared" si="3"/>
        <v>1</v>
      </c>
      <c r="O37" s="144" t="str">
        <f>IF(AND(N37&gt;=24,N37&lt;=40),'Eval Riesgo'!$B$29,IF(AND(N37&gt;=10,N37&lt;=20),'Eval Riesgo'!$B$30,IF(AND(N37&gt;=6,N37&lt;=8),'Eval Riesgo'!$B$31,IF(AND(N37&gt;=0,N37&lt;=4),'Eval Riesgo'!$B$32))))</f>
        <v>Bajo (B)</v>
      </c>
      <c r="P37" s="146">
        <v>10</v>
      </c>
      <c r="Q37" s="144" t="str">
        <f>IF(P37=100,'Eval Riesgo'!$B$38,IF(P37=60,'Eval Riesgo'!$B$39,IF(P37=25,'Eval Riesgo'!$B$40,IF(P37=10,'Eval Riesgo'!$B$41))))</f>
        <v>Leve (L)</v>
      </c>
      <c r="R37" s="144">
        <f t="shared" si="4"/>
        <v>10</v>
      </c>
      <c r="S37" s="144" t="str">
        <f>IF(AND(R37&gt;=600,R37&lt;=4000),'Eval Riesgo'!$B$57,IF(AND(R37&gt;=150,R37&lt;=500),'Eval Riesgo'!$B$58,IF(AND(R37&gt;=40,R37&lt;=120),'Eval Riesgo'!$B$59,IF(AND(R37&gt;=0,R37&lt;40),'Eval Riesgo'!$B$60))))</f>
        <v>IV</v>
      </c>
      <c r="T37" s="144" t="str">
        <f>IF(AND(S37="I"),'Eval Riesgo'!$C$65,IF(AND(S37="II"),'Eval Riesgo'!$C$66,IF(AND(S37="III"),'Eval Riesgo'!$C$67,IF(AND(S37="IV"),'Eval Riesgo'!$C$68))))</f>
        <v>ACEPTABLE</v>
      </c>
      <c r="U37" s="144" t="s">
        <v>68</v>
      </c>
      <c r="V37" s="144" t="str">
        <f t="shared" si="5"/>
        <v>Golpes, traumas, laceraciones, punciones</v>
      </c>
      <c r="W37" s="143" t="s">
        <v>36</v>
      </c>
      <c r="X37" s="110"/>
      <c r="Y37" s="109" t="s">
        <v>62</v>
      </c>
      <c r="Z37" s="109" t="s">
        <v>62</v>
      </c>
      <c r="AA37" s="109" t="s">
        <v>62</v>
      </c>
      <c r="AB37" s="108" t="s">
        <v>62</v>
      </c>
      <c r="AC37" s="109"/>
      <c r="AD37" s="153" t="s">
        <v>69</v>
      </c>
      <c r="AE37" s="153" t="s">
        <v>69</v>
      </c>
      <c r="AF37" s="153" t="s">
        <v>69</v>
      </c>
      <c r="AG37" s="157" t="s">
        <v>129</v>
      </c>
      <c r="AH37" s="145" t="s">
        <v>69</v>
      </c>
      <c r="AI37" s="145" t="s">
        <v>69</v>
      </c>
      <c r="AJ37" s="112"/>
      <c r="AK37" s="111"/>
      <c r="AL37" s="110"/>
      <c r="AM37" s="111"/>
      <c r="AN37" s="108"/>
      <c r="AO37" s="108"/>
      <c r="AP37" s="110"/>
      <c r="AQ37" s="108"/>
      <c r="AR37" s="108"/>
      <c r="AS37" s="108"/>
      <c r="AT37" s="108"/>
    </row>
    <row r="38" spans="1:46" ht="72.75" customHeight="1" x14ac:dyDescent="0.3">
      <c r="A38" s="182"/>
      <c r="B38" s="182"/>
      <c r="C38" s="109" t="s">
        <v>62</v>
      </c>
      <c r="D38" s="109"/>
      <c r="E38" s="197"/>
      <c r="F38" s="123" t="s">
        <v>73</v>
      </c>
      <c r="G38" s="131" t="s">
        <v>130</v>
      </c>
      <c r="H38" s="130" t="s">
        <v>131</v>
      </c>
      <c r="I38" s="130" t="s">
        <v>132</v>
      </c>
      <c r="J38" s="146">
        <v>1</v>
      </c>
      <c r="K38" s="143" t="str">
        <f>IF(J38=10,'Eval Riesgo'!$B$5,IF(J38=6,'Eval Riesgo'!$B$6,IF(J38=2,'Eval Riesgo'!$B$7,IF(J38=1,'Eval Riesgo'!$B$8))))</f>
        <v>Bajo (B)</v>
      </c>
      <c r="L38" s="146">
        <v>2</v>
      </c>
      <c r="M38" s="143" t="str">
        <f>IF(L38=4,'Eval Riesgo'!$B$13,IF(L38=3,'Eval Riesgo'!$B$14,IF(L38=2,'Eval Riesgo'!$B$15,IF(L38=1,'Eval Riesgo'!$B$16))))</f>
        <v>Ocasional (EO)</v>
      </c>
      <c r="N38" s="144">
        <f t="shared" si="3"/>
        <v>2</v>
      </c>
      <c r="O38" s="144" t="str">
        <f>IF(AND(N38&gt;=24,N38&lt;=40),'Eval Riesgo'!$B$29,IF(AND(N38&gt;=10,N38&lt;=20),'Eval Riesgo'!$B$30,IF(AND(N38&gt;=6,N38&lt;=8),'Eval Riesgo'!$B$31,IF(AND(N38&gt;=0,N38&lt;=4),'Eval Riesgo'!$B$32))))</f>
        <v>Bajo (B)</v>
      </c>
      <c r="P38" s="146">
        <v>25</v>
      </c>
      <c r="Q38" s="144" t="str">
        <f>IF(P38=100,'Eval Riesgo'!$B$38,IF(P38=60,'Eval Riesgo'!$B$39,IF(P38=25,'Eval Riesgo'!$B$40,IF(P38=10,'Eval Riesgo'!$B$41))))</f>
        <v>Grave (G)</v>
      </c>
      <c r="R38" s="144">
        <f t="shared" si="4"/>
        <v>50</v>
      </c>
      <c r="S38" s="144" t="str">
        <f>IF(AND(R38&gt;=600,R38&lt;=4000),'Eval Riesgo'!$B$57,IF(AND(R38&gt;=150,R38&lt;=500),'Eval Riesgo'!$B$58,IF(AND(R38&gt;=40,R38&lt;=120),'Eval Riesgo'!$B$59,IF(AND(R38&gt;=0,R38&lt;40),'Eval Riesgo'!$B$60))))</f>
        <v>III</v>
      </c>
      <c r="T38" s="144" t="str">
        <f>IF(AND(S38="I"),'Eval Riesgo'!$C$65,IF(AND(S38="II"),'Eval Riesgo'!$C$66,IF(AND(S38="III"),'Eval Riesgo'!$C$67,IF(AND(S38="IV"),'Eval Riesgo'!$C$68))))</f>
        <v>MEJORABLE</v>
      </c>
      <c r="U38" s="144" t="s">
        <v>68</v>
      </c>
      <c r="V38" s="144" t="str">
        <f t="shared" si="5"/>
        <v>Descargas eléctricas, dolor de cabeza, quemaduras, shock, golpes, heridas, contusiones.</v>
      </c>
      <c r="W38" s="143" t="s">
        <v>36</v>
      </c>
      <c r="X38" s="111"/>
      <c r="Y38" s="108" t="s">
        <v>62</v>
      </c>
      <c r="Z38" s="108" t="s">
        <v>62</v>
      </c>
      <c r="AA38" s="108" t="s">
        <v>62</v>
      </c>
      <c r="AB38" s="108" t="s">
        <v>62</v>
      </c>
      <c r="AC38" s="108"/>
      <c r="AD38" s="153" t="s">
        <v>69</v>
      </c>
      <c r="AE38" s="153" t="s">
        <v>69</v>
      </c>
      <c r="AF38" s="158" t="s">
        <v>135</v>
      </c>
      <c r="AG38" s="159" t="s">
        <v>69</v>
      </c>
      <c r="AH38" s="145" t="s">
        <v>69</v>
      </c>
      <c r="AI38" s="145" t="s">
        <v>69</v>
      </c>
      <c r="AJ38" s="112"/>
      <c r="AK38" s="111" t="b">
        <f>IF(AJ38=10,'Eval Riesgo'!$B$5,IF(AJ38=6,'Eval Riesgo'!$B$6,IF(AJ38=2,'Eval Riesgo'!$B$7,IF(AJ38=1,'Eval Riesgo'!$B$8))))</f>
        <v>0</v>
      </c>
      <c r="AL38" s="110"/>
      <c r="AM38" s="111" t="b">
        <f>IF(AL38=4,'Eval Riesgo'!$B$13,IF(AL38=3,'Eval Riesgo'!$B$14,IF(AL38=2,'Eval Riesgo'!$B$15,IF(AL38=1,'Eval Riesgo'!$B$16))))</f>
        <v>0</v>
      </c>
      <c r="AN38" s="108">
        <f t="shared" si="6"/>
        <v>0</v>
      </c>
      <c r="AO38" s="108" t="str">
        <f>IF(AND(AN38&gt;=24,AN38&lt;=40),'Eval Riesgo'!$B$29,IF(AND(AN38&gt;=10,AN38&lt;=20),'Eval Riesgo'!$B$30,IF(AND(AN38&gt;=6,AN38&lt;=8),'Eval Riesgo'!$B$31,IF(AND(AN38&gt;=0,AN38&lt;=4),'Eval Riesgo'!$B$32))))</f>
        <v>Bajo (B)</v>
      </c>
      <c r="AP38" s="110"/>
      <c r="AQ38" s="108" t="b">
        <f>IF(AP38=100,'Eval Riesgo'!$B$38,IF(AP38=60,'Eval Riesgo'!$B$39,IF(AP38=25,'Eval Riesgo'!$B$40,IF(AP38=10,'Eval Riesgo'!$B$41))))</f>
        <v>0</v>
      </c>
      <c r="AR38" s="108">
        <f t="shared" si="7"/>
        <v>0</v>
      </c>
      <c r="AS38" s="108" t="str">
        <f>IF(AND(AR38&gt;=600,AR38&lt;=4000),'Eval Riesgo'!$B$57,IF(AND(AR38&gt;=150,AR38&lt;=500),'Eval Riesgo'!$B$58,IF(AND(AR38&gt;=40,AR38&lt;=120),'Eval Riesgo'!$B$59,IF(AND(AR38&gt;=0,AR38&lt;40),'Eval Riesgo'!$B$60))))</f>
        <v>IV</v>
      </c>
      <c r="AT38" s="108" t="str">
        <f>IF(AND(AS38="I"),'Eval Riesgo'!$C$65,IF(AND(AS38="II"),'Eval Riesgo'!$C$66,IF(AND(AS38="III"),'Eval Riesgo'!$C$67,IF(AND(AS38="IV"),'Eval Riesgo'!$C$68))))</f>
        <v>ACEPTABLE</v>
      </c>
    </row>
    <row r="39" spans="1:46" ht="72.75" customHeight="1" x14ac:dyDescent="0.3">
      <c r="A39" s="182"/>
      <c r="B39" s="182"/>
      <c r="C39" s="109" t="s">
        <v>62</v>
      </c>
      <c r="D39" s="109"/>
      <c r="E39" s="197"/>
      <c r="F39" s="123" t="s">
        <v>73</v>
      </c>
      <c r="G39" s="131" t="s">
        <v>130</v>
      </c>
      <c r="H39" s="130" t="s">
        <v>134</v>
      </c>
      <c r="I39" s="130" t="s">
        <v>132</v>
      </c>
      <c r="J39" s="146">
        <v>1</v>
      </c>
      <c r="K39" s="143" t="str">
        <f>IF(J39=10,'Eval Riesgo'!$B$5,IF(J39=6,'Eval Riesgo'!$B$6,IF(J39=2,'Eval Riesgo'!$B$7,IF(J39=1,'Eval Riesgo'!$B$8))))</f>
        <v>Bajo (B)</v>
      </c>
      <c r="L39" s="146">
        <v>2</v>
      </c>
      <c r="M39" s="143" t="str">
        <f>IF(L39=4,'Eval Riesgo'!$B$13,IF(L39=3,'Eval Riesgo'!$B$14,IF(L39=2,'Eval Riesgo'!$B$15,IF(L39=1,'Eval Riesgo'!$B$16))))</f>
        <v>Ocasional (EO)</v>
      </c>
      <c r="N39" s="144">
        <f t="shared" si="3"/>
        <v>2</v>
      </c>
      <c r="O39" s="144" t="str">
        <f>IF(AND(N39&gt;=24,N39&lt;=40),'Eval Riesgo'!$B$29,IF(AND(N39&gt;=10,N39&lt;=20),'Eval Riesgo'!$B$30,IF(AND(N39&gt;=6,N39&lt;=8),'Eval Riesgo'!$B$31,IF(AND(N39&gt;=0,N39&lt;=4),'Eval Riesgo'!$B$32))))</f>
        <v>Bajo (B)</v>
      </c>
      <c r="P39" s="146">
        <v>60</v>
      </c>
      <c r="Q39" s="144" t="str">
        <f>IF(P39=100,'Eval Riesgo'!$B$38,IF(P39=60,'Eval Riesgo'!$B$39,IF(P39=25,'Eval Riesgo'!$B$40,IF(P39=10,'Eval Riesgo'!$B$41))))</f>
        <v>Muy grave (MG)</v>
      </c>
      <c r="R39" s="144">
        <f t="shared" si="4"/>
        <v>120</v>
      </c>
      <c r="S39" s="144" t="str">
        <f>IF(AND(R39&gt;=600,R39&lt;=4000),'Eval Riesgo'!$B$57,IF(AND(R39&gt;=150,R39&lt;=500),'Eval Riesgo'!$B$58,IF(AND(R39&gt;=40,R39&lt;=120),'Eval Riesgo'!$B$59,IF(AND(R39&gt;=0,R39&lt;40),'Eval Riesgo'!$B$60))))</f>
        <v>III</v>
      </c>
      <c r="T39" s="144" t="str">
        <f>IF(AND(S39="I"),'Eval Riesgo'!$C$65,IF(AND(S39="II"),'Eval Riesgo'!$C$66,IF(AND(S39="III"),'Eval Riesgo'!$C$67,IF(AND(S39="IV"),'Eval Riesgo'!$C$68))))</f>
        <v>MEJORABLE</v>
      </c>
      <c r="U39" s="144" t="s">
        <v>68</v>
      </c>
      <c r="V39" s="144" t="str">
        <f t="shared" si="5"/>
        <v>Descargas eléctricas, dolor de cabeza, quemaduras, shock, golpes, heridas, contusiones.</v>
      </c>
      <c r="W39" s="143" t="s">
        <v>36</v>
      </c>
      <c r="X39" s="111"/>
      <c r="Y39" s="108" t="s">
        <v>62</v>
      </c>
      <c r="Z39" s="108" t="s">
        <v>62</v>
      </c>
      <c r="AA39" s="108" t="s">
        <v>62</v>
      </c>
      <c r="AB39" s="108" t="s">
        <v>62</v>
      </c>
      <c r="AC39" s="108"/>
      <c r="AD39" s="153" t="s">
        <v>69</v>
      </c>
      <c r="AE39" s="153" t="s">
        <v>69</v>
      </c>
      <c r="AF39" s="158" t="s">
        <v>135</v>
      </c>
      <c r="AG39" s="159" t="s">
        <v>69</v>
      </c>
      <c r="AH39" s="145" t="s">
        <v>69</v>
      </c>
      <c r="AI39" s="145" t="s">
        <v>69</v>
      </c>
      <c r="AJ39" s="112"/>
      <c r="AK39" s="111"/>
      <c r="AL39" s="110"/>
      <c r="AM39" s="111"/>
      <c r="AN39" s="108"/>
      <c r="AO39" s="108"/>
      <c r="AP39" s="110"/>
      <c r="AQ39" s="108"/>
      <c r="AR39" s="108"/>
      <c r="AS39" s="108"/>
      <c r="AT39" s="108"/>
    </row>
    <row r="40" spans="1:46" ht="72.75" customHeight="1" x14ac:dyDescent="0.3">
      <c r="A40" s="182"/>
      <c r="B40" s="182"/>
      <c r="C40" s="109" t="s">
        <v>62</v>
      </c>
      <c r="D40" s="109"/>
      <c r="E40" s="197"/>
      <c r="F40" s="123" t="s">
        <v>64</v>
      </c>
      <c r="G40" s="125" t="s">
        <v>158</v>
      </c>
      <c r="H40" s="148" t="s">
        <v>353</v>
      </c>
      <c r="I40" s="124" t="s">
        <v>160</v>
      </c>
      <c r="J40" s="145">
        <v>1</v>
      </c>
      <c r="K40" s="143" t="str">
        <f>IF(J40=10,'Eval Riesgo'!$B$5,IF(J40=6,'Eval Riesgo'!$B$6,IF(J40=2,'Eval Riesgo'!$B$7,IF(J40=1,'Eval Riesgo'!$B$8))))</f>
        <v>Bajo (B)</v>
      </c>
      <c r="L40" s="145">
        <v>2</v>
      </c>
      <c r="M40" s="143" t="str">
        <f>IF(L40=4,'Eval Riesgo'!$B$13,IF(L40=3,'Eval Riesgo'!$B$14,IF(L40=2,'Eval Riesgo'!$B$15,IF(L40=1,'Eval Riesgo'!$B$16))))</f>
        <v>Ocasional (EO)</v>
      </c>
      <c r="N40" s="144">
        <f t="shared" si="3"/>
        <v>2</v>
      </c>
      <c r="O40" s="144" t="str">
        <f>IF(AND(N40&gt;=24,N40&lt;=40),'Eval Riesgo'!$B$29,IF(AND(N40&gt;=10,N40&lt;=20),'Eval Riesgo'!$B$30,IF(AND(N40&gt;=6,N40&lt;=8),'Eval Riesgo'!$B$31,IF(AND(N40&gt;=0,N40&lt;=4),'Eval Riesgo'!$B$32))))</f>
        <v>Bajo (B)</v>
      </c>
      <c r="P40" s="145">
        <v>60</v>
      </c>
      <c r="Q40" s="144" t="str">
        <f>IF(P40=100,'Eval Riesgo'!$B$38,IF(P40=60,'Eval Riesgo'!$B$39,IF(P40=25,'Eval Riesgo'!$B$40,IF(P40=10,'Eval Riesgo'!$B$41))))</f>
        <v>Muy grave (MG)</v>
      </c>
      <c r="R40" s="144">
        <f t="shared" si="4"/>
        <v>120</v>
      </c>
      <c r="S40" s="144" t="str">
        <f>IF(AND(R40&gt;=600,R40&lt;=4000),'Eval Riesgo'!$B$57,IF(AND(R40&gt;=150,R40&lt;=500),'Eval Riesgo'!$B$58,IF(AND(R40&gt;=40,R40&lt;=120),'Eval Riesgo'!$B$59,IF(AND(R40&gt;=0,R40&lt;40),'Eval Riesgo'!$B$60))))</f>
        <v>III</v>
      </c>
      <c r="T40" s="144" t="str">
        <f>IF(AND(S40="I"),'Eval Riesgo'!$C$65,IF(AND(S40="II"),'Eval Riesgo'!$C$66,IF(AND(S40="III"),'Eval Riesgo'!$C$67,IF(AND(S40="IV"),'Eval Riesgo'!$C$68))))</f>
        <v>MEJORABLE</v>
      </c>
      <c r="U40" s="144" t="s">
        <v>68</v>
      </c>
      <c r="V40" s="144" t="str">
        <f t="shared" si="5"/>
        <v>Cortes, traumas, heridas, infección,  mordeduras, picaduras</v>
      </c>
      <c r="W40" s="143" t="s">
        <v>36</v>
      </c>
      <c r="X40" s="110"/>
      <c r="Y40" s="109" t="s">
        <v>62</v>
      </c>
      <c r="Z40" s="109" t="s">
        <v>62</v>
      </c>
      <c r="AA40" s="109" t="s">
        <v>62</v>
      </c>
      <c r="AB40" s="108" t="s">
        <v>62</v>
      </c>
      <c r="AC40" s="109"/>
      <c r="AD40" s="153" t="s">
        <v>69</v>
      </c>
      <c r="AE40" s="153" t="s">
        <v>69</v>
      </c>
      <c r="AF40" s="153" t="s">
        <v>69</v>
      </c>
      <c r="AG40" s="155" t="s">
        <v>354</v>
      </c>
      <c r="AH40" s="155" t="s">
        <v>355</v>
      </c>
      <c r="AI40" s="145" t="s">
        <v>69</v>
      </c>
      <c r="AJ40" s="112"/>
      <c r="AK40" s="111"/>
      <c r="AL40" s="110"/>
      <c r="AM40" s="111"/>
      <c r="AN40" s="108"/>
      <c r="AO40" s="108"/>
      <c r="AP40" s="110"/>
      <c r="AQ40" s="108"/>
      <c r="AR40" s="108"/>
      <c r="AS40" s="108"/>
      <c r="AT40" s="108"/>
    </row>
    <row r="41" spans="1:46" ht="117.75" customHeight="1" x14ac:dyDescent="0.3">
      <c r="A41" s="182"/>
      <c r="B41" s="182"/>
      <c r="C41" s="109" t="s">
        <v>62</v>
      </c>
      <c r="D41" s="109"/>
      <c r="E41" s="197"/>
      <c r="F41" s="123" t="s">
        <v>164</v>
      </c>
      <c r="G41" s="127" t="s">
        <v>136</v>
      </c>
      <c r="H41" s="124" t="s">
        <v>263</v>
      </c>
      <c r="I41" s="124" t="s">
        <v>138</v>
      </c>
      <c r="J41" s="145">
        <v>1</v>
      </c>
      <c r="K41" s="143" t="str">
        <f>IF(J41=10,'Eval Riesgo'!$B$5,IF(J41=6,'Eval Riesgo'!$B$6,IF(J41=2,'Eval Riesgo'!$B$7,IF(J41=1,'Eval Riesgo'!$B$8))))</f>
        <v>Bajo (B)</v>
      </c>
      <c r="L41" s="145">
        <v>2</v>
      </c>
      <c r="M41" s="143" t="str">
        <f>IF(L41=4,'Eval Riesgo'!$B$13,IF(L41=3,'Eval Riesgo'!$B$14,IF(L41=2,'Eval Riesgo'!$B$15,IF(L41=1,'Eval Riesgo'!$B$16))))</f>
        <v>Ocasional (EO)</v>
      </c>
      <c r="N41" s="144">
        <f t="shared" si="3"/>
        <v>2</v>
      </c>
      <c r="O41" s="144" t="str">
        <f>IF(AND(N41&gt;=24,N41&lt;=40),'Eval Riesgo'!$B$29,IF(AND(N41&gt;=10,N41&lt;=20),'Eval Riesgo'!$B$30,IF(AND(N41&gt;=6,N41&lt;=8),'Eval Riesgo'!$B$31,IF(AND(N41&gt;=0,N41&lt;=4),'Eval Riesgo'!$B$32))))</f>
        <v>Bajo (B)</v>
      </c>
      <c r="P41" s="145">
        <v>60</v>
      </c>
      <c r="Q41" s="144" t="str">
        <f>IF(P41=100,'Eval Riesgo'!$B$38,IF(P41=60,'Eval Riesgo'!$B$39,IF(P41=25,'Eval Riesgo'!$B$40,IF(P41=10,'Eval Riesgo'!$B$41))))</f>
        <v>Muy grave (MG)</v>
      </c>
      <c r="R41" s="144">
        <f t="shared" si="4"/>
        <v>120</v>
      </c>
      <c r="S41" s="144" t="str">
        <f>IF(AND(R41&gt;=600,R41&lt;=4000),'Eval Riesgo'!$B$57,IF(AND(R41&gt;=150,R41&lt;=500),'Eval Riesgo'!$B$58,IF(AND(R41&gt;=40,R41&lt;=120),'Eval Riesgo'!$B$59,IF(AND(R41&gt;=0,R41&lt;40),'Eval Riesgo'!$B$60))))</f>
        <v>III</v>
      </c>
      <c r="T41" s="144" t="str">
        <f>IF(AND(S41="I"),'Eval Riesgo'!$C$65,IF(AND(S41="II"),'Eval Riesgo'!$C$66,IF(AND(S41="III"),'Eval Riesgo'!$C$67,IF(AND(S41="IV"),'Eval Riesgo'!$C$68))))</f>
        <v>MEJORABLE</v>
      </c>
      <c r="U41" s="144" t="s">
        <v>68</v>
      </c>
      <c r="V41" s="144" t="str">
        <f t="shared" si="5"/>
        <v>Golpes, traumas, heridas, infecciones, intoxicación, Mordeduras, picaduras, punciones, reacciones alérgicas, muerte</v>
      </c>
      <c r="W41" s="143" t="s">
        <v>36</v>
      </c>
      <c r="X41" s="110"/>
      <c r="Y41" s="109" t="s">
        <v>62</v>
      </c>
      <c r="Z41" s="109" t="s">
        <v>62</v>
      </c>
      <c r="AA41" s="109" t="s">
        <v>62</v>
      </c>
      <c r="AB41" s="108" t="s">
        <v>62</v>
      </c>
      <c r="AC41" s="109"/>
      <c r="AD41" s="153" t="s">
        <v>69</v>
      </c>
      <c r="AE41" s="153" t="s">
        <v>69</v>
      </c>
      <c r="AF41" s="153" t="s">
        <v>69</v>
      </c>
      <c r="AG41" s="155" t="s">
        <v>190</v>
      </c>
      <c r="AH41" s="156" t="s">
        <v>356</v>
      </c>
      <c r="AI41" s="145" t="s">
        <v>69</v>
      </c>
      <c r="AJ41" s="112"/>
      <c r="AK41" s="111"/>
      <c r="AL41" s="110"/>
      <c r="AM41" s="111"/>
      <c r="AN41" s="108"/>
      <c r="AO41" s="108"/>
      <c r="AP41" s="110"/>
      <c r="AQ41" s="108"/>
      <c r="AR41" s="108"/>
      <c r="AS41" s="108"/>
      <c r="AT41" s="108"/>
    </row>
    <row r="42" spans="1:46" ht="72.75" customHeight="1" x14ac:dyDescent="0.3">
      <c r="A42" s="182"/>
      <c r="B42" s="182"/>
      <c r="C42" s="109" t="s">
        <v>62</v>
      </c>
      <c r="D42" s="109"/>
      <c r="E42" s="197"/>
      <c r="F42" s="123" t="s">
        <v>64</v>
      </c>
      <c r="G42" s="125" t="s">
        <v>193</v>
      </c>
      <c r="H42" s="124" t="s">
        <v>194</v>
      </c>
      <c r="I42" s="124" t="s">
        <v>195</v>
      </c>
      <c r="J42" s="145">
        <v>1</v>
      </c>
      <c r="K42" s="143" t="str">
        <f>IF(J42=10,'Eval Riesgo'!$B$5,IF(J42=6,'Eval Riesgo'!$B$6,IF(J42=2,'Eval Riesgo'!$B$7,IF(J42=1,'Eval Riesgo'!$B$8))))</f>
        <v>Bajo (B)</v>
      </c>
      <c r="L42" s="146">
        <v>2</v>
      </c>
      <c r="M42" s="143" t="str">
        <f>IF(L42=4,'Eval Riesgo'!$B$13,IF(L42=3,'Eval Riesgo'!$B$14,IF(L42=2,'Eval Riesgo'!$B$15,IF(L42=1,'Eval Riesgo'!$B$16))))</f>
        <v>Ocasional (EO)</v>
      </c>
      <c r="N42" s="144">
        <f t="shared" si="3"/>
        <v>2</v>
      </c>
      <c r="O42" s="144" t="str">
        <f>IF(AND(N42&gt;=24,N42&lt;=40),'Eval Riesgo'!$B$29,IF(AND(N42&gt;=10,N42&lt;=20),'Eval Riesgo'!$B$30,IF(AND(N42&gt;=6,N42&lt;=8),'Eval Riesgo'!$B$31,IF(AND(N42&gt;=0,N42&lt;=4),'Eval Riesgo'!$B$32))))</f>
        <v>Bajo (B)</v>
      </c>
      <c r="P42" s="146">
        <v>60</v>
      </c>
      <c r="Q42" s="144" t="str">
        <f>IF(P42=100,'Eval Riesgo'!$B$38,IF(P42=60,'Eval Riesgo'!$B$39,IF(P42=25,'Eval Riesgo'!$B$40,IF(P42=10,'Eval Riesgo'!$B$41))))</f>
        <v>Muy grave (MG)</v>
      </c>
      <c r="R42" s="144">
        <f t="shared" si="4"/>
        <v>120</v>
      </c>
      <c r="S42" s="144" t="str">
        <f>IF(AND(R42&gt;=600,R42&lt;=4000),'Eval Riesgo'!$B$57,IF(AND(R42&gt;=150,R42&lt;=500),'Eval Riesgo'!$B$58,IF(AND(R42&gt;=40,R42&lt;=120),'Eval Riesgo'!$B$59,IF(AND(R42&gt;=0,R42&lt;40),'Eval Riesgo'!$B$60))))</f>
        <v>III</v>
      </c>
      <c r="T42" s="144" t="str">
        <f>IF(AND(S42="I"),'Eval Riesgo'!$C$65,IF(AND(S42="II"),'Eval Riesgo'!$C$66,IF(AND(S42="III"),'Eval Riesgo'!$C$67,IF(AND(S42="IV"),'Eval Riesgo'!$C$68))))</f>
        <v>MEJORABLE</v>
      </c>
      <c r="U42" s="144" t="s">
        <v>68</v>
      </c>
      <c r="V42" s="144" t="str">
        <f t="shared" si="5"/>
        <v xml:space="preserve">Zoonosis, Enfermedades infecciosas, gastrointestinales, tóxicas y reacciones alérgicas. </v>
      </c>
      <c r="W42" s="143" t="s">
        <v>36</v>
      </c>
      <c r="X42" s="110"/>
      <c r="Y42" s="109" t="s">
        <v>62</v>
      </c>
      <c r="Z42" s="109" t="s">
        <v>62</v>
      </c>
      <c r="AA42" s="109" t="s">
        <v>62</v>
      </c>
      <c r="AB42" s="108" t="s">
        <v>62</v>
      </c>
      <c r="AC42" s="109"/>
      <c r="AD42" s="153" t="s">
        <v>69</v>
      </c>
      <c r="AE42" s="153" t="s">
        <v>69</v>
      </c>
      <c r="AF42" s="153" t="s">
        <v>69</v>
      </c>
      <c r="AG42" s="155" t="s">
        <v>354</v>
      </c>
      <c r="AH42" s="155" t="s">
        <v>267</v>
      </c>
      <c r="AI42" s="145" t="s">
        <v>69</v>
      </c>
      <c r="AJ42" s="103"/>
      <c r="AK42" s="103"/>
      <c r="AL42" s="103"/>
      <c r="AM42" s="103"/>
      <c r="AN42" s="103"/>
      <c r="AO42" s="103"/>
      <c r="AP42" s="103"/>
      <c r="AQ42" s="103"/>
      <c r="AR42" s="103"/>
      <c r="AS42" s="103"/>
      <c r="AT42" s="103"/>
    </row>
    <row r="43" spans="1:46" ht="72.75" customHeight="1" x14ac:dyDescent="0.3">
      <c r="A43" s="182"/>
      <c r="B43" s="182"/>
      <c r="C43" s="109" t="s">
        <v>62</v>
      </c>
      <c r="D43" s="109"/>
      <c r="E43" s="197"/>
      <c r="F43" s="123" t="s">
        <v>82</v>
      </c>
      <c r="G43" s="125" t="s">
        <v>153</v>
      </c>
      <c r="H43" s="130" t="s">
        <v>260</v>
      </c>
      <c r="I43" s="124" t="s">
        <v>155</v>
      </c>
      <c r="J43" s="145">
        <v>1</v>
      </c>
      <c r="K43" s="143" t="str">
        <f>IF(J43=10,'Eval Riesgo'!$B$5,IF(J43=6,'Eval Riesgo'!$B$6,IF(J43=2,'Eval Riesgo'!$B$7,IF(J43=1,'Eval Riesgo'!$B$8))))</f>
        <v>Bajo (B)</v>
      </c>
      <c r="L43" s="145">
        <v>2</v>
      </c>
      <c r="M43" s="143" t="str">
        <f>IF(L43=4,'Eval Riesgo'!$B$13,IF(L43=3,'Eval Riesgo'!$B$14,IF(L43=2,'Eval Riesgo'!$B$15,IF(L43=1,'Eval Riesgo'!$B$16))))</f>
        <v>Ocasional (EO)</v>
      </c>
      <c r="N43" s="144">
        <f t="shared" si="3"/>
        <v>2</v>
      </c>
      <c r="O43" s="144" t="str">
        <f>IF(AND(N43&gt;=24,N43&lt;=40),'Eval Riesgo'!$B$29,IF(AND(N43&gt;=10,N43&lt;=20),'Eval Riesgo'!$B$30,IF(AND(N43&gt;=6,N43&lt;=8),'Eval Riesgo'!$B$31,IF(AND(N43&gt;=0,N43&lt;=4),'Eval Riesgo'!$B$32))))</f>
        <v>Bajo (B)</v>
      </c>
      <c r="P43" s="145">
        <v>60</v>
      </c>
      <c r="Q43" s="144" t="str">
        <f>IF(P43=100,'Eval Riesgo'!$B$38,IF(P43=60,'Eval Riesgo'!$B$39,IF(P43=25,'Eval Riesgo'!$B$40,IF(P43=10,'Eval Riesgo'!$B$41))))</f>
        <v>Muy grave (MG)</v>
      </c>
      <c r="R43" s="144">
        <f t="shared" si="4"/>
        <v>120</v>
      </c>
      <c r="S43" s="144" t="str">
        <f>IF(AND(R43&gt;=600,R43&lt;=4000),'Eval Riesgo'!$B$57,IF(AND(R43&gt;=150,R43&lt;=500),'Eval Riesgo'!$B$58,IF(AND(R43&gt;=40,R43&lt;=120),'Eval Riesgo'!$B$59,IF(AND(R43&gt;=0,R43&lt;40),'Eval Riesgo'!$B$60))))</f>
        <v>III</v>
      </c>
      <c r="T43" s="144" t="str">
        <f>IF(AND(S43="I"),'Eval Riesgo'!$C$65,IF(AND(S43="II"),'Eval Riesgo'!$C$66,IF(AND(S43="III"),'Eval Riesgo'!$C$67,IF(AND(S43="IV"),'Eval Riesgo'!$C$68))))</f>
        <v>MEJORABLE</v>
      </c>
      <c r="U43" s="144" t="s">
        <v>68</v>
      </c>
      <c r="V43" s="144" t="str">
        <f t="shared" si="5"/>
        <v>Incendios, quemaduras, intoxicación, afectaciones respiratorias, dermatitis, alergias.</v>
      </c>
      <c r="W43" s="143" t="s">
        <v>36</v>
      </c>
      <c r="X43" s="110"/>
      <c r="Y43" s="109" t="s">
        <v>62</v>
      </c>
      <c r="Z43" s="109" t="s">
        <v>62</v>
      </c>
      <c r="AA43" s="109" t="s">
        <v>62</v>
      </c>
      <c r="AB43" s="108" t="s">
        <v>62</v>
      </c>
      <c r="AC43" s="109"/>
      <c r="AD43" s="153" t="s">
        <v>69</v>
      </c>
      <c r="AE43" s="153" t="s">
        <v>69</v>
      </c>
      <c r="AF43" s="153" t="s">
        <v>69</v>
      </c>
      <c r="AG43" s="155" t="s">
        <v>357</v>
      </c>
      <c r="AH43" s="155" t="s">
        <v>157</v>
      </c>
      <c r="AI43" s="145" t="s">
        <v>69</v>
      </c>
      <c r="AJ43" s="103"/>
      <c r="AK43" s="103"/>
      <c r="AL43" s="103"/>
      <c r="AM43" s="103"/>
      <c r="AN43" s="103"/>
      <c r="AO43" s="103"/>
      <c r="AP43" s="103"/>
      <c r="AQ43" s="103"/>
      <c r="AR43" s="103"/>
      <c r="AS43" s="103"/>
      <c r="AT43" s="103"/>
    </row>
    <row r="44" spans="1:46" ht="72.75" customHeight="1" x14ac:dyDescent="0.3">
      <c r="A44" s="182"/>
      <c r="B44" s="182"/>
      <c r="C44" s="109" t="s">
        <v>62</v>
      </c>
      <c r="D44" s="109"/>
      <c r="E44" s="197"/>
      <c r="F44" s="149" t="s">
        <v>73</v>
      </c>
      <c r="G44" s="125" t="s">
        <v>217</v>
      </c>
      <c r="H44" s="150" t="s">
        <v>358</v>
      </c>
      <c r="I44" s="124" t="s">
        <v>128</v>
      </c>
      <c r="J44" s="145">
        <v>1</v>
      </c>
      <c r="K44" s="143" t="str">
        <f>IF(J44=10,'Eval Riesgo'!$B$5,IF(J44=6,'Eval Riesgo'!$B$6,IF(J44=2,'Eval Riesgo'!$B$7,IF(J44=1,'Eval Riesgo'!$B$8))))</f>
        <v>Bajo (B)</v>
      </c>
      <c r="L44" s="145">
        <v>2</v>
      </c>
      <c r="M44" s="143" t="str">
        <f>IF(L44=4,'Eval Riesgo'!$B$13,IF(L44=3,'Eval Riesgo'!$B$14,IF(L44=2,'Eval Riesgo'!$B$15,IF(L44=1,'Eval Riesgo'!$B$16))))</f>
        <v>Ocasional (EO)</v>
      </c>
      <c r="N44" s="144">
        <f t="shared" si="3"/>
        <v>2</v>
      </c>
      <c r="O44" s="144" t="str">
        <f>IF(AND(N44&gt;=24,N44&lt;=40),'Eval Riesgo'!$B$29,IF(AND(N44&gt;=10,N44&lt;=20),'Eval Riesgo'!$B$30,IF(AND(N44&gt;=6,N44&lt;=8),'Eval Riesgo'!$B$31,IF(AND(N44&gt;=0,N44&lt;=4),'Eval Riesgo'!$B$32))))</f>
        <v>Bajo (B)</v>
      </c>
      <c r="P44" s="145">
        <v>60</v>
      </c>
      <c r="Q44" s="144" t="str">
        <f>IF(P44=100,'Eval Riesgo'!$B$38,IF(P44=60,'Eval Riesgo'!$B$39,IF(P44=25,'Eval Riesgo'!$B$40,IF(P44=10,'Eval Riesgo'!$B$41))))</f>
        <v>Muy grave (MG)</v>
      </c>
      <c r="R44" s="144">
        <f t="shared" si="4"/>
        <v>120</v>
      </c>
      <c r="S44" s="144" t="str">
        <f>IF(AND(R44&gt;=600,R44&lt;=4000),'Eval Riesgo'!$B$57,IF(AND(R44&gt;=150,R44&lt;=500),'Eval Riesgo'!$B$58,IF(AND(R44&gt;=40,R44&lt;=120),'Eval Riesgo'!$B$59,IF(AND(R44&gt;=0,R44&lt;40),'Eval Riesgo'!$B$60))))</f>
        <v>III</v>
      </c>
      <c r="T44" s="144" t="str">
        <f>IF(AND(S44="I"),'Eval Riesgo'!$C$65,IF(AND(S44="II"),'Eval Riesgo'!$C$66,IF(AND(S44="III"),'Eval Riesgo'!$C$67,IF(AND(S44="IV"),'Eval Riesgo'!$C$68))))</f>
        <v>MEJORABLE</v>
      </c>
      <c r="U44" s="144" t="s">
        <v>68</v>
      </c>
      <c r="V44" s="144" t="str">
        <f t="shared" si="5"/>
        <v>Golpes, traumas, laceraciones, punciones</v>
      </c>
      <c r="W44" s="143" t="s">
        <v>36</v>
      </c>
      <c r="X44" s="110"/>
      <c r="Y44" s="109" t="s">
        <v>62</v>
      </c>
      <c r="Z44" s="109" t="s">
        <v>62</v>
      </c>
      <c r="AA44" s="109" t="s">
        <v>62</v>
      </c>
      <c r="AB44" s="108" t="s">
        <v>62</v>
      </c>
      <c r="AC44" s="109"/>
      <c r="AD44" s="153" t="s">
        <v>69</v>
      </c>
      <c r="AE44" s="153" t="s">
        <v>69</v>
      </c>
      <c r="AF44" s="153" t="s">
        <v>69</v>
      </c>
      <c r="AG44" s="155" t="s">
        <v>171</v>
      </c>
      <c r="AH44" s="155" t="s">
        <v>172</v>
      </c>
      <c r="AI44" s="145" t="s">
        <v>69</v>
      </c>
      <c r="AJ44" s="103"/>
      <c r="AK44" s="103"/>
      <c r="AL44" s="103"/>
      <c r="AM44" s="103"/>
      <c r="AN44" s="103"/>
      <c r="AO44" s="103"/>
      <c r="AP44" s="103"/>
      <c r="AQ44" s="103"/>
      <c r="AR44" s="103"/>
      <c r="AS44" s="103"/>
      <c r="AT44" s="103"/>
    </row>
    <row r="45" spans="1:46" ht="72.75" customHeight="1" x14ac:dyDescent="0.3">
      <c r="A45" s="182"/>
      <c r="B45" s="182"/>
      <c r="C45" s="109" t="s">
        <v>62</v>
      </c>
      <c r="D45" s="109"/>
      <c r="E45" s="197"/>
      <c r="F45" s="149" t="s">
        <v>73</v>
      </c>
      <c r="G45" s="125" t="s">
        <v>359</v>
      </c>
      <c r="H45" s="150" t="s">
        <v>360</v>
      </c>
      <c r="I45" s="124" t="s">
        <v>580</v>
      </c>
      <c r="J45" s="145">
        <v>1</v>
      </c>
      <c r="K45" s="143" t="str">
        <f>IF(J45=10,'Eval Riesgo'!$B$5,IF(J45=6,'Eval Riesgo'!$B$6,IF(J45=2,'Eval Riesgo'!$B$7,IF(J45=1,'Eval Riesgo'!$B$8))))</f>
        <v>Bajo (B)</v>
      </c>
      <c r="L45" s="145">
        <v>1</v>
      </c>
      <c r="M45" s="143" t="str">
        <f>IF(L45=4,'Eval Riesgo'!$B$13,IF(L45=3,'Eval Riesgo'!$B$14,IF(L45=2,'Eval Riesgo'!$B$15,IF(L45=1,'Eval Riesgo'!$B$16))))</f>
        <v>Esporádica (EE)</v>
      </c>
      <c r="N45" s="144">
        <f t="shared" si="3"/>
        <v>1</v>
      </c>
      <c r="O45" s="144" t="str">
        <f>IF(AND(N45&gt;=24,N45&lt;=40),'Eval Riesgo'!$B$29,IF(AND(N45&gt;=10,N45&lt;=20),'Eval Riesgo'!$B$30,IF(AND(N45&gt;=6,N45&lt;=8),'Eval Riesgo'!$B$31,IF(AND(N45&gt;=0,N45&lt;=4),'Eval Riesgo'!$B$32))))</f>
        <v>Bajo (B)</v>
      </c>
      <c r="P45" s="145">
        <v>60</v>
      </c>
      <c r="Q45" s="144" t="str">
        <f>IF(P45=100,'Eval Riesgo'!$B$38,IF(P45=60,'Eval Riesgo'!$B$39,IF(P45=25,'Eval Riesgo'!$B$40,IF(P45=10,'Eval Riesgo'!$B$41))))</f>
        <v>Muy grave (MG)</v>
      </c>
      <c r="R45" s="144">
        <f t="shared" si="4"/>
        <v>60</v>
      </c>
      <c r="S45" s="144" t="str">
        <f>IF(AND(R45&gt;=600,R45&lt;=4000),'Eval Riesgo'!$B$57,IF(AND(R45&gt;=150,R45&lt;=500),'Eval Riesgo'!$B$58,IF(AND(R45&gt;=40,R45&lt;=120),'Eval Riesgo'!$B$59,IF(AND(R45&gt;=0,R45&lt;40),'Eval Riesgo'!$B$60))))</f>
        <v>III</v>
      </c>
      <c r="T45" s="144" t="str">
        <f>IF(AND(S45="I"),'Eval Riesgo'!$C$65,IF(AND(S45="II"),'Eval Riesgo'!$C$66,IF(AND(S45="III"),'Eval Riesgo'!$C$67,IF(AND(S45="IV"),'Eval Riesgo'!$C$68))))</f>
        <v>MEJORABLE</v>
      </c>
      <c r="U45" s="144" t="s">
        <v>68</v>
      </c>
      <c r="V45" s="144" t="str">
        <f t="shared" si="5"/>
        <v>Caídas a diferente nivel, golpes, traumas, laceraciones.</v>
      </c>
      <c r="W45" s="143" t="s">
        <v>36</v>
      </c>
      <c r="X45" s="110"/>
      <c r="Y45" s="109" t="s">
        <v>62</v>
      </c>
      <c r="Z45" s="109" t="s">
        <v>62</v>
      </c>
      <c r="AA45" s="109" t="s">
        <v>62</v>
      </c>
      <c r="AB45" s="108" t="s">
        <v>62</v>
      </c>
      <c r="AC45" s="109"/>
      <c r="AD45" s="153" t="s">
        <v>69</v>
      </c>
      <c r="AE45" s="153" t="s">
        <v>69</v>
      </c>
      <c r="AF45" s="145" t="s">
        <v>69</v>
      </c>
      <c r="AG45" s="157" t="s">
        <v>176</v>
      </c>
      <c r="AH45" s="155" t="s">
        <v>177</v>
      </c>
      <c r="AI45" s="145" t="s">
        <v>69</v>
      </c>
      <c r="AJ45" s="103"/>
      <c r="AK45" s="103"/>
      <c r="AL45" s="103"/>
      <c r="AM45" s="103"/>
      <c r="AN45" s="103"/>
      <c r="AO45" s="103"/>
      <c r="AP45" s="103"/>
      <c r="AQ45" s="103"/>
      <c r="AR45" s="103"/>
      <c r="AS45" s="103"/>
      <c r="AT45" s="103"/>
    </row>
    <row r="46" spans="1:46" ht="28.5" x14ac:dyDescent="0.3">
      <c r="A46" s="182"/>
      <c r="B46" s="182"/>
      <c r="C46" s="109" t="s">
        <v>62</v>
      </c>
      <c r="D46" s="109"/>
      <c r="E46" s="197"/>
      <c r="F46" s="120" t="s">
        <v>73</v>
      </c>
      <c r="G46" s="127" t="s">
        <v>361</v>
      </c>
      <c r="H46" s="150" t="s">
        <v>362</v>
      </c>
      <c r="I46" s="123" t="s">
        <v>363</v>
      </c>
      <c r="J46" s="145">
        <v>1</v>
      </c>
      <c r="K46" s="143" t="str">
        <f>IF(J46=10,'Eval Riesgo'!$B$5,IF(J46=6,'Eval Riesgo'!$B$6,IF(J46=2,'Eval Riesgo'!$B$7,IF(J46=1,'Eval Riesgo'!$B$8))))</f>
        <v>Bajo (B)</v>
      </c>
      <c r="L46" s="145">
        <v>2</v>
      </c>
      <c r="M46" s="143" t="str">
        <f>IF(L46=4,'Eval Riesgo'!$B$13,IF(L46=3,'Eval Riesgo'!$B$14,IF(L46=2,'Eval Riesgo'!$B$15,IF(L46=1,'Eval Riesgo'!$B$16))))</f>
        <v>Ocasional (EO)</v>
      </c>
      <c r="N46" s="144">
        <f t="shared" si="3"/>
        <v>2</v>
      </c>
      <c r="O46" s="144" t="str">
        <f>IF(AND(N46&gt;=24,N46&lt;=40),'Eval Riesgo'!$B$29,IF(AND(N46&gt;=10,N46&lt;=20),'Eval Riesgo'!$B$30,IF(AND(N46&gt;=6,N46&lt;=8),'Eval Riesgo'!$B$31,IF(AND(N46&gt;=0,N46&lt;=4),'Eval Riesgo'!$B$32))))</f>
        <v>Bajo (B)</v>
      </c>
      <c r="P46" s="145">
        <v>25</v>
      </c>
      <c r="Q46" s="144" t="str">
        <f>IF(P46=100,'Eval Riesgo'!$B$38,IF(P46=60,'Eval Riesgo'!$B$39,IF(P46=25,'Eval Riesgo'!$B$40,IF(P46=10,'Eval Riesgo'!$B$41))))</f>
        <v>Grave (G)</v>
      </c>
      <c r="R46" s="144">
        <f t="shared" si="4"/>
        <v>50</v>
      </c>
      <c r="S46" s="144" t="str">
        <f>IF(AND(R46&gt;=600,R46&lt;=4000),'Eval Riesgo'!$B$57,IF(AND(R46&gt;=150,R46&lt;=500),'Eval Riesgo'!$B$58,IF(AND(R46&gt;=40,R46&lt;=120),'Eval Riesgo'!$B$59,IF(AND(R46&gt;=0,R46&lt;40),'Eval Riesgo'!$B$60))))</f>
        <v>III</v>
      </c>
      <c r="T46" s="144" t="str">
        <f>IF(AND(S46="I"),'Eval Riesgo'!$C$65,IF(AND(S46="II"),'Eval Riesgo'!$C$66,IF(AND(S46="III"),'Eval Riesgo'!$C$67,IF(AND(S46="IV"),'Eval Riesgo'!$C$68))))</f>
        <v>MEJORABLE</v>
      </c>
      <c r="U46" s="144" t="s">
        <v>68</v>
      </c>
      <c r="V46" s="144" t="str">
        <f t="shared" si="5"/>
        <v>caídas al mismo nivel, golpes, heridas fracturas</v>
      </c>
      <c r="W46" s="143" t="s">
        <v>36</v>
      </c>
      <c r="X46" s="110"/>
      <c r="Y46" s="109" t="s">
        <v>62</v>
      </c>
      <c r="Z46" s="109" t="s">
        <v>62</v>
      </c>
      <c r="AA46" s="109" t="s">
        <v>62</v>
      </c>
      <c r="AB46" s="108" t="s">
        <v>62</v>
      </c>
      <c r="AC46" s="109"/>
      <c r="AD46" s="153" t="s">
        <v>69</v>
      </c>
      <c r="AE46" s="153" t="s">
        <v>69</v>
      </c>
      <c r="AF46" s="153" t="s">
        <v>69</v>
      </c>
      <c r="AG46" s="145" t="s">
        <v>69</v>
      </c>
      <c r="AH46" s="155" t="s">
        <v>364</v>
      </c>
      <c r="AI46" s="145" t="s">
        <v>69</v>
      </c>
      <c r="AJ46" s="103"/>
      <c r="AK46" s="103"/>
      <c r="AL46" s="103"/>
      <c r="AM46" s="103"/>
      <c r="AN46" s="103"/>
      <c r="AO46" s="103"/>
      <c r="AP46" s="103"/>
      <c r="AQ46" s="103"/>
      <c r="AR46" s="103"/>
      <c r="AS46" s="103"/>
      <c r="AT46" s="103"/>
    </row>
    <row r="47" spans="1:46" ht="38.25" x14ac:dyDescent="0.3">
      <c r="A47" s="182"/>
      <c r="B47" s="182"/>
      <c r="C47" s="109" t="s">
        <v>62</v>
      </c>
      <c r="D47" s="109"/>
      <c r="E47" s="197"/>
      <c r="F47" s="123" t="s">
        <v>92</v>
      </c>
      <c r="G47" s="127" t="s">
        <v>293</v>
      </c>
      <c r="H47" s="150" t="s">
        <v>365</v>
      </c>
      <c r="I47" s="124" t="s">
        <v>295</v>
      </c>
      <c r="J47" s="145">
        <v>1</v>
      </c>
      <c r="K47" s="145" t="str">
        <f>IF(J47=10,'Eval Riesgo'!$B$5,IF(J47=6,'Eval Riesgo'!$B$6,IF(J47=2,'Eval Riesgo'!$B$7,IF(J47=1,'Eval Riesgo'!$B$8))))</f>
        <v>Bajo (B)</v>
      </c>
      <c r="L47" s="145">
        <v>2</v>
      </c>
      <c r="M47" s="145" t="str">
        <f>IF(L47=4,'Eval Riesgo'!$B$13,IF(L47=3,'Eval Riesgo'!$B$14,IF(L47=2,'Eval Riesgo'!$B$15,IF(L47=1,'Eval Riesgo'!$B$16))))</f>
        <v>Ocasional (EO)</v>
      </c>
      <c r="N47" s="145">
        <f t="shared" si="3"/>
        <v>2</v>
      </c>
      <c r="O47" s="145" t="str">
        <f>IF(AND(N47&gt;=24,N47&lt;=40),'Eval Riesgo'!$B$29,IF(AND(N47&gt;=10,N47&lt;=20),'Eval Riesgo'!$B$30,IF(AND(N47&gt;=6,N47&lt;=8),'Eval Riesgo'!$B$31,IF(AND(N47&gt;=0,N47&lt;=4),'Eval Riesgo'!$B$32))))</f>
        <v>Bajo (B)</v>
      </c>
      <c r="P47" s="145">
        <v>60</v>
      </c>
      <c r="Q47" s="145" t="str">
        <f>IF(P47=100,'Eval Riesgo'!$B$38,IF(P47=60,'Eval Riesgo'!$B$39,IF(P47=25,'Eval Riesgo'!$B$40,IF(P47=10,'Eval Riesgo'!$B$41))))</f>
        <v>Muy grave (MG)</v>
      </c>
      <c r="R47" s="145">
        <f t="shared" si="4"/>
        <v>120</v>
      </c>
      <c r="S47" s="145" t="str">
        <f>IF(AND(R47&gt;=600,R47&lt;=4000),'Eval Riesgo'!$B$57,IF(AND(R47&gt;=150,R47&lt;=500),'Eval Riesgo'!$B$58,IF(AND(R47&gt;=40,R47&lt;=120),'Eval Riesgo'!$B$59,IF(AND(R47&gt;=0,R47&lt;40),'Eval Riesgo'!$B$60))))</f>
        <v>III</v>
      </c>
      <c r="T47" s="144" t="str">
        <f>IF(AND(S47="I"),'Eval Riesgo'!$C$65,IF(AND(S47="II"),'Eval Riesgo'!$C$66,IF(AND(S47="III"),'Eval Riesgo'!$C$67,IF(AND(S47="IV"),'Eval Riesgo'!$C$68))))</f>
        <v>MEJORABLE</v>
      </c>
      <c r="U47" s="144" t="s">
        <v>68</v>
      </c>
      <c r="V47" s="145" t="str">
        <f t="shared" si="5"/>
        <v>Desordenes de trauma acumulativo, lesiones del sistema músculo esquelético.</v>
      </c>
      <c r="W47" s="145" t="s">
        <v>36</v>
      </c>
      <c r="X47" s="109"/>
      <c r="Y47" s="109" t="s">
        <v>62</v>
      </c>
      <c r="Z47" s="109" t="s">
        <v>62</v>
      </c>
      <c r="AA47" s="109" t="s">
        <v>62</v>
      </c>
      <c r="AB47" s="108" t="s">
        <v>62</v>
      </c>
      <c r="AC47" s="109"/>
      <c r="AD47" s="145" t="s">
        <v>69</v>
      </c>
      <c r="AE47" s="145" t="s">
        <v>69</v>
      </c>
      <c r="AF47" s="145" t="s">
        <v>69</v>
      </c>
      <c r="AG47" s="155" t="s">
        <v>366</v>
      </c>
      <c r="AH47" s="155" t="s">
        <v>367</v>
      </c>
      <c r="AI47" s="145" t="s">
        <v>69</v>
      </c>
      <c r="AJ47" s="103"/>
      <c r="AK47" s="103"/>
      <c r="AL47" s="103"/>
      <c r="AM47" s="103"/>
      <c r="AN47" s="103"/>
      <c r="AO47" s="103"/>
      <c r="AP47" s="103"/>
      <c r="AQ47" s="103"/>
      <c r="AR47" s="103"/>
      <c r="AS47" s="103"/>
      <c r="AT47" s="103"/>
    </row>
    <row r="48" spans="1:46" ht="60.75" customHeight="1" x14ac:dyDescent="0.3">
      <c r="A48" s="182"/>
      <c r="B48" s="182"/>
      <c r="C48" s="109" t="s">
        <v>62</v>
      </c>
      <c r="D48" s="109"/>
      <c r="E48" s="197"/>
      <c r="F48" s="123" t="s">
        <v>73</v>
      </c>
      <c r="G48" s="151" t="s">
        <v>368</v>
      </c>
      <c r="H48" s="150" t="s">
        <v>369</v>
      </c>
      <c r="I48" s="120" t="s">
        <v>370</v>
      </c>
      <c r="J48" s="146">
        <v>1</v>
      </c>
      <c r="K48" s="143" t="str">
        <f>IF(J48=10,'Eval Riesgo'!$B$5,IF(J48=6,'Eval Riesgo'!$B$6,IF(J48=2,'Eval Riesgo'!$B$7,IF(J48=1,'Eval Riesgo'!$B$8))))</f>
        <v>Bajo (B)</v>
      </c>
      <c r="L48" s="146">
        <v>2</v>
      </c>
      <c r="M48" s="143" t="str">
        <f>IF(L48=4,'Eval Riesgo'!$B$13,IF(L48=3,'Eval Riesgo'!$B$14,IF(L48=2,'Eval Riesgo'!$B$15,IF(L48=1,'Eval Riesgo'!$B$16))))</f>
        <v>Ocasional (EO)</v>
      </c>
      <c r="N48" s="144">
        <f t="shared" si="3"/>
        <v>2</v>
      </c>
      <c r="O48" s="144" t="str">
        <f>IF(AND(N48&gt;=24,N48&lt;=40),'Eval Riesgo'!$B$29,IF(AND(N48&gt;=10,N48&lt;=20),'Eval Riesgo'!$B$30,IF(AND(N48&gt;=6,N48&lt;=8),'Eval Riesgo'!$B$31,IF(AND(N48&gt;=0,N48&lt;=4),'Eval Riesgo'!$B$32))))</f>
        <v>Bajo (B)</v>
      </c>
      <c r="P48" s="146">
        <v>60</v>
      </c>
      <c r="Q48" s="144" t="str">
        <f>IF(P48=100,'Eval Riesgo'!$B$38,IF(P48=60,'Eval Riesgo'!$B$39,IF(P48=25,'Eval Riesgo'!$B$40,IF(P48=10,'Eval Riesgo'!$B$41))))</f>
        <v>Muy grave (MG)</v>
      </c>
      <c r="R48" s="144">
        <f t="shared" si="4"/>
        <v>120</v>
      </c>
      <c r="S48" s="144" t="str">
        <f>IF(AND(R48&gt;=600,R48&lt;=4000),'Eval Riesgo'!$B$57,IF(AND(R48&gt;=150,R48&lt;=500),'Eval Riesgo'!$B$58,IF(AND(R48&gt;=40,R48&lt;=120),'Eval Riesgo'!$B$59,IF(AND(R48&gt;=0,R48&lt;40),'Eval Riesgo'!$B$60))))</f>
        <v>III</v>
      </c>
      <c r="T48" s="144" t="str">
        <f>IF(AND(S48="I"),'Eval Riesgo'!$C$65,IF(AND(S48="II"),'Eval Riesgo'!$C$66,IF(AND(S48="III"),'Eval Riesgo'!$C$67,IF(AND(S48="IV"),'Eval Riesgo'!$C$68))))</f>
        <v>MEJORABLE</v>
      </c>
      <c r="U48" s="144" t="s">
        <v>68</v>
      </c>
      <c r="V48" s="144" t="str">
        <f t="shared" si="5"/>
        <v>Ahogamiento, muerte.</v>
      </c>
      <c r="W48" s="145" t="s">
        <v>36</v>
      </c>
      <c r="X48" s="109"/>
      <c r="Y48" s="109" t="s">
        <v>62</v>
      </c>
      <c r="Z48" s="109" t="s">
        <v>62</v>
      </c>
      <c r="AA48" s="109" t="s">
        <v>62</v>
      </c>
      <c r="AB48" s="108" t="s">
        <v>62</v>
      </c>
      <c r="AC48" s="113"/>
      <c r="AD48" s="153" t="s">
        <v>69</v>
      </c>
      <c r="AE48" s="153" t="s">
        <v>69</v>
      </c>
      <c r="AF48" s="153" t="s">
        <v>69</v>
      </c>
      <c r="AG48" s="157" t="s">
        <v>371</v>
      </c>
      <c r="AH48" s="155" t="s">
        <v>372</v>
      </c>
      <c r="AI48" s="145" t="s">
        <v>69</v>
      </c>
      <c r="AJ48" s="103"/>
      <c r="AK48" s="103"/>
      <c r="AL48" s="103"/>
      <c r="AM48" s="103"/>
      <c r="AN48" s="103"/>
      <c r="AO48" s="103"/>
      <c r="AP48" s="103"/>
      <c r="AQ48" s="103"/>
      <c r="AR48" s="103"/>
      <c r="AS48" s="103"/>
      <c r="AT48" s="103"/>
    </row>
    <row r="49" spans="1:46" ht="48.75" customHeight="1" x14ac:dyDescent="0.3">
      <c r="A49" s="182"/>
      <c r="B49" s="182"/>
      <c r="C49" s="109" t="s">
        <v>62</v>
      </c>
      <c r="D49" s="109"/>
      <c r="E49" s="197"/>
      <c r="F49" s="123" t="s">
        <v>73</v>
      </c>
      <c r="G49" s="151" t="s">
        <v>373</v>
      </c>
      <c r="H49" s="150" t="s">
        <v>374</v>
      </c>
      <c r="I49" s="122" t="s">
        <v>375</v>
      </c>
      <c r="J49" s="146">
        <v>1</v>
      </c>
      <c r="K49" s="143" t="str">
        <f>IF(J49=10,'Eval Riesgo'!$B$5,IF(J49=6,'Eval Riesgo'!$B$6,IF(J49=2,'Eval Riesgo'!$B$7,IF(J49=1,'Eval Riesgo'!$B$8))))</f>
        <v>Bajo (B)</v>
      </c>
      <c r="L49" s="146">
        <v>2</v>
      </c>
      <c r="M49" s="143" t="str">
        <f>IF(L49=4,'Eval Riesgo'!$B$13,IF(L49=3,'Eval Riesgo'!$B$14,IF(L49=2,'Eval Riesgo'!$B$15,IF(L49=1,'Eval Riesgo'!$B$16))))</f>
        <v>Ocasional (EO)</v>
      </c>
      <c r="N49" s="144">
        <f>+J49*L49</f>
        <v>2</v>
      </c>
      <c r="O49" s="144" t="str">
        <f>IF(AND(N49&gt;=24,N49&lt;=40),'Eval Riesgo'!$B$29,IF(AND(N49&gt;=10,N49&lt;=20),'Eval Riesgo'!$B$30,IF(AND(N49&gt;=6,N49&lt;=8),'Eval Riesgo'!$B$31,IF(AND(N49&gt;=0,N49&lt;=4),'Eval Riesgo'!$B$32))))</f>
        <v>Bajo (B)</v>
      </c>
      <c r="P49" s="146">
        <v>25</v>
      </c>
      <c r="Q49" s="144" t="str">
        <f>IF(P49=100,'Eval Riesgo'!$B$38,IF(P49=60,'Eval Riesgo'!$B$39,IF(P49=25,'Eval Riesgo'!$B$40,IF(P49=10,'Eval Riesgo'!$B$41))))</f>
        <v>Grave (G)</v>
      </c>
      <c r="R49" s="144">
        <f>+N49*P49</f>
        <v>50</v>
      </c>
      <c r="S49" s="144" t="str">
        <f>IF(AND(R49&gt;=600,R49&lt;=4000),'Eval Riesgo'!$B$57,IF(AND(R49&gt;=150,R49&lt;=500),'Eval Riesgo'!$B$58,IF(AND(R49&gt;=40,R49&lt;=120),'Eval Riesgo'!$B$59,IF(AND(R49&gt;=0,R49&lt;40),'Eval Riesgo'!$B$60))))</f>
        <v>III</v>
      </c>
      <c r="T49" s="144" t="str">
        <f>IF(AND(S49="I"),'Eval Riesgo'!$C$65,IF(AND(S49="II"),'Eval Riesgo'!$C$66,IF(AND(S49="III"),'Eval Riesgo'!$C$67,IF(AND(S49="IV"),'Eval Riesgo'!$C$68))))</f>
        <v>MEJORABLE</v>
      </c>
      <c r="U49" s="144" t="s">
        <v>68</v>
      </c>
      <c r="V49" s="144" t="str">
        <f>I49</f>
        <v>Fracturas, contusiones, laceraciones,  golpes, machucones, muerte.</v>
      </c>
      <c r="W49" s="143" t="s">
        <v>36</v>
      </c>
      <c r="X49" s="110"/>
      <c r="Y49" s="109" t="s">
        <v>62</v>
      </c>
      <c r="Z49" s="109" t="s">
        <v>62</v>
      </c>
      <c r="AA49" s="109" t="s">
        <v>62</v>
      </c>
      <c r="AB49" s="108" t="s">
        <v>62</v>
      </c>
      <c r="AC49" s="109"/>
      <c r="AD49" s="153" t="s">
        <v>69</v>
      </c>
      <c r="AE49" s="153" t="s">
        <v>69</v>
      </c>
      <c r="AF49" s="153" t="s">
        <v>69</v>
      </c>
      <c r="AG49" s="155" t="s">
        <v>376</v>
      </c>
      <c r="AH49" s="145" t="s">
        <v>69</v>
      </c>
      <c r="AI49" s="145" t="s">
        <v>69</v>
      </c>
      <c r="AJ49" s="103"/>
      <c r="AK49" s="103"/>
      <c r="AL49" s="103"/>
      <c r="AM49" s="103"/>
      <c r="AN49" s="103"/>
      <c r="AO49" s="103"/>
      <c r="AP49" s="103"/>
      <c r="AQ49" s="103"/>
      <c r="AR49" s="103"/>
      <c r="AS49" s="103"/>
      <c r="AT49" s="103"/>
    </row>
    <row r="50" spans="1:46" ht="42.75" x14ac:dyDescent="0.3">
      <c r="A50" s="182"/>
      <c r="B50" s="182"/>
      <c r="C50" s="109" t="s">
        <v>62</v>
      </c>
      <c r="D50" s="109"/>
      <c r="E50" s="197"/>
      <c r="F50" s="133" t="s">
        <v>64</v>
      </c>
      <c r="G50" s="127" t="s">
        <v>377</v>
      </c>
      <c r="H50" s="148" t="s">
        <v>378</v>
      </c>
      <c r="I50" s="124" t="s">
        <v>280</v>
      </c>
      <c r="J50" s="146">
        <v>1</v>
      </c>
      <c r="K50" s="143" t="str">
        <f>IF(J50=10,'Eval Riesgo'!$B$5,IF(J50=6,'Eval Riesgo'!$B$6,IF(J50=2,'Eval Riesgo'!$B$7,IF(J50=1,'Eval Riesgo'!$B$8))))</f>
        <v>Bajo (B)</v>
      </c>
      <c r="L50" s="146">
        <v>2</v>
      </c>
      <c r="M50" s="143" t="str">
        <f>IF(L50=4,'Eval Riesgo'!$B$13,IF(L50=3,'Eval Riesgo'!$B$14,IF(L50=2,'Eval Riesgo'!$B$15,IF(L50=1,'Eval Riesgo'!$B$16))))</f>
        <v>Ocasional (EO)</v>
      </c>
      <c r="N50" s="144">
        <f t="shared" si="3"/>
        <v>2</v>
      </c>
      <c r="O50" s="144" t="str">
        <f>IF(AND(N50&gt;=24,N50&lt;=40),'Eval Riesgo'!$B$29,IF(AND(N50&gt;=10,N50&lt;=20),'Eval Riesgo'!$B$30,IF(AND(N50&gt;=6,N50&lt;=8),'Eval Riesgo'!$B$31,IF(AND(N50&gt;=0,N50&lt;=4),'Eval Riesgo'!$B$32))))</f>
        <v>Bajo (B)</v>
      </c>
      <c r="P50" s="146">
        <v>60</v>
      </c>
      <c r="Q50" s="144" t="str">
        <f>IF(P50=100,'Eval Riesgo'!$B$38,IF(P50=60,'Eval Riesgo'!$B$39,IF(P50=25,'Eval Riesgo'!$B$40,IF(P50=10,'Eval Riesgo'!$B$41))))</f>
        <v>Muy grave (MG)</v>
      </c>
      <c r="R50" s="144">
        <f t="shared" si="4"/>
        <v>120</v>
      </c>
      <c r="S50" s="144" t="str">
        <f>IF(AND(R50&gt;=600,R50&lt;=4000),'Eval Riesgo'!$B$57,IF(AND(R50&gt;=150,R50&lt;=500),'Eval Riesgo'!$B$58,IF(AND(R50&gt;=40,R50&lt;=120),'Eval Riesgo'!$B$59,IF(AND(R50&gt;=0,R50&lt;40),'Eval Riesgo'!$B$60))))</f>
        <v>III</v>
      </c>
      <c r="T50" s="144" t="str">
        <f>IF(AND(S50="I"),'Eval Riesgo'!$C$65,IF(AND(S50="II"),'Eval Riesgo'!$C$66,IF(AND(S50="III"),'Eval Riesgo'!$C$67,IF(AND(S50="IV"),'Eval Riesgo'!$C$68))))</f>
        <v>MEJORABLE</v>
      </c>
      <c r="U50" s="144" t="s">
        <v>68</v>
      </c>
      <c r="V50" s="144" t="str">
        <f t="shared" si="5"/>
        <v>intoxicaciones, alteración del sistema nervioso, enfermedades infecto-contagiosas</v>
      </c>
      <c r="W50" s="143" t="s">
        <v>36</v>
      </c>
      <c r="X50" s="110"/>
      <c r="Y50" s="109" t="s">
        <v>62</v>
      </c>
      <c r="Z50" s="109" t="s">
        <v>62</v>
      </c>
      <c r="AA50" s="109" t="s">
        <v>62</v>
      </c>
      <c r="AB50" s="108" t="s">
        <v>62</v>
      </c>
      <c r="AC50" s="109"/>
      <c r="AD50" s="153" t="s">
        <v>69</v>
      </c>
      <c r="AE50" s="153" t="s">
        <v>69</v>
      </c>
      <c r="AF50" s="153" t="s">
        <v>69</v>
      </c>
      <c r="AG50" s="176" t="s">
        <v>576</v>
      </c>
      <c r="AH50" s="155" t="s">
        <v>304</v>
      </c>
      <c r="AI50" s="145" t="s">
        <v>69</v>
      </c>
      <c r="AJ50" s="103"/>
      <c r="AK50" s="103"/>
      <c r="AL50" s="103"/>
      <c r="AM50" s="103"/>
      <c r="AN50" s="103"/>
      <c r="AO50" s="103"/>
      <c r="AP50" s="103"/>
      <c r="AQ50" s="103"/>
      <c r="AR50" s="103"/>
      <c r="AS50" s="103"/>
      <c r="AT50" s="103"/>
    </row>
    <row r="51" spans="1:46" ht="25.5" x14ac:dyDescent="0.3">
      <c r="A51" s="182"/>
      <c r="B51" s="182"/>
      <c r="C51" s="109" t="s">
        <v>62</v>
      </c>
      <c r="D51" s="109"/>
      <c r="E51" s="197"/>
      <c r="F51" s="128" t="s">
        <v>103</v>
      </c>
      <c r="G51" s="127" t="s">
        <v>379</v>
      </c>
      <c r="H51" s="150" t="s">
        <v>380</v>
      </c>
      <c r="I51" s="124" t="s">
        <v>381</v>
      </c>
      <c r="J51" s="146">
        <v>1</v>
      </c>
      <c r="K51" s="143" t="str">
        <f>IF(J51=10,'Eval Riesgo'!$B$5,IF(J51=6,'Eval Riesgo'!$B$6,IF(J51=2,'Eval Riesgo'!$B$7,IF(J51=1,'Eval Riesgo'!$B$8))))</f>
        <v>Bajo (B)</v>
      </c>
      <c r="L51" s="146">
        <v>1</v>
      </c>
      <c r="M51" s="143" t="str">
        <f>IF(L51=4,'Eval Riesgo'!$B$13,IF(L51=3,'Eval Riesgo'!$B$14,IF(L51=2,'Eval Riesgo'!$B$15,IF(L51=1,'Eval Riesgo'!$B$16))))</f>
        <v>Esporádica (EE)</v>
      </c>
      <c r="N51" s="144">
        <f t="shared" si="3"/>
        <v>1</v>
      </c>
      <c r="O51" s="144" t="str">
        <f>IF(AND(N51&gt;=24,N51&lt;=40),'Eval Riesgo'!$B$29,IF(AND(N51&gt;=10,N51&lt;=20),'Eval Riesgo'!$B$30,IF(AND(N51&gt;=6,N51&lt;=8),'Eval Riesgo'!$B$31,IF(AND(N51&gt;=0,N51&lt;=4),'Eval Riesgo'!$B$32))))</f>
        <v>Bajo (B)</v>
      </c>
      <c r="P51" s="146">
        <v>25</v>
      </c>
      <c r="Q51" s="144" t="str">
        <f>IF(P51=100,'Eval Riesgo'!$B$38,IF(P51=60,'Eval Riesgo'!$B$39,IF(P51=25,'Eval Riesgo'!$B$40,IF(P51=10,'Eval Riesgo'!$B$41))))</f>
        <v>Grave (G)</v>
      </c>
      <c r="R51" s="144">
        <f t="shared" si="4"/>
        <v>25</v>
      </c>
      <c r="S51" s="144" t="str">
        <f>IF(AND(R51&gt;=600,R51&lt;=4000),'Eval Riesgo'!$B$57,IF(AND(R51&gt;=150,R51&lt;=500),'Eval Riesgo'!$B$58,IF(AND(R51&gt;=40,R51&lt;=120),'Eval Riesgo'!$B$59,IF(AND(R51&gt;=0,R51&lt;40),'Eval Riesgo'!$B$60))))</f>
        <v>IV</v>
      </c>
      <c r="T51" s="144" t="str">
        <f>IF(AND(S51="I"),'Eval Riesgo'!$C$65,IF(AND(S51="II"),'Eval Riesgo'!$C$66,IF(AND(S51="III"),'Eval Riesgo'!$C$67,IF(AND(S51="IV"),'Eval Riesgo'!$C$68))))</f>
        <v>ACEPTABLE</v>
      </c>
      <c r="U51" s="144" t="s">
        <v>68</v>
      </c>
      <c r="V51" s="144" t="str">
        <f t="shared" si="5"/>
        <v>Pérdida auditiva inducida por ruido</v>
      </c>
      <c r="W51" s="143" t="s">
        <v>36</v>
      </c>
      <c r="X51" s="110"/>
      <c r="Y51" s="109" t="s">
        <v>62</v>
      </c>
      <c r="Z51" s="109" t="s">
        <v>62</v>
      </c>
      <c r="AA51" s="109" t="s">
        <v>62</v>
      </c>
      <c r="AB51" s="108" t="s">
        <v>62</v>
      </c>
      <c r="AC51" s="109"/>
      <c r="AD51" s="153" t="s">
        <v>69</v>
      </c>
      <c r="AE51" s="153" t="s">
        <v>69</v>
      </c>
      <c r="AF51" s="153" t="s">
        <v>69</v>
      </c>
      <c r="AG51" s="155" t="s">
        <v>382</v>
      </c>
      <c r="AH51" s="155" t="s">
        <v>383</v>
      </c>
      <c r="AI51" s="145" t="s">
        <v>69</v>
      </c>
      <c r="AJ51" s="103"/>
      <c r="AK51" s="103"/>
      <c r="AL51" s="103"/>
      <c r="AM51" s="103"/>
      <c r="AN51" s="103"/>
      <c r="AO51" s="103"/>
      <c r="AP51" s="103"/>
      <c r="AQ51" s="103"/>
      <c r="AR51" s="103"/>
      <c r="AS51" s="103"/>
      <c r="AT51" s="103"/>
    </row>
    <row r="52" spans="1:46" ht="38.25" x14ac:dyDescent="0.3">
      <c r="A52" s="182"/>
      <c r="B52" s="182"/>
      <c r="C52" s="109" t="s">
        <v>62</v>
      </c>
      <c r="D52" s="109"/>
      <c r="E52" s="197"/>
      <c r="F52" s="123" t="s">
        <v>73</v>
      </c>
      <c r="G52" s="125" t="s">
        <v>274</v>
      </c>
      <c r="H52" s="150" t="s">
        <v>275</v>
      </c>
      <c r="I52" s="124" t="s">
        <v>276</v>
      </c>
      <c r="J52" s="145">
        <v>1</v>
      </c>
      <c r="K52" s="143" t="str">
        <f>IF(J52=10,'Eval Riesgo'!$B$5,IF(J52=6,'Eval Riesgo'!$B$6,IF(J52=2,'Eval Riesgo'!$B$7,IF(J52=1,'Eval Riesgo'!$B$8))))</f>
        <v>Bajo (B)</v>
      </c>
      <c r="L52" s="145">
        <v>1</v>
      </c>
      <c r="M52" s="143" t="str">
        <f>IF(L52=4,'Eval Riesgo'!$B$13,IF(L52=3,'Eval Riesgo'!$B$14,IF(L52=2,'Eval Riesgo'!$B$15,IF(L52=1,'Eval Riesgo'!$B$16))))</f>
        <v>Esporádica (EE)</v>
      </c>
      <c r="N52" s="144">
        <f t="shared" si="3"/>
        <v>1</v>
      </c>
      <c r="O52" s="144" t="str">
        <f>IF(AND(N52&gt;=24,N52&lt;=40),'Eval Riesgo'!$B$29,IF(AND(N52&gt;=10,N52&lt;=20),'Eval Riesgo'!$B$30,IF(AND(N52&gt;=6,N52&lt;=8),'Eval Riesgo'!$B$31,IF(AND(N52&gt;=0,N52&lt;=4),'Eval Riesgo'!$B$32))))</f>
        <v>Bajo (B)</v>
      </c>
      <c r="P52" s="145">
        <v>25</v>
      </c>
      <c r="Q52" s="144" t="str">
        <f>IF(P52=100,'Eval Riesgo'!$B$38,IF(P52=60,'Eval Riesgo'!$B$39,IF(P52=25,'Eval Riesgo'!$B$40,IF(P52=10,'Eval Riesgo'!$B$41))))</f>
        <v>Grave (G)</v>
      </c>
      <c r="R52" s="144">
        <f t="shared" si="4"/>
        <v>25</v>
      </c>
      <c r="S52" s="144" t="str">
        <f>IF(AND(R52&gt;=600,R52&lt;=4000),'Eval Riesgo'!$B$57,IF(AND(R52&gt;=150,R52&lt;=500),'Eval Riesgo'!$B$58,IF(AND(R52&gt;=40,R52&lt;=120),'Eval Riesgo'!$B$59,IF(AND(R52&gt;=0,R52&lt;40),'Eval Riesgo'!$B$60))))</f>
        <v>IV</v>
      </c>
      <c r="T52" s="144" t="str">
        <f>IF(AND(S52="I"),'Eval Riesgo'!$C$65,IF(AND(S52="II"),'Eval Riesgo'!$C$66,IF(AND(S52="III"),'Eval Riesgo'!$C$67,IF(AND(S52="IV"),'Eval Riesgo'!$C$68))))</f>
        <v>ACEPTABLE</v>
      </c>
      <c r="U52" s="144" t="s">
        <v>68</v>
      </c>
      <c r="V52" s="144" t="str">
        <f t="shared" si="5"/>
        <v>Heridas, laceraciones, cortes</v>
      </c>
      <c r="W52" s="145" t="s">
        <v>36</v>
      </c>
      <c r="X52" s="109"/>
      <c r="Y52" s="109" t="s">
        <v>62</v>
      </c>
      <c r="Z52" s="109" t="s">
        <v>62</v>
      </c>
      <c r="AA52" s="109" t="s">
        <v>62</v>
      </c>
      <c r="AB52" s="108" t="s">
        <v>62</v>
      </c>
      <c r="AC52" s="109"/>
      <c r="AD52" s="153" t="s">
        <v>69</v>
      </c>
      <c r="AE52" s="153" t="s">
        <v>69</v>
      </c>
      <c r="AF52" s="153" t="s">
        <v>69</v>
      </c>
      <c r="AG52" s="145" t="s">
        <v>69</v>
      </c>
      <c r="AH52" s="155" t="s">
        <v>384</v>
      </c>
      <c r="AI52" s="145" t="s">
        <v>69</v>
      </c>
      <c r="AJ52" s="103"/>
      <c r="AK52" s="103"/>
      <c r="AL52" s="103"/>
      <c r="AM52" s="103"/>
      <c r="AN52" s="103"/>
      <c r="AO52" s="103"/>
      <c r="AP52" s="103"/>
      <c r="AQ52" s="103"/>
      <c r="AR52" s="103"/>
      <c r="AS52" s="103"/>
      <c r="AT52" s="103"/>
    </row>
    <row r="53" spans="1:46" ht="38.25" x14ac:dyDescent="0.3">
      <c r="A53" s="182"/>
      <c r="B53" s="182"/>
      <c r="C53" s="109" t="s">
        <v>62</v>
      </c>
      <c r="D53" s="109"/>
      <c r="E53" s="197"/>
      <c r="F53" s="123" t="s">
        <v>82</v>
      </c>
      <c r="G53" s="127" t="s">
        <v>278</v>
      </c>
      <c r="H53" s="150" t="s">
        <v>279</v>
      </c>
      <c r="I53" s="124" t="s">
        <v>280</v>
      </c>
      <c r="J53" s="146">
        <v>1</v>
      </c>
      <c r="K53" s="143" t="str">
        <f>IF(J53=10,'Eval Riesgo'!$B$5,IF(J53=6,'Eval Riesgo'!$B$6,IF(J53=2,'Eval Riesgo'!$B$7,IF(J53=1,'Eval Riesgo'!$B$8))))</f>
        <v>Bajo (B)</v>
      </c>
      <c r="L53" s="146">
        <v>2</v>
      </c>
      <c r="M53" s="143" t="str">
        <f>IF(L53=4,'Eval Riesgo'!$B$13,IF(L53=3,'Eval Riesgo'!$B$14,IF(L53=2,'Eval Riesgo'!$B$15,IF(L53=1,'Eval Riesgo'!$B$16))))</f>
        <v>Ocasional (EO)</v>
      </c>
      <c r="N53" s="144">
        <f t="shared" si="3"/>
        <v>2</v>
      </c>
      <c r="O53" s="144" t="str">
        <f>IF(AND(N53&gt;=24,N53&lt;=40),'Eval Riesgo'!$B$29,IF(AND(N53&gt;=10,N53&lt;=20),'Eval Riesgo'!$B$30,IF(AND(N53&gt;=6,N53&lt;=8),'Eval Riesgo'!$B$31,IF(AND(N53&gt;=0,N53&lt;=4),'Eval Riesgo'!$B$32))))</f>
        <v>Bajo (B)</v>
      </c>
      <c r="P53" s="146">
        <v>10</v>
      </c>
      <c r="Q53" s="144" t="str">
        <f>IF(P53=100,'Eval Riesgo'!$B$38,IF(P53=60,'Eval Riesgo'!$B$39,IF(P53=25,'Eval Riesgo'!$B$40,IF(P53=10,'Eval Riesgo'!$B$41))))</f>
        <v>Leve (L)</v>
      </c>
      <c r="R53" s="144">
        <f t="shared" si="4"/>
        <v>20</v>
      </c>
      <c r="S53" s="144" t="str">
        <f>IF(AND(R53&gt;=600,R53&lt;=4000),'Eval Riesgo'!$B$57,IF(AND(R53&gt;=150,R53&lt;=500),'Eval Riesgo'!$B$58,IF(AND(R53&gt;=40,R53&lt;=120),'Eval Riesgo'!$B$59,IF(AND(R53&gt;=0,R53&lt;40),'Eval Riesgo'!$B$60))))</f>
        <v>IV</v>
      </c>
      <c r="T53" s="144" t="str">
        <f>IF(AND(S53="I"),'Eval Riesgo'!$C$65,IF(AND(S53="II"),'Eval Riesgo'!$C$66,IF(AND(S53="III"),'Eval Riesgo'!$C$67,IF(AND(S53="IV"),'Eval Riesgo'!$C$68))))</f>
        <v>ACEPTABLE</v>
      </c>
      <c r="U53" s="144" t="s">
        <v>68</v>
      </c>
      <c r="V53" s="144" t="str">
        <f t="shared" si="5"/>
        <v>intoxicaciones, alteración del sistema nervioso, enfermedades infecto-contagiosas</v>
      </c>
      <c r="W53" s="143" t="s">
        <v>36</v>
      </c>
      <c r="X53" s="110"/>
      <c r="Y53" s="109" t="s">
        <v>62</v>
      </c>
      <c r="Z53" s="109" t="s">
        <v>62</v>
      </c>
      <c r="AA53" s="109" t="s">
        <v>62</v>
      </c>
      <c r="AB53" s="108" t="s">
        <v>62</v>
      </c>
      <c r="AC53" s="109"/>
      <c r="AD53" s="153" t="s">
        <v>69</v>
      </c>
      <c r="AE53" s="153" t="s">
        <v>69</v>
      </c>
      <c r="AF53" s="153" t="s">
        <v>69</v>
      </c>
      <c r="AG53" s="145" t="s">
        <v>69</v>
      </c>
      <c r="AH53" s="155" t="s">
        <v>385</v>
      </c>
      <c r="AI53" s="145" t="s">
        <v>69</v>
      </c>
      <c r="AJ53" s="103"/>
      <c r="AK53" s="103"/>
      <c r="AL53" s="103"/>
      <c r="AM53" s="103"/>
      <c r="AN53" s="103"/>
      <c r="AO53" s="103"/>
      <c r="AP53" s="103"/>
      <c r="AQ53" s="103"/>
      <c r="AR53" s="103"/>
      <c r="AS53" s="103"/>
      <c r="AT53" s="103"/>
    </row>
    <row r="54" spans="1:46" ht="51" x14ac:dyDescent="0.3">
      <c r="A54" s="182"/>
      <c r="B54" s="182"/>
      <c r="C54" s="109" t="s">
        <v>62</v>
      </c>
      <c r="D54" s="109"/>
      <c r="E54" s="197"/>
      <c r="F54" s="123" t="s">
        <v>103</v>
      </c>
      <c r="G54" s="127" t="s">
        <v>282</v>
      </c>
      <c r="H54" s="150" t="s">
        <v>283</v>
      </c>
      <c r="I54" s="122" t="s">
        <v>284</v>
      </c>
      <c r="J54" s="146">
        <v>1</v>
      </c>
      <c r="K54" s="143" t="s">
        <v>285</v>
      </c>
      <c r="L54" s="146">
        <v>2</v>
      </c>
      <c r="M54" s="143" t="s">
        <v>286</v>
      </c>
      <c r="N54" s="144">
        <f t="shared" si="3"/>
        <v>2</v>
      </c>
      <c r="O54" s="144" t="s">
        <v>287</v>
      </c>
      <c r="P54" s="146">
        <v>25</v>
      </c>
      <c r="Q54" s="144" t="s">
        <v>288</v>
      </c>
      <c r="R54" s="144">
        <f t="shared" si="4"/>
        <v>50</v>
      </c>
      <c r="S54" s="144" t="str">
        <f>IF(AND(R54&gt;=600,R54&lt;=4000),'Eval Riesgo'!$B$57,IF(AND(R54&gt;=150,R54&lt;=500),'Eval Riesgo'!$B$58,IF(AND(R54&gt;=40,R54&lt;=120),'Eval Riesgo'!$B$59,IF(AND(R54&gt;=0,R54&lt;40),'Eval Riesgo'!$B$60))))</f>
        <v>III</v>
      </c>
      <c r="T54" s="144" t="str">
        <f>IF(AND(S54="I"),'Eval Riesgo'!$C$65,IF(AND(S54="II"),'Eval Riesgo'!$C$66,IF(AND(S54="III"),'Eval Riesgo'!$C$67,IF(AND(S54="IV"),'Eval Riesgo'!$C$68))))</f>
        <v>MEJORABLE</v>
      </c>
      <c r="U54" s="144" t="s">
        <v>68</v>
      </c>
      <c r="V54" s="144" t="s">
        <v>284</v>
      </c>
      <c r="W54" s="143" t="s">
        <v>36</v>
      </c>
      <c r="X54" s="109"/>
      <c r="Y54" s="109" t="s">
        <v>62</v>
      </c>
      <c r="Z54" s="109" t="s">
        <v>62</v>
      </c>
      <c r="AA54" s="109" t="s">
        <v>62</v>
      </c>
      <c r="AB54" s="108" t="s">
        <v>62</v>
      </c>
      <c r="AC54" s="109"/>
      <c r="AD54" s="153" t="s">
        <v>69</v>
      </c>
      <c r="AE54" s="153" t="s">
        <v>69</v>
      </c>
      <c r="AF54" s="153" t="s">
        <v>69</v>
      </c>
      <c r="AG54" s="155" t="s">
        <v>386</v>
      </c>
      <c r="AH54" s="155" t="s">
        <v>387</v>
      </c>
      <c r="AI54" s="145" t="s">
        <v>69</v>
      </c>
      <c r="AJ54" s="103"/>
      <c r="AK54" s="103"/>
      <c r="AL54" s="103"/>
      <c r="AM54" s="103"/>
      <c r="AN54" s="103"/>
      <c r="AO54" s="103"/>
      <c r="AP54" s="103"/>
      <c r="AQ54" s="103"/>
      <c r="AR54" s="103"/>
      <c r="AS54" s="103"/>
      <c r="AT54" s="103"/>
    </row>
    <row r="55" spans="1:46" ht="28.5" x14ac:dyDescent="0.3">
      <c r="A55" s="183"/>
      <c r="B55" s="183"/>
      <c r="C55" s="109" t="s">
        <v>62</v>
      </c>
      <c r="D55" s="109"/>
      <c r="E55" s="198"/>
      <c r="F55" s="128" t="s">
        <v>73</v>
      </c>
      <c r="G55" s="127" t="s">
        <v>181</v>
      </c>
      <c r="H55" s="122" t="s">
        <v>388</v>
      </c>
      <c r="I55" s="124" t="s">
        <v>389</v>
      </c>
      <c r="J55" s="145">
        <v>1</v>
      </c>
      <c r="K55" s="143" t="s">
        <v>390</v>
      </c>
      <c r="L55" s="145">
        <v>2</v>
      </c>
      <c r="M55" s="143" t="s">
        <v>391</v>
      </c>
      <c r="N55" s="144">
        <f t="shared" si="3"/>
        <v>2</v>
      </c>
      <c r="O55" s="144" t="s">
        <v>390</v>
      </c>
      <c r="P55" s="145">
        <v>25</v>
      </c>
      <c r="Q55" s="144" t="s">
        <v>288</v>
      </c>
      <c r="R55" s="144">
        <f t="shared" si="4"/>
        <v>50</v>
      </c>
      <c r="S55" s="144" t="str">
        <f>IF(AND(R55&gt;=600,R55&lt;=4000),'Eval Riesgo'!$B$57,IF(AND(R55&gt;=150,R55&lt;=500),'Eval Riesgo'!$B$58,IF(AND(R55&gt;=40,R55&lt;=120),'Eval Riesgo'!$B$59,IF(AND(R55&gt;=0,R55&lt;40),'Eval Riesgo'!$B$60))))</f>
        <v>III</v>
      </c>
      <c r="T55" s="144" t="str">
        <f>IF(AND(S55="I"),'Eval Riesgo'!$C$65,IF(AND(S55="II"),'Eval Riesgo'!$C$66,IF(AND(S55="III"),'Eval Riesgo'!$C$67,IF(AND(S55="IV"),'Eval Riesgo'!$C$68))))</f>
        <v>MEJORABLE</v>
      </c>
      <c r="U55" s="144" t="s">
        <v>68</v>
      </c>
      <c r="V55" s="144" t="s">
        <v>389</v>
      </c>
      <c r="W55" s="145" t="s">
        <v>36</v>
      </c>
      <c r="X55" s="109"/>
      <c r="Y55" s="109" t="s">
        <v>62</v>
      </c>
      <c r="Z55" s="109" t="s">
        <v>62</v>
      </c>
      <c r="AA55" s="109" t="s">
        <v>62</v>
      </c>
      <c r="AB55" s="108" t="s">
        <v>62</v>
      </c>
      <c r="AC55" s="109"/>
      <c r="AD55" s="153" t="s">
        <v>69</v>
      </c>
      <c r="AE55" s="153" t="s">
        <v>69</v>
      </c>
      <c r="AF55" s="145" t="s">
        <v>69</v>
      </c>
      <c r="AG55" s="157" t="s">
        <v>183</v>
      </c>
      <c r="AH55" s="155" t="s">
        <v>394</v>
      </c>
      <c r="AI55" s="145" t="s">
        <v>69</v>
      </c>
      <c r="AJ55" s="103"/>
      <c r="AK55" s="103"/>
      <c r="AL55" s="103"/>
      <c r="AM55" s="103"/>
      <c r="AN55" s="103"/>
      <c r="AO55" s="103"/>
      <c r="AP55" s="103"/>
      <c r="AQ55" s="103"/>
      <c r="AR55" s="103"/>
      <c r="AS55" s="103"/>
      <c r="AT55" s="103"/>
    </row>
  </sheetData>
  <autoFilter ref="A6:AT55" xr:uid="{00000000-0009-0000-0000-000003000000}"/>
  <mergeCells count="27">
    <mergeCell ref="A1:D3"/>
    <mergeCell ref="E1:AG1"/>
    <mergeCell ref="AH1:AI3"/>
    <mergeCell ref="E2:AG2"/>
    <mergeCell ref="E3:K3"/>
    <mergeCell ref="L3:AC3"/>
    <mergeCell ref="AD3:AG3"/>
    <mergeCell ref="C5:D5"/>
    <mergeCell ref="F5:I5"/>
    <mergeCell ref="A7:A17"/>
    <mergeCell ref="B7:B17"/>
    <mergeCell ref="AJ5:AP5"/>
    <mergeCell ref="AQ5:AT5"/>
    <mergeCell ref="J5:S5"/>
    <mergeCell ref="W5:X5"/>
    <mergeCell ref="Y5:AC5"/>
    <mergeCell ref="AD5:AH5"/>
    <mergeCell ref="A28:A55"/>
    <mergeCell ref="B28:B55"/>
    <mergeCell ref="E28:E55"/>
    <mergeCell ref="E7:E17"/>
    <mergeCell ref="A23:A27"/>
    <mergeCell ref="B23:B27"/>
    <mergeCell ref="B18:B22"/>
    <mergeCell ref="A18:A22"/>
    <mergeCell ref="E18:E22"/>
    <mergeCell ref="E23:E27"/>
  </mergeCells>
  <pageMargins left="0.7" right="0.7" top="0.75" bottom="0.75" header="0.3" footer="0.3"/>
  <pageSetup orientation="portrait" r:id="rId1"/>
  <drawing r:id="rId2"/>
  <legacyDrawing r:id="rId3"/>
  <extLst>
    <ext xmlns:x14="http://schemas.microsoft.com/office/spreadsheetml/2009/9/main" uri="{78C0D931-6437-407d-A8EE-F0AAD7539E65}">
      <x14:conditionalFormattings>
        <x14:conditionalFormatting xmlns:xm="http://schemas.microsoft.com/office/excel/2006/main">
          <x14:cfRule type="cellIs" priority="1" operator="equal" id="{21C64FC4-9906-4B3F-9876-6124C1F8FD06}">
            <xm:f>'Eval Riesgo'!$C$68</xm:f>
            <x14:dxf>
              <fill>
                <patternFill>
                  <bgColor rgb="FF92D050"/>
                </patternFill>
              </fill>
            </x14:dxf>
          </x14:cfRule>
          <x14:cfRule type="cellIs" priority="2" operator="equal" id="{F1BA08C0-C9C0-40DF-808C-A43D40430D62}">
            <xm:f>'Eval Riesgo'!$C$67</xm:f>
            <x14:dxf>
              <fill>
                <patternFill>
                  <bgColor rgb="FF92D050"/>
                </patternFill>
              </fill>
            </x14:dxf>
          </x14:cfRule>
          <x14:cfRule type="cellIs" priority="3" operator="equal" id="{E06D54C9-1CC1-4B3C-826F-663D1C88A2F9}">
            <xm:f>'Eval Riesgo'!$C$66</xm:f>
            <x14:dxf>
              <fill>
                <patternFill>
                  <bgColor rgb="FFFFFF00"/>
                </patternFill>
              </fill>
            </x14:dxf>
          </x14:cfRule>
          <x14:cfRule type="cellIs" priority="4" operator="equal" id="{9E2C94FC-1B89-4644-8ED0-81AC862E8AA6}">
            <xm:f>'Eval Riesgo'!$C$65</xm:f>
            <x14:dxf>
              <fill>
                <patternFill>
                  <bgColor rgb="FFFF0000"/>
                </patternFill>
              </fill>
            </x14:dxf>
          </x14:cfRule>
          <xm:sqref>T7:T55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4"/>
  <sheetViews>
    <sheetView workbookViewId="0">
      <selection activeCell="H6" sqref="H6"/>
    </sheetView>
  </sheetViews>
  <sheetFormatPr baseColWidth="10" defaultColWidth="9.140625" defaultRowHeight="12.75" x14ac:dyDescent="0.2"/>
  <cols>
    <col min="1" max="2" width="11.42578125" customWidth="1"/>
    <col min="3" max="3" width="17" customWidth="1"/>
    <col min="4" max="4" width="11.42578125" customWidth="1"/>
    <col min="5" max="5" width="23.140625" customWidth="1"/>
    <col min="6" max="6" width="22.85546875" customWidth="1"/>
    <col min="7" max="256" width="11.42578125" customWidth="1"/>
  </cols>
  <sheetData>
    <row r="1" spans="1:6" ht="30" customHeight="1" x14ac:dyDescent="0.2">
      <c r="A1" s="226"/>
      <c r="B1" s="226"/>
      <c r="C1" s="227" t="s">
        <v>395</v>
      </c>
      <c r="D1" s="228"/>
      <c r="E1" s="229"/>
      <c r="F1" s="230"/>
    </row>
    <row r="2" spans="1:6" ht="63" customHeight="1" x14ac:dyDescent="0.2">
      <c r="A2" s="226"/>
      <c r="B2" s="226"/>
      <c r="C2" s="227" t="s">
        <v>0</v>
      </c>
      <c r="D2" s="228"/>
      <c r="E2" s="229"/>
      <c r="F2" s="231"/>
    </row>
    <row r="3" spans="1:6" ht="30" customHeight="1" x14ac:dyDescent="0.2">
      <c r="A3" s="226"/>
      <c r="B3" s="226"/>
      <c r="C3" s="161" t="s">
        <v>308</v>
      </c>
      <c r="D3" s="161" t="s">
        <v>396</v>
      </c>
      <c r="E3" s="161" t="s">
        <v>310</v>
      </c>
      <c r="F3" s="232"/>
    </row>
    <row r="4" spans="1:6" x14ac:dyDescent="0.2">
      <c r="A4" s="233" t="s">
        <v>397</v>
      </c>
      <c r="B4" s="233"/>
      <c r="C4" s="233"/>
      <c r="D4" s="233"/>
      <c r="E4" s="233"/>
      <c r="F4" s="233"/>
    </row>
    <row r="5" spans="1:6" ht="38.25" x14ac:dyDescent="0.2">
      <c r="A5" s="162" t="s">
        <v>398</v>
      </c>
      <c r="B5" s="163" t="s">
        <v>399</v>
      </c>
      <c r="C5" s="189" t="s">
        <v>400</v>
      </c>
      <c r="D5" s="190"/>
      <c r="E5" s="191"/>
      <c r="F5" s="162" t="s">
        <v>401</v>
      </c>
    </row>
    <row r="6" spans="1:6" ht="63" customHeight="1" x14ac:dyDescent="0.2">
      <c r="A6" s="145">
        <v>1</v>
      </c>
      <c r="B6" s="164">
        <v>44484</v>
      </c>
      <c r="C6" s="234" t="s">
        <v>402</v>
      </c>
      <c r="D6" s="235"/>
      <c r="E6" s="236"/>
      <c r="F6" s="145" t="s">
        <v>403</v>
      </c>
    </row>
    <row r="7" spans="1:6" x14ac:dyDescent="0.2">
      <c r="A7" s="145"/>
      <c r="B7" s="164"/>
      <c r="C7" s="234"/>
      <c r="D7" s="235"/>
      <c r="E7" s="236"/>
      <c r="F7" s="145"/>
    </row>
    <row r="8" spans="1:6" x14ac:dyDescent="0.2">
      <c r="A8" s="145"/>
      <c r="B8" s="164"/>
      <c r="C8" s="234"/>
      <c r="D8" s="235"/>
      <c r="E8" s="236"/>
      <c r="F8" s="145"/>
    </row>
    <row r="9" spans="1:6" x14ac:dyDescent="0.2">
      <c r="A9" s="145"/>
      <c r="B9" s="164"/>
      <c r="C9" s="234"/>
      <c r="D9" s="235"/>
      <c r="E9" s="236"/>
      <c r="F9" s="145"/>
    </row>
    <row r="10" spans="1:6" x14ac:dyDescent="0.2">
      <c r="A10" s="145"/>
      <c r="B10" s="164"/>
      <c r="C10" s="234"/>
      <c r="D10" s="235"/>
      <c r="E10" s="236"/>
      <c r="F10" s="145"/>
    </row>
    <row r="11" spans="1:6" x14ac:dyDescent="0.2">
      <c r="A11" s="145"/>
      <c r="B11" s="164"/>
      <c r="C11" s="234"/>
      <c r="D11" s="235"/>
      <c r="E11" s="236"/>
      <c r="F11" s="145"/>
    </row>
    <row r="12" spans="1:6" x14ac:dyDescent="0.2">
      <c r="A12" s="145"/>
      <c r="B12" s="164"/>
      <c r="C12" s="234"/>
      <c r="D12" s="235"/>
      <c r="E12" s="236"/>
      <c r="F12" s="145"/>
    </row>
    <row r="13" spans="1:6" x14ac:dyDescent="0.2">
      <c r="A13" s="145"/>
      <c r="B13" s="164"/>
      <c r="C13" s="234"/>
      <c r="D13" s="235"/>
      <c r="E13" s="236"/>
      <c r="F13" s="145"/>
    </row>
    <row r="14" spans="1:6" x14ac:dyDescent="0.2">
      <c r="A14" s="145"/>
      <c r="B14" s="164"/>
      <c r="C14" s="234"/>
      <c r="D14" s="235"/>
      <c r="E14" s="236"/>
      <c r="F14" s="145"/>
    </row>
    <row r="15" spans="1:6" x14ac:dyDescent="0.2">
      <c r="A15" s="145"/>
      <c r="B15" s="164"/>
      <c r="C15" s="234"/>
      <c r="D15" s="235"/>
      <c r="E15" s="236"/>
      <c r="F15" s="145"/>
    </row>
    <row r="16" spans="1:6" x14ac:dyDescent="0.2">
      <c r="A16" s="145"/>
      <c r="B16" s="164"/>
      <c r="C16" s="234"/>
      <c r="D16" s="235"/>
      <c r="E16" s="236"/>
      <c r="F16" s="145"/>
    </row>
    <row r="17" spans="1:6" x14ac:dyDescent="0.2">
      <c r="A17" s="145"/>
      <c r="B17" s="164"/>
      <c r="C17" s="234"/>
      <c r="D17" s="235"/>
      <c r="E17" s="236"/>
      <c r="F17" s="145"/>
    </row>
    <row r="18" spans="1:6" x14ac:dyDescent="0.2">
      <c r="A18" s="165"/>
      <c r="B18" s="166"/>
      <c r="C18" s="234"/>
      <c r="D18" s="235"/>
      <c r="E18" s="236"/>
      <c r="F18" s="145"/>
    </row>
    <row r="19" spans="1:6" x14ac:dyDescent="0.2">
      <c r="A19" s="165"/>
      <c r="B19" s="166"/>
      <c r="C19" s="234"/>
      <c r="D19" s="235"/>
      <c r="E19" s="236"/>
      <c r="F19" s="145"/>
    </row>
    <row r="20" spans="1:6" x14ac:dyDescent="0.2">
      <c r="A20" s="145"/>
      <c r="B20" s="164"/>
      <c r="C20" s="234"/>
      <c r="D20" s="235"/>
      <c r="E20" s="236"/>
      <c r="F20" s="145"/>
    </row>
    <row r="21" spans="1:6" x14ac:dyDescent="0.2">
      <c r="A21" s="145"/>
      <c r="B21" s="164"/>
      <c r="C21" s="234"/>
      <c r="D21" s="235"/>
      <c r="E21" s="236"/>
      <c r="F21" s="145"/>
    </row>
    <row r="22" spans="1:6" x14ac:dyDescent="0.2">
      <c r="A22" s="145"/>
      <c r="B22" s="164"/>
      <c r="C22" s="234"/>
      <c r="D22" s="235"/>
      <c r="E22" s="236"/>
      <c r="F22" s="145"/>
    </row>
    <row r="23" spans="1:6" x14ac:dyDescent="0.2">
      <c r="A23" s="145"/>
      <c r="B23" s="164"/>
      <c r="C23" s="234"/>
      <c r="D23" s="235"/>
      <c r="E23" s="236"/>
      <c r="F23" s="145"/>
    </row>
    <row r="24" spans="1:6" x14ac:dyDescent="0.2">
      <c r="A24" s="145"/>
      <c r="B24" s="164"/>
      <c r="C24" s="234"/>
      <c r="D24" s="235"/>
      <c r="E24" s="236"/>
      <c r="F24" s="145"/>
    </row>
    <row r="25" spans="1:6" x14ac:dyDescent="0.2">
      <c r="A25" s="145"/>
      <c r="B25" s="164"/>
      <c r="C25" s="234"/>
      <c r="D25" s="235"/>
      <c r="E25" s="236"/>
      <c r="F25" s="145"/>
    </row>
    <row r="26" spans="1:6" x14ac:dyDescent="0.2">
      <c r="A26" s="145"/>
      <c r="B26" s="164"/>
      <c r="C26" s="234"/>
      <c r="D26" s="235"/>
      <c r="E26" s="236"/>
      <c r="F26" s="145"/>
    </row>
    <row r="27" spans="1:6" x14ac:dyDescent="0.2">
      <c r="A27" s="167"/>
      <c r="B27" s="168"/>
      <c r="C27" s="234"/>
      <c r="D27" s="235"/>
      <c r="E27" s="236"/>
      <c r="F27" s="145"/>
    </row>
    <row r="28" spans="1:6" x14ac:dyDescent="0.2">
      <c r="A28" s="167"/>
      <c r="B28" s="168"/>
      <c r="C28" s="234"/>
      <c r="D28" s="235"/>
      <c r="E28" s="236"/>
      <c r="F28" s="145"/>
    </row>
    <row r="29" spans="1:6" x14ac:dyDescent="0.2">
      <c r="A29" s="167"/>
      <c r="B29" s="168"/>
      <c r="C29" s="234"/>
      <c r="D29" s="235"/>
      <c r="E29" s="236"/>
      <c r="F29" s="145"/>
    </row>
    <row r="30" spans="1:6" x14ac:dyDescent="0.2">
      <c r="A30" s="167"/>
      <c r="B30" s="168"/>
      <c r="C30" s="234"/>
      <c r="D30" s="235"/>
      <c r="E30" s="236"/>
      <c r="F30" s="145"/>
    </row>
    <row r="31" spans="1:6" x14ac:dyDescent="0.2">
      <c r="A31" s="167"/>
      <c r="B31" s="168"/>
      <c r="C31" s="234"/>
      <c r="D31" s="235"/>
      <c r="E31" s="236"/>
      <c r="F31" s="145"/>
    </row>
    <row r="32" spans="1:6" x14ac:dyDescent="0.2">
      <c r="A32" s="167"/>
      <c r="B32" s="168"/>
      <c r="C32" s="234"/>
      <c r="D32" s="235"/>
      <c r="E32" s="236"/>
      <c r="F32" s="145"/>
    </row>
    <row r="33" spans="1:6" x14ac:dyDescent="0.2">
      <c r="A33" s="167"/>
      <c r="B33" s="168"/>
      <c r="C33" s="234"/>
      <c r="D33" s="235"/>
      <c r="E33" s="236"/>
      <c r="F33" s="145"/>
    </row>
    <row r="34" spans="1:6" x14ac:dyDescent="0.2">
      <c r="A34" s="167"/>
      <c r="B34" s="168"/>
      <c r="C34" s="234"/>
      <c r="D34" s="235"/>
      <c r="E34" s="236"/>
      <c r="F34" s="145"/>
    </row>
  </sheetData>
  <mergeCells count="35">
    <mergeCell ref="C30:E30"/>
    <mergeCell ref="C31:E31"/>
    <mergeCell ref="C32:E32"/>
    <mergeCell ref="C33:E33"/>
    <mergeCell ref="C34:E34"/>
    <mergeCell ref="C29:E29"/>
    <mergeCell ref="C18:E18"/>
    <mergeCell ref="C19:E19"/>
    <mergeCell ref="C20:E20"/>
    <mergeCell ref="C21:E21"/>
    <mergeCell ref="C22:E22"/>
    <mergeCell ref="C23:E23"/>
    <mergeCell ref="C24:E24"/>
    <mergeCell ref="C25:E25"/>
    <mergeCell ref="C26:E26"/>
    <mergeCell ref="C27:E27"/>
    <mergeCell ref="C28:E28"/>
    <mergeCell ref="C17:E17"/>
    <mergeCell ref="C6:E6"/>
    <mergeCell ref="C7:E7"/>
    <mergeCell ref="C8:E8"/>
    <mergeCell ref="C9:E9"/>
    <mergeCell ref="C10:E10"/>
    <mergeCell ref="C11:E11"/>
    <mergeCell ref="C12:E12"/>
    <mergeCell ref="C13:E13"/>
    <mergeCell ref="C14:E14"/>
    <mergeCell ref="C15:E15"/>
    <mergeCell ref="C16:E16"/>
    <mergeCell ref="C5:E5"/>
    <mergeCell ref="A1:B3"/>
    <mergeCell ref="C1:E1"/>
    <mergeCell ref="F1:F3"/>
    <mergeCell ref="C2:E2"/>
    <mergeCell ref="A4:F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4:C26"/>
  <sheetViews>
    <sheetView workbookViewId="0">
      <selection activeCell="C11" sqref="C11:C18"/>
    </sheetView>
  </sheetViews>
  <sheetFormatPr baseColWidth="10" defaultColWidth="9.140625" defaultRowHeight="12.75" x14ac:dyDescent="0.2"/>
  <cols>
    <col min="1" max="1" width="11.42578125" customWidth="1"/>
    <col min="2" max="2" width="19.7109375" style="65" customWidth="1"/>
    <col min="3" max="3" width="64.28515625" style="70" customWidth="1"/>
    <col min="4" max="256" width="11.42578125" customWidth="1"/>
  </cols>
  <sheetData>
    <row r="4" spans="2:3" x14ac:dyDescent="0.2">
      <c r="B4" s="62" t="s">
        <v>404</v>
      </c>
      <c r="C4" s="66" t="s">
        <v>405</v>
      </c>
    </row>
    <row r="5" spans="2:3" x14ac:dyDescent="0.2">
      <c r="B5" s="237" t="s">
        <v>406</v>
      </c>
      <c r="C5" s="67" t="s">
        <v>407</v>
      </c>
    </row>
    <row r="6" spans="2:3" x14ac:dyDescent="0.2">
      <c r="B6" s="238"/>
      <c r="C6" s="68" t="s">
        <v>406</v>
      </c>
    </row>
    <row r="7" spans="2:3" x14ac:dyDescent="0.2">
      <c r="B7" s="239"/>
      <c r="C7" s="68" t="s">
        <v>408</v>
      </c>
    </row>
    <row r="8" spans="2:3" x14ac:dyDescent="0.2">
      <c r="B8" s="237" t="s">
        <v>409</v>
      </c>
      <c r="C8" s="67" t="s">
        <v>410</v>
      </c>
    </row>
    <row r="9" spans="2:3" x14ac:dyDescent="0.2">
      <c r="B9" s="238"/>
      <c r="C9" s="68" t="s">
        <v>411</v>
      </c>
    </row>
    <row r="10" spans="2:3" ht="25.5" x14ac:dyDescent="0.2">
      <c r="B10" s="239"/>
      <c r="C10" s="68" t="s">
        <v>412</v>
      </c>
    </row>
    <row r="11" spans="2:3" x14ac:dyDescent="0.2">
      <c r="B11" s="237" t="s">
        <v>413</v>
      </c>
      <c r="C11" s="67" t="s">
        <v>414</v>
      </c>
    </row>
    <row r="12" spans="2:3" x14ac:dyDescent="0.2">
      <c r="B12" s="238"/>
      <c r="C12" s="68" t="s">
        <v>415</v>
      </c>
    </row>
    <row r="13" spans="2:3" x14ac:dyDescent="0.2">
      <c r="B13" s="238"/>
      <c r="C13" s="68" t="s">
        <v>416</v>
      </c>
    </row>
    <row r="14" spans="2:3" x14ac:dyDescent="0.2">
      <c r="B14" s="238"/>
      <c r="C14" s="68" t="s">
        <v>417</v>
      </c>
    </row>
    <row r="15" spans="2:3" x14ac:dyDescent="0.2">
      <c r="B15" s="238"/>
      <c r="C15" s="68" t="s">
        <v>418</v>
      </c>
    </row>
    <row r="16" spans="2:3" x14ac:dyDescent="0.2">
      <c r="B16" s="238"/>
      <c r="C16" s="68" t="s">
        <v>419</v>
      </c>
    </row>
    <row r="17" spans="2:3" x14ac:dyDescent="0.2">
      <c r="B17" s="238"/>
      <c r="C17" s="68" t="s">
        <v>420</v>
      </c>
    </row>
    <row r="18" spans="2:3" x14ac:dyDescent="0.2">
      <c r="B18" s="238"/>
      <c r="C18" s="68" t="s">
        <v>421</v>
      </c>
    </row>
    <row r="19" spans="2:3" x14ac:dyDescent="0.2">
      <c r="B19" s="239"/>
      <c r="C19" s="68" t="s">
        <v>422</v>
      </c>
    </row>
    <row r="20" spans="2:3" x14ac:dyDescent="0.2">
      <c r="B20" s="237" t="s">
        <v>423</v>
      </c>
      <c r="C20" s="67" t="s">
        <v>424</v>
      </c>
    </row>
    <row r="21" spans="2:3" x14ac:dyDescent="0.2">
      <c r="B21" s="238"/>
      <c r="C21" s="68" t="s">
        <v>425</v>
      </c>
    </row>
    <row r="22" spans="2:3" x14ac:dyDescent="0.2">
      <c r="B22" s="238"/>
      <c r="C22" s="68" t="s">
        <v>426</v>
      </c>
    </row>
    <row r="23" spans="2:3" x14ac:dyDescent="0.2">
      <c r="B23" s="238"/>
      <c r="C23" s="68" t="s">
        <v>427</v>
      </c>
    </row>
    <row r="24" spans="2:3" ht="25.5" x14ac:dyDescent="0.2">
      <c r="B24" s="240"/>
      <c r="C24" s="68" t="s">
        <v>428</v>
      </c>
    </row>
    <row r="25" spans="2:3" x14ac:dyDescent="0.2">
      <c r="B25" s="63"/>
      <c r="C25" s="68" t="s">
        <v>422</v>
      </c>
    </row>
    <row r="26" spans="2:3" ht="31.5" customHeight="1" x14ac:dyDescent="0.2">
      <c r="B26" s="64" t="s">
        <v>429</v>
      </c>
      <c r="C26" s="69" t="s">
        <v>430</v>
      </c>
    </row>
  </sheetData>
  <mergeCells count="4">
    <mergeCell ref="B5:B7"/>
    <mergeCell ref="B8:B10"/>
    <mergeCell ref="B11:B19"/>
    <mergeCell ref="B20:B2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I12"/>
  <sheetViews>
    <sheetView topLeftCell="A4" zoomScale="90" zoomScaleNormal="90" workbookViewId="0">
      <selection activeCell="G10" sqref="G10"/>
    </sheetView>
  </sheetViews>
  <sheetFormatPr baseColWidth="10" defaultColWidth="9.140625" defaultRowHeight="12.75" x14ac:dyDescent="0.2"/>
  <cols>
    <col min="1" max="1" width="11.42578125" customWidth="1"/>
    <col min="2" max="2" width="10" bestFit="1" customWidth="1"/>
    <col min="3" max="3" width="17.7109375" customWidth="1"/>
    <col min="4" max="4" width="11.42578125" customWidth="1"/>
    <col min="5" max="5" width="23.42578125" customWidth="1"/>
    <col min="6" max="6" width="16.7109375" customWidth="1"/>
    <col min="7" max="7" width="27.5703125" customWidth="1"/>
    <col min="8" max="8" width="19" customWidth="1"/>
    <col min="9" max="256" width="11.42578125" customWidth="1"/>
  </cols>
  <sheetData>
    <row r="1" spans="1:9" x14ac:dyDescent="0.2">
      <c r="A1" s="241" t="s">
        <v>431</v>
      </c>
      <c r="B1" s="242"/>
      <c r="C1" s="242"/>
      <c r="D1" s="242"/>
      <c r="E1" s="242"/>
      <c r="F1" s="242"/>
      <c r="G1" s="242"/>
      <c r="H1" s="243"/>
      <c r="I1" s="1"/>
    </row>
    <row r="2" spans="1:9" x14ac:dyDescent="0.2">
      <c r="A2" s="244"/>
      <c r="B2" s="245"/>
      <c r="C2" s="245"/>
      <c r="D2" s="245"/>
      <c r="E2" s="245"/>
      <c r="F2" s="245"/>
      <c r="G2" s="245"/>
      <c r="H2" s="246"/>
      <c r="I2" s="1"/>
    </row>
    <row r="3" spans="1:9" x14ac:dyDescent="0.2">
      <c r="A3" s="247" t="s">
        <v>432</v>
      </c>
      <c r="B3" s="248" t="s">
        <v>433</v>
      </c>
      <c r="C3" s="248"/>
      <c r="D3" s="248"/>
      <c r="E3" s="248"/>
      <c r="F3" s="248"/>
      <c r="G3" s="248"/>
      <c r="H3" s="248"/>
      <c r="I3" s="1"/>
    </row>
    <row r="4" spans="1:9" ht="24" customHeight="1" x14ac:dyDescent="0.2">
      <c r="A4" s="247"/>
      <c r="B4" s="57" t="s">
        <v>164</v>
      </c>
      <c r="C4" s="57" t="s">
        <v>103</v>
      </c>
      <c r="D4" s="57" t="s">
        <v>82</v>
      </c>
      <c r="E4" s="57" t="s">
        <v>98</v>
      </c>
      <c r="F4" s="57" t="s">
        <v>92</v>
      </c>
      <c r="G4" s="57" t="s">
        <v>73</v>
      </c>
      <c r="H4" s="57" t="s">
        <v>241</v>
      </c>
      <c r="I4" s="1"/>
    </row>
    <row r="5" spans="1:9" ht="67.5" x14ac:dyDescent="0.2">
      <c r="A5" s="247"/>
      <c r="B5" s="58" t="s">
        <v>434</v>
      </c>
      <c r="C5" s="59" t="s">
        <v>435</v>
      </c>
      <c r="D5" s="59" t="s">
        <v>436</v>
      </c>
      <c r="E5" s="59" t="s">
        <v>437</v>
      </c>
      <c r="F5" s="59" t="s">
        <v>438</v>
      </c>
      <c r="G5" s="59" t="s">
        <v>439</v>
      </c>
      <c r="H5" s="59" t="s">
        <v>440</v>
      </c>
      <c r="I5" s="1"/>
    </row>
    <row r="6" spans="1:9" ht="67.5" x14ac:dyDescent="0.2">
      <c r="A6" s="247"/>
      <c r="B6" s="58" t="s">
        <v>441</v>
      </c>
      <c r="C6" s="59" t="s">
        <v>442</v>
      </c>
      <c r="D6" s="59" t="s">
        <v>443</v>
      </c>
      <c r="E6" s="59" t="s">
        <v>444</v>
      </c>
      <c r="F6" s="59" t="s">
        <v>445</v>
      </c>
      <c r="G6" s="59" t="s">
        <v>446</v>
      </c>
      <c r="H6" s="59" t="s">
        <v>447</v>
      </c>
      <c r="I6" s="1"/>
    </row>
    <row r="7" spans="1:9" ht="58.5" customHeight="1" x14ac:dyDescent="0.2">
      <c r="A7" s="247"/>
      <c r="B7" s="58" t="s">
        <v>448</v>
      </c>
      <c r="C7" s="59" t="s">
        <v>449</v>
      </c>
      <c r="D7" s="59" t="s">
        <v>450</v>
      </c>
      <c r="E7" s="59" t="s">
        <v>451</v>
      </c>
      <c r="F7" s="59" t="s">
        <v>452</v>
      </c>
      <c r="G7" s="59" t="s">
        <v>453</v>
      </c>
      <c r="H7" s="59" t="s">
        <v>454</v>
      </c>
      <c r="I7" s="1"/>
    </row>
    <row r="8" spans="1:9" ht="56.25" x14ac:dyDescent="0.2">
      <c r="A8" s="247"/>
      <c r="B8" s="58" t="s">
        <v>455</v>
      </c>
      <c r="C8" s="59" t="s">
        <v>456</v>
      </c>
      <c r="D8" s="59" t="s">
        <v>457</v>
      </c>
      <c r="E8" s="59" t="s">
        <v>458</v>
      </c>
      <c r="F8" s="59" t="s">
        <v>459</v>
      </c>
      <c r="G8" s="59" t="s">
        <v>460</v>
      </c>
      <c r="H8" s="59" t="s">
        <v>461</v>
      </c>
      <c r="I8" s="1"/>
    </row>
    <row r="9" spans="1:9" ht="78.75" x14ac:dyDescent="0.2">
      <c r="A9" s="247"/>
      <c r="B9" s="58" t="s">
        <v>462</v>
      </c>
      <c r="C9" s="59" t="s">
        <v>463</v>
      </c>
      <c r="D9" s="59" t="s">
        <v>464</v>
      </c>
      <c r="E9" s="59" t="s">
        <v>465</v>
      </c>
      <c r="F9" s="59"/>
      <c r="G9" s="59" t="s">
        <v>466</v>
      </c>
      <c r="H9" s="59" t="s">
        <v>467</v>
      </c>
      <c r="I9" s="1"/>
    </row>
    <row r="10" spans="1:9" ht="33.75" x14ac:dyDescent="0.2">
      <c r="A10" s="247"/>
      <c r="B10" s="58" t="s">
        <v>468</v>
      </c>
      <c r="C10" s="59" t="s">
        <v>469</v>
      </c>
      <c r="D10" s="59" t="s">
        <v>278</v>
      </c>
      <c r="E10" s="59" t="s">
        <v>470</v>
      </c>
      <c r="F10" s="59"/>
      <c r="G10" s="59" t="s">
        <v>199</v>
      </c>
      <c r="H10" s="59" t="s">
        <v>471</v>
      </c>
      <c r="I10" s="1"/>
    </row>
    <row r="11" spans="1:9" ht="56.25" x14ac:dyDescent="0.2">
      <c r="A11" s="247"/>
      <c r="B11" s="58" t="s">
        <v>472</v>
      </c>
      <c r="C11" s="59" t="s">
        <v>473</v>
      </c>
      <c r="D11" s="59"/>
      <c r="E11" s="59"/>
      <c r="F11" s="59"/>
      <c r="G11" s="59" t="s">
        <v>359</v>
      </c>
      <c r="H11" s="59"/>
      <c r="I11" s="1"/>
    </row>
    <row r="12" spans="1:9" ht="22.5" x14ac:dyDescent="0.2">
      <c r="A12" s="247"/>
      <c r="B12" s="58" t="s">
        <v>474</v>
      </c>
      <c r="C12" s="59"/>
      <c r="D12" s="59"/>
      <c r="E12" s="59"/>
      <c r="F12" s="59"/>
      <c r="G12" s="59" t="s">
        <v>475</v>
      </c>
      <c r="H12" s="59"/>
      <c r="I12" s="1"/>
    </row>
  </sheetData>
  <mergeCells count="3">
    <mergeCell ref="A1:H2"/>
    <mergeCell ref="A3:A12"/>
    <mergeCell ref="B3:H3"/>
  </mergeCells>
  <pageMargins left="0.70866141732283472" right="0.70866141732283472" top="0.74803149606299213" bottom="0.74803149606299213" header="0.31496062992125984" footer="0.31496062992125984"/>
  <pageSetup paperSize="9" scale="9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G68"/>
  <sheetViews>
    <sheetView topLeftCell="A43" workbookViewId="0">
      <selection activeCell="B67" sqref="B67"/>
    </sheetView>
  </sheetViews>
  <sheetFormatPr baseColWidth="10" defaultColWidth="9.140625" defaultRowHeight="12.75" x14ac:dyDescent="0.2"/>
  <cols>
    <col min="1" max="1" width="11.85546875" customWidth="1"/>
    <col min="2" max="2" width="13.28515625" customWidth="1"/>
    <col min="3" max="3" width="19.28515625" customWidth="1"/>
    <col min="4" max="4" width="59.42578125" customWidth="1"/>
    <col min="5" max="256" width="11.42578125" customWidth="1"/>
  </cols>
  <sheetData>
    <row r="3" spans="2:4" ht="15.75" thickBot="1" x14ac:dyDescent="0.25">
      <c r="B3" s="267" t="s">
        <v>476</v>
      </c>
      <c r="C3" s="267"/>
      <c r="D3" s="267"/>
    </row>
    <row r="4" spans="2:4" ht="23.25" thickTop="1" x14ac:dyDescent="0.2">
      <c r="B4" s="2" t="s">
        <v>477</v>
      </c>
      <c r="C4" s="3" t="s">
        <v>478</v>
      </c>
      <c r="D4" s="4" t="s">
        <v>479</v>
      </c>
    </row>
    <row r="5" spans="2:4" ht="33.75" x14ac:dyDescent="0.2">
      <c r="B5" s="5" t="s">
        <v>480</v>
      </c>
      <c r="C5" s="6">
        <v>10</v>
      </c>
      <c r="D5" s="7" t="s">
        <v>481</v>
      </c>
    </row>
    <row r="6" spans="2:4" ht="33.75" x14ac:dyDescent="0.2">
      <c r="B6" s="5" t="s">
        <v>390</v>
      </c>
      <c r="C6" s="6">
        <v>6</v>
      </c>
      <c r="D6" s="7" t="s">
        <v>482</v>
      </c>
    </row>
    <row r="7" spans="2:4" ht="33.75" x14ac:dyDescent="0.2">
      <c r="B7" s="5" t="s">
        <v>285</v>
      </c>
      <c r="C7" s="6">
        <v>2</v>
      </c>
      <c r="D7" s="7" t="s">
        <v>483</v>
      </c>
    </row>
    <row r="8" spans="2:4" ht="23.25" thickBot="1" x14ac:dyDescent="0.25">
      <c r="B8" s="8" t="s">
        <v>287</v>
      </c>
      <c r="C8" s="9">
        <v>1</v>
      </c>
      <c r="D8" s="10" t="s">
        <v>484</v>
      </c>
    </row>
    <row r="9" spans="2:4" ht="13.5" thickTop="1" x14ac:dyDescent="0.2">
      <c r="B9" s="11"/>
      <c r="C9" s="11"/>
      <c r="D9" s="11"/>
    </row>
    <row r="10" spans="2:4" x14ac:dyDescent="0.2">
      <c r="B10" s="12"/>
      <c r="C10" s="12"/>
      <c r="D10" s="12"/>
    </row>
    <row r="11" spans="2:4" ht="15.75" thickBot="1" x14ac:dyDescent="0.25">
      <c r="B11" s="268" t="s">
        <v>485</v>
      </c>
      <c r="C11" s="268"/>
      <c r="D11" s="268"/>
    </row>
    <row r="12" spans="2:4" ht="23.25" thickTop="1" x14ac:dyDescent="0.2">
      <c r="B12" s="2" t="s">
        <v>486</v>
      </c>
      <c r="C12" s="3" t="s">
        <v>487</v>
      </c>
      <c r="D12" s="4" t="s">
        <v>479</v>
      </c>
    </row>
    <row r="13" spans="2:4" ht="22.5" x14ac:dyDescent="0.2">
      <c r="B13" s="13" t="s">
        <v>488</v>
      </c>
      <c r="C13" s="14">
        <v>4</v>
      </c>
      <c r="D13" s="7" t="s">
        <v>489</v>
      </c>
    </row>
    <row r="14" spans="2:4" ht="22.5" x14ac:dyDescent="0.2">
      <c r="B14" s="13" t="s">
        <v>391</v>
      </c>
      <c r="C14" s="14">
        <v>3</v>
      </c>
      <c r="D14" s="7" t="s">
        <v>490</v>
      </c>
    </row>
    <row r="15" spans="2:4" ht="22.5" x14ac:dyDescent="0.2">
      <c r="B15" s="13" t="s">
        <v>286</v>
      </c>
      <c r="C15" s="14">
        <v>2</v>
      </c>
      <c r="D15" s="7" t="s">
        <v>491</v>
      </c>
    </row>
    <row r="16" spans="2:4" ht="13.5" thickBot="1" x14ac:dyDescent="0.25">
      <c r="B16" s="15" t="s">
        <v>492</v>
      </c>
      <c r="C16" s="9">
        <v>1</v>
      </c>
      <c r="D16" s="10" t="s">
        <v>493</v>
      </c>
    </row>
    <row r="17" spans="2:7" ht="13.5" thickTop="1" x14ac:dyDescent="0.2"/>
    <row r="19" spans="2:7" ht="15" x14ac:dyDescent="0.2">
      <c r="B19" s="268" t="s">
        <v>494</v>
      </c>
      <c r="C19" s="268"/>
      <c r="D19" s="268"/>
      <c r="E19" s="268"/>
      <c r="F19" s="268"/>
      <c r="G19" s="268"/>
    </row>
    <row r="20" spans="2:7" x14ac:dyDescent="0.2">
      <c r="B20" s="269" t="s">
        <v>495</v>
      </c>
      <c r="C20" s="270"/>
      <c r="D20" s="273" t="s">
        <v>496</v>
      </c>
      <c r="E20" s="274"/>
      <c r="F20" s="274"/>
      <c r="G20" s="275"/>
    </row>
    <row r="21" spans="2:7" x14ac:dyDescent="0.2">
      <c r="B21" s="271"/>
      <c r="C21" s="272"/>
      <c r="D21" s="14">
        <v>4</v>
      </c>
      <c r="E21" s="6">
        <v>3</v>
      </c>
      <c r="F21" s="6">
        <v>2</v>
      </c>
      <c r="G21" s="6">
        <v>1</v>
      </c>
    </row>
    <row r="22" spans="2:7" x14ac:dyDescent="0.2">
      <c r="B22" s="259" t="s">
        <v>497</v>
      </c>
      <c r="C22" s="6">
        <v>10</v>
      </c>
      <c r="D22" s="16" t="s">
        <v>498</v>
      </c>
      <c r="E22" s="16" t="s">
        <v>499</v>
      </c>
      <c r="F22" s="16" t="s">
        <v>500</v>
      </c>
      <c r="G22" s="16" t="s">
        <v>501</v>
      </c>
    </row>
    <row r="23" spans="2:7" x14ac:dyDescent="0.2">
      <c r="B23" s="260"/>
      <c r="C23" s="6">
        <v>6</v>
      </c>
      <c r="D23" s="17" t="s">
        <v>502</v>
      </c>
      <c r="E23" s="16" t="s">
        <v>503</v>
      </c>
      <c r="F23" s="16" t="s">
        <v>504</v>
      </c>
      <c r="G23" s="18" t="s">
        <v>505</v>
      </c>
    </row>
    <row r="24" spans="2:7" x14ac:dyDescent="0.2">
      <c r="B24" s="261"/>
      <c r="C24" s="6">
        <v>2</v>
      </c>
      <c r="D24" s="19" t="s">
        <v>506</v>
      </c>
      <c r="E24" s="18" t="s">
        <v>505</v>
      </c>
      <c r="F24" s="6" t="s">
        <v>507</v>
      </c>
      <c r="G24" s="6" t="s">
        <v>508</v>
      </c>
    </row>
    <row r="27" spans="2:7" ht="15" thickBot="1" x14ac:dyDescent="0.25">
      <c r="B27" s="263" t="s">
        <v>509</v>
      </c>
      <c r="C27" s="263"/>
      <c r="D27" s="263"/>
    </row>
    <row r="28" spans="2:7" ht="23.25" thickTop="1" x14ac:dyDescent="0.2">
      <c r="B28" s="2" t="s">
        <v>495</v>
      </c>
      <c r="C28" s="3" t="s">
        <v>510</v>
      </c>
      <c r="D28" s="4" t="s">
        <v>479</v>
      </c>
    </row>
    <row r="29" spans="2:7" ht="22.5" x14ac:dyDescent="0.2">
      <c r="B29" s="13" t="s">
        <v>480</v>
      </c>
      <c r="C29" s="14" t="s">
        <v>511</v>
      </c>
      <c r="D29" s="7" t="s">
        <v>512</v>
      </c>
    </row>
    <row r="30" spans="2:7" ht="33.75" x14ac:dyDescent="0.2">
      <c r="B30" s="13" t="s">
        <v>390</v>
      </c>
      <c r="C30" s="14" t="s">
        <v>513</v>
      </c>
      <c r="D30" s="7" t="s">
        <v>514</v>
      </c>
    </row>
    <row r="31" spans="2:7" ht="22.5" x14ac:dyDescent="0.2">
      <c r="B31" s="13" t="s">
        <v>285</v>
      </c>
      <c r="C31" s="14" t="s">
        <v>515</v>
      </c>
      <c r="D31" s="7" t="s">
        <v>516</v>
      </c>
    </row>
    <row r="32" spans="2:7" ht="34.5" thickBot="1" x14ac:dyDescent="0.25">
      <c r="B32" s="15" t="s">
        <v>287</v>
      </c>
      <c r="C32" s="9" t="s">
        <v>517</v>
      </c>
      <c r="D32" s="10" t="s">
        <v>518</v>
      </c>
    </row>
    <row r="33" spans="2:7" ht="13.5" thickTop="1" x14ac:dyDescent="0.2">
      <c r="B33" s="20"/>
      <c r="C33" s="20"/>
      <c r="D33" s="20"/>
    </row>
    <row r="34" spans="2:7" x14ac:dyDescent="0.2">
      <c r="B34" s="11"/>
      <c r="C34" s="11"/>
      <c r="D34" s="11"/>
    </row>
    <row r="35" spans="2:7" ht="14.25" x14ac:dyDescent="0.2">
      <c r="B35" s="263" t="s">
        <v>519</v>
      </c>
      <c r="C35" s="263"/>
      <c r="D35" s="263"/>
    </row>
    <row r="36" spans="2:7" x14ac:dyDescent="0.2">
      <c r="B36" s="264" t="s">
        <v>520</v>
      </c>
      <c r="C36" s="264" t="s">
        <v>521</v>
      </c>
      <c r="D36" s="21" t="s">
        <v>479</v>
      </c>
    </row>
    <row r="37" spans="2:7" x14ac:dyDescent="0.2">
      <c r="B37" s="264"/>
      <c r="C37" s="264"/>
      <c r="D37" s="21" t="s">
        <v>522</v>
      </c>
    </row>
    <row r="38" spans="2:7" x14ac:dyDescent="0.2">
      <c r="B38" s="22" t="s">
        <v>523</v>
      </c>
      <c r="C38" s="6">
        <v>100</v>
      </c>
      <c r="D38" s="23" t="s">
        <v>524</v>
      </c>
    </row>
    <row r="39" spans="2:7" ht="22.5" x14ac:dyDescent="0.2">
      <c r="B39" s="22" t="s">
        <v>525</v>
      </c>
      <c r="C39" s="6">
        <v>60</v>
      </c>
      <c r="D39" s="23" t="s">
        <v>526</v>
      </c>
    </row>
    <row r="40" spans="2:7" x14ac:dyDescent="0.2">
      <c r="B40" s="22" t="s">
        <v>288</v>
      </c>
      <c r="C40" s="6">
        <v>25</v>
      </c>
      <c r="D40" s="23" t="s">
        <v>527</v>
      </c>
    </row>
    <row r="41" spans="2:7" x14ac:dyDescent="0.2">
      <c r="B41" s="22" t="s">
        <v>528</v>
      </c>
      <c r="C41" s="6">
        <v>10</v>
      </c>
      <c r="D41" s="23" t="s">
        <v>529</v>
      </c>
    </row>
    <row r="44" spans="2:7" x14ac:dyDescent="0.2">
      <c r="B44" s="249" t="s">
        <v>530</v>
      </c>
      <c r="C44" s="249"/>
      <c r="D44" s="249"/>
      <c r="E44" s="249"/>
      <c r="F44" s="249"/>
      <c r="G44" s="249"/>
    </row>
    <row r="45" spans="2:7" x14ac:dyDescent="0.2">
      <c r="B45" s="264" t="s">
        <v>531</v>
      </c>
      <c r="C45" s="264"/>
      <c r="D45" s="265" t="s">
        <v>532</v>
      </c>
      <c r="E45" s="265"/>
      <c r="F45" s="265"/>
      <c r="G45" s="265"/>
    </row>
    <row r="46" spans="2:7" x14ac:dyDescent="0.2">
      <c r="B46" s="264"/>
      <c r="C46" s="264"/>
      <c r="D46" s="23" t="s">
        <v>533</v>
      </c>
      <c r="E46" s="24" t="s">
        <v>534</v>
      </c>
      <c r="F46" s="25" t="s">
        <v>535</v>
      </c>
      <c r="G46" s="25" t="s">
        <v>536</v>
      </c>
    </row>
    <row r="47" spans="2:7" x14ac:dyDescent="0.2">
      <c r="B47" s="251" t="s">
        <v>537</v>
      </c>
      <c r="C47" s="6">
        <v>100</v>
      </c>
      <c r="D47" s="26" t="s">
        <v>538</v>
      </c>
      <c r="E47" s="27" t="s">
        <v>539</v>
      </c>
      <c r="F47" s="27" t="s">
        <v>540</v>
      </c>
      <c r="G47" s="28" t="s">
        <v>541</v>
      </c>
    </row>
    <row r="48" spans="2:7" x14ac:dyDescent="0.2">
      <c r="B48" s="251"/>
      <c r="C48" s="252">
        <v>60</v>
      </c>
      <c r="D48" s="254" t="s">
        <v>542</v>
      </c>
      <c r="E48" s="254" t="s">
        <v>543</v>
      </c>
      <c r="F48" s="257" t="s">
        <v>544</v>
      </c>
      <c r="G48" s="28" t="s">
        <v>545</v>
      </c>
    </row>
    <row r="49" spans="2:7" x14ac:dyDescent="0.2">
      <c r="B49" s="251"/>
      <c r="C49" s="253"/>
      <c r="D49" s="255"/>
      <c r="E49" s="255"/>
      <c r="F49" s="258"/>
      <c r="G49" s="29" t="s">
        <v>546</v>
      </c>
    </row>
    <row r="50" spans="2:7" x14ac:dyDescent="0.2">
      <c r="B50" s="251"/>
      <c r="C50" s="6">
        <v>25</v>
      </c>
      <c r="D50" s="26" t="s">
        <v>547</v>
      </c>
      <c r="E50" s="30" t="s">
        <v>548</v>
      </c>
      <c r="F50" s="30" t="s">
        <v>549</v>
      </c>
      <c r="G50" s="31" t="s">
        <v>550</v>
      </c>
    </row>
    <row r="51" spans="2:7" x14ac:dyDescent="0.2">
      <c r="B51" s="251"/>
      <c r="C51" s="256">
        <v>10</v>
      </c>
      <c r="D51" s="257" t="s">
        <v>551</v>
      </c>
      <c r="E51" s="30" t="s">
        <v>552</v>
      </c>
      <c r="F51" s="262" t="s">
        <v>553</v>
      </c>
      <c r="G51" s="266" t="s">
        <v>554</v>
      </c>
    </row>
    <row r="52" spans="2:7" x14ac:dyDescent="0.2">
      <c r="B52" s="251"/>
      <c r="C52" s="256"/>
      <c r="D52" s="258"/>
      <c r="E52" s="32" t="s">
        <v>555</v>
      </c>
      <c r="F52" s="262"/>
      <c r="G52" s="266"/>
    </row>
    <row r="55" spans="2:7" x14ac:dyDescent="0.2">
      <c r="B55" s="249" t="s">
        <v>556</v>
      </c>
      <c r="C55" s="249"/>
      <c r="D55" s="249"/>
    </row>
    <row r="56" spans="2:7" x14ac:dyDescent="0.2">
      <c r="B56" s="33" t="s">
        <v>557</v>
      </c>
      <c r="C56" s="33" t="s">
        <v>558</v>
      </c>
      <c r="D56" s="34" t="s">
        <v>479</v>
      </c>
    </row>
    <row r="57" spans="2:7" ht="22.5" x14ac:dyDescent="0.2">
      <c r="B57" s="6" t="s">
        <v>559</v>
      </c>
      <c r="C57" s="6" t="s">
        <v>560</v>
      </c>
      <c r="D57" s="23" t="s">
        <v>561</v>
      </c>
    </row>
    <row r="58" spans="2:7" ht="22.5" x14ac:dyDescent="0.2">
      <c r="B58" s="6" t="s">
        <v>392</v>
      </c>
      <c r="C58" s="6" t="s">
        <v>562</v>
      </c>
      <c r="D58" s="23" t="s">
        <v>563</v>
      </c>
    </row>
    <row r="59" spans="2:7" x14ac:dyDescent="0.2">
      <c r="B59" s="6" t="s">
        <v>289</v>
      </c>
      <c r="C59" s="6" t="s">
        <v>564</v>
      </c>
      <c r="D59" s="23" t="s">
        <v>565</v>
      </c>
    </row>
    <row r="60" spans="2:7" ht="33.75" x14ac:dyDescent="0.2">
      <c r="B60" s="6" t="s">
        <v>566</v>
      </c>
      <c r="C60" s="6" t="s">
        <v>567</v>
      </c>
      <c r="D60" s="23" t="s">
        <v>568</v>
      </c>
    </row>
    <row r="63" spans="2:7" x14ac:dyDescent="0.2">
      <c r="B63" s="250" t="s">
        <v>569</v>
      </c>
      <c r="C63" s="250"/>
    </row>
    <row r="64" spans="2:7" x14ac:dyDescent="0.2">
      <c r="B64" s="35" t="s">
        <v>557</v>
      </c>
      <c r="C64" s="21" t="s">
        <v>479</v>
      </c>
    </row>
    <row r="65" spans="2:3" x14ac:dyDescent="0.2">
      <c r="B65" s="177" t="s">
        <v>559</v>
      </c>
      <c r="C65" s="23" t="s">
        <v>570</v>
      </c>
    </row>
    <row r="66" spans="2:3" ht="33.75" x14ac:dyDescent="0.2">
      <c r="B66" s="178" t="s">
        <v>392</v>
      </c>
      <c r="C66" s="23" t="s">
        <v>393</v>
      </c>
    </row>
    <row r="67" spans="2:3" x14ac:dyDescent="0.2">
      <c r="B67" s="179" t="s">
        <v>289</v>
      </c>
      <c r="C67" s="23" t="s">
        <v>290</v>
      </c>
    </row>
    <row r="68" spans="2:3" x14ac:dyDescent="0.2">
      <c r="B68" s="179" t="s">
        <v>566</v>
      </c>
      <c r="C68" s="23" t="s">
        <v>571</v>
      </c>
    </row>
  </sheetData>
  <mergeCells count="24">
    <mergeCell ref="B3:D3"/>
    <mergeCell ref="B11:D11"/>
    <mergeCell ref="B19:G19"/>
    <mergeCell ref="B20:C21"/>
    <mergeCell ref="D20:G20"/>
    <mergeCell ref="B22:B24"/>
    <mergeCell ref="F51:F52"/>
    <mergeCell ref="B27:D27"/>
    <mergeCell ref="B35:D35"/>
    <mergeCell ref="B36:B37"/>
    <mergeCell ref="C36:C37"/>
    <mergeCell ref="B44:G44"/>
    <mergeCell ref="B45:C46"/>
    <mergeCell ref="D45:G45"/>
    <mergeCell ref="G51:G52"/>
    <mergeCell ref="F48:F49"/>
    <mergeCell ref="E48:E49"/>
    <mergeCell ref="B55:D55"/>
    <mergeCell ref="B63:C63"/>
    <mergeCell ref="B47:B52"/>
    <mergeCell ref="C48:C49"/>
    <mergeCell ref="D48:D49"/>
    <mergeCell ref="C51:C52"/>
    <mergeCell ref="D51:D5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1</vt:i4>
      </vt:variant>
    </vt:vector>
  </HeadingPairs>
  <TitlesOfParts>
    <vt:vector size="9" baseType="lpstr">
      <vt:lpstr>Actividades internas</vt:lpstr>
      <vt:lpstr>Viveros</vt:lpstr>
      <vt:lpstr>Zoocriaderos</vt:lpstr>
      <vt:lpstr>Actividades externas</vt:lpstr>
      <vt:lpstr>Control de actualización</vt:lpstr>
      <vt:lpstr>Areas</vt:lpstr>
      <vt:lpstr>Peligros</vt:lpstr>
      <vt:lpstr>Eval Riesgo</vt:lpstr>
      <vt:lpstr>'Eval Riesgo'!Área_de_impresión</vt:lpstr>
    </vt:vector>
  </TitlesOfParts>
  <Manager/>
  <Company>Suramericana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relles</dc:creator>
  <cp:keywords/>
  <dc:description/>
  <cp:lastModifiedBy>Usuario</cp:lastModifiedBy>
  <cp:revision/>
  <dcterms:created xsi:type="dcterms:W3CDTF">2012-06-29T03:23:13Z</dcterms:created>
  <dcterms:modified xsi:type="dcterms:W3CDTF">2022-05-18T18:38:20Z</dcterms:modified>
  <cp:category/>
  <cp:contentStatus/>
</cp:coreProperties>
</file>