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Tugas Akhir\"/>
    </mc:Choice>
  </mc:AlternateContent>
  <xr:revisionPtr revIDLastSave="0" documentId="13_ncr:40001_{8D8D88B8-8DA9-423F-B509-D19D98FDEA5B}" xr6:coauthVersionLast="47" xr6:coauthVersionMax="47" xr10:uidLastSave="{00000000-0000-0000-0000-000000000000}"/>
  <bookViews>
    <workbookView xWindow="-108" yWindow="-108" windowWidth="23256" windowHeight="12456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6" i="1" l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S43" i="1"/>
  <c r="T43" i="1" s="1"/>
  <c r="R43" i="1"/>
  <c r="A43" i="1"/>
  <c r="S42" i="1"/>
  <c r="T42" i="1" s="1"/>
  <c r="R42" i="1"/>
  <c r="A42" i="1"/>
  <c r="S41" i="1"/>
  <c r="T41" i="1" s="1"/>
  <c r="R41" i="1"/>
  <c r="A41" i="1"/>
  <c r="S40" i="1"/>
  <c r="T40" i="1" s="1"/>
  <c r="R40" i="1"/>
  <c r="A40" i="1"/>
  <c r="S39" i="1"/>
  <c r="T39" i="1" s="1"/>
  <c r="R39" i="1"/>
  <c r="A39" i="1"/>
  <c r="S38" i="1"/>
  <c r="T38" i="1" s="1"/>
  <c r="R38" i="1"/>
  <c r="A38" i="1"/>
  <c r="O37" i="1"/>
  <c r="N37" i="1"/>
  <c r="M37" i="1"/>
  <c r="L37" i="1"/>
  <c r="K37" i="1"/>
  <c r="J37" i="1"/>
  <c r="I37" i="1"/>
  <c r="H37" i="1"/>
  <c r="G37" i="1"/>
  <c r="F37" i="1"/>
  <c r="E37" i="1"/>
  <c r="S37" i="1" s="1"/>
  <c r="D37" i="1"/>
  <c r="C37" i="1"/>
  <c r="R37" i="1" s="1"/>
  <c r="B37" i="1"/>
  <c r="A37" i="1"/>
  <c r="O36" i="1"/>
  <c r="N36" i="1"/>
  <c r="M36" i="1"/>
  <c r="L36" i="1"/>
  <c r="K36" i="1"/>
  <c r="J36" i="1"/>
  <c r="I36" i="1"/>
  <c r="H36" i="1"/>
  <c r="G36" i="1"/>
  <c r="F36" i="1"/>
  <c r="E36" i="1"/>
  <c r="S36" i="1" s="1"/>
  <c r="D36" i="1"/>
  <c r="C36" i="1"/>
  <c r="R36" i="1" s="1"/>
  <c r="B36" i="1"/>
  <c r="A36" i="1"/>
  <c r="O35" i="1"/>
  <c r="N35" i="1"/>
  <c r="M35" i="1"/>
  <c r="L35" i="1"/>
  <c r="K35" i="1"/>
  <c r="J35" i="1"/>
  <c r="I35" i="1"/>
  <c r="H35" i="1"/>
  <c r="G35" i="1"/>
  <c r="F35" i="1"/>
  <c r="E35" i="1"/>
  <c r="S35" i="1" s="1"/>
  <c r="D35" i="1"/>
  <c r="C35" i="1"/>
  <c r="R35" i="1" s="1"/>
  <c r="B35" i="1"/>
  <c r="A35" i="1"/>
  <c r="O34" i="1"/>
  <c r="N34" i="1"/>
  <c r="M34" i="1"/>
  <c r="L34" i="1"/>
  <c r="K34" i="1"/>
  <c r="J34" i="1"/>
  <c r="I34" i="1"/>
  <c r="H34" i="1"/>
  <c r="G34" i="1"/>
  <c r="F34" i="1"/>
  <c r="E34" i="1"/>
  <c r="S34" i="1" s="1"/>
  <c r="D34" i="1"/>
  <c r="C34" i="1"/>
  <c r="R34" i="1" s="1"/>
  <c r="B34" i="1"/>
  <c r="A34" i="1"/>
  <c r="O33" i="1"/>
  <c r="N33" i="1"/>
  <c r="M33" i="1"/>
  <c r="L33" i="1"/>
  <c r="K33" i="1"/>
  <c r="J33" i="1"/>
  <c r="I33" i="1"/>
  <c r="H33" i="1"/>
  <c r="G33" i="1"/>
  <c r="F33" i="1"/>
  <c r="E33" i="1"/>
  <c r="S33" i="1" s="1"/>
  <c r="D33" i="1"/>
  <c r="C33" i="1"/>
  <c r="R33" i="1" s="1"/>
  <c r="B33" i="1"/>
  <c r="A33" i="1"/>
  <c r="O32" i="1"/>
  <c r="N32" i="1"/>
  <c r="M32" i="1"/>
  <c r="L32" i="1"/>
  <c r="K32" i="1"/>
  <c r="J32" i="1"/>
  <c r="I32" i="1"/>
  <c r="H32" i="1"/>
  <c r="G32" i="1"/>
  <c r="F32" i="1"/>
  <c r="E32" i="1"/>
  <c r="S32" i="1" s="1"/>
  <c r="D32" i="1"/>
  <c r="C32" i="1"/>
  <c r="R32" i="1" s="1"/>
  <c r="B32" i="1"/>
  <c r="A32" i="1"/>
  <c r="O31" i="1"/>
  <c r="N31" i="1"/>
  <c r="M31" i="1"/>
  <c r="L31" i="1"/>
  <c r="K31" i="1"/>
  <c r="J31" i="1"/>
  <c r="I31" i="1"/>
  <c r="H31" i="1"/>
  <c r="G31" i="1"/>
  <c r="F31" i="1"/>
  <c r="E31" i="1"/>
  <c r="S31" i="1" s="1"/>
  <c r="D31" i="1"/>
  <c r="C31" i="1"/>
  <c r="R31" i="1" s="1"/>
  <c r="B31" i="1"/>
  <c r="A31" i="1"/>
  <c r="O30" i="1"/>
  <c r="N30" i="1"/>
  <c r="M30" i="1"/>
  <c r="L30" i="1"/>
  <c r="K30" i="1"/>
  <c r="J30" i="1"/>
  <c r="I30" i="1"/>
  <c r="H30" i="1"/>
  <c r="G30" i="1"/>
  <c r="F30" i="1"/>
  <c r="E30" i="1"/>
  <c r="S30" i="1" s="1"/>
  <c r="D30" i="1"/>
  <c r="C30" i="1"/>
  <c r="R30" i="1" s="1"/>
  <c r="B30" i="1"/>
  <c r="A30" i="1"/>
  <c r="O29" i="1"/>
  <c r="N29" i="1"/>
  <c r="M29" i="1"/>
  <c r="L29" i="1"/>
  <c r="K29" i="1"/>
  <c r="J29" i="1"/>
  <c r="I29" i="1"/>
  <c r="H29" i="1"/>
  <c r="G29" i="1"/>
  <c r="F29" i="1"/>
  <c r="E29" i="1"/>
  <c r="S29" i="1" s="1"/>
  <c r="D29" i="1"/>
  <c r="C29" i="1"/>
  <c r="R29" i="1" s="1"/>
  <c r="B29" i="1"/>
  <c r="A29" i="1"/>
  <c r="O28" i="1"/>
  <c r="N28" i="1"/>
  <c r="M28" i="1"/>
  <c r="L28" i="1"/>
  <c r="K28" i="1"/>
  <c r="J28" i="1"/>
  <c r="I28" i="1"/>
  <c r="H28" i="1"/>
  <c r="G28" i="1"/>
  <c r="F28" i="1"/>
  <c r="E28" i="1"/>
  <c r="S28" i="1" s="1"/>
  <c r="D28" i="1"/>
  <c r="C28" i="1"/>
  <c r="R28" i="1" s="1"/>
  <c r="B28" i="1"/>
  <c r="A28" i="1"/>
  <c r="O27" i="1"/>
  <c r="N27" i="1"/>
  <c r="M27" i="1"/>
  <c r="L27" i="1"/>
  <c r="K27" i="1"/>
  <c r="J27" i="1"/>
  <c r="I27" i="1"/>
  <c r="H27" i="1"/>
  <c r="G27" i="1"/>
  <c r="F27" i="1"/>
  <c r="E27" i="1"/>
  <c r="S27" i="1" s="1"/>
  <c r="D27" i="1"/>
  <c r="C27" i="1"/>
  <c r="R27" i="1" s="1"/>
  <c r="B27" i="1"/>
  <c r="A27" i="1"/>
  <c r="O26" i="1"/>
  <c r="N26" i="1"/>
  <c r="M26" i="1"/>
  <c r="L26" i="1"/>
  <c r="K26" i="1"/>
  <c r="J26" i="1"/>
  <c r="I26" i="1"/>
  <c r="H26" i="1"/>
  <c r="G26" i="1"/>
  <c r="F26" i="1"/>
  <c r="E26" i="1"/>
  <c r="S26" i="1" s="1"/>
  <c r="D26" i="1"/>
  <c r="C26" i="1"/>
  <c r="R26" i="1" s="1"/>
  <c r="B26" i="1"/>
  <c r="A26" i="1"/>
  <c r="O25" i="1"/>
  <c r="N25" i="1"/>
  <c r="M25" i="1"/>
  <c r="L25" i="1"/>
  <c r="K25" i="1"/>
  <c r="J25" i="1"/>
  <c r="I25" i="1"/>
  <c r="H25" i="1"/>
  <c r="G25" i="1"/>
  <c r="F25" i="1"/>
  <c r="E25" i="1"/>
  <c r="S25" i="1" s="1"/>
  <c r="D25" i="1"/>
  <c r="C25" i="1"/>
  <c r="R25" i="1" s="1"/>
  <c r="B25" i="1"/>
  <c r="A25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4" i="1" s="1"/>
  <c r="B24" i="1"/>
  <c r="A24" i="1"/>
  <c r="O23" i="1"/>
  <c r="N23" i="1"/>
  <c r="M23" i="1"/>
  <c r="L23" i="1"/>
  <c r="K23" i="1"/>
  <c r="J23" i="1"/>
  <c r="I23" i="1"/>
  <c r="H23" i="1"/>
  <c r="G23" i="1"/>
  <c r="F23" i="1"/>
  <c r="E23" i="1"/>
  <c r="S23" i="1" s="1"/>
  <c r="D23" i="1"/>
  <c r="C23" i="1"/>
  <c r="R23" i="1" s="1"/>
  <c r="B23" i="1"/>
  <c r="A23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S22" i="1" s="1"/>
  <c r="B22" i="1"/>
  <c r="A22" i="1"/>
  <c r="O21" i="1"/>
  <c r="N21" i="1"/>
  <c r="M21" i="1"/>
  <c r="L21" i="1"/>
  <c r="K21" i="1"/>
  <c r="J21" i="1"/>
  <c r="I21" i="1"/>
  <c r="H21" i="1"/>
  <c r="G21" i="1"/>
  <c r="F21" i="1"/>
  <c r="E21" i="1"/>
  <c r="S21" i="1" s="1"/>
  <c r="D21" i="1"/>
  <c r="C21" i="1"/>
  <c r="R21" i="1" s="1"/>
  <c r="B21" i="1"/>
  <c r="A21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S20" i="1" s="1"/>
  <c r="B20" i="1"/>
  <c r="A20" i="1"/>
  <c r="O19" i="1"/>
  <c r="N19" i="1"/>
  <c r="M19" i="1"/>
  <c r="L19" i="1"/>
  <c r="K19" i="1"/>
  <c r="J19" i="1"/>
  <c r="I19" i="1"/>
  <c r="H19" i="1"/>
  <c r="G19" i="1"/>
  <c r="F19" i="1"/>
  <c r="E19" i="1"/>
  <c r="S19" i="1" s="1"/>
  <c r="T19" i="1" s="1"/>
  <c r="D19" i="1"/>
  <c r="C19" i="1"/>
  <c r="R19" i="1" s="1"/>
  <c r="B19" i="1"/>
  <c r="A19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S18" i="1" s="1"/>
  <c r="T18" i="1" s="1"/>
  <c r="B18" i="1"/>
  <c r="A18" i="1"/>
  <c r="O17" i="1"/>
  <c r="N17" i="1"/>
  <c r="M17" i="1"/>
  <c r="L17" i="1"/>
  <c r="K17" i="1"/>
  <c r="J17" i="1"/>
  <c r="I17" i="1"/>
  <c r="H17" i="1"/>
  <c r="G17" i="1"/>
  <c r="F17" i="1"/>
  <c r="E17" i="1"/>
  <c r="S17" i="1" s="1"/>
  <c r="T17" i="1" s="1"/>
  <c r="D17" i="1"/>
  <c r="C17" i="1"/>
  <c r="R17" i="1" s="1"/>
  <c r="B17" i="1"/>
  <c r="A17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S16" i="1" s="1"/>
  <c r="B16" i="1"/>
  <c r="A16" i="1"/>
  <c r="O15" i="1"/>
  <c r="N15" i="1"/>
  <c r="M15" i="1"/>
  <c r="L15" i="1"/>
  <c r="K15" i="1"/>
  <c r="J15" i="1"/>
  <c r="I15" i="1"/>
  <c r="H15" i="1"/>
  <c r="G15" i="1"/>
  <c r="F15" i="1"/>
  <c r="E15" i="1"/>
  <c r="S15" i="1" s="1"/>
  <c r="D15" i="1"/>
  <c r="C15" i="1"/>
  <c r="R15" i="1" s="1"/>
  <c r="B15" i="1"/>
  <c r="A15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S14" i="1" s="1"/>
  <c r="T14" i="1" s="1"/>
  <c r="B14" i="1"/>
  <c r="A14" i="1"/>
  <c r="O13" i="1"/>
  <c r="N13" i="1"/>
  <c r="M13" i="1"/>
  <c r="L13" i="1"/>
  <c r="K13" i="1"/>
  <c r="J13" i="1"/>
  <c r="I13" i="1"/>
  <c r="H13" i="1"/>
  <c r="G13" i="1"/>
  <c r="F13" i="1"/>
  <c r="E13" i="1"/>
  <c r="S13" i="1" s="1"/>
  <c r="T13" i="1" s="1"/>
  <c r="D13" i="1"/>
  <c r="C13" i="1"/>
  <c r="R13" i="1" s="1"/>
  <c r="B13" i="1"/>
  <c r="A13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S12" i="1" s="1"/>
  <c r="B12" i="1"/>
  <c r="A12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S11" i="1" s="1"/>
  <c r="T11" i="1" s="1"/>
  <c r="B11" i="1"/>
  <c r="A11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S10" i="1" s="1"/>
  <c r="B10" i="1"/>
  <c r="A10" i="1"/>
  <c r="O9" i="1"/>
  <c r="N9" i="1"/>
  <c r="M9" i="1"/>
  <c r="L9" i="1"/>
  <c r="K9" i="1"/>
  <c r="J9" i="1"/>
  <c r="I9" i="1"/>
  <c r="H9" i="1"/>
  <c r="G9" i="1"/>
  <c r="F9" i="1"/>
  <c r="E9" i="1"/>
  <c r="D9" i="1"/>
  <c r="C9" i="1"/>
  <c r="S9" i="1" s="1"/>
  <c r="B9" i="1"/>
  <c r="A9" i="1"/>
  <c r="O8" i="1"/>
  <c r="N8" i="1"/>
  <c r="M8" i="1"/>
  <c r="L8" i="1"/>
  <c r="K8" i="1"/>
  <c r="J8" i="1"/>
  <c r="I8" i="1"/>
  <c r="H8" i="1"/>
  <c r="G8" i="1"/>
  <c r="F8" i="1"/>
  <c r="E8" i="1"/>
  <c r="D8" i="1"/>
  <c r="C8" i="1"/>
  <c r="S8" i="1" s="1"/>
  <c r="B8" i="1"/>
  <c r="A8" i="1"/>
  <c r="O7" i="1"/>
  <c r="N7" i="1"/>
  <c r="M7" i="1"/>
  <c r="L7" i="1"/>
  <c r="K7" i="1"/>
  <c r="J7" i="1"/>
  <c r="I7" i="1"/>
  <c r="H7" i="1"/>
  <c r="G7" i="1"/>
  <c r="F7" i="1"/>
  <c r="E7" i="1"/>
  <c r="D7" i="1"/>
  <c r="C7" i="1"/>
  <c r="S7" i="1" s="1"/>
  <c r="T7" i="1" s="1"/>
  <c r="B7" i="1"/>
  <c r="A7" i="1"/>
  <c r="O6" i="1"/>
  <c r="N6" i="1"/>
  <c r="M6" i="1"/>
  <c r="L6" i="1"/>
  <c r="K6" i="1"/>
  <c r="J6" i="1"/>
  <c r="I6" i="1"/>
  <c r="H6" i="1"/>
  <c r="G6" i="1"/>
  <c r="F6" i="1"/>
  <c r="E6" i="1"/>
  <c r="D6" i="1"/>
  <c r="C6" i="1"/>
  <c r="S6" i="1" s="1"/>
  <c r="T6" i="1" s="1"/>
  <c r="B6" i="1"/>
  <c r="A6" i="1"/>
  <c r="O5" i="1"/>
  <c r="N5" i="1"/>
  <c r="M5" i="1"/>
  <c r="L5" i="1"/>
  <c r="K5" i="1"/>
  <c r="J5" i="1"/>
  <c r="I5" i="1"/>
  <c r="H5" i="1"/>
  <c r="G5" i="1"/>
  <c r="F5" i="1"/>
  <c r="E5" i="1"/>
  <c r="D5" i="1"/>
  <c r="C5" i="1"/>
  <c r="S5" i="1" s="1"/>
  <c r="B5" i="1"/>
  <c r="A5" i="1"/>
  <c r="O4" i="1"/>
  <c r="N4" i="1"/>
  <c r="M4" i="1"/>
  <c r="L4" i="1"/>
  <c r="K4" i="1"/>
  <c r="J4" i="1"/>
  <c r="I4" i="1"/>
  <c r="H4" i="1"/>
  <c r="G4" i="1"/>
  <c r="F4" i="1"/>
  <c r="E4" i="1"/>
  <c r="D4" i="1"/>
  <c r="C4" i="1"/>
  <c r="S4" i="1" s="1"/>
  <c r="B4" i="1"/>
  <c r="A4" i="1"/>
  <c r="Q3" i="1"/>
  <c r="P3" i="1"/>
  <c r="B3" i="1"/>
  <c r="A3" i="1"/>
  <c r="T23" i="1" l="1"/>
  <c r="T27" i="1"/>
  <c r="T31" i="1"/>
  <c r="T35" i="1"/>
  <c r="T8" i="1"/>
  <c r="T16" i="1"/>
  <c r="T20" i="1"/>
  <c r="T24" i="1"/>
  <c r="T15" i="1"/>
  <c r="T28" i="1"/>
  <c r="T32" i="1"/>
  <c r="T36" i="1"/>
  <c r="T4" i="1"/>
  <c r="T12" i="1"/>
  <c r="T5" i="1"/>
  <c r="T9" i="1"/>
  <c r="T21" i="1"/>
  <c r="T25" i="1"/>
  <c r="T29" i="1"/>
  <c r="T33" i="1"/>
  <c r="T37" i="1"/>
  <c r="T10" i="1"/>
  <c r="T22" i="1"/>
  <c r="T26" i="1"/>
  <c r="T30" i="1"/>
  <c r="T34" i="1"/>
  <c r="R4" i="1"/>
  <c r="R6" i="1"/>
  <c r="R8" i="1"/>
  <c r="R10" i="1"/>
  <c r="R12" i="1"/>
  <c r="R14" i="1"/>
  <c r="R16" i="1"/>
  <c r="R18" i="1"/>
  <c r="R20" i="1"/>
  <c r="R22" i="1"/>
  <c r="R24" i="1"/>
  <c r="R5" i="1"/>
  <c r="R7" i="1"/>
  <c r="R9" i="1"/>
  <c r="R11" i="1"/>
</calcChain>
</file>

<file path=xl/sharedStrings.xml><?xml version="1.0" encoding="utf-8"?>
<sst xmlns="http://schemas.openxmlformats.org/spreadsheetml/2006/main" count="17" uniqueCount="17">
  <si>
    <t>LEGER NILAI</t>
  </si>
  <si>
    <t>PAI</t>
  </si>
  <si>
    <t>PKN</t>
  </si>
  <si>
    <t>BI</t>
  </si>
  <si>
    <t>MAT</t>
  </si>
  <si>
    <t>IPA</t>
  </si>
  <si>
    <t>IPS</t>
  </si>
  <si>
    <t>B. Ing</t>
  </si>
  <si>
    <t>SenBud</t>
  </si>
  <si>
    <t>PJOK</t>
  </si>
  <si>
    <t>TIK</t>
  </si>
  <si>
    <t>BJ</t>
  </si>
  <si>
    <t>BA</t>
  </si>
  <si>
    <t>KMD</t>
  </si>
  <si>
    <t>Jumlah</t>
  </si>
  <si>
    <t>Rata-rata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</si>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</sst>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wrapText="1" shrinkToFit="1"/>
    </xf>
    <xf numFmtId="0" fontId="2" fillId="0" borderId="2" xfId="0" applyFont="1" applyBorder="1" applyAlignment="1">
      <alignment horizontal="center" vertical="center" wrapText="1" shrinkToFit="1"/>
    </xf>
    <xf numFmtId="0" fontId="2" fillId="0" borderId="3" xfId="0" applyFont="1" applyBorder="1" applyAlignment="1">
      <alignment horizontal="center" vertical="center" wrapText="1" shrinkToFit="1"/>
    </xf>
    <xf numFmtId="0" fontId="3" fillId="0" borderId="4" xfId="0" applyFont="1" applyBorder="1"/>
    <xf numFmtId="0" fontId="3" fillId="0" borderId="5" xfId="0" applyFont="1" applyBorder="1" applyAlignment="1">
      <alignment shrinkToFit="1"/>
    </xf>
    <xf numFmtId="0" fontId="3" fillId="0" borderId="5" xfId="0" applyFont="1" applyBorder="1"/>
    <xf numFmtId="164" fontId="3" fillId="0" borderId="5" xfId="0" applyNumberFormat="1" applyFont="1" applyBorder="1"/>
    <xf numFmtId="165" fontId="3" fillId="0" borderId="5" xfId="0" applyNumberFormat="1" applyFont="1" applyBorder="1"/>
    <xf numFmtId="2" fontId="3" fillId="0" borderId="5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165" fontId="3" fillId="0" borderId="8" xfId="0" applyNumberFormat="1" applyFont="1" applyBorder="1"/>
    <xf numFmtId="2" fontId="3" fillId="0" borderId="8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0" fontId="3" fillId="0" borderId="8" xfId="0" applyFont="1" applyBorder="1" applyAlignment="1">
      <alignment shrinkToFit="1"/>
    </xf>
    <xf numFmtId="0" fontId="3" fillId="0" borderId="10" xfId="0" applyFont="1" applyBorder="1"/>
    <xf numFmtId="0" fontId="3" fillId="0" borderId="11" xfId="0" applyFont="1" applyBorder="1" applyAlignment="1">
      <alignment shrinkToFit="1"/>
    </xf>
    <xf numFmtId="0" fontId="3" fillId="0" borderId="11" xfId="0" applyFont="1" applyBorder="1"/>
    <xf numFmtId="165" fontId="3" fillId="0" borderId="11" xfId="0" applyNumberFormat="1" applyFont="1" applyBorder="1"/>
    <xf numFmtId="2" fontId="3" fillId="0" borderId="11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/>
    <xf numFmtId="165" fontId="3" fillId="0" borderId="14" xfId="0" applyNumberFormat="1" applyFont="1" applyBorder="1"/>
    <xf numFmtId="0" fontId="3" fillId="0" borderId="15" xfId="0" applyFont="1" applyBorder="1"/>
    <xf numFmtId="0" fontId="3" fillId="0" borderId="9" xfId="0" applyFont="1" applyBorder="1"/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4750\Downloads\APLIKASI%20RAPOR%20IKM%202022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uliah\Tugas%20Akhir\rapot%20kelas%207%20pondok-new\APLIKASI%20RAPOR%20WALI%20KELAS.xlsx" TargetMode="External"/><Relationship Id="rId1" Type="http://schemas.openxmlformats.org/officeDocument/2006/relationships/externalLinkPath" Target="rapot%20kelas%207%20pondok-new/APLIKASI%20RAPOR%20WALI%20KE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DEPAN"/>
      <sheetName val="TUJUAN PEMBELAJARAN"/>
      <sheetName val="TP 1"/>
      <sheetName val="TP 2"/>
      <sheetName val="TP 3"/>
      <sheetName val="TP 4"/>
      <sheetName val="TP 5"/>
      <sheetName val="TP 6"/>
      <sheetName val="TP 7"/>
      <sheetName val="TP 8"/>
      <sheetName val="TP 9"/>
      <sheetName val="TP 10"/>
      <sheetName val="TP 11"/>
      <sheetName val="TP 12"/>
      <sheetName val="TP 13"/>
      <sheetName val="TP 14"/>
      <sheetName val="TP 15"/>
      <sheetName val="LINGKUP MATERI"/>
      <sheetName val="LM 1"/>
      <sheetName val="LM 2"/>
      <sheetName val="LM 3"/>
      <sheetName val="LM 4"/>
      <sheetName val="LM 5"/>
      <sheetName val="LM 6"/>
      <sheetName val="LM 7"/>
      <sheetName val="LM 8"/>
      <sheetName val="LM 9"/>
      <sheetName val="LM 10"/>
      <sheetName val="LM 11"/>
      <sheetName val="LM 12"/>
      <sheetName val="LM 13"/>
      <sheetName val="LM 14"/>
      <sheetName val="LM 15"/>
      <sheetName val="FORMATIF"/>
      <sheetName val="F1"/>
      <sheetName val="F2"/>
      <sheetName val="F3"/>
      <sheetName val="F4"/>
      <sheetName val="F5"/>
      <sheetName val="F6"/>
      <sheetName val="F7"/>
      <sheetName val="F8"/>
      <sheetName val="F9"/>
      <sheetName val="F10"/>
      <sheetName val="F11"/>
      <sheetName val="F12"/>
      <sheetName val="F13"/>
      <sheetName val="F14"/>
      <sheetName val="F15"/>
      <sheetName val="SUMATIF"/>
      <sheetName val="S1"/>
      <sheetName val="S2"/>
      <sheetName val="S3"/>
      <sheetName val="S4"/>
      <sheetName val="S5"/>
      <sheetName val="S6"/>
      <sheetName val="S7"/>
      <sheetName val="S8"/>
      <sheetName val="S9"/>
      <sheetName val="S10"/>
      <sheetName val="S11"/>
      <sheetName val="S12"/>
      <sheetName val="S13"/>
      <sheetName val="S14"/>
      <sheetName val="S15"/>
      <sheetName val="NA"/>
      <sheetName val="NEKS"/>
      <sheetName val="INTRAKURIKULER"/>
      <sheetName val="DATA SEKOLAH"/>
      <sheetName val="DATA SISWA"/>
      <sheetName val="SAMPUL"/>
      <sheetName val="RAPOR"/>
      <sheetName val="LEGER"/>
      <sheetName val="PROFIL PENGEMBANG"/>
      <sheetName val="MUATAN LOKAL"/>
      <sheetName val="EKSTRAKURIKULER"/>
      <sheetName val="MUTASI"/>
      <sheetName val="INDU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>
        <row r="7">
          <cell r="C7" t="str">
            <v>No</v>
          </cell>
          <cell r="D7" t="str">
            <v>Nama</v>
          </cell>
          <cell r="R7">
            <v>0</v>
          </cell>
          <cell r="S7">
            <v>0</v>
          </cell>
        </row>
        <row r="8">
          <cell r="C8">
            <v>1</v>
          </cell>
        </row>
        <row r="9">
          <cell r="C9">
            <v>2</v>
          </cell>
        </row>
        <row r="10">
          <cell r="C10">
            <v>3</v>
          </cell>
        </row>
        <row r="11">
          <cell r="C11">
            <v>4</v>
          </cell>
        </row>
        <row r="12">
          <cell r="C12">
            <v>5</v>
          </cell>
        </row>
        <row r="13">
          <cell r="C13">
            <v>6</v>
          </cell>
        </row>
        <row r="14">
          <cell r="C14">
            <v>7</v>
          </cell>
        </row>
        <row r="15">
          <cell r="C15">
            <v>8</v>
          </cell>
        </row>
        <row r="16">
          <cell r="C16">
            <v>9</v>
          </cell>
        </row>
        <row r="17">
          <cell r="C17">
            <v>10</v>
          </cell>
        </row>
        <row r="18">
          <cell r="C18">
            <v>11</v>
          </cell>
        </row>
        <row r="19">
          <cell r="C19">
            <v>12</v>
          </cell>
        </row>
        <row r="20">
          <cell r="C20">
            <v>13</v>
          </cell>
        </row>
        <row r="21">
          <cell r="C21">
            <v>14</v>
          </cell>
        </row>
        <row r="22">
          <cell r="C22">
            <v>15</v>
          </cell>
        </row>
        <row r="23">
          <cell r="C23">
            <v>16</v>
          </cell>
        </row>
        <row r="24">
          <cell r="C24">
            <v>17</v>
          </cell>
        </row>
        <row r="25">
          <cell r="C25">
            <v>18</v>
          </cell>
        </row>
        <row r="26">
          <cell r="C26">
            <v>19</v>
          </cell>
        </row>
        <row r="27">
          <cell r="C27">
            <v>20</v>
          </cell>
        </row>
        <row r="28">
          <cell r="C28">
            <v>21</v>
          </cell>
        </row>
        <row r="29">
          <cell r="C29">
            <v>22</v>
          </cell>
        </row>
        <row r="30">
          <cell r="C30">
            <v>23</v>
          </cell>
        </row>
        <row r="31">
          <cell r="C31">
            <v>24</v>
          </cell>
        </row>
        <row r="32">
          <cell r="C32">
            <v>25</v>
          </cell>
        </row>
        <row r="33">
          <cell r="C33">
            <v>26</v>
          </cell>
        </row>
        <row r="34">
          <cell r="C34">
            <v>27</v>
          </cell>
        </row>
        <row r="35">
          <cell r="C35">
            <v>28</v>
          </cell>
        </row>
        <row r="36">
          <cell r="C36">
            <v>29</v>
          </cell>
        </row>
        <row r="37">
          <cell r="C37">
            <v>30</v>
          </cell>
        </row>
        <row r="38">
          <cell r="C38">
            <v>31</v>
          </cell>
        </row>
        <row r="39">
          <cell r="C39">
            <v>32</v>
          </cell>
        </row>
        <row r="40">
          <cell r="C40">
            <v>33</v>
          </cell>
        </row>
        <row r="41">
          <cell r="C41">
            <v>34</v>
          </cell>
        </row>
        <row r="42">
          <cell r="C42">
            <v>35</v>
          </cell>
        </row>
        <row r="43">
          <cell r="C43">
            <v>36</v>
          </cell>
        </row>
        <row r="44">
          <cell r="C44">
            <v>37</v>
          </cell>
        </row>
        <row r="45">
          <cell r="C45">
            <v>38</v>
          </cell>
        </row>
        <row r="46">
          <cell r="C46">
            <v>39</v>
          </cell>
        </row>
        <row r="47">
          <cell r="C47">
            <v>40</v>
          </cell>
        </row>
        <row r="48">
          <cell r="C48" t="str">
            <v>Nilai Rata-Rata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C49" t="str">
            <v>Nilai Tertinggi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C50" t="str">
            <v>Nilai Terendah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</sheetData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MAPEL+MULOK"/>
      <sheetName val="ASESMEN SUMATIF"/>
      <sheetName val="SUMPAI"/>
      <sheetName val="SUMPKn"/>
      <sheetName val="SUMBI"/>
      <sheetName val="SUMMAT"/>
      <sheetName val="SUMIPA"/>
      <sheetName val="SUMIPS"/>
      <sheetName val="SUMBIng"/>
      <sheetName val="SUMSenBud"/>
      <sheetName val="SUMPJOK"/>
      <sheetName val="SUMTIK"/>
      <sheetName val="SUMBJ"/>
      <sheetName val="SUMBA"/>
      <sheetName val="LEGER"/>
      <sheetName val="SUMKMD"/>
      <sheetName val="NEKS"/>
      <sheetName val="PILIHAN EKSTRA"/>
      <sheetName val="REKAP KEHADIRAN"/>
      <sheetName val="DATA SEKOLAH"/>
      <sheetName val="DATA SISWA"/>
      <sheetName val="SAMPUL"/>
      <sheetName val="RAPOR"/>
      <sheetName val="BUKU INDUK"/>
      <sheetName val="MUTASI"/>
    </sheetNames>
    <sheetDataSet>
      <sheetData sheetId="0" refreshError="1"/>
      <sheetData sheetId="1" refreshError="1"/>
      <sheetData sheetId="2" refreshError="1"/>
      <sheetData sheetId="3">
        <row r="16">
          <cell r="S16">
            <v>89.446428571428569</v>
          </cell>
        </row>
        <row r="17">
          <cell r="S17">
            <v>85.392857142857139</v>
          </cell>
        </row>
        <row r="18">
          <cell r="S18">
            <v>84.535714285714278</v>
          </cell>
        </row>
        <row r="19">
          <cell r="S19">
            <v>83.071428571428569</v>
          </cell>
        </row>
        <row r="20">
          <cell r="S20">
            <v>89.375</v>
          </cell>
        </row>
        <row r="21">
          <cell r="S21">
            <v>90.928571428571431</v>
          </cell>
        </row>
        <row r="22">
          <cell r="S22">
            <v>89.089285714285722</v>
          </cell>
        </row>
        <row r="23">
          <cell r="S23">
            <v>82.107142857142861</v>
          </cell>
        </row>
        <row r="24">
          <cell r="S24">
            <v>81.964285714285722</v>
          </cell>
        </row>
        <row r="25">
          <cell r="S25">
            <v>83.714285714285722</v>
          </cell>
        </row>
        <row r="26">
          <cell r="S26">
            <v>83.428571428571431</v>
          </cell>
        </row>
        <row r="27">
          <cell r="S27">
            <v>83.214285714285722</v>
          </cell>
        </row>
        <row r="28">
          <cell r="S28">
            <v>85.089285714285722</v>
          </cell>
        </row>
        <row r="29">
          <cell r="S29">
            <v>83.321428571428569</v>
          </cell>
        </row>
        <row r="30">
          <cell r="S30">
            <v>90.803571428571431</v>
          </cell>
        </row>
        <row r="31">
          <cell r="S31">
            <v>83.214285714285722</v>
          </cell>
        </row>
        <row r="32">
          <cell r="S32">
            <v>84.642857142857139</v>
          </cell>
        </row>
        <row r="33">
          <cell r="S33">
            <v>85.357142857142861</v>
          </cell>
        </row>
        <row r="34">
          <cell r="S34">
            <v>85.125</v>
          </cell>
        </row>
        <row r="35">
          <cell r="S35">
            <v>79.946428571428569</v>
          </cell>
        </row>
        <row r="36">
          <cell r="S36">
            <v>87.464285714285722</v>
          </cell>
        </row>
        <row r="37">
          <cell r="S37">
            <v>80.357142857142861</v>
          </cell>
        </row>
        <row r="38">
          <cell r="S38">
            <v>89.160714285714278</v>
          </cell>
        </row>
        <row r="39">
          <cell r="S39">
            <v>80.5</v>
          </cell>
        </row>
        <row r="40">
          <cell r="S40">
            <v>84.607142857142861</v>
          </cell>
        </row>
        <row r="41">
          <cell r="S41">
            <v>82.678571428571431</v>
          </cell>
        </row>
        <row r="42">
          <cell r="S42">
            <v>84.25</v>
          </cell>
        </row>
        <row r="43">
          <cell r="S43">
            <v>92.875</v>
          </cell>
        </row>
        <row r="44">
          <cell r="S44">
            <v>85.714285714285722</v>
          </cell>
        </row>
        <row r="45">
          <cell r="S45">
            <v>85.875</v>
          </cell>
        </row>
        <row r="46">
          <cell r="S46">
            <v>88.017857142857139</v>
          </cell>
        </row>
        <row r="47">
          <cell r="S47">
            <v>82.357142857142861</v>
          </cell>
        </row>
        <row r="48">
          <cell r="S48">
            <v>85.357142857142861</v>
          </cell>
        </row>
        <row r="49">
          <cell r="S49">
            <v>86.267857142857139</v>
          </cell>
        </row>
      </sheetData>
      <sheetData sheetId="4">
        <row r="16">
          <cell r="S16">
            <v>85.833333333333343</v>
          </cell>
        </row>
        <row r="17">
          <cell r="S17">
            <v>81.833333333333343</v>
          </cell>
        </row>
        <row r="18">
          <cell r="S18">
            <v>86.333333333333343</v>
          </cell>
        </row>
        <row r="19">
          <cell r="S19">
            <v>83.583333333333343</v>
          </cell>
        </row>
        <row r="20">
          <cell r="S20">
            <v>79.833333333333343</v>
          </cell>
        </row>
        <row r="21">
          <cell r="S21">
            <v>86.333333333333343</v>
          </cell>
        </row>
        <row r="22">
          <cell r="S22">
            <v>85.833333333333343</v>
          </cell>
        </row>
        <row r="23">
          <cell r="S23">
            <v>86.833333333333343</v>
          </cell>
        </row>
        <row r="24">
          <cell r="S24">
            <v>87.083333333333343</v>
          </cell>
        </row>
        <row r="25">
          <cell r="S25">
            <v>83.083333333333343</v>
          </cell>
        </row>
        <row r="26">
          <cell r="S26">
            <v>84.083333333333343</v>
          </cell>
        </row>
        <row r="27">
          <cell r="S27">
            <v>85.333333333333343</v>
          </cell>
        </row>
        <row r="28">
          <cell r="S28">
            <v>84.833333333333343</v>
          </cell>
        </row>
        <row r="29">
          <cell r="S29">
            <v>85.833333333333343</v>
          </cell>
        </row>
        <row r="30">
          <cell r="S30">
            <v>85.083333333333343</v>
          </cell>
        </row>
        <row r="31">
          <cell r="S31">
            <v>83.583333333333343</v>
          </cell>
        </row>
        <row r="32">
          <cell r="S32">
            <v>86.083333333333343</v>
          </cell>
        </row>
        <row r="33">
          <cell r="S33">
            <v>83.833333333333343</v>
          </cell>
        </row>
        <row r="34">
          <cell r="S34">
            <v>86.333333333333343</v>
          </cell>
        </row>
        <row r="35">
          <cell r="S35">
            <v>86.583333333333343</v>
          </cell>
        </row>
        <row r="36">
          <cell r="S36">
            <v>85.083333333333343</v>
          </cell>
        </row>
        <row r="37">
          <cell r="S37">
            <v>85.833333333333343</v>
          </cell>
        </row>
        <row r="38">
          <cell r="S38">
            <v>81.833333333333343</v>
          </cell>
        </row>
        <row r="39">
          <cell r="S39" t="str">
            <v>-</v>
          </cell>
        </row>
        <row r="40">
          <cell r="S40" t="str">
            <v>-</v>
          </cell>
        </row>
        <row r="41">
          <cell r="S41" t="str">
            <v>-</v>
          </cell>
        </row>
        <row r="42">
          <cell r="S42" t="str">
            <v>-</v>
          </cell>
        </row>
        <row r="43">
          <cell r="S43" t="str">
            <v>-</v>
          </cell>
        </row>
        <row r="44">
          <cell r="S44" t="str">
            <v>-</v>
          </cell>
        </row>
        <row r="45">
          <cell r="S45" t="str">
            <v>-</v>
          </cell>
        </row>
        <row r="46">
          <cell r="S46" t="str">
            <v>-</v>
          </cell>
        </row>
        <row r="47">
          <cell r="S47" t="str">
            <v>-</v>
          </cell>
        </row>
        <row r="48">
          <cell r="S48" t="str">
            <v>-</v>
          </cell>
        </row>
        <row r="49">
          <cell r="S49" t="str">
            <v>-</v>
          </cell>
        </row>
      </sheetData>
      <sheetData sheetId="5">
        <row r="16">
          <cell r="S16">
            <v>81.892857142857139</v>
          </cell>
        </row>
        <row r="17">
          <cell r="S17">
            <v>81.892857142857139</v>
          </cell>
        </row>
        <row r="18">
          <cell r="S18">
            <v>85.892857142857139</v>
          </cell>
        </row>
        <row r="19">
          <cell r="S19">
            <v>81.892857142857139</v>
          </cell>
        </row>
        <row r="20">
          <cell r="S20">
            <v>81.892857142857139</v>
          </cell>
        </row>
        <row r="21">
          <cell r="S21">
            <v>81.892857142857139</v>
          </cell>
        </row>
        <row r="22">
          <cell r="S22">
            <v>81.892857142857139</v>
          </cell>
        </row>
        <row r="23">
          <cell r="S23">
            <v>82.392857142857139</v>
          </cell>
        </row>
        <row r="24">
          <cell r="S24">
            <v>85.892857142857139</v>
          </cell>
        </row>
        <row r="25">
          <cell r="S25">
            <v>82.892857142857139</v>
          </cell>
        </row>
        <row r="26">
          <cell r="S26">
            <v>81.892857142857139</v>
          </cell>
        </row>
        <row r="27">
          <cell r="S27">
            <v>84.642857142857139</v>
          </cell>
        </row>
        <row r="28">
          <cell r="S28">
            <v>81.892857142857139</v>
          </cell>
        </row>
        <row r="29">
          <cell r="S29">
            <v>85.892857142857139</v>
          </cell>
        </row>
        <row r="30">
          <cell r="S30">
            <v>81.892857142857139</v>
          </cell>
        </row>
        <row r="31">
          <cell r="S31">
            <v>82.392857142857139</v>
          </cell>
        </row>
        <row r="32">
          <cell r="S32">
            <v>81.892857142857139</v>
          </cell>
        </row>
        <row r="33">
          <cell r="S33">
            <v>81.892857142857139</v>
          </cell>
        </row>
        <row r="34">
          <cell r="S34">
            <v>86.392857142857139</v>
          </cell>
        </row>
        <row r="35">
          <cell r="S35">
            <v>84.142857142857139</v>
          </cell>
        </row>
        <row r="36">
          <cell r="S36">
            <v>82.392857142857139</v>
          </cell>
        </row>
        <row r="37">
          <cell r="S37">
            <v>84.142857142857139</v>
          </cell>
        </row>
        <row r="38">
          <cell r="S38">
            <v>81.892857142857139</v>
          </cell>
        </row>
        <row r="39">
          <cell r="S39" t="str">
            <v>-</v>
          </cell>
        </row>
        <row r="40">
          <cell r="S40" t="str">
            <v>-</v>
          </cell>
        </row>
        <row r="41">
          <cell r="S41" t="str">
            <v>-</v>
          </cell>
        </row>
        <row r="42">
          <cell r="S42" t="str">
            <v>-</v>
          </cell>
        </row>
        <row r="43">
          <cell r="S43" t="str">
            <v>-</v>
          </cell>
        </row>
        <row r="44">
          <cell r="S44" t="str">
            <v>-</v>
          </cell>
        </row>
        <row r="45">
          <cell r="S45" t="str">
            <v>-</v>
          </cell>
        </row>
        <row r="46">
          <cell r="S46" t="str">
            <v>-</v>
          </cell>
        </row>
        <row r="47">
          <cell r="S47" t="str">
            <v>-</v>
          </cell>
        </row>
        <row r="48">
          <cell r="S48" t="str">
            <v>-</v>
          </cell>
        </row>
        <row r="49">
          <cell r="S49" t="str">
            <v>-</v>
          </cell>
        </row>
      </sheetData>
      <sheetData sheetId="6">
        <row r="16">
          <cell r="S16">
            <v>78.5625</v>
          </cell>
        </row>
        <row r="17">
          <cell r="S17">
            <v>80.3125</v>
          </cell>
        </row>
        <row r="18">
          <cell r="S18">
            <v>81.0625</v>
          </cell>
        </row>
        <row r="19">
          <cell r="S19">
            <v>81.3125</v>
          </cell>
        </row>
        <row r="20">
          <cell r="S20">
            <v>79.8125</v>
          </cell>
        </row>
        <row r="21">
          <cell r="S21">
            <v>78.5625</v>
          </cell>
        </row>
        <row r="22">
          <cell r="S22">
            <v>84.5625</v>
          </cell>
        </row>
        <row r="23">
          <cell r="S23">
            <v>81.3125</v>
          </cell>
        </row>
        <row r="24">
          <cell r="S24">
            <v>82.3125</v>
          </cell>
        </row>
        <row r="25">
          <cell r="S25">
            <v>84.3125</v>
          </cell>
        </row>
        <row r="26">
          <cell r="S26">
            <v>81.8125</v>
          </cell>
        </row>
        <row r="27">
          <cell r="S27">
            <v>81.0625</v>
          </cell>
        </row>
        <row r="28">
          <cell r="S28">
            <v>80.0625</v>
          </cell>
        </row>
        <row r="29">
          <cell r="S29">
            <v>81.5625</v>
          </cell>
        </row>
        <row r="30">
          <cell r="S30">
            <v>79.3125</v>
          </cell>
        </row>
        <row r="31">
          <cell r="S31">
            <v>81.0625</v>
          </cell>
        </row>
        <row r="32">
          <cell r="S32">
            <v>80.8125</v>
          </cell>
        </row>
        <row r="33">
          <cell r="S33">
            <v>79.3125</v>
          </cell>
        </row>
        <row r="34">
          <cell r="S34">
            <v>78.5625</v>
          </cell>
        </row>
        <row r="35">
          <cell r="S35">
            <v>80.3125</v>
          </cell>
        </row>
        <row r="36">
          <cell r="S36">
            <v>78.5625</v>
          </cell>
        </row>
        <row r="37">
          <cell r="S37">
            <v>81.3125</v>
          </cell>
        </row>
        <row r="38">
          <cell r="S38">
            <v>83.8125</v>
          </cell>
        </row>
        <row r="39">
          <cell r="S39" t="str">
            <v>-</v>
          </cell>
        </row>
        <row r="40">
          <cell r="S40" t="str">
            <v>-</v>
          </cell>
        </row>
        <row r="41">
          <cell r="S41" t="str">
            <v>-</v>
          </cell>
        </row>
        <row r="42">
          <cell r="S42" t="str">
            <v>-</v>
          </cell>
        </row>
        <row r="43">
          <cell r="S43" t="str">
            <v>-</v>
          </cell>
        </row>
        <row r="44">
          <cell r="S44" t="str">
            <v>-</v>
          </cell>
        </row>
        <row r="45">
          <cell r="S45" t="str">
            <v>-</v>
          </cell>
        </row>
        <row r="46">
          <cell r="S46" t="str">
            <v>-</v>
          </cell>
        </row>
        <row r="47">
          <cell r="S47" t="str">
            <v>-</v>
          </cell>
        </row>
        <row r="48">
          <cell r="S48" t="str">
            <v>-</v>
          </cell>
        </row>
        <row r="49">
          <cell r="S49" t="str">
            <v>-</v>
          </cell>
        </row>
      </sheetData>
      <sheetData sheetId="7">
        <row r="16">
          <cell r="S16">
            <v>82.25</v>
          </cell>
        </row>
        <row r="17">
          <cell r="S17">
            <v>82.25</v>
          </cell>
        </row>
        <row r="18">
          <cell r="S18">
            <v>86</v>
          </cell>
        </row>
        <row r="19">
          <cell r="S19">
            <v>82.25</v>
          </cell>
        </row>
        <row r="20">
          <cell r="S20">
            <v>82</v>
          </cell>
        </row>
        <row r="21">
          <cell r="S21">
            <v>84.75</v>
          </cell>
        </row>
        <row r="22">
          <cell r="S22">
            <v>84.5</v>
          </cell>
        </row>
        <row r="23">
          <cell r="S23">
            <v>88.25</v>
          </cell>
        </row>
        <row r="24">
          <cell r="S24">
            <v>88.25</v>
          </cell>
        </row>
        <row r="25">
          <cell r="S25">
            <v>82.25</v>
          </cell>
        </row>
        <row r="26">
          <cell r="S26">
            <v>82</v>
          </cell>
        </row>
        <row r="27">
          <cell r="S27">
            <v>85.25</v>
          </cell>
        </row>
        <row r="28">
          <cell r="S28">
            <v>82.25</v>
          </cell>
        </row>
        <row r="29">
          <cell r="S29">
            <v>82.25</v>
          </cell>
        </row>
        <row r="30">
          <cell r="S30">
            <v>85</v>
          </cell>
        </row>
        <row r="31">
          <cell r="S31">
            <v>87</v>
          </cell>
        </row>
        <row r="32">
          <cell r="S32">
            <v>82.25</v>
          </cell>
        </row>
        <row r="33">
          <cell r="S33">
            <v>82.25</v>
          </cell>
        </row>
        <row r="34">
          <cell r="S34">
            <v>87.5</v>
          </cell>
        </row>
        <row r="35">
          <cell r="S35">
            <v>85.5</v>
          </cell>
        </row>
        <row r="36">
          <cell r="S36">
            <v>87</v>
          </cell>
        </row>
        <row r="37">
          <cell r="S37">
            <v>83.75</v>
          </cell>
        </row>
        <row r="38">
          <cell r="S38">
            <v>82.25</v>
          </cell>
        </row>
        <row r="39">
          <cell r="S39" t="str">
            <v>-</v>
          </cell>
        </row>
        <row r="40">
          <cell r="S40" t="str">
            <v>-</v>
          </cell>
        </row>
        <row r="41">
          <cell r="S41" t="str">
            <v>-</v>
          </cell>
        </row>
        <row r="42">
          <cell r="S42" t="str">
            <v>-</v>
          </cell>
        </row>
        <row r="43">
          <cell r="S43" t="str">
            <v>-</v>
          </cell>
        </row>
        <row r="44">
          <cell r="S44" t="str">
            <v>-</v>
          </cell>
        </row>
        <row r="45">
          <cell r="S45" t="str">
            <v>-</v>
          </cell>
        </row>
        <row r="46">
          <cell r="S46" t="str">
            <v>-</v>
          </cell>
        </row>
        <row r="47">
          <cell r="S47" t="str">
            <v>-</v>
          </cell>
        </row>
        <row r="48">
          <cell r="S48" t="str">
            <v>-</v>
          </cell>
        </row>
        <row r="49">
          <cell r="S49" t="str">
            <v>-</v>
          </cell>
        </row>
      </sheetData>
      <sheetData sheetId="8">
        <row r="16">
          <cell r="S16">
            <v>82.25</v>
          </cell>
        </row>
        <row r="17">
          <cell r="S17">
            <v>84</v>
          </cell>
        </row>
        <row r="18">
          <cell r="S18">
            <v>84</v>
          </cell>
        </row>
        <row r="19">
          <cell r="S19">
            <v>84</v>
          </cell>
        </row>
        <row r="20">
          <cell r="S20">
            <v>84</v>
          </cell>
        </row>
        <row r="21">
          <cell r="S21">
            <v>84</v>
          </cell>
        </row>
        <row r="22">
          <cell r="S22">
            <v>84.25</v>
          </cell>
        </row>
        <row r="23">
          <cell r="S23">
            <v>84</v>
          </cell>
        </row>
        <row r="24">
          <cell r="S24">
            <v>84</v>
          </cell>
        </row>
        <row r="25">
          <cell r="S25">
            <v>84</v>
          </cell>
        </row>
        <row r="26">
          <cell r="S26">
            <v>84</v>
          </cell>
        </row>
        <row r="27">
          <cell r="S27">
            <v>84</v>
          </cell>
        </row>
        <row r="28">
          <cell r="S28">
            <v>84</v>
          </cell>
        </row>
        <row r="29">
          <cell r="S29">
            <v>84</v>
          </cell>
        </row>
        <row r="30">
          <cell r="S30">
            <v>84</v>
          </cell>
        </row>
        <row r="31">
          <cell r="S31">
            <v>84</v>
          </cell>
        </row>
        <row r="32">
          <cell r="S32">
            <v>84</v>
          </cell>
        </row>
        <row r="33">
          <cell r="S33">
            <v>84</v>
          </cell>
        </row>
        <row r="34">
          <cell r="S34">
            <v>84</v>
          </cell>
        </row>
        <row r="35">
          <cell r="S35">
            <v>84</v>
          </cell>
        </row>
        <row r="36">
          <cell r="S36">
            <v>84</v>
          </cell>
        </row>
        <row r="37">
          <cell r="S37">
            <v>84</v>
          </cell>
        </row>
        <row r="38">
          <cell r="S38">
            <v>84</v>
          </cell>
        </row>
        <row r="39">
          <cell r="S39" t="str">
            <v>-</v>
          </cell>
        </row>
        <row r="40">
          <cell r="S40" t="str">
            <v>-</v>
          </cell>
        </row>
        <row r="41">
          <cell r="S41" t="str">
            <v>-</v>
          </cell>
        </row>
        <row r="42">
          <cell r="S42" t="str">
            <v>-</v>
          </cell>
        </row>
        <row r="43">
          <cell r="S43" t="str">
            <v>-</v>
          </cell>
        </row>
        <row r="44">
          <cell r="S44" t="str">
            <v>-</v>
          </cell>
        </row>
        <row r="45">
          <cell r="S45" t="str">
            <v>-</v>
          </cell>
        </row>
        <row r="46">
          <cell r="S46" t="str">
            <v>-</v>
          </cell>
        </row>
        <row r="47">
          <cell r="S47" t="str">
            <v>-</v>
          </cell>
        </row>
        <row r="48">
          <cell r="S48" t="str">
            <v>-</v>
          </cell>
        </row>
        <row r="49">
          <cell r="S49" t="str">
            <v>-</v>
          </cell>
        </row>
      </sheetData>
      <sheetData sheetId="9">
        <row r="16">
          <cell r="S16">
            <v>81.5</v>
          </cell>
        </row>
        <row r="17">
          <cell r="S17">
            <v>81.5</v>
          </cell>
        </row>
        <row r="18">
          <cell r="S18">
            <v>81.25</v>
          </cell>
        </row>
        <row r="19">
          <cell r="S19">
            <v>80.25</v>
          </cell>
        </row>
        <row r="20">
          <cell r="S20">
            <v>81.75</v>
          </cell>
        </row>
        <row r="21">
          <cell r="S21">
            <v>82.75</v>
          </cell>
        </row>
        <row r="22">
          <cell r="S22">
            <v>81.75</v>
          </cell>
        </row>
        <row r="23">
          <cell r="S23">
            <v>82.5</v>
          </cell>
        </row>
        <row r="24">
          <cell r="S24">
            <v>81</v>
          </cell>
        </row>
        <row r="25">
          <cell r="S25">
            <v>82.25</v>
          </cell>
        </row>
        <row r="26">
          <cell r="S26">
            <v>82.25</v>
          </cell>
        </row>
        <row r="27">
          <cell r="S27">
            <v>83.25</v>
          </cell>
        </row>
        <row r="28">
          <cell r="S28">
            <v>83</v>
          </cell>
        </row>
        <row r="29">
          <cell r="S29">
            <v>80.25</v>
          </cell>
        </row>
        <row r="30">
          <cell r="S30">
            <v>82</v>
          </cell>
        </row>
        <row r="31">
          <cell r="S31">
            <v>83</v>
          </cell>
        </row>
        <row r="32">
          <cell r="S32">
            <v>80.75</v>
          </cell>
        </row>
        <row r="33">
          <cell r="S33">
            <v>80</v>
          </cell>
        </row>
        <row r="34">
          <cell r="S34">
            <v>81</v>
          </cell>
        </row>
        <row r="35">
          <cell r="S35">
            <v>81.25</v>
          </cell>
        </row>
        <row r="36">
          <cell r="S36">
            <v>81.75</v>
          </cell>
        </row>
        <row r="37">
          <cell r="S37">
            <v>81.25</v>
          </cell>
        </row>
        <row r="38">
          <cell r="S38">
            <v>81.5</v>
          </cell>
        </row>
        <row r="39">
          <cell r="S39" t="str">
            <v>-</v>
          </cell>
        </row>
        <row r="40">
          <cell r="S40" t="str">
            <v>-</v>
          </cell>
        </row>
        <row r="41">
          <cell r="S41" t="str">
            <v>-</v>
          </cell>
        </row>
        <row r="42">
          <cell r="S42" t="str">
            <v>-</v>
          </cell>
        </row>
        <row r="43">
          <cell r="S43" t="str">
            <v>-</v>
          </cell>
        </row>
        <row r="44">
          <cell r="S44" t="str">
            <v>-</v>
          </cell>
        </row>
        <row r="45">
          <cell r="S45" t="str">
            <v>-</v>
          </cell>
        </row>
        <row r="46">
          <cell r="S46" t="str">
            <v>-</v>
          </cell>
        </row>
        <row r="47">
          <cell r="S47" t="str">
            <v>-</v>
          </cell>
        </row>
        <row r="48">
          <cell r="S48" t="str">
            <v>-</v>
          </cell>
        </row>
        <row r="49">
          <cell r="S49" t="str">
            <v>-</v>
          </cell>
        </row>
      </sheetData>
      <sheetData sheetId="10">
        <row r="16">
          <cell r="S16">
            <v>88.375</v>
          </cell>
        </row>
        <row r="17">
          <cell r="S17">
            <v>90.875</v>
          </cell>
        </row>
        <row r="18">
          <cell r="S18">
            <v>89.125</v>
          </cell>
        </row>
        <row r="19">
          <cell r="S19">
            <v>89.125</v>
          </cell>
        </row>
        <row r="20">
          <cell r="S20">
            <v>88.375</v>
          </cell>
        </row>
        <row r="21">
          <cell r="S21">
            <v>89.125</v>
          </cell>
        </row>
        <row r="22">
          <cell r="S22">
            <v>89.125</v>
          </cell>
        </row>
        <row r="23">
          <cell r="S23">
            <v>89.125</v>
          </cell>
        </row>
        <row r="24">
          <cell r="S24">
            <v>89.625</v>
          </cell>
        </row>
        <row r="25">
          <cell r="S25">
            <v>89.125</v>
          </cell>
        </row>
        <row r="26">
          <cell r="S26">
            <v>89.625</v>
          </cell>
        </row>
        <row r="27">
          <cell r="S27">
            <v>89.625</v>
          </cell>
        </row>
        <row r="28">
          <cell r="S28">
            <v>88.375</v>
          </cell>
        </row>
        <row r="29">
          <cell r="S29">
            <v>89.125</v>
          </cell>
        </row>
        <row r="30">
          <cell r="S30">
            <v>89.125</v>
          </cell>
        </row>
        <row r="31">
          <cell r="S31">
            <v>89.125</v>
          </cell>
        </row>
        <row r="32">
          <cell r="S32">
            <v>89.125</v>
          </cell>
        </row>
        <row r="33">
          <cell r="S33">
            <v>88.375</v>
          </cell>
        </row>
        <row r="34">
          <cell r="S34">
            <v>89.125</v>
          </cell>
        </row>
        <row r="35">
          <cell r="S35">
            <v>89.125</v>
          </cell>
        </row>
        <row r="36">
          <cell r="S36">
            <v>89.625</v>
          </cell>
        </row>
        <row r="37">
          <cell r="S37">
            <v>90.875</v>
          </cell>
        </row>
        <row r="38">
          <cell r="S38">
            <v>89.125</v>
          </cell>
        </row>
        <row r="39">
          <cell r="S39" t="str">
            <v>-</v>
          </cell>
        </row>
        <row r="40">
          <cell r="S40" t="str">
            <v>-</v>
          </cell>
        </row>
        <row r="41">
          <cell r="S41" t="str">
            <v>-</v>
          </cell>
        </row>
        <row r="42">
          <cell r="S42" t="str">
            <v>-</v>
          </cell>
        </row>
        <row r="43">
          <cell r="S43" t="str">
            <v>-</v>
          </cell>
        </row>
        <row r="44">
          <cell r="S44" t="str">
            <v>-</v>
          </cell>
        </row>
        <row r="45">
          <cell r="S45" t="str">
            <v>-</v>
          </cell>
        </row>
        <row r="46">
          <cell r="S46" t="str">
            <v>-</v>
          </cell>
        </row>
        <row r="47">
          <cell r="S47" t="str">
            <v>-</v>
          </cell>
        </row>
        <row r="48">
          <cell r="S48" t="str">
            <v>-</v>
          </cell>
        </row>
        <row r="49">
          <cell r="S49" t="str">
            <v>-</v>
          </cell>
        </row>
      </sheetData>
      <sheetData sheetId="11">
        <row r="16">
          <cell r="S16">
            <v>82.916666666666657</v>
          </cell>
        </row>
        <row r="17">
          <cell r="S17">
            <v>86.666666666666657</v>
          </cell>
        </row>
        <row r="18">
          <cell r="S18">
            <v>82.916666666666657</v>
          </cell>
        </row>
        <row r="19">
          <cell r="S19">
            <v>82.916666666666657</v>
          </cell>
        </row>
        <row r="20">
          <cell r="S20">
            <v>81.666666666666657</v>
          </cell>
        </row>
        <row r="21">
          <cell r="S21">
            <v>82.916666666666657</v>
          </cell>
        </row>
        <row r="22">
          <cell r="S22">
            <v>82.916666666666657</v>
          </cell>
        </row>
        <row r="23">
          <cell r="S23">
            <v>84.166666666666657</v>
          </cell>
        </row>
        <row r="24">
          <cell r="S24">
            <v>82.916666666666657</v>
          </cell>
        </row>
        <row r="25">
          <cell r="S25">
            <v>82.916666666666657</v>
          </cell>
        </row>
        <row r="26">
          <cell r="S26">
            <v>82.916666666666657</v>
          </cell>
        </row>
        <row r="27">
          <cell r="S27">
            <v>82.916666666666657</v>
          </cell>
        </row>
        <row r="28">
          <cell r="S28">
            <v>82.916666666666657</v>
          </cell>
        </row>
        <row r="29">
          <cell r="S29">
            <v>82.916666666666657</v>
          </cell>
        </row>
        <row r="30">
          <cell r="S30">
            <v>82.916666666666657</v>
          </cell>
        </row>
        <row r="31">
          <cell r="S31">
            <v>82.916666666666657</v>
          </cell>
        </row>
        <row r="32">
          <cell r="S32">
            <v>82.916666666666657</v>
          </cell>
        </row>
        <row r="33">
          <cell r="S33">
            <v>81.666666666666657</v>
          </cell>
        </row>
        <row r="34">
          <cell r="S34">
            <v>82.916666666666657</v>
          </cell>
        </row>
        <row r="35">
          <cell r="S35">
            <v>82.916666666666657</v>
          </cell>
        </row>
        <row r="36">
          <cell r="S36">
            <v>82.916666666666657</v>
          </cell>
        </row>
        <row r="37">
          <cell r="S37">
            <v>86.666666666666657</v>
          </cell>
        </row>
        <row r="38">
          <cell r="S38">
            <v>82.916666666666657</v>
          </cell>
        </row>
        <row r="39">
          <cell r="S39" t="str">
            <v>-</v>
          </cell>
        </row>
        <row r="40">
          <cell r="S40" t="str">
            <v>-</v>
          </cell>
        </row>
        <row r="41">
          <cell r="S41" t="str">
            <v>-</v>
          </cell>
        </row>
        <row r="42">
          <cell r="S42" t="str">
            <v>-</v>
          </cell>
        </row>
        <row r="43">
          <cell r="S43" t="str">
            <v>-</v>
          </cell>
        </row>
        <row r="44">
          <cell r="S44" t="str">
            <v>-</v>
          </cell>
        </row>
        <row r="45">
          <cell r="S45" t="str">
            <v>-</v>
          </cell>
        </row>
        <row r="46">
          <cell r="S46" t="str">
            <v>-</v>
          </cell>
        </row>
        <row r="47">
          <cell r="S47" t="str">
            <v>-</v>
          </cell>
        </row>
        <row r="48">
          <cell r="S48" t="str">
            <v>-</v>
          </cell>
        </row>
        <row r="49">
          <cell r="S49" t="str">
            <v>-</v>
          </cell>
        </row>
      </sheetData>
      <sheetData sheetId="12">
        <row r="16">
          <cell r="S16">
            <v>84.65</v>
          </cell>
        </row>
        <row r="17">
          <cell r="S17">
            <v>84.65</v>
          </cell>
        </row>
        <row r="18">
          <cell r="S18">
            <v>84.65</v>
          </cell>
        </row>
        <row r="19">
          <cell r="S19">
            <v>84.65</v>
          </cell>
        </row>
        <row r="20">
          <cell r="S20">
            <v>84.65</v>
          </cell>
        </row>
        <row r="21">
          <cell r="S21">
            <v>84.65</v>
          </cell>
        </row>
        <row r="22">
          <cell r="S22">
            <v>84.65</v>
          </cell>
        </row>
        <row r="23">
          <cell r="S23">
            <v>84.65</v>
          </cell>
        </row>
        <row r="24">
          <cell r="S24">
            <v>84.65</v>
          </cell>
        </row>
        <row r="25">
          <cell r="S25">
            <v>84.65</v>
          </cell>
        </row>
        <row r="26">
          <cell r="S26">
            <v>84.65</v>
          </cell>
        </row>
        <row r="27">
          <cell r="S27">
            <v>84.65</v>
          </cell>
        </row>
        <row r="28">
          <cell r="S28">
            <v>84.65</v>
          </cell>
        </row>
        <row r="29">
          <cell r="S29">
            <v>84.65</v>
          </cell>
        </row>
        <row r="30">
          <cell r="S30">
            <v>84.65</v>
          </cell>
        </row>
        <row r="31">
          <cell r="S31">
            <v>84.65</v>
          </cell>
        </row>
        <row r="32">
          <cell r="S32">
            <v>84.65</v>
          </cell>
        </row>
        <row r="33">
          <cell r="S33">
            <v>84.65</v>
          </cell>
        </row>
        <row r="34">
          <cell r="S34">
            <v>84.65</v>
          </cell>
        </row>
        <row r="35">
          <cell r="S35">
            <v>84.65</v>
          </cell>
        </row>
        <row r="36">
          <cell r="S36">
            <v>84.65</v>
          </cell>
        </row>
        <row r="37">
          <cell r="S37">
            <v>84.65</v>
          </cell>
        </row>
        <row r="38">
          <cell r="S38">
            <v>84.65</v>
          </cell>
        </row>
        <row r="39">
          <cell r="S39" t="str">
            <v>-</v>
          </cell>
        </row>
        <row r="40">
          <cell r="S40" t="str">
            <v>-</v>
          </cell>
        </row>
        <row r="41">
          <cell r="S41" t="str">
            <v>-</v>
          </cell>
        </row>
        <row r="42">
          <cell r="S42" t="str">
            <v>-</v>
          </cell>
        </row>
        <row r="43">
          <cell r="S43" t="str">
            <v>-</v>
          </cell>
        </row>
        <row r="44">
          <cell r="S44" t="str">
            <v>-</v>
          </cell>
        </row>
        <row r="45">
          <cell r="S45" t="str">
            <v>-</v>
          </cell>
        </row>
        <row r="46">
          <cell r="S46" t="str">
            <v>-</v>
          </cell>
        </row>
        <row r="47">
          <cell r="S47" t="str">
            <v>-</v>
          </cell>
        </row>
        <row r="48">
          <cell r="S48" t="str">
            <v>-</v>
          </cell>
        </row>
        <row r="49">
          <cell r="S49" t="str">
            <v>-</v>
          </cell>
        </row>
      </sheetData>
      <sheetData sheetId="13">
        <row r="16">
          <cell r="S16">
            <v>83.25</v>
          </cell>
        </row>
        <row r="17">
          <cell r="S17">
            <v>83.75</v>
          </cell>
        </row>
        <row r="18">
          <cell r="S18">
            <v>83.5</v>
          </cell>
        </row>
        <row r="19">
          <cell r="S19">
            <v>79.25</v>
          </cell>
        </row>
        <row r="20">
          <cell r="S20">
            <v>83</v>
          </cell>
        </row>
        <row r="21">
          <cell r="S21">
            <v>84.25</v>
          </cell>
        </row>
        <row r="22">
          <cell r="S22">
            <v>84.5</v>
          </cell>
        </row>
        <row r="23">
          <cell r="S23">
            <v>83.75</v>
          </cell>
        </row>
        <row r="24">
          <cell r="S24">
            <v>85.5</v>
          </cell>
        </row>
        <row r="25">
          <cell r="S25">
            <v>84.25</v>
          </cell>
        </row>
        <row r="26">
          <cell r="S26">
            <v>82.5</v>
          </cell>
        </row>
        <row r="27">
          <cell r="S27">
            <v>83.75</v>
          </cell>
        </row>
        <row r="28">
          <cell r="S28">
            <v>81.75</v>
          </cell>
        </row>
        <row r="29">
          <cell r="S29">
            <v>83.5</v>
          </cell>
        </row>
        <row r="30">
          <cell r="S30">
            <v>83.75</v>
          </cell>
        </row>
        <row r="31">
          <cell r="S31">
            <v>83</v>
          </cell>
        </row>
        <row r="32">
          <cell r="S32">
            <v>83.25</v>
          </cell>
        </row>
        <row r="33">
          <cell r="S33">
            <v>83.75</v>
          </cell>
        </row>
        <row r="34">
          <cell r="S34">
            <v>85.5</v>
          </cell>
        </row>
        <row r="35">
          <cell r="S35">
            <v>82.25</v>
          </cell>
        </row>
        <row r="36">
          <cell r="S36">
            <v>85</v>
          </cell>
        </row>
        <row r="37">
          <cell r="S37">
            <v>82.25</v>
          </cell>
        </row>
        <row r="38">
          <cell r="S38">
            <v>83.75</v>
          </cell>
        </row>
        <row r="39">
          <cell r="S39" t="str">
            <v>-</v>
          </cell>
        </row>
        <row r="40">
          <cell r="S40" t="str">
            <v>-</v>
          </cell>
        </row>
        <row r="41">
          <cell r="S41" t="str">
            <v>-</v>
          </cell>
        </row>
        <row r="42">
          <cell r="S42" t="str">
            <v>-</v>
          </cell>
        </row>
        <row r="43">
          <cell r="S43" t="str">
            <v>-</v>
          </cell>
        </row>
        <row r="44">
          <cell r="S44" t="str">
            <v>-</v>
          </cell>
        </row>
        <row r="45">
          <cell r="S45" t="str">
            <v>-</v>
          </cell>
        </row>
        <row r="46">
          <cell r="S46" t="str">
            <v>-</v>
          </cell>
        </row>
        <row r="47">
          <cell r="S47" t="str">
            <v>-</v>
          </cell>
        </row>
        <row r="48">
          <cell r="S48" t="str">
            <v>-</v>
          </cell>
        </row>
        <row r="49">
          <cell r="S49" t="str">
            <v>-</v>
          </cell>
        </row>
      </sheetData>
      <sheetData sheetId="14">
        <row r="16">
          <cell r="S16">
            <v>93.416666666666657</v>
          </cell>
        </row>
        <row r="17">
          <cell r="S17">
            <v>93.416666666666657</v>
          </cell>
        </row>
        <row r="18">
          <cell r="S18">
            <v>93.416666666666657</v>
          </cell>
        </row>
        <row r="19">
          <cell r="S19">
            <v>93.416666666666657</v>
          </cell>
        </row>
        <row r="20">
          <cell r="S20">
            <v>93.416666666666657</v>
          </cell>
        </row>
        <row r="21">
          <cell r="S21">
            <v>93.416666666666657</v>
          </cell>
        </row>
        <row r="22">
          <cell r="S22">
            <v>93.416666666666657</v>
          </cell>
        </row>
        <row r="23">
          <cell r="S23">
            <v>93.416666666666657</v>
          </cell>
        </row>
        <row r="24">
          <cell r="S24">
            <v>93.416666666666657</v>
          </cell>
        </row>
        <row r="25">
          <cell r="S25">
            <v>93.416666666666657</v>
          </cell>
        </row>
        <row r="26">
          <cell r="S26">
            <v>93.416666666666657</v>
          </cell>
        </row>
        <row r="27">
          <cell r="S27">
            <v>93.416666666666657</v>
          </cell>
        </row>
        <row r="28">
          <cell r="S28">
            <v>93.416666666666657</v>
          </cell>
        </row>
        <row r="29">
          <cell r="S29">
            <v>93.416666666666657</v>
          </cell>
        </row>
        <row r="30">
          <cell r="S30">
            <v>93.416666666666657</v>
          </cell>
        </row>
        <row r="31">
          <cell r="S31">
            <v>93.416666666666657</v>
          </cell>
        </row>
        <row r="32">
          <cell r="S32">
            <v>93.416666666666657</v>
          </cell>
        </row>
        <row r="33">
          <cell r="S33">
            <v>93.416666666666657</v>
          </cell>
        </row>
        <row r="34">
          <cell r="S34">
            <v>93.416666666666657</v>
          </cell>
        </row>
        <row r="35">
          <cell r="S35">
            <v>93.416666666666657</v>
          </cell>
        </row>
        <row r="36">
          <cell r="S36">
            <v>93.416666666666657</v>
          </cell>
        </row>
        <row r="37">
          <cell r="S37">
            <v>93.416666666666657</v>
          </cell>
        </row>
        <row r="38">
          <cell r="S38">
            <v>93.416666666666657</v>
          </cell>
        </row>
        <row r="39">
          <cell r="S39" t="str">
            <v>-</v>
          </cell>
        </row>
        <row r="40">
          <cell r="S40" t="str">
            <v>-</v>
          </cell>
        </row>
        <row r="41">
          <cell r="S41" t="str">
            <v>-</v>
          </cell>
        </row>
        <row r="42">
          <cell r="S42" t="str">
            <v>-</v>
          </cell>
        </row>
        <row r="43">
          <cell r="S43" t="str">
            <v>-</v>
          </cell>
        </row>
        <row r="44">
          <cell r="S44" t="str">
            <v>-</v>
          </cell>
        </row>
        <row r="45">
          <cell r="S45" t="str">
            <v>-</v>
          </cell>
        </row>
        <row r="46">
          <cell r="S46" t="str">
            <v>-</v>
          </cell>
        </row>
        <row r="47">
          <cell r="S47" t="str">
            <v>-</v>
          </cell>
        </row>
        <row r="48">
          <cell r="S48" t="str">
            <v>-</v>
          </cell>
        </row>
        <row r="49">
          <cell r="S49" t="str">
            <v>-</v>
          </cell>
        </row>
      </sheetData>
      <sheetData sheetId="15" refreshError="1"/>
      <sheetData sheetId="16">
        <row r="16">
          <cell r="S16">
            <v>88.333333333333343</v>
          </cell>
        </row>
        <row r="17">
          <cell r="S17">
            <v>88.333333333333343</v>
          </cell>
        </row>
        <row r="18">
          <cell r="S18">
            <v>88.333333333333343</v>
          </cell>
        </row>
        <row r="19">
          <cell r="S19">
            <v>88.333333333333343</v>
          </cell>
        </row>
        <row r="20">
          <cell r="S20">
            <v>88.333333333333343</v>
          </cell>
        </row>
        <row r="21">
          <cell r="S21">
            <v>88.333333333333343</v>
          </cell>
        </row>
        <row r="22">
          <cell r="S22">
            <v>88.333333333333343</v>
          </cell>
        </row>
        <row r="23">
          <cell r="S23">
            <v>88.333333333333343</v>
          </cell>
        </row>
        <row r="24">
          <cell r="S24">
            <v>88.333333333333343</v>
          </cell>
        </row>
        <row r="25">
          <cell r="S25">
            <v>88.333333333333343</v>
          </cell>
        </row>
        <row r="26">
          <cell r="S26">
            <v>88.333333333333343</v>
          </cell>
        </row>
        <row r="27">
          <cell r="S27">
            <v>88.333333333333343</v>
          </cell>
        </row>
        <row r="28">
          <cell r="S28">
            <v>88.333333333333343</v>
          </cell>
        </row>
        <row r="29">
          <cell r="S29">
            <v>88.333333333333343</v>
          </cell>
        </row>
        <row r="30">
          <cell r="S30">
            <v>88.333333333333343</v>
          </cell>
        </row>
        <row r="31">
          <cell r="S31">
            <v>88.333333333333343</v>
          </cell>
        </row>
        <row r="32">
          <cell r="S32">
            <v>88.333333333333343</v>
          </cell>
        </row>
        <row r="33">
          <cell r="S33">
            <v>88.333333333333343</v>
          </cell>
        </row>
        <row r="34">
          <cell r="S34">
            <v>88.333333333333343</v>
          </cell>
        </row>
        <row r="35">
          <cell r="S35">
            <v>88.333333333333343</v>
          </cell>
        </row>
        <row r="36">
          <cell r="S36">
            <v>88.333333333333343</v>
          </cell>
        </row>
        <row r="37">
          <cell r="S37">
            <v>88.333333333333343</v>
          </cell>
        </row>
        <row r="38">
          <cell r="S38">
            <v>88.333333333333343</v>
          </cell>
        </row>
        <row r="39">
          <cell r="S39" t="str">
            <v>-</v>
          </cell>
        </row>
        <row r="40">
          <cell r="S40" t="str">
            <v>-</v>
          </cell>
        </row>
        <row r="41">
          <cell r="S41" t="str">
            <v>-</v>
          </cell>
        </row>
        <row r="42">
          <cell r="S42" t="str">
            <v>-</v>
          </cell>
        </row>
        <row r="43">
          <cell r="S43" t="str">
            <v>-</v>
          </cell>
        </row>
        <row r="44">
          <cell r="S44" t="str">
            <v>-</v>
          </cell>
        </row>
        <row r="45">
          <cell r="S45" t="str">
            <v>-</v>
          </cell>
        </row>
        <row r="46">
          <cell r="S46" t="str">
            <v>-</v>
          </cell>
        </row>
        <row r="47">
          <cell r="S47" t="str">
            <v>-</v>
          </cell>
        </row>
        <row r="48">
          <cell r="S48" t="str">
            <v>-</v>
          </cell>
        </row>
        <row r="49">
          <cell r="S49" t="str">
            <v>-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>
        <row r="10">
          <cell r="F10" t="str">
            <v>Aisyah Fatin Sholikah</v>
          </cell>
        </row>
        <row r="11">
          <cell r="F11" t="str">
            <v>Allysa Marwah</v>
          </cell>
        </row>
        <row r="12">
          <cell r="F12" t="str">
            <v>Asmira Dwi Ramadhani</v>
          </cell>
        </row>
        <row r="13">
          <cell r="F13" t="str">
            <v>Azura Monera</v>
          </cell>
        </row>
        <row r="14">
          <cell r="F14" t="str">
            <v>Cantika Al-maritza Surya Syahputri</v>
          </cell>
        </row>
        <row r="15">
          <cell r="F15" t="str">
            <v>Deandra Khibrah Muzakkah</v>
          </cell>
        </row>
        <row r="16">
          <cell r="F16" t="str">
            <v>Deandra Kiyasah Dzikiyah</v>
          </cell>
        </row>
        <row r="17">
          <cell r="F17" t="str">
            <v>Fauziyah Nur Aini</v>
          </cell>
        </row>
        <row r="18">
          <cell r="F18" t="str">
            <v>Filastin</v>
          </cell>
        </row>
        <row r="19">
          <cell r="F19" t="str">
            <v>Jaisy Naylan Syahidah</v>
          </cell>
        </row>
        <row r="20">
          <cell r="F20" t="str">
            <v>Karissa Azzahra Hidayat</v>
          </cell>
        </row>
        <row r="21">
          <cell r="F21" t="str">
            <v>Khaira Aleeza</v>
          </cell>
        </row>
        <row r="22">
          <cell r="F22" t="str">
            <v>Khaula Kholidatud Dzahabiyah</v>
          </cell>
        </row>
        <row r="23">
          <cell r="F23" t="str">
            <v>Khaulah Haniatun Nazihah</v>
          </cell>
        </row>
        <row r="24">
          <cell r="F24" t="str">
            <v>Meilina Mouza Almira Wibowo</v>
          </cell>
        </row>
        <row r="25">
          <cell r="F25" t="str">
            <v>Nadhifa Atiqah Rafif</v>
          </cell>
        </row>
        <row r="26">
          <cell r="F26" t="str">
            <v>Nafisah Azzahirah</v>
          </cell>
        </row>
        <row r="27">
          <cell r="F27" t="str">
            <v>Naj'la Azmi Mahya Robbani</v>
          </cell>
        </row>
        <row r="28">
          <cell r="F28" t="str">
            <v>Nasywa Haura Khoirunnisa</v>
          </cell>
        </row>
        <row r="29">
          <cell r="F29" t="str">
            <v>Naumira Dwi Ramadhani</v>
          </cell>
        </row>
        <row r="30">
          <cell r="F30" t="str">
            <v>Noura Kamila</v>
          </cell>
        </row>
        <row r="31">
          <cell r="F31" t="str">
            <v>Quella Khansa Al Affany</v>
          </cell>
        </row>
        <row r="32">
          <cell r="F32" t="str">
            <v>Rumaisha Yasmin</v>
          </cell>
        </row>
      </sheetData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abSelected="1" workbookViewId="0">
      <selection activeCell="J7" sqref="J7"/>
    </sheetView>
  </sheetViews>
  <sheetFormatPr defaultRowHeight="14.4" x14ac:dyDescent="0.3"/>
  <cols>
    <col min="2" max="2" width="24.21875" customWidth="1"/>
  </cols>
  <sheetData>
    <row r="1" spans="1:20" ht="25.8" x14ac:dyDescent="0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" thickBot="1" x14ac:dyDescent="0.35"/>
    <row r="3" spans="1:20" ht="15" thickBot="1" x14ac:dyDescent="0.35">
      <c r="A3" s="2" t="str">
        <f>[1]NA!C7</f>
        <v>No</v>
      </c>
      <c r="B3" s="3" t="str">
        <f>[1]NA!D7</f>
        <v>Nama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3">
        <f>IFERROR([1]NA!R7,"")</f>
        <v>0</v>
      </c>
      <c r="Q3" s="3">
        <f>IFERROR([1]NA!S7,"")</f>
        <v>0</v>
      </c>
      <c r="R3" s="5" t="s">
        <v>14</v>
      </c>
      <c r="S3" s="5" t="s">
        <v>15</v>
      </c>
      <c r="T3" s="6" t="s">
        <v>16</v>
      </c>
    </row>
    <row r="4" spans="1:20" ht="15" thickBot="1" x14ac:dyDescent="0.35">
      <c r="A4" s="7">
        <f>[1]NA!C8</f>
        <v>1</v>
      </c>
      <c r="B4" s="8" t="str">
        <f>'[2]DATA SISWA'!F10</f>
        <v>Aisyah Fatin Sholikah</v>
      </c>
      <c r="C4" s="9">
        <f>[2]SUMPAI!S16</f>
        <v>89.446428571428569</v>
      </c>
      <c r="D4" s="10">
        <f>[2]SUMPKn!S16</f>
        <v>85.833333333333343</v>
      </c>
      <c r="E4" s="9">
        <f>[2]SUMBI!S16</f>
        <v>81.892857142857139</v>
      </c>
      <c r="F4" s="9">
        <f>[2]SUMMAT!S16</f>
        <v>78.5625</v>
      </c>
      <c r="G4" s="9">
        <f>[2]SUMIPA!S16</f>
        <v>82.25</v>
      </c>
      <c r="H4" s="9">
        <f>[2]SUMIPS!S16</f>
        <v>82.25</v>
      </c>
      <c r="I4" s="9">
        <f>[2]SUMBIng!S16</f>
        <v>81.5</v>
      </c>
      <c r="J4" s="9">
        <f>[2]SUMSenBud!S16</f>
        <v>88.375</v>
      </c>
      <c r="K4" s="9">
        <f>[2]SUMPJOK!S16</f>
        <v>82.916666666666657</v>
      </c>
      <c r="L4" s="9">
        <f>[2]SUMTIK!S16</f>
        <v>84.65</v>
      </c>
      <c r="M4" s="9">
        <f>[2]SUMBJ!S16</f>
        <v>83.25</v>
      </c>
      <c r="N4" s="9">
        <f>[2]SUMBA!S16</f>
        <v>93.416666666666657</v>
      </c>
      <c r="O4" s="9">
        <f>[2]SUMKMD!S16</f>
        <v>88.333333333333343</v>
      </c>
      <c r="P4" s="9"/>
      <c r="Q4" s="9"/>
      <c r="R4" s="11">
        <f>SUM(C4:Q4)</f>
        <v>1102.6767857142856</v>
      </c>
      <c r="S4" s="12">
        <f>IFERROR(AVERAGE(C4:Q4),"")</f>
        <v>84.821291208791209</v>
      </c>
      <c r="T4" s="13">
        <f>IFERROR(RANK(S4,$S$4:$S$43),"")</f>
        <v>22</v>
      </c>
    </row>
    <row r="5" spans="1:20" ht="15" thickBot="1" x14ac:dyDescent="0.35">
      <c r="A5" s="14">
        <f>[1]NA!C9</f>
        <v>2</v>
      </c>
      <c r="B5" s="8" t="str">
        <f>'[2]DATA SISWA'!F11</f>
        <v>Allysa Marwah</v>
      </c>
      <c r="C5" s="9">
        <f>[2]SUMPAI!S17</f>
        <v>85.392857142857139</v>
      </c>
      <c r="D5" s="10">
        <f>[2]SUMPKn!S17</f>
        <v>81.833333333333343</v>
      </c>
      <c r="E5" s="9">
        <f>[2]SUMBI!S17</f>
        <v>81.892857142857139</v>
      </c>
      <c r="F5" s="9">
        <f>[2]SUMMAT!S17</f>
        <v>80.3125</v>
      </c>
      <c r="G5" s="9">
        <f>[2]SUMIPA!S17</f>
        <v>82.25</v>
      </c>
      <c r="H5" s="9">
        <f>[2]SUMIPS!S17</f>
        <v>84</v>
      </c>
      <c r="I5" s="9">
        <f>[2]SUMBIng!S17</f>
        <v>81.5</v>
      </c>
      <c r="J5" s="9">
        <f>[2]SUMSenBud!S17</f>
        <v>90.875</v>
      </c>
      <c r="K5" s="9">
        <f>[2]SUMPJOK!S17</f>
        <v>86.666666666666657</v>
      </c>
      <c r="L5" s="9">
        <f>[2]SUMTIK!S17</f>
        <v>84.65</v>
      </c>
      <c r="M5" s="9">
        <f>[2]SUMBJ!S17</f>
        <v>83.75</v>
      </c>
      <c r="N5" s="9">
        <f>[2]SUMBA!S17</f>
        <v>93.416666666666657</v>
      </c>
      <c r="O5" s="9">
        <f>[2]SUMKMD!S17</f>
        <v>88.333333333333343</v>
      </c>
      <c r="P5" s="15"/>
      <c r="Q5" s="15"/>
      <c r="R5" s="16">
        <f t="shared" ref="R5:R43" si="0">SUM(C5:Q5)</f>
        <v>1104.8732142857141</v>
      </c>
      <c r="S5" s="17">
        <f t="shared" ref="S5:S43" si="1">IFERROR(AVERAGE(C5:Q5),"")</f>
        <v>84.990247252747238</v>
      </c>
      <c r="T5" s="18">
        <f t="shared" ref="T5:T43" si="2">IFERROR(RANK(S5,$S$4:$S$43),"")</f>
        <v>21</v>
      </c>
    </row>
    <row r="6" spans="1:20" ht="15" thickBot="1" x14ac:dyDescent="0.35">
      <c r="A6" s="14">
        <f>[1]NA!C10</f>
        <v>3</v>
      </c>
      <c r="B6" s="8" t="str">
        <f>'[2]DATA SISWA'!F12</f>
        <v>Asmira Dwi Ramadhani</v>
      </c>
      <c r="C6" s="9">
        <f>[2]SUMPAI!S18</f>
        <v>84.535714285714278</v>
      </c>
      <c r="D6" s="10">
        <f>[2]SUMPKn!S18</f>
        <v>86.333333333333343</v>
      </c>
      <c r="E6" s="9">
        <f>[2]SUMBI!S18</f>
        <v>85.892857142857139</v>
      </c>
      <c r="F6" s="9">
        <f>[2]SUMMAT!S18</f>
        <v>81.0625</v>
      </c>
      <c r="G6" s="9">
        <f>[2]SUMIPA!S18</f>
        <v>86</v>
      </c>
      <c r="H6" s="9">
        <f>[2]SUMIPS!S18</f>
        <v>84</v>
      </c>
      <c r="I6" s="9">
        <f>[2]SUMBIng!S18</f>
        <v>81.25</v>
      </c>
      <c r="J6" s="9">
        <f>[2]SUMSenBud!S18</f>
        <v>89.125</v>
      </c>
      <c r="K6" s="9">
        <f>[2]SUMPJOK!S18</f>
        <v>82.916666666666657</v>
      </c>
      <c r="L6" s="9">
        <f>[2]SUMTIK!S18</f>
        <v>84.65</v>
      </c>
      <c r="M6" s="9">
        <f>[2]SUMBJ!S18</f>
        <v>83.5</v>
      </c>
      <c r="N6" s="9">
        <f>[2]SUMBA!S18</f>
        <v>93.416666666666657</v>
      </c>
      <c r="O6" s="9">
        <f>[2]SUMKMD!S18</f>
        <v>88.333333333333343</v>
      </c>
      <c r="P6" s="15"/>
      <c r="Q6" s="15"/>
      <c r="R6" s="16">
        <f t="shared" si="0"/>
        <v>1111.0160714285714</v>
      </c>
      <c r="S6" s="17">
        <f t="shared" si="1"/>
        <v>85.462774725274727</v>
      </c>
      <c r="T6" s="18">
        <f t="shared" si="2"/>
        <v>10</v>
      </c>
    </row>
    <row r="7" spans="1:20" ht="15" thickBot="1" x14ac:dyDescent="0.35">
      <c r="A7" s="14">
        <f>[1]NA!C11</f>
        <v>4</v>
      </c>
      <c r="B7" s="8" t="str">
        <f>'[2]DATA SISWA'!F13</f>
        <v>Azura Monera</v>
      </c>
      <c r="C7" s="9">
        <f>[2]SUMPAI!S19</f>
        <v>83.071428571428569</v>
      </c>
      <c r="D7" s="10">
        <f>[2]SUMPKn!S19</f>
        <v>83.583333333333343</v>
      </c>
      <c r="E7" s="9">
        <f>[2]SUMBI!S19</f>
        <v>81.892857142857139</v>
      </c>
      <c r="F7" s="9">
        <f>[2]SUMMAT!S19</f>
        <v>81.3125</v>
      </c>
      <c r="G7" s="9">
        <f>[2]SUMIPA!S19</f>
        <v>82.25</v>
      </c>
      <c r="H7" s="9">
        <f>[2]SUMIPS!S19</f>
        <v>84</v>
      </c>
      <c r="I7" s="9">
        <f>[2]SUMBIng!S19</f>
        <v>80.25</v>
      </c>
      <c r="J7" s="9">
        <f>[2]SUMSenBud!S19</f>
        <v>89.125</v>
      </c>
      <c r="K7" s="9">
        <f>[2]SUMPJOK!S19</f>
        <v>82.916666666666657</v>
      </c>
      <c r="L7" s="9">
        <f>[2]SUMTIK!S19</f>
        <v>84.65</v>
      </c>
      <c r="M7" s="9">
        <f>[2]SUMBJ!S19</f>
        <v>79.25</v>
      </c>
      <c r="N7" s="9">
        <f>[2]SUMBA!S19</f>
        <v>93.416666666666657</v>
      </c>
      <c r="O7" s="9">
        <f>[2]SUMKMD!S19</f>
        <v>88.333333333333343</v>
      </c>
      <c r="P7" s="15"/>
      <c r="Q7" s="15"/>
      <c r="R7" s="16">
        <f t="shared" si="0"/>
        <v>1094.0517857142856</v>
      </c>
      <c r="S7" s="17">
        <f t="shared" si="1"/>
        <v>84.157829670329662</v>
      </c>
      <c r="T7" s="18">
        <f t="shared" si="2"/>
        <v>31</v>
      </c>
    </row>
    <row r="8" spans="1:20" ht="15" thickBot="1" x14ac:dyDescent="0.35">
      <c r="A8" s="14">
        <f>[1]NA!C12</f>
        <v>5</v>
      </c>
      <c r="B8" s="8" t="str">
        <f>'[2]DATA SISWA'!F14</f>
        <v>Cantika Al-maritza Surya Syahputri</v>
      </c>
      <c r="C8" s="9">
        <f>[2]SUMPAI!S20</f>
        <v>89.375</v>
      </c>
      <c r="D8" s="10">
        <f>[2]SUMPKn!S20</f>
        <v>79.833333333333343</v>
      </c>
      <c r="E8" s="9">
        <f>[2]SUMBI!S20</f>
        <v>81.892857142857139</v>
      </c>
      <c r="F8" s="9">
        <f>[2]SUMMAT!S20</f>
        <v>79.8125</v>
      </c>
      <c r="G8" s="9">
        <f>[2]SUMIPA!S20</f>
        <v>82</v>
      </c>
      <c r="H8" s="9">
        <f>[2]SUMIPS!S20</f>
        <v>84</v>
      </c>
      <c r="I8" s="9">
        <f>[2]SUMBIng!S20</f>
        <v>81.75</v>
      </c>
      <c r="J8" s="9">
        <f>[2]SUMSenBud!S20</f>
        <v>88.375</v>
      </c>
      <c r="K8" s="9">
        <f>[2]SUMPJOK!S20</f>
        <v>81.666666666666657</v>
      </c>
      <c r="L8" s="9">
        <f>[2]SUMTIK!S20</f>
        <v>84.65</v>
      </c>
      <c r="M8" s="9">
        <f>[2]SUMBJ!S20</f>
        <v>83</v>
      </c>
      <c r="N8" s="9">
        <f>[2]SUMBA!S20</f>
        <v>93.416666666666657</v>
      </c>
      <c r="O8" s="9">
        <f>[2]SUMKMD!S20</f>
        <v>88.333333333333343</v>
      </c>
      <c r="P8" s="15"/>
      <c r="Q8" s="15"/>
      <c r="R8" s="16">
        <f t="shared" si="0"/>
        <v>1098.105357142857</v>
      </c>
      <c r="S8" s="17">
        <f t="shared" si="1"/>
        <v>84.469642857142844</v>
      </c>
      <c r="T8" s="18">
        <f t="shared" si="2"/>
        <v>28</v>
      </c>
    </row>
    <row r="9" spans="1:20" ht="15" thickBot="1" x14ac:dyDescent="0.35">
      <c r="A9" s="14">
        <f>[1]NA!C13</f>
        <v>6</v>
      </c>
      <c r="B9" s="8" t="str">
        <f>'[2]DATA SISWA'!F15</f>
        <v>Deandra Khibrah Muzakkah</v>
      </c>
      <c r="C9" s="9">
        <f>[2]SUMPAI!S21</f>
        <v>90.928571428571431</v>
      </c>
      <c r="D9" s="10">
        <f>[2]SUMPKn!S21</f>
        <v>86.333333333333343</v>
      </c>
      <c r="E9" s="9">
        <f>[2]SUMBI!S21</f>
        <v>81.892857142857139</v>
      </c>
      <c r="F9" s="9">
        <f>[2]SUMMAT!S21</f>
        <v>78.5625</v>
      </c>
      <c r="G9" s="9">
        <f>[2]SUMIPA!S21</f>
        <v>84.75</v>
      </c>
      <c r="H9" s="9">
        <f>[2]SUMIPS!S21</f>
        <v>84</v>
      </c>
      <c r="I9" s="9">
        <f>[2]SUMBIng!S21</f>
        <v>82.75</v>
      </c>
      <c r="J9" s="9">
        <f>[2]SUMSenBud!S21</f>
        <v>89.125</v>
      </c>
      <c r="K9" s="9">
        <f>[2]SUMPJOK!S21</f>
        <v>82.916666666666657</v>
      </c>
      <c r="L9" s="9">
        <f>[2]SUMTIK!S21</f>
        <v>84.65</v>
      </c>
      <c r="M9" s="9">
        <f>[2]SUMBJ!S21</f>
        <v>84.25</v>
      </c>
      <c r="N9" s="9">
        <f>[2]SUMBA!S21</f>
        <v>93.416666666666657</v>
      </c>
      <c r="O9" s="9">
        <f>[2]SUMKMD!S21</f>
        <v>88.333333333333343</v>
      </c>
      <c r="P9" s="15"/>
      <c r="Q9" s="15"/>
      <c r="R9" s="16">
        <f t="shared" si="0"/>
        <v>1111.9089285714285</v>
      </c>
      <c r="S9" s="17">
        <f t="shared" si="1"/>
        <v>85.531456043956041</v>
      </c>
      <c r="T9" s="18">
        <f t="shared" si="2"/>
        <v>9</v>
      </c>
    </row>
    <row r="10" spans="1:20" ht="15" thickBot="1" x14ac:dyDescent="0.35">
      <c r="A10" s="14">
        <f>[1]NA!C14</f>
        <v>7</v>
      </c>
      <c r="B10" s="8" t="str">
        <f>'[2]DATA SISWA'!F16</f>
        <v>Deandra Kiyasah Dzikiyah</v>
      </c>
      <c r="C10" s="9">
        <f>[2]SUMPAI!S22</f>
        <v>89.089285714285722</v>
      </c>
      <c r="D10" s="10">
        <f>[2]SUMPKn!S22</f>
        <v>85.833333333333343</v>
      </c>
      <c r="E10" s="9">
        <f>[2]SUMBI!S22</f>
        <v>81.892857142857139</v>
      </c>
      <c r="F10" s="9">
        <f>[2]SUMMAT!S22</f>
        <v>84.5625</v>
      </c>
      <c r="G10" s="9">
        <f>[2]SUMIPA!S22</f>
        <v>84.5</v>
      </c>
      <c r="H10" s="9">
        <f>[2]SUMIPS!S22</f>
        <v>84.25</v>
      </c>
      <c r="I10" s="9">
        <f>[2]SUMBIng!S22</f>
        <v>81.75</v>
      </c>
      <c r="J10" s="9">
        <f>[2]SUMSenBud!S22</f>
        <v>89.125</v>
      </c>
      <c r="K10" s="9">
        <f>[2]SUMPJOK!S22</f>
        <v>82.916666666666657</v>
      </c>
      <c r="L10" s="9">
        <f>[2]SUMTIK!S22</f>
        <v>84.65</v>
      </c>
      <c r="M10" s="9">
        <f>[2]SUMBJ!S22</f>
        <v>84.5</v>
      </c>
      <c r="N10" s="9">
        <f>[2]SUMBA!S22</f>
        <v>93.416666666666657</v>
      </c>
      <c r="O10" s="9">
        <f>[2]SUMKMD!S22</f>
        <v>88.333333333333343</v>
      </c>
      <c r="P10" s="15"/>
      <c r="Q10" s="15"/>
      <c r="R10" s="16">
        <f t="shared" si="0"/>
        <v>1114.8196428571428</v>
      </c>
      <c r="S10" s="17">
        <f t="shared" si="1"/>
        <v>85.755357142857136</v>
      </c>
      <c r="T10" s="18">
        <f t="shared" si="2"/>
        <v>6</v>
      </c>
    </row>
    <row r="11" spans="1:20" ht="15" thickBot="1" x14ac:dyDescent="0.35">
      <c r="A11" s="14">
        <f>[1]NA!C15</f>
        <v>8</v>
      </c>
      <c r="B11" s="8" t="str">
        <f>'[2]DATA SISWA'!F17</f>
        <v>Fauziyah Nur Aini</v>
      </c>
      <c r="C11" s="9">
        <f>[2]SUMPAI!S23</f>
        <v>82.107142857142861</v>
      </c>
      <c r="D11" s="10">
        <f>[2]SUMPKn!S23</f>
        <v>86.833333333333343</v>
      </c>
      <c r="E11" s="9">
        <f>[2]SUMBI!S23</f>
        <v>82.392857142857139</v>
      </c>
      <c r="F11" s="9">
        <f>[2]SUMMAT!S23</f>
        <v>81.3125</v>
      </c>
      <c r="G11" s="9">
        <f>[2]SUMIPA!S23</f>
        <v>88.25</v>
      </c>
      <c r="H11" s="9">
        <f>[2]SUMIPS!S23</f>
        <v>84</v>
      </c>
      <c r="I11" s="9">
        <f>[2]SUMBIng!S23</f>
        <v>82.5</v>
      </c>
      <c r="J11" s="9">
        <f>[2]SUMSenBud!S23</f>
        <v>89.125</v>
      </c>
      <c r="K11" s="9">
        <f>[2]SUMPJOK!S23</f>
        <v>84.166666666666657</v>
      </c>
      <c r="L11" s="9">
        <f>[2]SUMTIK!S23</f>
        <v>84.65</v>
      </c>
      <c r="M11" s="9">
        <f>[2]SUMBJ!S23</f>
        <v>83.75</v>
      </c>
      <c r="N11" s="9">
        <f>[2]SUMBA!S23</f>
        <v>93.416666666666657</v>
      </c>
      <c r="O11" s="9">
        <f>[2]SUMKMD!S23</f>
        <v>88.333333333333343</v>
      </c>
      <c r="P11" s="15"/>
      <c r="Q11" s="15"/>
      <c r="R11" s="16">
        <f t="shared" si="0"/>
        <v>1110.8374999999999</v>
      </c>
      <c r="S11" s="17">
        <f t="shared" si="1"/>
        <v>85.44903846153845</v>
      </c>
      <c r="T11" s="18">
        <f t="shared" si="2"/>
        <v>11</v>
      </c>
    </row>
    <row r="12" spans="1:20" ht="15" thickBot="1" x14ac:dyDescent="0.35">
      <c r="A12" s="14">
        <f>[1]NA!C16</f>
        <v>9</v>
      </c>
      <c r="B12" s="8" t="str">
        <f>'[2]DATA SISWA'!F18</f>
        <v>Filastin</v>
      </c>
      <c r="C12" s="9">
        <f>[2]SUMPAI!S24</f>
        <v>81.964285714285722</v>
      </c>
      <c r="D12" s="10">
        <f>[2]SUMPKn!S24</f>
        <v>87.083333333333343</v>
      </c>
      <c r="E12" s="9">
        <f>[2]SUMBI!S24</f>
        <v>85.892857142857139</v>
      </c>
      <c r="F12" s="9">
        <f>[2]SUMMAT!S24</f>
        <v>82.3125</v>
      </c>
      <c r="G12" s="9">
        <f>[2]SUMIPA!S24</f>
        <v>88.25</v>
      </c>
      <c r="H12" s="9">
        <f>[2]SUMIPS!S24</f>
        <v>84</v>
      </c>
      <c r="I12" s="9">
        <f>[2]SUMBIng!S24</f>
        <v>81</v>
      </c>
      <c r="J12" s="9">
        <f>[2]SUMSenBud!S24</f>
        <v>89.625</v>
      </c>
      <c r="K12" s="9">
        <f>[2]SUMPJOK!S24</f>
        <v>82.916666666666657</v>
      </c>
      <c r="L12" s="9">
        <f>[2]SUMTIK!S24</f>
        <v>84.65</v>
      </c>
      <c r="M12" s="9">
        <f>[2]SUMBJ!S24</f>
        <v>85.5</v>
      </c>
      <c r="N12" s="9">
        <f>[2]SUMBA!S24</f>
        <v>93.416666666666657</v>
      </c>
      <c r="O12" s="9">
        <f>[2]SUMKMD!S24</f>
        <v>88.333333333333343</v>
      </c>
      <c r="P12" s="15"/>
      <c r="Q12" s="15"/>
      <c r="R12" s="16">
        <f t="shared" si="0"/>
        <v>1114.9446428571428</v>
      </c>
      <c r="S12" s="17">
        <f t="shared" si="1"/>
        <v>85.764972527472523</v>
      </c>
      <c r="T12" s="18">
        <f t="shared" si="2"/>
        <v>5</v>
      </c>
    </row>
    <row r="13" spans="1:20" ht="15" thickBot="1" x14ac:dyDescent="0.35">
      <c r="A13" s="14">
        <f>[1]NA!C17</f>
        <v>10</v>
      </c>
      <c r="B13" s="8" t="str">
        <f>'[2]DATA SISWA'!F19</f>
        <v>Jaisy Naylan Syahidah</v>
      </c>
      <c r="C13" s="9">
        <f>[2]SUMPAI!S25</f>
        <v>83.714285714285722</v>
      </c>
      <c r="D13" s="10">
        <f>[2]SUMPKn!S25</f>
        <v>83.083333333333343</v>
      </c>
      <c r="E13" s="9">
        <f>[2]SUMBI!S25</f>
        <v>82.892857142857139</v>
      </c>
      <c r="F13" s="9">
        <f>[2]SUMMAT!S25</f>
        <v>84.3125</v>
      </c>
      <c r="G13" s="9">
        <f>[2]SUMIPA!S25</f>
        <v>82.25</v>
      </c>
      <c r="H13" s="9">
        <f>[2]SUMIPS!S25</f>
        <v>84</v>
      </c>
      <c r="I13" s="9">
        <f>[2]SUMBIng!S25</f>
        <v>82.25</v>
      </c>
      <c r="J13" s="9">
        <f>[2]SUMSenBud!S25</f>
        <v>89.125</v>
      </c>
      <c r="K13" s="9">
        <f>[2]SUMPJOK!S25</f>
        <v>82.916666666666657</v>
      </c>
      <c r="L13" s="9">
        <f>[2]SUMTIK!S25</f>
        <v>84.65</v>
      </c>
      <c r="M13" s="9">
        <f>[2]SUMBJ!S25</f>
        <v>84.25</v>
      </c>
      <c r="N13" s="9">
        <f>[2]SUMBA!S25</f>
        <v>93.416666666666657</v>
      </c>
      <c r="O13" s="9">
        <f>[2]SUMKMD!S25</f>
        <v>88.333333333333343</v>
      </c>
      <c r="P13" s="15"/>
      <c r="Q13" s="15"/>
      <c r="R13" s="16">
        <f t="shared" si="0"/>
        <v>1105.1946428571428</v>
      </c>
      <c r="S13" s="17">
        <f t="shared" si="1"/>
        <v>85.014972527472523</v>
      </c>
      <c r="T13" s="18">
        <f t="shared" si="2"/>
        <v>19</v>
      </c>
    </row>
    <row r="14" spans="1:20" ht="15" thickBot="1" x14ac:dyDescent="0.35">
      <c r="A14" s="14">
        <f>[1]NA!C18</f>
        <v>11</v>
      </c>
      <c r="B14" s="8" t="str">
        <f>'[2]DATA SISWA'!F20</f>
        <v>Karissa Azzahra Hidayat</v>
      </c>
      <c r="C14" s="9">
        <f>[2]SUMPAI!S26</f>
        <v>83.428571428571431</v>
      </c>
      <c r="D14" s="10">
        <f>[2]SUMPKn!S26</f>
        <v>84.083333333333343</v>
      </c>
      <c r="E14" s="9">
        <f>[2]SUMBI!S26</f>
        <v>81.892857142857139</v>
      </c>
      <c r="F14" s="9">
        <f>[2]SUMMAT!S26</f>
        <v>81.8125</v>
      </c>
      <c r="G14" s="9">
        <f>[2]SUMIPA!S26</f>
        <v>82</v>
      </c>
      <c r="H14" s="9">
        <f>[2]SUMIPS!S26</f>
        <v>84</v>
      </c>
      <c r="I14" s="9">
        <f>[2]SUMBIng!S26</f>
        <v>82.25</v>
      </c>
      <c r="J14" s="9">
        <f>[2]SUMSenBud!S26</f>
        <v>89.625</v>
      </c>
      <c r="K14" s="9">
        <f>[2]SUMPJOK!S26</f>
        <v>82.916666666666657</v>
      </c>
      <c r="L14" s="9">
        <f>[2]SUMTIK!S26</f>
        <v>84.65</v>
      </c>
      <c r="M14" s="9">
        <f>[2]SUMBJ!S26</f>
        <v>82.5</v>
      </c>
      <c r="N14" s="9">
        <f>[2]SUMBA!S26</f>
        <v>93.416666666666657</v>
      </c>
      <c r="O14" s="9">
        <f>[2]SUMKMD!S26</f>
        <v>88.333333333333343</v>
      </c>
      <c r="P14" s="15"/>
      <c r="Q14" s="15"/>
      <c r="R14" s="16">
        <f t="shared" si="0"/>
        <v>1100.9089285714285</v>
      </c>
      <c r="S14" s="17">
        <f t="shared" si="1"/>
        <v>84.685302197802201</v>
      </c>
      <c r="T14" s="18">
        <f t="shared" si="2"/>
        <v>25</v>
      </c>
    </row>
    <row r="15" spans="1:20" ht="15" thickBot="1" x14ac:dyDescent="0.35">
      <c r="A15" s="14">
        <f>[1]NA!C19</f>
        <v>12</v>
      </c>
      <c r="B15" s="8" t="str">
        <f>'[2]DATA SISWA'!F21</f>
        <v>Khaira Aleeza</v>
      </c>
      <c r="C15" s="9">
        <f>[2]SUMPAI!S27</f>
        <v>83.214285714285722</v>
      </c>
      <c r="D15" s="10">
        <f>[2]SUMPKn!S27</f>
        <v>85.333333333333343</v>
      </c>
      <c r="E15" s="9">
        <f>[2]SUMBI!S27</f>
        <v>84.642857142857139</v>
      </c>
      <c r="F15" s="9">
        <f>[2]SUMMAT!S27</f>
        <v>81.0625</v>
      </c>
      <c r="G15" s="9">
        <f>[2]SUMIPA!S27</f>
        <v>85.25</v>
      </c>
      <c r="H15" s="9">
        <f>[2]SUMIPS!S27</f>
        <v>84</v>
      </c>
      <c r="I15" s="9">
        <f>[2]SUMBIng!S27</f>
        <v>83.25</v>
      </c>
      <c r="J15" s="9">
        <f>[2]SUMSenBud!S27</f>
        <v>89.625</v>
      </c>
      <c r="K15" s="9">
        <f>[2]SUMPJOK!S27</f>
        <v>82.916666666666657</v>
      </c>
      <c r="L15" s="9">
        <f>[2]SUMTIK!S27</f>
        <v>84.65</v>
      </c>
      <c r="M15" s="9">
        <f>[2]SUMBJ!S27</f>
        <v>83.75</v>
      </c>
      <c r="N15" s="9">
        <f>[2]SUMBA!S27</f>
        <v>93.416666666666657</v>
      </c>
      <c r="O15" s="9">
        <f>[2]SUMKMD!S27</f>
        <v>88.333333333333343</v>
      </c>
      <c r="P15" s="15"/>
      <c r="Q15" s="15"/>
      <c r="R15" s="16">
        <f t="shared" si="0"/>
        <v>1109.4446428571428</v>
      </c>
      <c r="S15" s="17">
        <f t="shared" si="1"/>
        <v>85.341895604395603</v>
      </c>
      <c r="T15" s="18">
        <f t="shared" si="2"/>
        <v>15</v>
      </c>
    </row>
    <row r="16" spans="1:20" ht="15" thickBot="1" x14ac:dyDescent="0.35">
      <c r="A16" s="14">
        <f>[1]NA!C20</f>
        <v>13</v>
      </c>
      <c r="B16" s="8" t="str">
        <f>'[2]DATA SISWA'!F22</f>
        <v>Khaula Kholidatud Dzahabiyah</v>
      </c>
      <c r="C16" s="9">
        <f>[2]SUMPAI!S28</f>
        <v>85.089285714285722</v>
      </c>
      <c r="D16" s="10">
        <f>[2]SUMPKn!S28</f>
        <v>84.833333333333343</v>
      </c>
      <c r="E16" s="9">
        <f>[2]SUMBI!S28</f>
        <v>81.892857142857139</v>
      </c>
      <c r="F16" s="9">
        <f>[2]SUMMAT!S28</f>
        <v>80.0625</v>
      </c>
      <c r="G16" s="9">
        <f>[2]SUMIPA!S28</f>
        <v>82.25</v>
      </c>
      <c r="H16" s="9">
        <f>[2]SUMIPS!S28</f>
        <v>84</v>
      </c>
      <c r="I16" s="9">
        <f>[2]SUMBIng!S28</f>
        <v>83</v>
      </c>
      <c r="J16" s="9">
        <f>[2]SUMSenBud!S28</f>
        <v>88.375</v>
      </c>
      <c r="K16" s="9">
        <f>[2]SUMPJOK!S28</f>
        <v>82.916666666666657</v>
      </c>
      <c r="L16" s="9">
        <f>[2]SUMTIK!S28</f>
        <v>84.65</v>
      </c>
      <c r="M16" s="9">
        <f>[2]SUMBJ!S28</f>
        <v>81.75</v>
      </c>
      <c r="N16" s="9">
        <f>[2]SUMBA!S28</f>
        <v>93.416666666666657</v>
      </c>
      <c r="O16" s="9">
        <f>[2]SUMKMD!S28</f>
        <v>88.333333333333343</v>
      </c>
      <c r="P16" s="15"/>
      <c r="Q16" s="15"/>
      <c r="R16" s="16">
        <f t="shared" si="0"/>
        <v>1100.5696428571428</v>
      </c>
      <c r="S16" s="17">
        <f t="shared" si="1"/>
        <v>84.659203296703282</v>
      </c>
      <c r="T16" s="18">
        <f t="shared" si="2"/>
        <v>26</v>
      </c>
    </row>
    <row r="17" spans="1:20" ht="15" thickBot="1" x14ac:dyDescent="0.35">
      <c r="A17" s="14">
        <f>[1]NA!C21</f>
        <v>14</v>
      </c>
      <c r="B17" s="8" t="str">
        <f>'[2]DATA SISWA'!F23</f>
        <v>Khaulah Haniatun Nazihah</v>
      </c>
      <c r="C17" s="9">
        <f>[2]SUMPAI!S29</f>
        <v>83.321428571428569</v>
      </c>
      <c r="D17" s="10">
        <f>[2]SUMPKn!S29</f>
        <v>85.833333333333343</v>
      </c>
      <c r="E17" s="9">
        <f>[2]SUMBI!S29</f>
        <v>85.892857142857139</v>
      </c>
      <c r="F17" s="9">
        <f>[2]SUMMAT!S29</f>
        <v>81.5625</v>
      </c>
      <c r="G17" s="9">
        <f>[2]SUMIPA!S29</f>
        <v>82.25</v>
      </c>
      <c r="H17" s="9">
        <f>[2]SUMIPS!S29</f>
        <v>84</v>
      </c>
      <c r="I17" s="9">
        <f>[2]SUMBIng!S29</f>
        <v>80.25</v>
      </c>
      <c r="J17" s="9">
        <f>[2]SUMSenBud!S29</f>
        <v>89.125</v>
      </c>
      <c r="K17" s="9">
        <f>[2]SUMPJOK!S29</f>
        <v>82.916666666666657</v>
      </c>
      <c r="L17" s="9">
        <f>[2]SUMTIK!S29</f>
        <v>84.65</v>
      </c>
      <c r="M17" s="9">
        <f>[2]SUMBJ!S29</f>
        <v>83.5</v>
      </c>
      <c r="N17" s="9">
        <f>[2]SUMBA!S29</f>
        <v>93.416666666666657</v>
      </c>
      <c r="O17" s="9">
        <f>[2]SUMKMD!S29</f>
        <v>88.333333333333343</v>
      </c>
      <c r="P17" s="15"/>
      <c r="Q17" s="15"/>
      <c r="R17" s="16">
        <f t="shared" si="0"/>
        <v>1105.0517857142856</v>
      </c>
      <c r="S17" s="17">
        <f t="shared" si="1"/>
        <v>85.003983516483515</v>
      </c>
      <c r="T17" s="18">
        <f t="shared" si="2"/>
        <v>20</v>
      </c>
    </row>
    <row r="18" spans="1:20" ht="15" thickBot="1" x14ac:dyDescent="0.35">
      <c r="A18" s="14">
        <f>[1]NA!C22</f>
        <v>15</v>
      </c>
      <c r="B18" s="8" t="str">
        <f>'[2]DATA SISWA'!F24</f>
        <v>Meilina Mouza Almira Wibowo</v>
      </c>
      <c r="C18" s="9">
        <f>[2]SUMPAI!S30</f>
        <v>90.803571428571431</v>
      </c>
      <c r="D18" s="10">
        <f>[2]SUMPKn!S30</f>
        <v>85.083333333333343</v>
      </c>
      <c r="E18" s="9">
        <f>[2]SUMBI!S30</f>
        <v>81.892857142857139</v>
      </c>
      <c r="F18" s="9">
        <f>[2]SUMMAT!S30</f>
        <v>79.3125</v>
      </c>
      <c r="G18" s="9">
        <f>[2]SUMIPA!S30</f>
        <v>85</v>
      </c>
      <c r="H18" s="9">
        <f>[2]SUMIPS!S30</f>
        <v>84</v>
      </c>
      <c r="I18" s="9">
        <f>[2]SUMBIng!S30</f>
        <v>82</v>
      </c>
      <c r="J18" s="9">
        <f>[2]SUMSenBud!S30</f>
        <v>89.125</v>
      </c>
      <c r="K18" s="9">
        <f>[2]SUMPJOK!S30</f>
        <v>82.916666666666657</v>
      </c>
      <c r="L18" s="9">
        <f>[2]SUMTIK!S30</f>
        <v>84.65</v>
      </c>
      <c r="M18" s="9">
        <f>[2]SUMBJ!S30</f>
        <v>83.75</v>
      </c>
      <c r="N18" s="9">
        <f>[2]SUMBA!S30</f>
        <v>93.416666666666657</v>
      </c>
      <c r="O18" s="9">
        <f>[2]SUMKMD!S30</f>
        <v>88.333333333333343</v>
      </c>
      <c r="P18" s="15"/>
      <c r="Q18" s="15"/>
      <c r="R18" s="16">
        <f t="shared" si="0"/>
        <v>1110.2839285714285</v>
      </c>
      <c r="S18" s="17">
        <f t="shared" si="1"/>
        <v>85.406456043956041</v>
      </c>
      <c r="T18" s="18">
        <f t="shared" si="2"/>
        <v>12</v>
      </c>
    </row>
    <row r="19" spans="1:20" ht="15" thickBot="1" x14ac:dyDescent="0.35">
      <c r="A19" s="14">
        <f>[1]NA!C23</f>
        <v>16</v>
      </c>
      <c r="B19" s="8" t="str">
        <f>'[2]DATA SISWA'!F25</f>
        <v>Nadhifa Atiqah Rafif</v>
      </c>
      <c r="C19" s="9">
        <f>[2]SUMPAI!S31</f>
        <v>83.214285714285722</v>
      </c>
      <c r="D19" s="10">
        <f>[2]SUMPKn!S31</f>
        <v>83.583333333333343</v>
      </c>
      <c r="E19" s="9">
        <f>[2]SUMBI!S31</f>
        <v>82.392857142857139</v>
      </c>
      <c r="F19" s="9">
        <f>[2]SUMMAT!S31</f>
        <v>81.0625</v>
      </c>
      <c r="G19" s="9">
        <f>[2]SUMIPA!S31</f>
        <v>87</v>
      </c>
      <c r="H19" s="9">
        <f>[2]SUMIPS!S31</f>
        <v>84</v>
      </c>
      <c r="I19" s="9">
        <f>[2]SUMBIng!S31</f>
        <v>83</v>
      </c>
      <c r="J19" s="9">
        <f>[2]SUMSenBud!S31</f>
        <v>89.125</v>
      </c>
      <c r="K19" s="9">
        <f>[2]SUMPJOK!S31</f>
        <v>82.916666666666657</v>
      </c>
      <c r="L19" s="9">
        <f>[2]SUMTIK!S31</f>
        <v>84.65</v>
      </c>
      <c r="M19" s="9">
        <f>[2]SUMBJ!S31</f>
        <v>83</v>
      </c>
      <c r="N19" s="9">
        <f>[2]SUMBA!S31</f>
        <v>93.416666666666657</v>
      </c>
      <c r="O19" s="9">
        <f>[2]SUMKMD!S31</f>
        <v>88.333333333333343</v>
      </c>
      <c r="P19" s="15"/>
      <c r="Q19" s="15"/>
      <c r="R19" s="16">
        <f t="shared" si="0"/>
        <v>1105.6946428571428</v>
      </c>
      <c r="S19" s="17">
        <f t="shared" si="1"/>
        <v>85.053434065934056</v>
      </c>
      <c r="T19" s="18">
        <f t="shared" si="2"/>
        <v>18</v>
      </c>
    </row>
    <row r="20" spans="1:20" ht="15" thickBot="1" x14ac:dyDescent="0.35">
      <c r="A20" s="14">
        <f>[1]NA!C24</f>
        <v>17</v>
      </c>
      <c r="B20" s="8" t="str">
        <f>'[2]DATA SISWA'!F26</f>
        <v>Nafisah Azzahirah</v>
      </c>
      <c r="C20" s="9">
        <f>[2]SUMPAI!S32</f>
        <v>84.642857142857139</v>
      </c>
      <c r="D20" s="10">
        <f>[2]SUMPKn!S32</f>
        <v>86.083333333333343</v>
      </c>
      <c r="E20" s="9">
        <f>[2]SUMBI!S32</f>
        <v>81.892857142857139</v>
      </c>
      <c r="F20" s="9">
        <f>[2]SUMMAT!S32</f>
        <v>80.8125</v>
      </c>
      <c r="G20" s="9">
        <f>[2]SUMIPA!S32</f>
        <v>82.25</v>
      </c>
      <c r="H20" s="9">
        <f>[2]SUMIPS!S32</f>
        <v>84</v>
      </c>
      <c r="I20" s="9">
        <f>[2]SUMBIng!S32</f>
        <v>80.75</v>
      </c>
      <c r="J20" s="9">
        <f>[2]SUMSenBud!S32</f>
        <v>89.125</v>
      </c>
      <c r="K20" s="9">
        <f>[2]SUMPJOK!S32</f>
        <v>82.916666666666657</v>
      </c>
      <c r="L20" s="9">
        <f>[2]SUMTIK!S32</f>
        <v>84.65</v>
      </c>
      <c r="M20" s="9">
        <f>[2]SUMBJ!S32</f>
        <v>83.25</v>
      </c>
      <c r="N20" s="9">
        <f>[2]SUMBA!S32</f>
        <v>93.416666666666657</v>
      </c>
      <c r="O20" s="9">
        <f>[2]SUMKMD!S32</f>
        <v>88.333333333333343</v>
      </c>
      <c r="P20" s="15"/>
      <c r="Q20" s="15"/>
      <c r="R20" s="16">
        <f t="shared" si="0"/>
        <v>1102.1232142857141</v>
      </c>
      <c r="S20" s="17">
        <f t="shared" si="1"/>
        <v>84.778708791208771</v>
      </c>
      <c r="T20" s="18">
        <f t="shared" si="2"/>
        <v>24</v>
      </c>
    </row>
    <row r="21" spans="1:20" ht="15" thickBot="1" x14ac:dyDescent="0.35">
      <c r="A21" s="14">
        <f>[1]NA!C25</f>
        <v>18</v>
      </c>
      <c r="B21" s="8" t="str">
        <f>'[2]DATA SISWA'!F27</f>
        <v>Naj'la Azmi Mahya Robbani</v>
      </c>
      <c r="C21" s="9">
        <f>[2]SUMPAI!S33</f>
        <v>85.357142857142861</v>
      </c>
      <c r="D21" s="10">
        <f>[2]SUMPKn!S33</f>
        <v>83.833333333333343</v>
      </c>
      <c r="E21" s="9">
        <f>[2]SUMBI!S33</f>
        <v>81.892857142857139</v>
      </c>
      <c r="F21" s="9">
        <f>[2]SUMMAT!S33</f>
        <v>79.3125</v>
      </c>
      <c r="G21" s="9">
        <f>[2]SUMIPA!S33</f>
        <v>82.25</v>
      </c>
      <c r="H21" s="9">
        <f>[2]SUMIPS!S33</f>
        <v>84</v>
      </c>
      <c r="I21" s="9">
        <f>[2]SUMBIng!S33</f>
        <v>80</v>
      </c>
      <c r="J21" s="9">
        <f>[2]SUMSenBud!S33</f>
        <v>88.375</v>
      </c>
      <c r="K21" s="9">
        <f>[2]SUMPJOK!S33</f>
        <v>81.666666666666657</v>
      </c>
      <c r="L21" s="9">
        <f>[2]SUMTIK!S33</f>
        <v>84.65</v>
      </c>
      <c r="M21" s="9">
        <f>[2]SUMBJ!S33</f>
        <v>83.75</v>
      </c>
      <c r="N21" s="9">
        <f>[2]SUMBA!S33</f>
        <v>93.416666666666657</v>
      </c>
      <c r="O21" s="9">
        <f>[2]SUMKMD!S33</f>
        <v>88.333333333333343</v>
      </c>
      <c r="P21" s="15"/>
      <c r="Q21" s="15"/>
      <c r="R21" s="16">
        <f t="shared" si="0"/>
        <v>1096.8374999999999</v>
      </c>
      <c r="S21" s="17">
        <f t="shared" si="1"/>
        <v>84.37211538461537</v>
      </c>
      <c r="T21" s="18">
        <f t="shared" si="2"/>
        <v>29</v>
      </c>
    </row>
    <row r="22" spans="1:20" ht="15" thickBot="1" x14ac:dyDescent="0.35">
      <c r="A22" s="14">
        <f>[1]NA!C26</f>
        <v>19</v>
      </c>
      <c r="B22" s="8" t="str">
        <f>'[2]DATA SISWA'!F28</f>
        <v>Nasywa Haura Khoirunnisa</v>
      </c>
      <c r="C22" s="9">
        <f>[2]SUMPAI!S34</f>
        <v>85.125</v>
      </c>
      <c r="D22" s="10">
        <f>[2]SUMPKn!S34</f>
        <v>86.333333333333343</v>
      </c>
      <c r="E22" s="9">
        <f>[2]SUMBI!S34</f>
        <v>86.392857142857139</v>
      </c>
      <c r="F22" s="9">
        <f>[2]SUMMAT!S34</f>
        <v>78.5625</v>
      </c>
      <c r="G22" s="9">
        <f>[2]SUMIPA!S34</f>
        <v>87.5</v>
      </c>
      <c r="H22" s="9">
        <f>[2]SUMIPS!S34</f>
        <v>84</v>
      </c>
      <c r="I22" s="9">
        <f>[2]SUMBIng!S34</f>
        <v>81</v>
      </c>
      <c r="J22" s="9">
        <f>[2]SUMSenBud!S34</f>
        <v>89.125</v>
      </c>
      <c r="K22" s="9">
        <f>[2]SUMPJOK!S34</f>
        <v>82.916666666666657</v>
      </c>
      <c r="L22" s="9">
        <f>[2]SUMTIK!S34</f>
        <v>84.65</v>
      </c>
      <c r="M22" s="9">
        <f>[2]SUMBJ!S34</f>
        <v>85.5</v>
      </c>
      <c r="N22" s="9">
        <f>[2]SUMBA!S34</f>
        <v>93.416666666666657</v>
      </c>
      <c r="O22" s="9">
        <f>[2]SUMKMD!S34</f>
        <v>88.333333333333343</v>
      </c>
      <c r="P22" s="15"/>
      <c r="Q22" s="15"/>
      <c r="R22" s="16">
        <f t="shared" si="0"/>
        <v>1112.855357142857</v>
      </c>
      <c r="S22" s="17">
        <f t="shared" si="1"/>
        <v>85.604258241758231</v>
      </c>
      <c r="T22" s="18">
        <f t="shared" si="2"/>
        <v>8</v>
      </c>
    </row>
    <row r="23" spans="1:20" ht="15" thickBot="1" x14ac:dyDescent="0.35">
      <c r="A23" s="14">
        <f>[1]NA!C27</f>
        <v>20</v>
      </c>
      <c r="B23" s="8" t="str">
        <f>'[2]DATA SISWA'!F29</f>
        <v>Naumira Dwi Ramadhani</v>
      </c>
      <c r="C23" s="9">
        <f>[2]SUMPAI!S35</f>
        <v>79.946428571428569</v>
      </c>
      <c r="D23" s="10">
        <f>[2]SUMPKn!S35</f>
        <v>86.583333333333343</v>
      </c>
      <c r="E23" s="9">
        <f>[2]SUMBI!S35</f>
        <v>84.142857142857139</v>
      </c>
      <c r="F23" s="9">
        <f>[2]SUMMAT!S35</f>
        <v>80.3125</v>
      </c>
      <c r="G23" s="9">
        <f>[2]SUMIPA!S35</f>
        <v>85.5</v>
      </c>
      <c r="H23" s="9">
        <f>[2]SUMIPS!S35</f>
        <v>84</v>
      </c>
      <c r="I23" s="9">
        <f>[2]SUMBIng!S35</f>
        <v>81.25</v>
      </c>
      <c r="J23" s="9">
        <f>[2]SUMSenBud!S35</f>
        <v>89.125</v>
      </c>
      <c r="K23" s="9">
        <f>[2]SUMPJOK!S35</f>
        <v>82.916666666666657</v>
      </c>
      <c r="L23" s="9">
        <f>[2]SUMTIK!S35</f>
        <v>84.65</v>
      </c>
      <c r="M23" s="9">
        <f>[2]SUMBJ!S35</f>
        <v>82.25</v>
      </c>
      <c r="N23" s="9">
        <f>[2]SUMBA!S35</f>
        <v>93.416666666666657</v>
      </c>
      <c r="O23" s="9">
        <f>[2]SUMKMD!S35</f>
        <v>88.333333333333343</v>
      </c>
      <c r="P23" s="15"/>
      <c r="Q23" s="15"/>
      <c r="R23" s="16">
        <f t="shared" si="0"/>
        <v>1102.4267857142856</v>
      </c>
      <c r="S23" s="17">
        <f t="shared" si="1"/>
        <v>84.802060439560435</v>
      </c>
      <c r="T23" s="18">
        <f t="shared" si="2"/>
        <v>23</v>
      </c>
    </row>
    <row r="24" spans="1:20" ht="15" thickBot="1" x14ac:dyDescent="0.35">
      <c r="A24" s="14">
        <f>[1]NA!C28</f>
        <v>21</v>
      </c>
      <c r="B24" s="8" t="str">
        <f>'[2]DATA SISWA'!F30</f>
        <v>Noura Kamila</v>
      </c>
      <c r="C24" s="9">
        <f>[2]SUMPAI!S36</f>
        <v>87.464285714285722</v>
      </c>
      <c r="D24" s="10">
        <f>[2]SUMPKn!S36</f>
        <v>85.083333333333343</v>
      </c>
      <c r="E24" s="9">
        <f>[2]SUMBI!S36</f>
        <v>82.392857142857139</v>
      </c>
      <c r="F24" s="9">
        <f>[2]SUMMAT!S36</f>
        <v>78.5625</v>
      </c>
      <c r="G24" s="9">
        <f>[2]SUMIPA!S36</f>
        <v>87</v>
      </c>
      <c r="H24" s="9">
        <f>[2]SUMIPS!S36</f>
        <v>84</v>
      </c>
      <c r="I24" s="9">
        <f>[2]SUMBIng!S36</f>
        <v>81.75</v>
      </c>
      <c r="J24" s="9">
        <f>[2]SUMSenBud!S36</f>
        <v>89.625</v>
      </c>
      <c r="K24" s="9">
        <f>[2]SUMPJOK!S36</f>
        <v>82.916666666666657</v>
      </c>
      <c r="L24" s="9">
        <f>[2]SUMTIK!S36</f>
        <v>84.65</v>
      </c>
      <c r="M24" s="9">
        <f>[2]SUMBJ!S36</f>
        <v>85</v>
      </c>
      <c r="N24" s="9">
        <f>[2]SUMBA!S36</f>
        <v>93.416666666666657</v>
      </c>
      <c r="O24" s="9">
        <f>[2]SUMKMD!S36</f>
        <v>88.333333333333343</v>
      </c>
      <c r="P24" s="15"/>
      <c r="Q24" s="15"/>
      <c r="R24" s="16">
        <f t="shared" si="0"/>
        <v>1110.1946428571428</v>
      </c>
      <c r="S24" s="17">
        <f t="shared" si="1"/>
        <v>85.39958791208791</v>
      </c>
      <c r="T24" s="18">
        <f t="shared" si="2"/>
        <v>13</v>
      </c>
    </row>
    <row r="25" spans="1:20" ht="15" thickBot="1" x14ac:dyDescent="0.35">
      <c r="A25" s="14">
        <f>[1]NA!C29</f>
        <v>22</v>
      </c>
      <c r="B25" s="8" t="str">
        <f>'[2]DATA SISWA'!F31</f>
        <v>Quella Khansa Al Affany</v>
      </c>
      <c r="C25" s="9">
        <f>[2]SUMPAI!S37</f>
        <v>80.357142857142861</v>
      </c>
      <c r="D25" s="10">
        <f>[2]SUMPKn!S37</f>
        <v>85.833333333333343</v>
      </c>
      <c r="E25" s="9">
        <f>[2]SUMBI!S37</f>
        <v>84.142857142857139</v>
      </c>
      <c r="F25" s="9">
        <f>[2]SUMMAT!S37</f>
        <v>81.3125</v>
      </c>
      <c r="G25" s="9">
        <f>[2]SUMIPA!S37</f>
        <v>83.75</v>
      </c>
      <c r="H25" s="9">
        <f>[2]SUMIPS!S37</f>
        <v>84</v>
      </c>
      <c r="I25" s="9">
        <f>[2]SUMBIng!S37</f>
        <v>81.25</v>
      </c>
      <c r="J25" s="9">
        <f>[2]SUMSenBud!S37</f>
        <v>90.875</v>
      </c>
      <c r="K25" s="9">
        <f>[2]SUMPJOK!S37</f>
        <v>86.666666666666657</v>
      </c>
      <c r="L25" s="9">
        <f>[2]SUMTIK!S37</f>
        <v>84.65</v>
      </c>
      <c r="M25" s="9">
        <f>[2]SUMBJ!S37</f>
        <v>82.25</v>
      </c>
      <c r="N25" s="9">
        <f>[2]SUMBA!S37</f>
        <v>93.416666666666657</v>
      </c>
      <c r="O25" s="9">
        <f>[2]SUMKMD!S37</f>
        <v>88.333333333333343</v>
      </c>
      <c r="P25" s="15"/>
      <c r="Q25" s="15"/>
      <c r="R25" s="16">
        <f t="shared" si="0"/>
        <v>1106.8374999999999</v>
      </c>
      <c r="S25" s="17">
        <f t="shared" si="1"/>
        <v>85.141346153846143</v>
      </c>
      <c r="T25" s="18">
        <f t="shared" si="2"/>
        <v>16</v>
      </c>
    </row>
    <row r="26" spans="1:20" ht="15" thickBot="1" x14ac:dyDescent="0.35">
      <c r="A26" s="14">
        <f>[1]NA!C30</f>
        <v>23</v>
      </c>
      <c r="B26" s="8" t="str">
        <f>'[2]DATA SISWA'!F32</f>
        <v>Rumaisha Yasmin</v>
      </c>
      <c r="C26" s="9">
        <f>[2]SUMPAI!S38</f>
        <v>89.160714285714278</v>
      </c>
      <c r="D26" s="10">
        <f>[2]SUMPKn!S38</f>
        <v>81.833333333333343</v>
      </c>
      <c r="E26" s="9">
        <f>[2]SUMBI!S38</f>
        <v>81.892857142857139</v>
      </c>
      <c r="F26" s="9">
        <f>[2]SUMMAT!S38</f>
        <v>83.8125</v>
      </c>
      <c r="G26" s="9">
        <f>[2]SUMIPA!S38</f>
        <v>82.25</v>
      </c>
      <c r="H26" s="9">
        <f>[2]SUMIPS!S38</f>
        <v>84</v>
      </c>
      <c r="I26" s="9">
        <f>[2]SUMBIng!S38</f>
        <v>81.5</v>
      </c>
      <c r="J26" s="9">
        <f>[2]SUMSenBud!S38</f>
        <v>89.125</v>
      </c>
      <c r="K26" s="9">
        <f>[2]SUMPJOK!S38</f>
        <v>82.916666666666657</v>
      </c>
      <c r="L26" s="9">
        <f>[2]SUMTIK!S38</f>
        <v>84.65</v>
      </c>
      <c r="M26" s="9">
        <f>[2]SUMBJ!S38</f>
        <v>83.75</v>
      </c>
      <c r="N26" s="9">
        <f>[2]SUMBA!S38</f>
        <v>93.416666666666657</v>
      </c>
      <c r="O26" s="9">
        <f>[2]SUMKMD!S38</f>
        <v>88.333333333333343</v>
      </c>
      <c r="P26" s="15"/>
      <c r="Q26" s="15"/>
      <c r="R26" s="16">
        <f t="shared" si="0"/>
        <v>1106.6410714285714</v>
      </c>
      <c r="S26" s="17">
        <f t="shared" si="1"/>
        <v>85.12623626373626</v>
      </c>
      <c r="T26" s="18">
        <f t="shared" si="2"/>
        <v>17</v>
      </c>
    </row>
    <row r="27" spans="1:20" ht="15" thickBot="1" x14ac:dyDescent="0.35">
      <c r="A27" s="14">
        <f>[1]NA!C31</f>
        <v>24</v>
      </c>
      <c r="B27" s="8">
        <f>'[2]DATA SISWA'!F33</f>
        <v>0</v>
      </c>
      <c r="C27" s="9">
        <f>[2]SUMPAI!S39</f>
        <v>80.5</v>
      </c>
      <c r="D27" s="10" t="str">
        <f>[2]SUMPKn!S39</f>
        <v>-</v>
      </c>
      <c r="E27" s="9" t="str">
        <f>[2]SUMBI!S39</f>
        <v>-</v>
      </c>
      <c r="F27" s="9" t="str">
        <f>[2]SUMMAT!S39</f>
        <v>-</v>
      </c>
      <c r="G27" s="9" t="str">
        <f>[2]SUMIPA!S39</f>
        <v>-</v>
      </c>
      <c r="H27" s="9" t="str">
        <f>[2]SUMIPS!S39</f>
        <v>-</v>
      </c>
      <c r="I27" s="9" t="str">
        <f>[2]SUMBIng!S39</f>
        <v>-</v>
      </c>
      <c r="J27" s="9" t="str">
        <f>[2]SUMSenBud!S39</f>
        <v>-</v>
      </c>
      <c r="K27" s="9" t="str">
        <f>[2]SUMPJOK!S39</f>
        <v>-</v>
      </c>
      <c r="L27" s="9" t="str">
        <f>[2]SUMTIK!S39</f>
        <v>-</v>
      </c>
      <c r="M27" s="9" t="str">
        <f>[2]SUMBJ!S39</f>
        <v>-</v>
      </c>
      <c r="N27" s="9" t="str">
        <f>[2]SUMBA!S39</f>
        <v>-</v>
      </c>
      <c r="O27" s="9" t="str">
        <f>[2]SUMKMD!S39</f>
        <v>-</v>
      </c>
      <c r="P27" s="15"/>
      <c r="Q27" s="15"/>
      <c r="R27" s="16">
        <f t="shared" si="0"/>
        <v>80.5</v>
      </c>
      <c r="S27" s="17">
        <f t="shared" si="1"/>
        <v>80.5</v>
      </c>
      <c r="T27" s="18">
        <f t="shared" si="2"/>
        <v>34</v>
      </c>
    </row>
    <row r="28" spans="1:20" ht="15" thickBot="1" x14ac:dyDescent="0.35">
      <c r="A28" s="14">
        <f>[1]NA!C32</f>
        <v>25</v>
      </c>
      <c r="B28" s="8">
        <f>'[2]DATA SISWA'!F34</f>
        <v>0</v>
      </c>
      <c r="C28" s="9">
        <f>[2]SUMPAI!S40</f>
        <v>84.607142857142861</v>
      </c>
      <c r="D28" s="10" t="str">
        <f>[2]SUMPKn!S40</f>
        <v>-</v>
      </c>
      <c r="E28" s="9" t="str">
        <f>[2]SUMBI!S40</f>
        <v>-</v>
      </c>
      <c r="F28" s="9" t="str">
        <f>[2]SUMMAT!S40</f>
        <v>-</v>
      </c>
      <c r="G28" s="9" t="str">
        <f>[2]SUMIPA!S40</f>
        <v>-</v>
      </c>
      <c r="H28" s="9" t="str">
        <f>[2]SUMIPS!S40</f>
        <v>-</v>
      </c>
      <c r="I28" s="9" t="str">
        <f>[2]SUMBIng!S40</f>
        <v>-</v>
      </c>
      <c r="J28" s="9" t="str">
        <f>[2]SUMSenBud!S40</f>
        <v>-</v>
      </c>
      <c r="K28" s="9" t="str">
        <f>[2]SUMPJOK!S40</f>
        <v>-</v>
      </c>
      <c r="L28" s="9" t="str">
        <f>[2]SUMTIK!S40</f>
        <v>-</v>
      </c>
      <c r="M28" s="9" t="str">
        <f>[2]SUMBJ!S40</f>
        <v>-</v>
      </c>
      <c r="N28" s="9" t="str">
        <f>[2]SUMBA!S40</f>
        <v>-</v>
      </c>
      <c r="O28" s="9" t="str">
        <f>[2]SUMKMD!S40</f>
        <v>-</v>
      </c>
      <c r="P28" s="15"/>
      <c r="Q28" s="15"/>
      <c r="R28" s="16">
        <f t="shared" si="0"/>
        <v>84.607142857142861</v>
      </c>
      <c r="S28" s="17">
        <f t="shared" si="1"/>
        <v>84.607142857142861</v>
      </c>
      <c r="T28" s="18">
        <f t="shared" si="2"/>
        <v>27</v>
      </c>
    </row>
    <row r="29" spans="1:20" ht="15" thickBot="1" x14ac:dyDescent="0.35">
      <c r="A29" s="14">
        <f>[1]NA!C33</f>
        <v>26</v>
      </c>
      <c r="B29" s="8">
        <f>'[2]DATA SISWA'!F35</f>
        <v>0</v>
      </c>
      <c r="C29" s="9">
        <f>[2]SUMPAI!S41</f>
        <v>82.678571428571431</v>
      </c>
      <c r="D29" s="10" t="str">
        <f>[2]SUMPKn!S41</f>
        <v>-</v>
      </c>
      <c r="E29" s="9" t="str">
        <f>[2]SUMBI!S41</f>
        <v>-</v>
      </c>
      <c r="F29" s="9" t="str">
        <f>[2]SUMMAT!S41</f>
        <v>-</v>
      </c>
      <c r="G29" s="9" t="str">
        <f>[2]SUMIPA!S41</f>
        <v>-</v>
      </c>
      <c r="H29" s="9" t="str">
        <f>[2]SUMIPS!S41</f>
        <v>-</v>
      </c>
      <c r="I29" s="9" t="str">
        <f>[2]SUMBIng!S41</f>
        <v>-</v>
      </c>
      <c r="J29" s="9" t="str">
        <f>[2]SUMSenBud!S41</f>
        <v>-</v>
      </c>
      <c r="K29" s="9" t="str">
        <f>[2]SUMPJOK!S41</f>
        <v>-</v>
      </c>
      <c r="L29" s="9" t="str">
        <f>[2]SUMTIK!S41</f>
        <v>-</v>
      </c>
      <c r="M29" s="9" t="str">
        <f>[2]SUMBJ!S41</f>
        <v>-</v>
      </c>
      <c r="N29" s="9" t="str">
        <f>[2]SUMBA!S41</f>
        <v>-</v>
      </c>
      <c r="O29" s="9" t="str">
        <f>[2]SUMKMD!S41</f>
        <v>-</v>
      </c>
      <c r="P29" s="15"/>
      <c r="Q29" s="15"/>
      <c r="R29" s="16">
        <f t="shared" si="0"/>
        <v>82.678571428571431</v>
      </c>
      <c r="S29" s="17">
        <f t="shared" si="1"/>
        <v>82.678571428571431</v>
      </c>
      <c r="T29" s="18">
        <f t="shared" si="2"/>
        <v>32</v>
      </c>
    </row>
    <row r="30" spans="1:20" ht="15" thickBot="1" x14ac:dyDescent="0.35">
      <c r="A30" s="14">
        <f>[1]NA!C34</f>
        <v>27</v>
      </c>
      <c r="B30" s="8">
        <f>'[2]DATA SISWA'!F36</f>
        <v>0</v>
      </c>
      <c r="C30" s="9">
        <f>[2]SUMPAI!S42</f>
        <v>84.25</v>
      </c>
      <c r="D30" s="10" t="str">
        <f>[2]SUMPKn!S42</f>
        <v>-</v>
      </c>
      <c r="E30" s="9" t="str">
        <f>[2]SUMBI!S42</f>
        <v>-</v>
      </c>
      <c r="F30" s="9" t="str">
        <f>[2]SUMMAT!S42</f>
        <v>-</v>
      </c>
      <c r="G30" s="9" t="str">
        <f>[2]SUMIPA!S42</f>
        <v>-</v>
      </c>
      <c r="H30" s="9" t="str">
        <f>[2]SUMIPS!S42</f>
        <v>-</v>
      </c>
      <c r="I30" s="9" t="str">
        <f>[2]SUMBIng!S42</f>
        <v>-</v>
      </c>
      <c r="J30" s="9" t="str">
        <f>[2]SUMSenBud!S42</f>
        <v>-</v>
      </c>
      <c r="K30" s="9" t="str">
        <f>[2]SUMPJOK!S42</f>
        <v>-</v>
      </c>
      <c r="L30" s="9" t="str">
        <f>[2]SUMTIK!S42</f>
        <v>-</v>
      </c>
      <c r="M30" s="9" t="str">
        <f>[2]SUMBJ!S42</f>
        <v>-</v>
      </c>
      <c r="N30" s="9" t="str">
        <f>[2]SUMBA!S42</f>
        <v>-</v>
      </c>
      <c r="O30" s="9" t="str">
        <f>[2]SUMKMD!S42</f>
        <v>-</v>
      </c>
      <c r="P30" s="15"/>
      <c r="Q30" s="15"/>
      <c r="R30" s="16">
        <f t="shared" si="0"/>
        <v>84.25</v>
      </c>
      <c r="S30" s="17">
        <f t="shared" si="1"/>
        <v>84.25</v>
      </c>
      <c r="T30" s="18">
        <f t="shared" si="2"/>
        <v>30</v>
      </c>
    </row>
    <row r="31" spans="1:20" ht="15" thickBot="1" x14ac:dyDescent="0.35">
      <c r="A31" s="14">
        <f>[1]NA!C35</f>
        <v>28</v>
      </c>
      <c r="B31" s="8">
        <f>'[2]DATA SISWA'!F37</f>
        <v>0</v>
      </c>
      <c r="C31" s="9">
        <f>[2]SUMPAI!S43</f>
        <v>92.875</v>
      </c>
      <c r="D31" s="10" t="str">
        <f>[2]SUMPKn!S43</f>
        <v>-</v>
      </c>
      <c r="E31" s="9" t="str">
        <f>[2]SUMBI!S43</f>
        <v>-</v>
      </c>
      <c r="F31" s="9" t="str">
        <f>[2]SUMMAT!S43</f>
        <v>-</v>
      </c>
      <c r="G31" s="9" t="str">
        <f>[2]SUMIPA!S43</f>
        <v>-</v>
      </c>
      <c r="H31" s="9" t="str">
        <f>[2]SUMIPS!S43</f>
        <v>-</v>
      </c>
      <c r="I31" s="9" t="str">
        <f>[2]SUMBIng!S43</f>
        <v>-</v>
      </c>
      <c r="J31" s="9" t="str">
        <f>[2]SUMSenBud!S43</f>
        <v>-</v>
      </c>
      <c r="K31" s="9" t="str">
        <f>[2]SUMPJOK!S43</f>
        <v>-</v>
      </c>
      <c r="L31" s="9" t="str">
        <f>[2]SUMTIK!S43</f>
        <v>-</v>
      </c>
      <c r="M31" s="9" t="str">
        <f>[2]SUMBJ!S43</f>
        <v>-</v>
      </c>
      <c r="N31" s="9" t="str">
        <f>[2]SUMBA!S43</f>
        <v>-</v>
      </c>
      <c r="O31" s="9" t="str">
        <f>[2]SUMKMD!S43</f>
        <v>-</v>
      </c>
      <c r="P31" s="15"/>
      <c r="Q31" s="15"/>
      <c r="R31" s="16">
        <f t="shared" si="0"/>
        <v>92.875</v>
      </c>
      <c r="S31" s="17">
        <f t="shared" si="1"/>
        <v>92.875</v>
      </c>
      <c r="T31" s="18">
        <f t="shared" si="2"/>
        <v>1</v>
      </c>
    </row>
    <row r="32" spans="1:20" ht="15" thickBot="1" x14ac:dyDescent="0.35">
      <c r="A32" s="14">
        <f>[1]NA!C36</f>
        <v>29</v>
      </c>
      <c r="B32" s="8">
        <f>'[2]DATA SISWA'!F38</f>
        <v>0</v>
      </c>
      <c r="C32" s="9">
        <f>[2]SUMPAI!S44</f>
        <v>85.714285714285722</v>
      </c>
      <c r="D32" s="10" t="str">
        <f>[2]SUMPKn!S44</f>
        <v>-</v>
      </c>
      <c r="E32" s="9" t="str">
        <f>[2]SUMBI!S44</f>
        <v>-</v>
      </c>
      <c r="F32" s="9" t="str">
        <f>[2]SUMMAT!S44</f>
        <v>-</v>
      </c>
      <c r="G32" s="9" t="str">
        <f>[2]SUMIPA!S44</f>
        <v>-</v>
      </c>
      <c r="H32" s="9" t="str">
        <f>[2]SUMIPS!S44</f>
        <v>-</v>
      </c>
      <c r="I32" s="9" t="str">
        <f>[2]SUMBIng!S44</f>
        <v>-</v>
      </c>
      <c r="J32" s="9" t="str">
        <f>[2]SUMSenBud!S44</f>
        <v>-</v>
      </c>
      <c r="K32" s="9" t="str">
        <f>[2]SUMPJOK!S44</f>
        <v>-</v>
      </c>
      <c r="L32" s="9" t="str">
        <f>[2]SUMTIK!S44</f>
        <v>-</v>
      </c>
      <c r="M32" s="9" t="str">
        <f>[2]SUMBJ!S44</f>
        <v>-</v>
      </c>
      <c r="N32" s="9" t="str">
        <f>[2]SUMBA!S44</f>
        <v>-</v>
      </c>
      <c r="O32" s="9" t="str">
        <f>[2]SUMKMD!S44</f>
        <v>-</v>
      </c>
      <c r="P32" s="15"/>
      <c r="Q32" s="15"/>
      <c r="R32" s="16">
        <f t="shared" si="0"/>
        <v>85.714285714285722</v>
      </c>
      <c r="S32" s="17">
        <f t="shared" si="1"/>
        <v>85.714285714285722</v>
      </c>
      <c r="T32" s="18">
        <f t="shared" si="2"/>
        <v>7</v>
      </c>
    </row>
    <row r="33" spans="1:20" ht="15" thickBot="1" x14ac:dyDescent="0.35">
      <c r="A33" s="14">
        <f>[1]NA!C37</f>
        <v>30</v>
      </c>
      <c r="B33" s="8">
        <f>'[2]DATA SISWA'!F39</f>
        <v>0</v>
      </c>
      <c r="C33" s="9">
        <f>[2]SUMPAI!S45</f>
        <v>85.875</v>
      </c>
      <c r="D33" s="10" t="str">
        <f>[2]SUMPKn!S45</f>
        <v>-</v>
      </c>
      <c r="E33" s="9" t="str">
        <f>[2]SUMBI!S45</f>
        <v>-</v>
      </c>
      <c r="F33" s="9" t="str">
        <f>[2]SUMMAT!S45</f>
        <v>-</v>
      </c>
      <c r="G33" s="9" t="str">
        <f>[2]SUMIPA!S45</f>
        <v>-</v>
      </c>
      <c r="H33" s="9" t="str">
        <f>[2]SUMIPS!S45</f>
        <v>-</v>
      </c>
      <c r="I33" s="9" t="str">
        <f>[2]SUMBIng!S45</f>
        <v>-</v>
      </c>
      <c r="J33" s="9" t="str">
        <f>[2]SUMSenBud!S45</f>
        <v>-</v>
      </c>
      <c r="K33" s="9" t="str">
        <f>[2]SUMPJOK!S45</f>
        <v>-</v>
      </c>
      <c r="L33" s="9" t="str">
        <f>[2]SUMTIK!S45</f>
        <v>-</v>
      </c>
      <c r="M33" s="9" t="str">
        <f>[2]SUMBJ!S45</f>
        <v>-</v>
      </c>
      <c r="N33" s="9" t="str">
        <f>[2]SUMBA!S45</f>
        <v>-</v>
      </c>
      <c r="O33" s="9" t="str">
        <f>[2]SUMKMD!S45</f>
        <v>-</v>
      </c>
      <c r="P33" s="15"/>
      <c r="Q33" s="15"/>
      <c r="R33" s="16">
        <f t="shared" si="0"/>
        <v>85.875</v>
      </c>
      <c r="S33" s="17">
        <f t="shared" si="1"/>
        <v>85.875</v>
      </c>
      <c r="T33" s="18">
        <f t="shared" si="2"/>
        <v>4</v>
      </c>
    </row>
    <row r="34" spans="1:20" ht="15" thickBot="1" x14ac:dyDescent="0.35">
      <c r="A34" s="14">
        <f>[1]NA!C38</f>
        <v>31</v>
      </c>
      <c r="B34" s="8">
        <f>'[2]DATA SISWA'!F40</f>
        <v>0</v>
      </c>
      <c r="C34" s="9">
        <f>[2]SUMPAI!S46</f>
        <v>88.017857142857139</v>
      </c>
      <c r="D34" s="10" t="str">
        <f>[2]SUMPKn!S46</f>
        <v>-</v>
      </c>
      <c r="E34" s="9" t="str">
        <f>[2]SUMBI!S46</f>
        <v>-</v>
      </c>
      <c r="F34" s="9" t="str">
        <f>[2]SUMMAT!S46</f>
        <v>-</v>
      </c>
      <c r="G34" s="9" t="str">
        <f>[2]SUMIPA!S46</f>
        <v>-</v>
      </c>
      <c r="H34" s="9" t="str">
        <f>[2]SUMIPS!S46</f>
        <v>-</v>
      </c>
      <c r="I34" s="9" t="str">
        <f>[2]SUMBIng!S46</f>
        <v>-</v>
      </c>
      <c r="J34" s="9" t="str">
        <f>[2]SUMSenBud!S46</f>
        <v>-</v>
      </c>
      <c r="K34" s="9" t="str">
        <f>[2]SUMPJOK!S46</f>
        <v>-</v>
      </c>
      <c r="L34" s="9" t="str">
        <f>[2]SUMTIK!S46</f>
        <v>-</v>
      </c>
      <c r="M34" s="9" t="str">
        <f>[2]SUMBJ!S46</f>
        <v>-</v>
      </c>
      <c r="N34" s="9" t="str">
        <f>[2]SUMBA!S46</f>
        <v>-</v>
      </c>
      <c r="O34" s="9" t="str">
        <f>[2]SUMKMD!S46</f>
        <v>-</v>
      </c>
      <c r="P34" s="15"/>
      <c r="Q34" s="15"/>
      <c r="R34" s="16">
        <f t="shared" si="0"/>
        <v>88.017857142857139</v>
      </c>
      <c r="S34" s="17">
        <f t="shared" si="1"/>
        <v>88.017857142857139</v>
      </c>
      <c r="T34" s="18">
        <f t="shared" si="2"/>
        <v>2</v>
      </c>
    </row>
    <row r="35" spans="1:20" ht="15" thickBot="1" x14ac:dyDescent="0.35">
      <c r="A35" s="14">
        <f>[1]NA!C39</f>
        <v>32</v>
      </c>
      <c r="B35" s="8">
        <f>'[2]DATA SISWA'!F41</f>
        <v>0</v>
      </c>
      <c r="C35" s="9">
        <f>[2]SUMPAI!S47</f>
        <v>82.357142857142861</v>
      </c>
      <c r="D35" s="10" t="str">
        <f>[2]SUMPKn!S47</f>
        <v>-</v>
      </c>
      <c r="E35" s="9" t="str">
        <f>[2]SUMBI!S47</f>
        <v>-</v>
      </c>
      <c r="F35" s="9" t="str">
        <f>[2]SUMMAT!S47</f>
        <v>-</v>
      </c>
      <c r="G35" s="9" t="str">
        <f>[2]SUMIPA!S47</f>
        <v>-</v>
      </c>
      <c r="H35" s="9" t="str">
        <f>[2]SUMIPS!S47</f>
        <v>-</v>
      </c>
      <c r="I35" s="9" t="str">
        <f>[2]SUMBIng!S47</f>
        <v>-</v>
      </c>
      <c r="J35" s="9" t="str">
        <f>[2]SUMSenBud!S47</f>
        <v>-</v>
      </c>
      <c r="K35" s="9" t="str">
        <f>[2]SUMPJOK!S47</f>
        <v>-</v>
      </c>
      <c r="L35" s="9" t="str">
        <f>[2]SUMTIK!S47</f>
        <v>-</v>
      </c>
      <c r="M35" s="9" t="str">
        <f>[2]SUMBJ!S47</f>
        <v>-</v>
      </c>
      <c r="N35" s="9" t="str">
        <f>[2]SUMBA!S47</f>
        <v>-</v>
      </c>
      <c r="O35" s="9" t="str">
        <f>[2]SUMKMD!S47</f>
        <v>-</v>
      </c>
      <c r="P35" s="15"/>
      <c r="Q35" s="15"/>
      <c r="R35" s="16">
        <f t="shared" si="0"/>
        <v>82.357142857142861</v>
      </c>
      <c r="S35" s="17">
        <f t="shared" si="1"/>
        <v>82.357142857142861</v>
      </c>
      <c r="T35" s="18">
        <f t="shared" si="2"/>
        <v>33</v>
      </c>
    </row>
    <row r="36" spans="1:20" ht="15" thickBot="1" x14ac:dyDescent="0.35">
      <c r="A36" s="14">
        <f>[1]NA!C40</f>
        <v>33</v>
      </c>
      <c r="B36" s="8">
        <f>'[2]DATA SISWA'!F42</f>
        <v>0</v>
      </c>
      <c r="C36" s="9">
        <f>[2]SUMPAI!S48</f>
        <v>85.357142857142861</v>
      </c>
      <c r="D36" s="10" t="str">
        <f>[2]SUMPKn!S48</f>
        <v>-</v>
      </c>
      <c r="E36" s="9" t="str">
        <f>[2]SUMBI!S48</f>
        <v>-</v>
      </c>
      <c r="F36" s="9" t="str">
        <f>[2]SUMMAT!S48</f>
        <v>-</v>
      </c>
      <c r="G36" s="9" t="str">
        <f>[2]SUMIPA!S48</f>
        <v>-</v>
      </c>
      <c r="H36" s="9" t="str">
        <f>[2]SUMIPS!S48</f>
        <v>-</v>
      </c>
      <c r="I36" s="9" t="str">
        <f>[2]SUMBIng!S48</f>
        <v>-</v>
      </c>
      <c r="J36" s="9" t="str">
        <f>[2]SUMSenBud!S48</f>
        <v>-</v>
      </c>
      <c r="K36" s="9" t="str">
        <f>[2]SUMPJOK!S48</f>
        <v>-</v>
      </c>
      <c r="L36" s="9" t="str">
        <f>[2]SUMTIK!S48</f>
        <v>-</v>
      </c>
      <c r="M36" s="9" t="str">
        <f>[2]SUMBJ!S48</f>
        <v>-</v>
      </c>
      <c r="N36" s="9" t="str">
        <f>[2]SUMBA!S48</f>
        <v>-</v>
      </c>
      <c r="O36" s="9" t="str">
        <f>[2]SUMKMD!S48</f>
        <v>-</v>
      </c>
      <c r="P36" s="15"/>
      <c r="Q36" s="15"/>
      <c r="R36" s="16">
        <f t="shared" si="0"/>
        <v>85.357142857142861</v>
      </c>
      <c r="S36" s="17">
        <f t="shared" si="1"/>
        <v>85.357142857142861</v>
      </c>
      <c r="T36" s="18">
        <f t="shared" si="2"/>
        <v>14</v>
      </c>
    </row>
    <row r="37" spans="1:20" x14ac:dyDescent="0.3">
      <c r="A37" s="14">
        <f>[1]NA!C41</f>
        <v>34</v>
      </c>
      <c r="B37" s="8">
        <f>'[2]DATA SISWA'!F43</f>
        <v>0</v>
      </c>
      <c r="C37" s="9">
        <f>[2]SUMPAI!S49</f>
        <v>86.267857142857139</v>
      </c>
      <c r="D37" s="10" t="str">
        <f>[2]SUMPKn!S49</f>
        <v>-</v>
      </c>
      <c r="E37" s="9" t="str">
        <f>[2]SUMBI!S49</f>
        <v>-</v>
      </c>
      <c r="F37" s="9" t="str">
        <f>[2]SUMMAT!S49</f>
        <v>-</v>
      </c>
      <c r="G37" s="9" t="str">
        <f>[2]SUMIPA!S49</f>
        <v>-</v>
      </c>
      <c r="H37" s="9" t="str">
        <f>[2]SUMIPS!S49</f>
        <v>-</v>
      </c>
      <c r="I37" s="9" t="str">
        <f>[2]SUMBIng!S49</f>
        <v>-</v>
      </c>
      <c r="J37" s="9" t="str">
        <f>[2]SUMSenBud!S49</f>
        <v>-</v>
      </c>
      <c r="K37" s="9" t="str">
        <f>[2]SUMPJOK!S49</f>
        <v>-</v>
      </c>
      <c r="L37" s="9" t="str">
        <f>[2]SUMTIK!S49</f>
        <v>-</v>
      </c>
      <c r="M37" s="9" t="str">
        <f>[2]SUMBJ!S49</f>
        <v>-</v>
      </c>
      <c r="N37" s="9" t="str">
        <f>[2]SUMBA!S49</f>
        <v>-</v>
      </c>
      <c r="O37" s="9" t="str">
        <f>[2]SUMKMD!S49</f>
        <v>-</v>
      </c>
      <c r="P37" s="15"/>
      <c r="Q37" s="15"/>
      <c r="R37" s="16">
        <f t="shared" si="0"/>
        <v>86.267857142857139</v>
      </c>
      <c r="S37" s="17">
        <f t="shared" si="1"/>
        <v>86.267857142857139</v>
      </c>
      <c r="T37" s="18">
        <f t="shared" si="2"/>
        <v>3</v>
      </c>
    </row>
    <row r="38" spans="1:20" x14ac:dyDescent="0.3">
      <c r="A38" s="14">
        <f>[1]NA!C42</f>
        <v>35</v>
      </c>
      <c r="B38" s="19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6">
        <f t="shared" si="0"/>
        <v>0</v>
      </c>
      <c r="S38" s="17" t="str">
        <f t="shared" si="1"/>
        <v/>
      </c>
      <c r="T38" s="18" t="str">
        <f t="shared" si="2"/>
        <v/>
      </c>
    </row>
    <row r="39" spans="1:20" x14ac:dyDescent="0.3">
      <c r="A39" s="14">
        <f>[1]NA!C43</f>
        <v>36</v>
      </c>
      <c r="B39" s="19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6">
        <f t="shared" si="0"/>
        <v>0</v>
      </c>
      <c r="S39" s="17" t="str">
        <f t="shared" si="1"/>
        <v/>
      </c>
      <c r="T39" s="18" t="str">
        <f t="shared" si="2"/>
        <v/>
      </c>
    </row>
    <row r="40" spans="1:20" x14ac:dyDescent="0.3">
      <c r="A40" s="14">
        <f>[1]NA!C44</f>
        <v>37</v>
      </c>
      <c r="B40" s="19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6">
        <f t="shared" si="0"/>
        <v>0</v>
      </c>
      <c r="S40" s="17" t="str">
        <f t="shared" si="1"/>
        <v/>
      </c>
      <c r="T40" s="18" t="str">
        <f t="shared" si="2"/>
        <v/>
      </c>
    </row>
    <row r="41" spans="1:20" x14ac:dyDescent="0.3">
      <c r="A41" s="14">
        <f>[1]NA!C45</f>
        <v>38</v>
      </c>
      <c r="B41" s="19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6">
        <f t="shared" si="0"/>
        <v>0</v>
      </c>
      <c r="S41" s="17" t="str">
        <f t="shared" si="1"/>
        <v/>
      </c>
      <c r="T41" s="18" t="str">
        <f t="shared" si="2"/>
        <v/>
      </c>
    </row>
    <row r="42" spans="1:20" x14ac:dyDescent="0.3">
      <c r="A42" s="14">
        <f>[1]NA!C46</f>
        <v>39</v>
      </c>
      <c r="B42" s="19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6">
        <f t="shared" si="0"/>
        <v>0</v>
      </c>
      <c r="S42" s="17" t="str">
        <f t="shared" si="1"/>
        <v/>
      </c>
      <c r="T42" s="18" t="str">
        <f t="shared" si="2"/>
        <v/>
      </c>
    </row>
    <row r="43" spans="1:20" ht="15" thickBot="1" x14ac:dyDescent="0.35">
      <c r="A43" s="20">
        <f>[1]NA!C47</f>
        <v>40</v>
      </c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3">
        <f t="shared" si="0"/>
        <v>0</v>
      </c>
      <c r="S43" s="24" t="str">
        <f t="shared" si="1"/>
        <v/>
      </c>
      <c r="T43" s="25" t="str">
        <f t="shared" si="2"/>
        <v/>
      </c>
    </row>
    <row r="44" spans="1:20" x14ac:dyDescent="0.3">
      <c r="A44" s="26"/>
      <c r="B44" s="27" t="str">
        <f>[1]NA!C48</f>
        <v>Nilai Rata-Rata</v>
      </c>
      <c r="C44" s="28">
        <f>[1]NA!E48</f>
        <v>0</v>
      </c>
      <c r="D44" s="28">
        <f>[1]NA!F48</f>
        <v>0</v>
      </c>
      <c r="E44" s="28">
        <f>[1]NA!G48</f>
        <v>0</v>
      </c>
      <c r="F44" s="28">
        <f>[1]NA!H48</f>
        <v>0</v>
      </c>
      <c r="G44" s="28">
        <f>[1]NA!I48</f>
        <v>0</v>
      </c>
      <c r="H44" s="28">
        <f>[1]NA!J48</f>
        <v>0</v>
      </c>
      <c r="I44" s="28">
        <f>[1]NA!K48</f>
        <v>0</v>
      </c>
      <c r="J44" s="28">
        <f>[1]NA!L48</f>
        <v>0</v>
      </c>
      <c r="K44" s="28">
        <f>[1]NA!M48</f>
        <v>0</v>
      </c>
      <c r="L44" s="28">
        <f>[1]NA!N48</f>
        <v>0</v>
      </c>
      <c r="M44" s="28">
        <f>[1]NA!O48</f>
        <v>0</v>
      </c>
      <c r="N44" s="28">
        <f>[1]NA!P48</f>
        <v>0</v>
      </c>
      <c r="O44" s="28">
        <f>[1]NA!Q48</f>
        <v>0</v>
      </c>
      <c r="P44" s="28">
        <f>[1]NA!R48</f>
        <v>0</v>
      </c>
      <c r="Q44" s="28">
        <f>[1]NA!S48</f>
        <v>0</v>
      </c>
      <c r="R44" s="27"/>
      <c r="S44" s="27"/>
      <c r="T44" s="29"/>
    </row>
    <row r="45" spans="1:20" x14ac:dyDescent="0.3">
      <c r="A45" s="14"/>
      <c r="B45" s="15" t="str">
        <f>[1]NA!C49</f>
        <v>Nilai Tertinggi</v>
      </c>
      <c r="C45" s="16">
        <f>[1]NA!E49</f>
        <v>0</v>
      </c>
      <c r="D45" s="16">
        <f>[1]NA!F49</f>
        <v>0</v>
      </c>
      <c r="E45" s="16">
        <f>[1]NA!G49</f>
        <v>0</v>
      </c>
      <c r="F45" s="16">
        <f>[1]NA!H49</f>
        <v>0</v>
      </c>
      <c r="G45" s="16">
        <f>[1]NA!I49</f>
        <v>0</v>
      </c>
      <c r="H45" s="16">
        <f>[1]NA!J49</f>
        <v>0</v>
      </c>
      <c r="I45" s="16">
        <f>[1]NA!K49</f>
        <v>0</v>
      </c>
      <c r="J45" s="16">
        <f>[1]NA!L49</f>
        <v>0</v>
      </c>
      <c r="K45" s="16">
        <f>[1]NA!M49</f>
        <v>0</v>
      </c>
      <c r="L45" s="16">
        <f>[1]NA!N49</f>
        <v>0</v>
      </c>
      <c r="M45" s="16">
        <f>[1]NA!O49</f>
        <v>0</v>
      </c>
      <c r="N45" s="16">
        <f>[1]NA!P49</f>
        <v>0</v>
      </c>
      <c r="O45" s="16">
        <f>[1]NA!Q49</f>
        <v>0</v>
      </c>
      <c r="P45" s="16">
        <f>[1]NA!R49</f>
        <v>0</v>
      </c>
      <c r="Q45" s="16">
        <f>[1]NA!S49</f>
        <v>0</v>
      </c>
      <c r="R45" s="15"/>
      <c r="S45" s="15"/>
      <c r="T45" s="30"/>
    </row>
    <row r="46" spans="1:20" ht="15" thickBot="1" x14ac:dyDescent="0.35">
      <c r="A46" s="20"/>
      <c r="B46" s="22" t="str">
        <f>[1]NA!C50</f>
        <v>Nilai Terendah</v>
      </c>
      <c r="C46" s="23">
        <f>[1]NA!E50</f>
        <v>0</v>
      </c>
      <c r="D46" s="23">
        <f>[1]NA!F50</f>
        <v>0</v>
      </c>
      <c r="E46" s="23">
        <f>[1]NA!G50</f>
        <v>0</v>
      </c>
      <c r="F46" s="23">
        <f>[1]NA!H50</f>
        <v>0</v>
      </c>
      <c r="G46" s="23">
        <f>[1]NA!I50</f>
        <v>0</v>
      </c>
      <c r="H46" s="23">
        <f>[1]NA!J50</f>
        <v>0</v>
      </c>
      <c r="I46" s="23">
        <f>[1]NA!K50</f>
        <v>0</v>
      </c>
      <c r="J46" s="23">
        <f>[1]NA!L50</f>
        <v>0</v>
      </c>
      <c r="K46" s="23">
        <f>[1]NA!M50</f>
        <v>0</v>
      </c>
      <c r="L46" s="23">
        <f>[1]NA!N50</f>
        <v>0</v>
      </c>
      <c r="M46" s="23">
        <f>[1]NA!O50</f>
        <v>0</v>
      </c>
      <c r="N46" s="23">
        <f>[1]NA!P50</f>
        <v>0</v>
      </c>
      <c r="O46" s="23">
        <f>[1]NA!Q50</f>
        <v>0</v>
      </c>
      <c r="P46" s="23">
        <f>[1]NA!R50</f>
        <v>0</v>
      </c>
      <c r="Q46" s="23">
        <f>[1]NA!S50</f>
        <v>0</v>
      </c>
      <c r="R46" s="22"/>
      <c r="S46" s="22"/>
      <c r="T46" s="31"/>
    </row>
  </sheetData>
  <mergeCells count="1">
    <mergeCell ref="A1:T1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Zidane Sanjaya</dc:creator>
  <cp:lastModifiedBy>Zidane Sanjaya</cp:lastModifiedBy>
  <dcterms:created xsi:type="dcterms:W3CDTF">2023-11-02T01:04:54Z</dcterms:created>
  <dcterms:modified xsi:type="dcterms:W3CDTF">2023-11-02T01:06:53Z</dcterms:modified>
</cp:coreProperties>
</file>