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  <sheet name="Arkusz3" sheetId="3" r:id="rId2"/>
    <sheet name="Arkusz2" sheetId="2" r:id="rId3"/>
  </sheets>
  <calcPr calcId="152511"/>
</workbook>
</file>

<file path=xl/calcChain.xml><?xml version="1.0" encoding="utf-8"?>
<calcChain xmlns="http://schemas.openxmlformats.org/spreadsheetml/2006/main">
  <c r="H27" i="1" l="1"/>
  <c r="G27" i="1"/>
  <c r="I18" i="1" l="1"/>
  <c r="H18" i="1"/>
  <c r="H17" i="1"/>
  <c r="F28" i="1"/>
  <c r="F29" i="1"/>
  <c r="F30" i="1"/>
  <c r="F27" i="1"/>
  <c r="H24" i="1"/>
  <c r="F10" i="3"/>
  <c r="F11" i="3"/>
  <c r="F12" i="3"/>
  <c r="F9" i="3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" i="2"/>
</calcChain>
</file>

<file path=xl/sharedStrings.xml><?xml version="1.0" encoding="utf-8"?>
<sst xmlns="http://schemas.openxmlformats.org/spreadsheetml/2006/main" count="43" uniqueCount="37">
  <si>
    <t xml:space="preserve">1 zmierzyć czy filtr filtruje </t>
  </si>
  <si>
    <t>wzmocnienie KU</t>
  </si>
  <si>
    <t>f0 - cz. Środkową</t>
  </si>
  <si>
    <t>dobroć na podstawie krzywej</t>
  </si>
  <si>
    <t>pobudzamy sinusem</t>
  </si>
  <si>
    <t>2. Charakterystyka częstotliowościowa</t>
  </si>
  <si>
    <t>od 0.1 f0 do 10 f0</t>
  </si>
  <si>
    <t>moduł wzmocnienia oraz faze ( kursory czasowe )</t>
  </si>
  <si>
    <t>f [ Hz ]</t>
  </si>
  <si>
    <t>Vwy p-p / Vwe p-p</t>
  </si>
  <si>
    <t>t</t>
  </si>
  <si>
    <t>3. Ustawiamy w dziedzinie czasu sygnał sterujący na prostokąt</t>
  </si>
  <si>
    <t>Jego okres T=1/f ( prostokąta) należy tak dobrać aby na wyjsciu pojawiło się, rysunek ma zaniknąć przed końcem prostokątai to jest odpowiedź na skok impulsowy</t>
  </si>
  <si>
    <t>Mamy uzyskać gasnącego sinusa i jednocześnie mamy skok jednostkowy ( nei ma znaczenia czy na góra czy dół)</t>
  </si>
  <si>
    <t xml:space="preserve">Mierzymy x naprzemiennie dodatnie i ujemne tym wartością napięć towarzyszy ciąg Ti mierzyy kursorami , ustawiamy kursor po kolei na te punkty. Jeden kursor C1 w 0,0 a kursor napięciowy ma po krzyrzykach latać odczytujemy delta U i delta t , nie bezwzgledne wskazania kursora ( różnice pomiędzy kursorami ) na oscyloskopie nie ma 0 , pierwszy kursor w momencie skoku jednostkowego </t>
  </si>
  <si>
    <t>Mamy zidentyfikować tęfunkcję</t>
  </si>
  <si>
    <t>Następnie liczymy transformate Laplace'a</t>
  </si>
  <si>
    <t>aS/bs^2+cs+d</t>
  </si>
  <si>
    <t xml:space="preserve">W faradach i omach , będzie to dziwna transmitacja </t>
  </si>
  <si>
    <t>Vwe p-p [mV]</t>
  </si>
  <si>
    <t>Vwy p-p [mV]</t>
  </si>
  <si>
    <t>U[V]</t>
  </si>
  <si>
    <t>X[us]</t>
  </si>
  <si>
    <t>mV</t>
  </si>
  <si>
    <t>punkt odniesienia T=0</t>
  </si>
  <si>
    <t>Wartość skoku 2.72 V</t>
  </si>
  <si>
    <t>f</t>
  </si>
  <si>
    <t>p</t>
  </si>
  <si>
    <t>p[obl]</t>
  </si>
  <si>
    <t>V/V</t>
  </si>
  <si>
    <t>f0</t>
  </si>
  <si>
    <t>T [us]</t>
  </si>
  <si>
    <t>A</t>
  </si>
  <si>
    <t>a</t>
  </si>
  <si>
    <t>Robimy to po to aby zpaisać to w postaci równania np.. U(t)=Ae^(-a*t)* cos(2*pi*f0*t)</t>
  </si>
  <si>
    <t>Obliczone z instrukcji</t>
  </si>
  <si>
    <t>f0 [Hz]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</si>
</sst>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1" xfId="0" applyBorder="1"/>
    <xf numFmtId="0" fontId="0" fillId="0" borderId="4" xfId="0" applyBorder="1"/>
    <xf numFmtId="0" fontId="0" fillId="0" borderId="1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6" xfId="0" applyFill="1" applyBorder="1"/>
    <xf numFmtId="0" fontId="1" fillId="0" borderId="6" xfId="0" applyFont="1" applyFill="1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43347818932705E-2"/>
          <c:y val="5.1249463458731472E-2"/>
          <c:w val="0.83955796150481188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pomiar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Arkusz2!$A$2:$A$46</c:f>
              <c:numCache>
                <c:formatCode>General</c:formatCode>
                <c:ptCount val="45"/>
                <c:pt idx="0">
                  <c:v>300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2700</c:v>
                </c:pt>
                <c:pt idx="7">
                  <c:v>3000</c:v>
                </c:pt>
                <c:pt idx="8">
                  <c:v>3200</c:v>
                </c:pt>
                <c:pt idx="9">
                  <c:v>3400</c:v>
                </c:pt>
                <c:pt idx="10">
                  <c:v>3500</c:v>
                </c:pt>
                <c:pt idx="11">
                  <c:v>3600</c:v>
                </c:pt>
                <c:pt idx="12">
                  <c:v>3700</c:v>
                </c:pt>
                <c:pt idx="13">
                  <c:v>3800</c:v>
                </c:pt>
                <c:pt idx="14">
                  <c:v>3900</c:v>
                </c:pt>
                <c:pt idx="15">
                  <c:v>4000</c:v>
                </c:pt>
                <c:pt idx="16">
                  <c:v>4100</c:v>
                </c:pt>
                <c:pt idx="17">
                  <c:v>4200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6000</c:v>
                </c:pt>
                <c:pt idx="22">
                  <c:v>7000</c:v>
                </c:pt>
                <c:pt idx="23">
                  <c:v>9000</c:v>
                </c:pt>
                <c:pt idx="24">
                  <c:v>12000</c:v>
                </c:pt>
                <c:pt idx="25">
                  <c:v>15000</c:v>
                </c:pt>
                <c:pt idx="26">
                  <c:v>30000</c:v>
                </c:pt>
              </c:numCache>
            </c:numRef>
          </c:xVal>
          <c:yVal>
            <c:numRef>
              <c:f>Arkusz2!$D$2:$D$46</c:f>
              <c:numCache>
                <c:formatCode>General</c:formatCode>
                <c:ptCount val="45"/>
                <c:pt idx="0">
                  <c:v>0.12658227848101267</c:v>
                </c:pt>
                <c:pt idx="1">
                  <c:v>0.25316455696202533</c:v>
                </c:pt>
                <c:pt idx="2">
                  <c:v>0.44303797468354428</c:v>
                </c:pt>
                <c:pt idx="3">
                  <c:v>0.63291139240506333</c:v>
                </c:pt>
                <c:pt idx="4">
                  <c:v>0.91772151898734178</c:v>
                </c:pt>
                <c:pt idx="5">
                  <c:v>1.3924050632911393</c:v>
                </c:pt>
                <c:pt idx="6">
                  <c:v>1.728395061728395</c:v>
                </c:pt>
                <c:pt idx="7">
                  <c:v>2.4691358024691357</c:v>
                </c:pt>
                <c:pt idx="8">
                  <c:v>2.8703703703703702</c:v>
                </c:pt>
                <c:pt idx="9">
                  <c:v>3.6419753086419755</c:v>
                </c:pt>
                <c:pt idx="10">
                  <c:v>4.0740740740740744</c:v>
                </c:pt>
                <c:pt idx="11">
                  <c:v>4.6296296296296298</c:v>
                </c:pt>
                <c:pt idx="12">
                  <c:v>5.1543209876543212</c:v>
                </c:pt>
                <c:pt idx="13">
                  <c:v>5.4938271604938276</c:v>
                </c:pt>
                <c:pt idx="14">
                  <c:v>5.617283950617284</c:v>
                </c:pt>
                <c:pt idx="15">
                  <c:v>5.4320987654320989</c:v>
                </c:pt>
                <c:pt idx="16">
                  <c:v>5.2469135802469138</c:v>
                </c:pt>
                <c:pt idx="17">
                  <c:v>4.6296296296296298</c:v>
                </c:pt>
                <c:pt idx="18">
                  <c:v>3.5493827160493829</c:v>
                </c:pt>
                <c:pt idx="19">
                  <c:v>2.8395061728395063</c:v>
                </c:pt>
                <c:pt idx="20">
                  <c:v>2.3148148148148149</c:v>
                </c:pt>
                <c:pt idx="21">
                  <c:v>1.5432098765432098</c:v>
                </c:pt>
                <c:pt idx="22">
                  <c:v>1.1728395061728396</c:v>
                </c:pt>
                <c:pt idx="23">
                  <c:v>0.80246913580246915</c:v>
                </c:pt>
                <c:pt idx="24">
                  <c:v>0.64814814814814814</c:v>
                </c:pt>
                <c:pt idx="25">
                  <c:v>0.55555555555555558</c:v>
                </c:pt>
                <c:pt idx="26">
                  <c:v>0.37037037037037035</c:v>
                </c:pt>
              </c:numCache>
            </c:numRef>
          </c:yVal>
          <c:smooth val="1"/>
        </c:ser>
        <c:ser>
          <c:idx val="1"/>
          <c:order val="1"/>
          <c:tx>
            <c:v>symulacja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Arkusz2!$J$2:$J$36</c:f>
              <c:numCache>
                <c:formatCode>General</c:formatCode>
                <c:ptCount val="35"/>
                <c:pt idx="0">
                  <c:v>300</c:v>
                </c:pt>
                <c:pt idx="1">
                  <c:v>464</c:v>
                </c:pt>
                <c:pt idx="2">
                  <c:v>700</c:v>
                </c:pt>
                <c:pt idx="3">
                  <c:v>991</c:v>
                </c:pt>
                <c:pt idx="4">
                  <c:v>1306</c:v>
                </c:pt>
                <c:pt idx="5">
                  <c:v>1549</c:v>
                </c:pt>
                <c:pt idx="6">
                  <c:v>1866</c:v>
                </c:pt>
                <c:pt idx="7">
                  <c:v>2249</c:v>
                </c:pt>
                <c:pt idx="8">
                  <c:v>2518</c:v>
                </c:pt>
                <c:pt idx="9">
                  <c:v>2729</c:v>
                </c:pt>
                <c:pt idx="10">
                  <c:v>2937</c:v>
                </c:pt>
                <c:pt idx="11">
                  <c:v>3098</c:v>
                </c:pt>
                <c:pt idx="12">
                  <c:v>3282</c:v>
                </c:pt>
                <c:pt idx="13">
                  <c:v>3428</c:v>
                </c:pt>
                <c:pt idx="14">
                  <c:v>3549</c:v>
                </c:pt>
                <c:pt idx="15">
                  <c:v>3673</c:v>
                </c:pt>
                <c:pt idx="16">
                  <c:v>3733</c:v>
                </c:pt>
                <c:pt idx="17">
                  <c:v>3776</c:v>
                </c:pt>
                <c:pt idx="18">
                  <c:v>3809</c:v>
                </c:pt>
                <c:pt idx="19">
                  <c:v>3874</c:v>
                </c:pt>
                <c:pt idx="20">
                  <c:v>3963</c:v>
                </c:pt>
                <c:pt idx="21">
                  <c:v>4071</c:v>
                </c:pt>
                <c:pt idx="22">
                  <c:v>4294</c:v>
                </c:pt>
                <c:pt idx="23">
                  <c:v>4576</c:v>
                </c:pt>
                <c:pt idx="24">
                  <c:v>4688</c:v>
                </c:pt>
                <c:pt idx="25">
                  <c:v>4897</c:v>
                </c:pt>
                <c:pt idx="26">
                  <c:v>5096</c:v>
                </c:pt>
                <c:pt idx="27">
                  <c:v>5390</c:v>
                </c:pt>
                <c:pt idx="28">
                  <c:v>5823</c:v>
                </c:pt>
                <c:pt idx="29">
                  <c:v>6299</c:v>
                </c:pt>
                <c:pt idx="30">
                  <c:v>7445</c:v>
                </c:pt>
                <c:pt idx="31">
                  <c:v>9075</c:v>
                </c:pt>
                <c:pt idx="32">
                  <c:v>11722</c:v>
                </c:pt>
                <c:pt idx="33">
                  <c:v>17910</c:v>
                </c:pt>
                <c:pt idx="34">
                  <c:v>30000</c:v>
                </c:pt>
              </c:numCache>
            </c:numRef>
          </c:xVal>
          <c:yVal>
            <c:numRef>
              <c:f>Arkusz2!$K$2:$K$36</c:f>
              <c:numCache>
                <c:formatCode>General</c:formatCode>
                <c:ptCount val="35"/>
                <c:pt idx="0">
                  <c:v>9.8000000000000004E-2</c:v>
                </c:pt>
                <c:pt idx="1">
                  <c:v>0.15279999999999999</c:v>
                </c:pt>
                <c:pt idx="2">
                  <c:v>0.23449999999999999</c:v>
                </c:pt>
                <c:pt idx="3">
                  <c:v>0.34300000000000003</c:v>
                </c:pt>
                <c:pt idx="4">
                  <c:v>0.47649999999999998</c:v>
                </c:pt>
                <c:pt idx="5">
                  <c:v>0.59489999999999998</c:v>
                </c:pt>
                <c:pt idx="6">
                  <c:v>0.78100000000000003</c:v>
                </c:pt>
                <c:pt idx="7">
                  <c:v>1.08</c:v>
                </c:pt>
                <c:pt idx="8">
                  <c:v>1.3740000000000001</c:v>
                </c:pt>
                <c:pt idx="9">
                  <c:v>1.68</c:v>
                </c:pt>
                <c:pt idx="10">
                  <c:v>2.09</c:v>
                </c:pt>
                <c:pt idx="11">
                  <c:v>2.5169999999999999</c:v>
                </c:pt>
                <c:pt idx="12">
                  <c:v>3.1749999999999998</c:v>
                </c:pt>
                <c:pt idx="13">
                  <c:v>3.8759999999999999</c:v>
                </c:pt>
                <c:pt idx="14">
                  <c:v>4.5720000000000001</c:v>
                </c:pt>
                <c:pt idx="15">
                  <c:v>5.327</c:v>
                </c:pt>
                <c:pt idx="16">
                  <c:v>5.64</c:v>
                </c:pt>
                <c:pt idx="17">
                  <c:v>5.8795999999999999</c:v>
                </c:pt>
                <c:pt idx="18">
                  <c:v>5.9189999999999996</c:v>
                </c:pt>
                <c:pt idx="19">
                  <c:v>6.01</c:v>
                </c:pt>
                <c:pt idx="20">
                  <c:v>5.89</c:v>
                </c:pt>
                <c:pt idx="21">
                  <c:v>5.46</c:v>
                </c:pt>
                <c:pt idx="22">
                  <c:v>4.3150000000000004</c:v>
                </c:pt>
                <c:pt idx="23">
                  <c:v>3.367</c:v>
                </c:pt>
                <c:pt idx="24">
                  <c:v>2.8980000000000001</c:v>
                </c:pt>
                <c:pt idx="25">
                  <c:v>2.448</c:v>
                </c:pt>
                <c:pt idx="26">
                  <c:v>2.1347999999999998</c:v>
                </c:pt>
                <c:pt idx="27">
                  <c:v>1.7949999999999999</c:v>
                </c:pt>
                <c:pt idx="28">
                  <c:v>1.46</c:v>
                </c:pt>
                <c:pt idx="29">
                  <c:v>1.2236</c:v>
                </c:pt>
                <c:pt idx="30">
                  <c:v>0.89</c:v>
                </c:pt>
                <c:pt idx="31">
                  <c:v>0.65490000000000004</c:v>
                </c:pt>
                <c:pt idx="32">
                  <c:v>0.46679999999999999</c:v>
                </c:pt>
                <c:pt idx="33">
                  <c:v>0.28616999999999998</c:v>
                </c:pt>
                <c:pt idx="34">
                  <c:v>0.16600000000000001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19360"/>
        <c:axId val="192219920"/>
      </c:scatterChart>
      <c:valAx>
        <c:axId val="192219360"/>
        <c:scaling>
          <c:logBase val="10"/>
          <c:orientation val="minMax"/>
          <c:max val="30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Częstotliowść</a:t>
                </a:r>
                <a:r>
                  <a:rPr lang="pl-PL" baseline="0"/>
                  <a:t>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219920"/>
        <c:crosses val="autoZero"/>
        <c:crossBetween val="midCat"/>
      </c:valAx>
      <c:valAx>
        <c:axId val="1922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Vout/Vin</a:t>
                </a:r>
                <a:r>
                  <a:rPr lang="pl-PL" baseline="0"/>
                  <a:t> [V/V]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21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899350141947144E-2"/>
          <c:y val="2.3687139107611548E-2"/>
          <c:w val="0.86153357504751849"/>
          <c:h val="0.81581565016237378"/>
        </c:manualLayout>
      </c:layout>
      <c:scatterChart>
        <c:scatterStyle val="smoothMarker"/>
        <c:varyColors val="0"/>
        <c:ser>
          <c:idx val="0"/>
          <c:order val="0"/>
          <c:tx>
            <c:v>symulacja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Arkusz2!$G$2:$G$30</c:f>
              <c:numCache>
                <c:formatCode>General</c:formatCode>
                <c:ptCount val="29"/>
                <c:pt idx="0">
                  <c:v>304</c:v>
                </c:pt>
                <c:pt idx="1">
                  <c:v>1261</c:v>
                </c:pt>
                <c:pt idx="2">
                  <c:v>2032</c:v>
                </c:pt>
                <c:pt idx="3">
                  <c:v>2339</c:v>
                </c:pt>
                <c:pt idx="4">
                  <c:v>2656</c:v>
                </c:pt>
                <c:pt idx="5">
                  <c:v>2819</c:v>
                </c:pt>
                <c:pt idx="6">
                  <c:v>2925</c:v>
                </c:pt>
                <c:pt idx="7">
                  <c:v>3034</c:v>
                </c:pt>
                <c:pt idx="8">
                  <c:v>3185</c:v>
                </c:pt>
                <c:pt idx="9">
                  <c:v>3274</c:v>
                </c:pt>
                <c:pt idx="10">
                  <c:v>3366</c:v>
                </c:pt>
                <c:pt idx="11">
                  <c:v>3524</c:v>
                </c:pt>
                <c:pt idx="12">
                  <c:v>3707</c:v>
                </c:pt>
                <c:pt idx="13">
                  <c:v>3883</c:v>
                </c:pt>
                <c:pt idx="14">
                  <c:v>3936</c:v>
                </c:pt>
                <c:pt idx="15">
                  <c:v>4180</c:v>
                </c:pt>
                <c:pt idx="16">
                  <c:v>4286</c:v>
                </c:pt>
                <c:pt idx="17">
                  <c:v>4376</c:v>
                </c:pt>
                <c:pt idx="18">
                  <c:v>4447</c:v>
                </c:pt>
                <c:pt idx="19">
                  <c:v>4572</c:v>
                </c:pt>
                <c:pt idx="20">
                  <c:v>4667</c:v>
                </c:pt>
                <c:pt idx="21">
                  <c:v>4787</c:v>
                </c:pt>
                <c:pt idx="22">
                  <c:v>4876</c:v>
                </c:pt>
                <c:pt idx="23">
                  <c:v>5024</c:v>
                </c:pt>
                <c:pt idx="24">
                  <c:v>5322</c:v>
                </c:pt>
                <c:pt idx="25">
                  <c:v>5795</c:v>
                </c:pt>
                <c:pt idx="26">
                  <c:v>6656</c:v>
                </c:pt>
                <c:pt idx="27">
                  <c:v>8530</c:v>
                </c:pt>
                <c:pt idx="28">
                  <c:v>29182</c:v>
                </c:pt>
              </c:numCache>
            </c:numRef>
          </c:xVal>
          <c:yVal>
            <c:numRef>
              <c:f>Arkusz2!$H$2:$H$30</c:f>
              <c:numCache>
                <c:formatCode>General</c:formatCode>
                <c:ptCount val="29"/>
                <c:pt idx="0">
                  <c:v>-90.9</c:v>
                </c:pt>
                <c:pt idx="1">
                  <c:v>-94.43</c:v>
                </c:pt>
                <c:pt idx="2">
                  <c:v>-98.718000000000004</c:v>
                </c:pt>
                <c:pt idx="3">
                  <c:v>-101.358</c:v>
                </c:pt>
                <c:pt idx="4">
                  <c:v>-105.24</c:v>
                </c:pt>
                <c:pt idx="5">
                  <c:v>-107.902</c:v>
                </c:pt>
                <c:pt idx="6">
                  <c:v>-110.252</c:v>
                </c:pt>
                <c:pt idx="7">
                  <c:v>-112.849</c:v>
                </c:pt>
                <c:pt idx="8">
                  <c:v>-117.967</c:v>
                </c:pt>
                <c:pt idx="9">
                  <c:v>-121.742</c:v>
                </c:pt>
                <c:pt idx="10">
                  <c:v>-126.47</c:v>
                </c:pt>
                <c:pt idx="11">
                  <c:v>-137.6</c:v>
                </c:pt>
                <c:pt idx="12">
                  <c:v>-156.619</c:v>
                </c:pt>
                <c:pt idx="13">
                  <c:v>-180.65899999999999</c:v>
                </c:pt>
                <c:pt idx="14">
                  <c:v>-188.042</c:v>
                </c:pt>
                <c:pt idx="15">
                  <c:v>-215.60599999999999</c:v>
                </c:pt>
                <c:pt idx="16">
                  <c:v>-223.185</c:v>
                </c:pt>
                <c:pt idx="17">
                  <c:v>-229.28800000000001</c:v>
                </c:pt>
                <c:pt idx="18">
                  <c:v>-232.83799999999999</c:v>
                </c:pt>
                <c:pt idx="19">
                  <c:v>-237.83600000000001</c:v>
                </c:pt>
                <c:pt idx="20">
                  <c:v>-240.56200000000001</c:v>
                </c:pt>
                <c:pt idx="21">
                  <c:v>-243.96</c:v>
                </c:pt>
                <c:pt idx="22">
                  <c:v>-245.85900000000001</c:v>
                </c:pt>
                <c:pt idx="23">
                  <c:v>-248.28100000000001</c:v>
                </c:pt>
                <c:pt idx="24">
                  <c:v>-252.137</c:v>
                </c:pt>
                <c:pt idx="25">
                  <c:v>-256.87</c:v>
                </c:pt>
                <c:pt idx="26">
                  <c:v>-259.91300000000001</c:v>
                </c:pt>
                <c:pt idx="27">
                  <c:v>-263.65800000000002</c:v>
                </c:pt>
                <c:pt idx="28">
                  <c:v>-270.10899999999998</c:v>
                </c:pt>
              </c:numCache>
            </c:numRef>
          </c:yVal>
          <c:smooth val="1"/>
        </c:ser>
        <c:ser>
          <c:idx val="1"/>
          <c:order val="1"/>
          <c:tx>
            <c:v>pomiar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Arkusz2!$A$2:$A$28</c:f>
              <c:numCache>
                <c:formatCode>General</c:formatCode>
                <c:ptCount val="27"/>
                <c:pt idx="0">
                  <c:v>300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2700</c:v>
                </c:pt>
                <c:pt idx="7">
                  <c:v>3000</c:v>
                </c:pt>
                <c:pt idx="8">
                  <c:v>3200</c:v>
                </c:pt>
                <c:pt idx="9">
                  <c:v>3400</c:v>
                </c:pt>
                <c:pt idx="10">
                  <c:v>3500</c:v>
                </c:pt>
                <c:pt idx="11">
                  <c:v>3600</c:v>
                </c:pt>
                <c:pt idx="12">
                  <c:v>3700</c:v>
                </c:pt>
                <c:pt idx="13">
                  <c:v>3800</c:v>
                </c:pt>
                <c:pt idx="14">
                  <c:v>3900</c:v>
                </c:pt>
                <c:pt idx="15">
                  <c:v>4000</c:v>
                </c:pt>
                <c:pt idx="16">
                  <c:v>4100</c:v>
                </c:pt>
                <c:pt idx="17">
                  <c:v>4200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6000</c:v>
                </c:pt>
                <c:pt idx="22">
                  <c:v>7000</c:v>
                </c:pt>
                <c:pt idx="23">
                  <c:v>9000</c:v>
                </c:pt>
                <c:pt idx="24">
                  <c:v>12000</c:v>
                </c:pt>
                <c:pt idx="25">
                  <c:v>15000</c:v>
                </c:pt>
                <c:pt idx="26">
                  <c:v>30000</c:v>
                </c:pt>
              </c:numCache>
            </c:numRef>
          </c:xVal>
          <c:yVal>
            <c:numRef>
              <c:f>Arkusz2!$I$2:$I$28</c:f>
              <c:numCache>
                <c:formatCode>General</c:formatCode>
                <c:ptCount val="27"/>
                <c:pt idx="0">
                  <c:v>-93.6</c:v>
                </c:pt>
                <c:pt idx="1">
                  <c:v>-97.2</c:v>
                </c:pt>
                <c:pt idx="2">
                  <c:v>-100.8</c:v>
                </c:pt>
                <c:pt idx="3">
                  <c:v>-102.24</c:v>
                </c:pt>
                <c:pt idx="4">
                  <c:v>-105.12</c:v>
                </c:pt>
                <c:pt idx="5">
                  <c:v>-109.8</c:v>
                </c:pt>
                <c:pt idx="6">
                  <c:v>-112.932</c:v>
                </c:pt>
                <c:pt idx="7">
                  <c:v>-117.36</c:v>
                </c:pt>
                <c:pt idx="8">
                  <c:v>-122.4</c:v>
                </c:pt>
                <c:pt idx="9">
                  <c:v>-131.04</c:v>
                </c:pt>
                <c:pt idx="10">
                  <c:v>-138.42000000000002</c:v>
                </c:pt>
                <c:pt idx="11">
                  <c:v>-143.71199999999999</c:v>
                </c:pt>
                <c:pt idx="12">
                  <c:v>-157.35599999999999</c:v>
                </c:pt>
                <c:pt idx="13">
                  <c:v>-170.42400000000001</c:v>
                </c:pt>
                <c:pt idx="14">
                  <c:v>-187.02</c:v>
                </c:pt>
                <c:pt idx="15">
                  <c:v>-190.08</c:v>
                </c:pt>
                <c:pt idx="16">
                  <c:v>-205.09199999999998</c:v>
                </c:pt>
                <c:pt idx="17">
                  <c:v>-210.24</c:v>
                </c:pt>
                <c:pt idx="18">
                  <c:v>-231.84</c:v>
                </c:pt>
                <c:pt idx="19">
                  <c:v>-246.69</c:v>
                </c:pt>
                <c:pt idx="20">
                  <c:v>-246.6</c:v>
                </c:pt>
                <c:pt idx="21">
                  <c:v>-255.6</c:v>
                </c:pt>
                <c:pt idx="22">
                  <c:v>-260.64</c:v>
                </c:pt>
                <c:pt idx="23">
                  <c:v>-264.24</c:v>
                </c:pt>
                <c:pt idx="24">
                  <c:v>-262.08</c:v>
                </c:pt>
                <c:pt idx="25">
                  <c:v>-266.39999999999998</c:v>
                </c:pt>
                <c:pt idx="26">
                  <c:v>-266.39999999999998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22160"/>
        <c:axId val="192222720"/>
      </c:scatterChart>
      <c:valAx>
        <c:axId val="192222160"/>
        <c:scaling>
          <c:logBase val="10"/>
          <c:orientation val="minMax"/>
          <c:max val="30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Częstotliowść</a:t>
                </a:r>
                <a:r>
                  <a:rPr lang="pl-PL" baseline="0"/>
                  <a:t>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222720"/>
        <c:crosses val="autoZero"/>
        <c:crossBetween val="midCat"/>
      </c:valAx>
      <c:valAx>
        <c:axId val="1922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Faza [</a:t>
                </a:r>
                <a:r>
                  <a:rPr lang="pl-PL" baseline="30000"/>
                  <a:t>o</a:t>
                </a:r>
                <a:r>
                  <a:rPr lang="pl-PL" baseline="0"/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22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2</xdr:row>
      <xdr:rowOff>52386</xdr:rowOff>
    </xdr:from>
    <xdr:to>
      <xdr:col>26</xdr:col>
      <xdr:colOff>142874</xdr:colOff>
      <xdr:row>19</xdr:row>
      <xdr:rowOff>152399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14286</xdr:colOff>
      <xdr:row>20</xdr:row>
      <xdr:rowOff>76200</xdr:rowOff>
    </xdr:from>
    <xdr:to>
      <xdr:col>26</xdr:col>
      <xdr:colOff>76200</xdr:colOff>
      <xdr:row>38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3" workbookViewId="0">
      <selection activeCell="F28" sqref="F28"/>
    </sheetView>
  </sheetViews>
  <sheetFormatPr defaultRowHeight="15" x14ac:dyDescent="0.25"/>
  <cols>
    <col min="7" max="7" width="21.28515625" customWidth="1"/>
    <col min="9" max="9" width="10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3</v>
      </c>
    </row>
    <row r="5" spans="1:8" x14ac:dyDescent="0.25">
      <c r="A5" t="s">
        <v>4</v>
      </c>
    </row>
    <row r="6" spans="1:8" x14ac:dyDescent="0.25">
      <c r="A6" t="s">
        <v>5</v>
      </c>
    </row>
    <row r="7" spans="1:8" x14ac:dyDescent="0.25">
      <c r="A7" t="s">
        <v>6</v>
      </c>
    </row>
    <row r="8" spans="1:8" x14ac:dyDescent="0.25">
      <c r="A8" t="s">
        <v>7</v>
      </c>
    </row>
    <row r="9" spans="1:8" x14ac:dyDescent="0.25">
      <c r="A9" t="s">
        <v>11</v>
      </c>
    </row>
    <row r="10" spans="1:8" x14ac:dyDescent="0.25">
      <c r="A10" t="s">
        <v>12</v>
      </c>
    </row>
    <row r="11" spans="1:8" x14ac:dyDescent="0.25">
      <c r="A11" t="s">
        <v>13</v>
      </c>
    </row>
    <row r="12" spans="1:8" x14ac:dyDescent="0.25">
      <c r="A12" t="s">
        <v>14</v>
      </c>
    </row>
    <row r="13" spans="1:8" x14ac:dyDescent="0.25">
      <c r="A13" t="s">
        <v>34</v>
      </c>
      <c r="H13" t="s">
        <v>15</v>
      </c>
    </row>
    <row r="14" spans="1:8" x14ac:dyDescent="0.25">
      <c r="A14" t="s">
        <v>16</v>
      </c>
    </row>
    <row r="15" spans="1:8" x14ac:dyDescent="0.25">
      <c r="A15" t="s">
        <v>17</v>
      </c>
    </row>
    <row r="16" spans="1:8" x14ac:dyDescent="0.25">
      <c r="A16" t="s">
        <v>18</v>
      </c>
      <c r="H16" t="s">
        <v>35</v>
      </c>
    </row>
    <row r="17" spans="1:10" x14ac:dyDescent="0.25">
      <c r="H17">
        <f>1/(10000*0.00000000315)</f>
        <v>31746.031746031746</v>
      </c>
    </row>
    <row r="18" spans="1:10" x14ac:dyDescent="0.25">
      <c r="H18">
        <f>1/(120000*0.00000000315)+1/(120000*0.00000000315)</f>
        <v>5291.0052910052909</v>
      </c>
      <c r="I18">
        <f>(1/10000+1/1570)/(120000*0.00000000315*0.00000000315)</f>
        <v>618915491.02144587</v>
      </c>
    </row>
    <row r="19" spans="1:10" x14ac:dyDescent="0.25">
      <c r="A19" t="s">
        <v>21</v>
      </c>
      <c r="B19" t="s">
        <v>22</v>
      </c>
    </row>
    <row r="20" spans="1:10" x14ac:dyDescent="0.25">
      <c r="A20">
        <v>-2.84</v>
      </c>
      <c r="B20">
        <v>60</v>
      </c>
    </row>
    <row r="21" spans="1:10" x14ac:dyDescent="0.25">
      <c r="A21">
        <v>2.04</v>
      </c>
      <c r="B21">
        <v>188</v>
      </c>
      <c r="F21" t="s">
        <v>25</v>
      </c>
      <c r="H21">
        <v>2.72</v>
      </c>
    </row>
    <row r="22" spans="1:10" x14ac:dyDescent="0.25">
      <c r="A22">
        <v>-1.4</v>
      </c>
      <c r="B22">
        <v>320</v>
      </c>
    </row>
    <row r="23" spans="1:10" x14ac:dyDescent="0.25">
      <c r="A23">
        <v>1.4</v>
      </c>
      <c r="B23">
        <v>448</v>
      </c>
      <c r="G23" t="s">
        <v>31</v>
      </c>
      <c r="H23" t="s">
        <v>36</v>
      </c>
      <c r="I23" t="s">
        <v>32</v>
      </c>
      <c r="J23" t="s">
        <v>33</v>
      </c>
    </row>
    <row r="24" spans="1:10" x14ac:dyDescent="0.25">
      <c r="A24">
        <v>-680</v>
      </c>
      <c r="B24">
        <v>580</v>
      </c>
      <c r="C24" t="s">
        <v>23</v>
      </c>
      <c r="G24">
        <v>260</v>
      </c>
      <c r="H24">
        <f>1/(G24/1000000)</f>
        <v>3846.1538461538466</v>
      </c>
      <c r="I24">
        <v>3.1682700000000001</v>
      </c>
      <c r="J24">
        <v>1823.02</v>
      </c>
    </row>
    <row r="25" spans="1:10" x14ac:dyDescent="0.25">
      <c r="A25">
        <v>550</v>
      </c>
      <c r="B25">
        <v>704</v>
      </c>
      <c r="I25">
        <v>2.6782699999999999</v>
      </c>
      <c r="J25">
        <v>1447.99</v>
      </c>
    </row>
    <row r="26" spans="1:10" x14ac:dyDescent="0.25">
      <c r="A26">
        <v>-280</v>
      </c>
      <c r="B26">
        <v>836</v>
      </c>
    </row>
    <row r="27" spans="1:10" x14ac:dyDescent="0.25">
      <c r="A27">
        <v>250</v>
      </c>
      <c r="B27">
        <v>128</v>
      </c>
      <c r="C27" t="s">
        <v>24</v>
      </c>
      <c r="F27">
        <f>B27+$B$26</f>
        <v>964</v>
      </c>
      <c r="G27">
        <f>(B26-B20)/3</f>
        <v>258.66666666666669</v>
      </c>
      <c r="H27">
        <f>1/G27*1000000</f>
        <v>3865.9793814432987</v>
      </c>
    </row>
    <row r="28" spans="1:10" x14ac:dyDescent="0.25">
      <c r="A28">
        <v>-120</v>
      </c>
      <c r="B28">
        <v>264</v>
      </c>
      <c r="F28">
        <f t="shared" ref="F28:F30" si="0">B28+$B$26</f>
        <v>1100</v>
      </c>
    </row>
    <row r="29" spans="1:10" x14ac:dyDescent="0.25">
      <c r="A29">
        <v>130</v>
      </c>
      <c r="B29">
        <v>388</v>
      </c>
      <c r="F29">
        <f t="shared" si="0"/>
        <v>1224</v>
      </c>
      <c r="I29">
        <v>3.3971499999999999</v>
      </c>
      <c r="J29">
        <v>2985.53</v>
      </c>
    </row>
    <row r="30" spans="1:10" x14ac:dyDescent="0.25">
      <c r="A30">
        <v>-40</v>
      </c>
      <c r="B30">
        <v>516</v>
      </c>
      <c r="F30">
        <f t="shared" si="0"/>
        <v>1352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G12" sqref="A1:G12"/>
    </sheetView>
  </sheetViews>
  <sheetFormatPr defaultRowHeight="15" x14ac:dyDescent="0.25"/>
  <sheetData>
    <row r="1" spans="1:6" x14ac:dyDescent="0.25">
      <c r="A1" t="s">
        <v>21</v>
      </c>
      <c r="B1" t="s">
        <v>22</v>
      </c>
    </row>
    <row r="2" spans="1:6" x14ac:dyDescent="0.25">
      <c r="A2">
        <v>-2.84</v>
      </c>
      <c r="B2">
        <v>60</v>
      </c>
    </row>
    <row r="3" spans="1:6" x14ac:dyDescent="0.25">
      <c r="A3">
        <v>2.04</v>
      </c>
      <c r="B3">
        <v>188</v>
      </c>
      <c r="F3" t="s">
        <v>25</v>
      </c>
    </row>
    <row r="4" spans="1:6" x14ac:dyDescent="0.25">
      <c r="A4">
        <v>-1.4</v>
      </c>
      <c r="B4">
        <v>320</v>
      </c>
    </row>
    <row r="5" spans="1:6" x14ac:dyDescent="0.25">
      <c r="A5">
        <v>1.4</v>
      </c>
      <c r="B5">
        <v>448</v>
      </c>
    </row>
    <row r="6" spans="1:6" x14ac:dyDescent="0.25">
      <c r="A6">
        <v>-680</v>
      </c>
      <c r="B6">
        <v>580</v>
      </c>
      <c r="C6" t="s">
        <v>23</v>
      </c>
    </row>
    <row r="7" spans="1:6" x14ac:dyDescent="0.25">
      <c r="A7">
        <v>550</v>
      </c>
      <c r="B7">
        <v>704</v>
      </c>
    </row>
    <row r="8" spans="1:6" x14ac:dyDescent="0.25">
      <c r="A8">
        <v>-280</v>
      </c>
      <c r="B8">
        <v>836</v>
      </c>
    </row>
    <row r="9" spans="1:6" x14ac:dyDescent="0.25">
      <c r="A9">
        <v>250</v>
      </c>
      <c r="B9">
        <v>128</v>
      </c>
      <c r="C9" t="s">
        <v>24</v>
      </c>
      <c r="F9">
        <f>B9+$B$8</f>
        <v>964</v>
      </c>
    </row>
    <row r="10" spans="1:6" x14ac:dyDescent="0.25">
      <c r="A10">
        <v>-120</v>
      </c>
      <c r="B10">
        <v>264</v>
      </c>
      <c r="F10">
        <f t="shared" ref="F10:F12" si="0">B10+$B$8</f>
        <v>1100</v>
      </c>
    </row>
    <row r="11" spans="1:6" x14ac:dyDescent="0.25">
      <c r="A11">
        <v>130</v>
      </c>
      <c r="B11">
        <v>388</v>
      </c>
      <c r="F11">
        <f t="shared" si="0"/>
        <v>1224</v>
      </c>
    </row>
    <row r="12" spans="1:6" x14ac:dyDescent="0.25">
      <c r="A12">
        <v>-40</v>
      </c>
      <c r="B12">
        <v>516</v>
      </c>
      <c r="F12">
        <f t="shared" si="0"/>
        <v>1352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opLeftCell="G1" workbookViewId="0">
      <selection activeCell="AB7" sqref="AB7"/>
    </sheetView>
  </sheetViews>
  <sheetFormatPr defaultRowHeight="15" x14ac:dyDescent="0.25"/>
  <cols>
    <col min="2" max="2" width="12.28515625" bestFit="1" customWidth="1"/>
    <col min="3" max="3" width="14.28515625" bestFit="1" customWidth="1"/>
    <col min="4" max="4" width="19.42578125" bestFit="1" customWidth="1"/>
  </cols>
  <sheetData>
    <row r="1" spans="1:29" ht="15.75" x14ac:dyDescent="0.25">
      <c r="A1" s="1" t="s">
        <v>8</v>
      </c>
      <c r="B1" s="2" t="s">
        <v>19</v>
      </c>
      <c r="C1" s="2" t="s">
        <v>20</v>
      </c>
      <c r="D1" s="2" t="s">
        <v>9</v>
      </c>
      <c r="E1" s="3" t="s">
        <v>10</v>
      </c>
      <c r="G1" s="13" t="s">
        <v>26</v>
      </c>
      <c r="H1" s="13" t="s">
        <v>27</v>
      </c>
      <c r="I1" s="13" t="s">
        <v>28</v>
      </c>
      <c r="J1" s="13" t="s">
        <v>26</v>
      </c>
      <c r="K1" s="13" t="s">
        <v>29</v>
      </c>
    </row>
    <row r="2" spans="1:29" x14ac:dyDescent="0.25">
      <c r="A2" s="4">
        <v>300</v>
      </c>
      <c r="B2" s="6">
        <v>3160</v>
      </c>
      <c r="C2" s="6">
        <v>400</v>
      </c>
      <c r="D2" s="7">
        <f>C2/B2</f>
        <v>0.12658227848101267</v>
      </c>
      <c r="E2" s="12">
        <v>800</v>
      </c>
      <c r="G2">
        <v>304</v>
      </c>
      <c r="H2">
        <v>-90.9</v>
      </c>
      <c r="I2">
        <f>-180+360*A2*E2/1000000</f>
        <v>-93.6</v>
      </c>
      <c r="J2">
        <v>300</v>
      </c>
      <c r="K2">
        <v>9.8000000000000004E-2</v>
      </c>
    </row>
    <row r="3" spans="1:29" x14ac:dyDescent="0.25">
      <c r="A3" s="4">
        <v>500</v>
      </c>
      <c r="B3" s="6">
        <v>3160</v>
      </c>
      <c r="C3" s="6">
        <v>800</v>
      </c>
      <c r="D3" s="7">
        <f t="shared" ref="D3:D24" si="0">C3/B3</f>
        <v>0.25316455696202533</v>
      </c>
      <c r="E3" s="12">
        <v>460</v>
      </c>
      <c r="G3">
        <v>1261</v>
      </c>
      <c r="H3">
        <v>-94.43</v>
      </c>
      <c r="I3">
        <f t="shared" ref="I3:I28" si="1">-180+360*A3*E3/1000000</f>
        <v>-97.2</v>
      </c>
      <c r="J3">
        <v>464</v>
      </c>
      <c r="K3">
        <v>0.15279999999999999</v>
      </c>
    </row>
    <row r="4" spans="1:29" x14ac:dyDescent="0.25">
      <c r="A4" s="4">
        <v>1000</v>
      </c>
      <c r="B4" s="6">
        <v>3160</v>
      </c>
      <c r="C4" s="6">
        <v>1400</v>
      </c>
      <c r="D4" s="7">
        <f t="shared" si="0"/>
        <v>0.44303797468354428</v>
      </c>
      <c r="E4" s="12">
        <v>220</v>
      </c>
      <c r="G4">
        <v>2032</v>
      </c>
      <c r="H4">
        <v>-98.718000000000004</v>
      </c>
      <c r="I4">
        <f t="shared" si="1"/>
        <v>-100.8</v>
      </c>
      <c r="J4">
        <v>700</v>
      </c>
      <c r="K4">
        <v>0.23449999999999999</v>
      </c>
    </row>
    <row r="5" spans="1:29" x14ac:dyDescent="0.25">
      <c r="A5" s="4">
        <v>1500</v>
      </c>
      <c r="B5" s="6">
        <v>3160</v>
      </c>
      <c r="C5" s="6">
        <v>2000</v>
      </c>
      <c r="D5" s="7">
        <f t="shared" si="0"/>
        <v>0.63291139240506333</v>
      </c>
      <c r="E5" s="12">
        <v>144</v>
      </c>
      <c r="F5" s="12"/>
      <c r="G5" s="12">
        <v>2339</v>
      </c>
      <c r="H5" s="12">
        <v>-101.358</v>
      </c>
      <c r="I5">
        <f t="shared" si="1"/>
        <v>-102.24</v>
      </c>
      <c r="J5">
        <v>991</v>
      </c>
      <c r="K5">
        <v>0.34300000000000003</v>
      </c>
    </row>
    <row r="6" spans="1:29" x14ac:dyDescent="0.25">
      <c r="A6" s="4">
        <v>2000</v>
      </c>
      <c r="B6" s="6">
        <v>3160</v>
      </c>
      <c r="C6" s="6">
        <v>2900</v>
      </c>
      <c r="D6" s="7">
        <f t="shared" si="0"/>
        <v>0.91772151898734178</v>
      </c>
      <c r="E6" s="12">
        <v>104</v>
      </c>
      <c r="G6">
        <v>2656</v>
      </c>
      <c r="H6">
        <v>-105.24</v>
      </c>
      <c r="I6">
        <f t="shared" si="1"/>
        <v>-105.12</v>
      </c>
      <c r="J6">
        <v>1306</v>
      </c>
      <c r="K6">
        <v>0.47649999999999998</v>
      </c>
      <c r="AB6" t="s">
        <v>30</v>
      </c>
      <c r="AC6">
        <v>3730</v>
      </c>
    </row>
    <row r="7" spans="1:29" x14ac:dyDescent="0.25">
      <c r="A7" s="4">
        <v>2500</v>
      </c>
      <c r="B7" s="6">
        <v>3160</v>
      </c>
      <c r="C7" s="6">
        <v>4400</v>
      </c>
      <c r="D7" s="7">
        <f t="shared" si="0"/>
        <v>1.3924050632911393</v>
      </c>
      <c r="E7" s="12">
        <v>78</v>
      </c>
      <c r="G7">
        <v>2819</v>
      </c>
      <c r="H7">
        <v>-107.902</v>
      </c>
      <c r="I7">
        <f t="shared" si="1"/>
        <v>-109.8</v>
      </c>
      <c r="J7">
        <v>1549</v>
      </c>
      <c r="K7">
        <v>0.59489999999999998</v>
      </c>
    </row>
    <row r="8" spans="1:29" x14ac:dyDescent="0.25">
      <c r="A8" s="4">
        <v>2700</v>
      </c>
      <c r="B8" s="6">
        <v>3240</v>
      </c>
      <c r="C8" s="6">
        <v>5600</v>
      </c>
      <c r="D8" s="7">
        <f t="shared" si="0"/>
        <v>1.728395061728395</v>
      </c>
      <c r="E8" s="12">
        <v>69</v>
      </c>
      <c r="G8">
        <v>2925</v>
      </c>
      <c r="H8">
        <v>-110.252</v>
      </c>
      <c r="I8">
        <f t="shared" si="1"/>
        <v>-112.932</v>
      </c>
      <c r="J8">
        <v>1866</v>
      </c>
      <c r="K8">
        <v>0.78100000000000003</v>
      </c>
    </row>
    <row r="9" spans="1:29" x14ac:dyDescent="0.25">
      <c r="A9" s="4">
        <v>3000</v>
      </c>
      <c r="B9" s="6">
        <v>3240</v>
      </c>
      <c r="C9" s="6">
        <v>8000</v>
      </c>
      <c r="D9" s="7">
        <f t="shared" si="0"/>
        <v>2.4691358024691357</v>
      </c>
      <c r="E9" s="12">
        <v>58</v>
      </c>
      <c r="G9">
        <v>3034</v>
      </c>
      <c r="H9">
        <v>-112.849</v>
      </c>
      <c r="I9">
        <f t="shared" si="1"/>
        <v>-117.36</v>
      </c>
      <c r="J9">
        <v>2249</v>
      </c>
      <c r="K9">
        <v>1.08</v>
      </c>
    </row>
    <row r="10" spans="1:29" x14ac:dyDescent="0.25">
      <c r="A10" s="4">
        <v>3200</v>
      </c>
      <c r="B10" s="6">
        <v>3240</v>
      </c>
      <c r="C10" s="6">
        <v>9300</v>
      </c>
      <c r="D10" s="7">
        <f t="shared" si="0"/>
        <v>2.8703703703703702</v>
      </c>
      <c r="E10" s="12">
        <v>50</v>
      </c>
      <c r="G10">
        <v>3185</v>
      </c>
      <c r="H10">
        <v>-117.967</v>
      </c>
      <c r="I10">
        <f t="shared" si="1"/>
        <v>-122.4</v>
      </c>
      <c r="J10">
        <v>2518</v>
      </c>
      <c r="K10">
        <v>1.3740000000000001</v>
      </c>
    </row>
    <row r="11" spans="1:29" x14ac:dyDescent="0.25">
      <c r="A11" s="4">
        <v>3400</v>
      </c>
      <c r="B11" s="6">
        <v>3240</v>
      </c>
      <c r="C11" s="6">
        <v>11800</v>
      </c>
      <c r="D11" s="7">
        <f t="shared" si="0"/>
        <v>3.6419753086419755</v>
      </c>
      <c r="E11" s="12">
        <v>40</v>
      </c>
      <c r="G11">
        <v>3274</v>
      </c>
      <c r="H11">
        <v>-121.742</v>
      </c>
      <c r="I11">
        <f t="shared" si="1"/>
        <v>-131.04</v>
      </c>
      <c r="J11">
        <v>2729</v>
      </c>
      <c r="K11">
        <v>1.68</v>
      </c>
    </row>
    <row r="12" spans="1:29" x14ac:dyDescent="0.25">
      <c r="A12" s="4">
        <v>3500</v>
      </c>
      <c r="B12" s="6">
        <v>3240</v>
      </c>
      <c r="C12" s="6">
        <v>13200</v>
      </c>
      <c r="D12" s="7">
        <f t="shared" si="0"/>
        <v>4.0740740740740744</v>
      </c>
      <c r="E12" s="12">
        <v>33</v>
      </c>
      <c r="G12">
        <v>3366</v>
      </c>
      <c r="H12">
        <v>-126.47</v>
      </c>
      <c r="I12">
        <f t="shared" si="1"/>
        <v>-138.42000000000002</v>
      </c>
      <c r="J12">
        <v>2937</v>
      </c>
      <c r="K12">
        <v>2.09</v>
      </c>
    </row>
    <row r="13" spans="1:29" x14ac:dyDescent="0.25">
      <c r="A13" s="4">
        <v>3600</v>
      </c>
      <c r="B13" s="6">
        <v>3240</v>
      </c>
      <c r="C13" s="6">
        <v>15000</v>
      </c>
      <c r="D13" s="7">
        <f t="shared" si="0"/>
        <v>4.6296296296296298</v>
      </c>
      <c r="E13" s="12">
        <v>28</v>
      </c>
      <c r="G13">
        <v>3524</v>
      </c>
      <c r="H13">
        <v>-137.6</v>
      </c>
      <c r="I13">
        <f t="shared" si="1"/>
        <v>-143.71199999999999</v>
      </c>
      <c r="J13">
        <v>3098</v>
      </c>
      <c r="K13">
        <v>2.5169999999999999</v>
      </c>
    </row>
    <row r="14" spans="1:29" x14ac:dyDescent="0.25">
      <c r="A14" s="4">
        <v>3700</v>
      </c>
      <c r="B14" s="6">
        <v>3240</v>
      </c>
      <c r="C14" s="6">
        <v>16700</v>
      </c>
      <c r="D14" s="7">
        <f t="shared" si="0"/>
        <v>5.1543209876543212</v>
      </c>
      <c r="E14" s="12">
        <v>17</v>
      </c>
      <c r="G14">
        <v>3707</v>
      </c>
      <c r="H14">
        <v>-156.619</v>
      </c>
      <c r="I14">
        <f t="shared" si="1"/>
        <v>-157.35599999999999</v>
      </c>
      <c r="J14">
        <v>3282</v>
      </c>
      <c r="K14">
        <v>3.1749999999999998</v>
      </c>
    </row>
    <row r="15" spans="1:29" x14ac:dyDescent="0.25">
      <c r="A15" s="4">
        <v>3800</v>
      </c>
      <c r="B15" s="6">
        <v>3240</v>
      </c>
      <c r="C15" s="6">
        <v>17800</v>
      </c>
      <c r="D15" s="7">
        <f t="shared" si="0"/>
        <v>5.4938271604938276</v>
      </c>
      <c r="E15" s="12">
        <v>7</v>
      </c>
      <c r="G15">
        <v>3883</v>
      </c>
      <c r="H15">
        <v>-180.65899999999999</v>
      </c>
      <c r="I15">
        <f t="shared" si="1"/>
        <v>-170.42400000000001</v>
      </c>
      <c r="J15">
        <v>3428</v>
      </c>
      <c r="K15">
        <v>3.8759999999999999</v>
      </c>
    </row>
    <row r="16" spans="1:29" x14ac:dyDescent="0.25">
      <c r="A16" s="4">
        <v>3900</v>
      </c>
      <c r="B16" s="6">
        <v>3240</v>
      </c>
      <c r="C16" s="6">
        <v>18200</v>
      </c>
      <c r="D16" s="7">
        <f t="shared" si="0"/>
        <v>5.617283950617284</v>
      </c>
      <c r="E16" s="12">
        <v>-5</v>
      </c>
      <c r="G16">
        <v>3936</v>
      </c>
      <c r="H16">
        <v>-188.042</v>
      </c>
      <c r="I16">
        <f t="shared" si="1"/>
        <v>-187.02</v>
      </c>
      <c r="J16">
        <v>3549</v>
      </c>
      <c r="K16">
        <v>4.5720000000000001</v>
      </c>
    </row>
    <row r="17" spans="1:11" x14ac:dyDescent="0.25">
      <c r="A17" s="4">
        <v>4000</v>
      </c>
      <c r="B17" s="6">
        <v>3240</v>
      </c>
      <c r="C17" s="6">
        <v>17600</v>
      </c>
      <c r="D17" s="7">
        <f t="shared" si="0"/>
        <v>5.4320987654320989</v>
      </c>
      <c r="E17" s="12">
        <v>-7</v>
      </c>
      <c r="G17">
        <v>4180</v>
      </c>
      <c r="H17">
        <v>-215.60599999999999</v>
      </c>
      <c r="I17">
        <f t="shared" si="1"/>
        <v>-190.08</v>
      </c>
      <c r="J17">
        <v>3673</v>
      </c>
      <c r="K17">
        <v>5.327</v>
      </c>
    </row>
    <row r="18" spans="1:11" x14ac:dyDescent="0.25">
      <c r="A18" s="8">
        <v>4100</v>
      </c>
      <c r="B18" s="6">
        <v>3240</v>
      </c>
      <c r="C18" s="6">
        <v>17000</v>
      </c>
      <c r="D18" s="7">
        <f t="shared" si="0"/>
        <v>5.2469135802469138</v>
      </c>
      <c r="E18" s="12">
        <v>-17</v>
      </c>
      <c r="G18">
        <v>4286</v>
      </c>
      <c r="H18">
        <v>-223.185</v>
      </c>
      <c r="I18">
        <f t="shared" si="1"/>
        <v>-205.09199999999998</v>
      </c>
      <c r="J18">
        <v>3733</v>
      </c>
      <c r="K18">
        <v>5.64</v>
      </c>
    </row>
    <row r="19" spans="1:11" x14ac:dyDescent="0.25">
      <c r="A19" s="4">
        <v>4200</v>
      </c>
      <c r="B19" s="6">
        <v>3240</v>
      </c>
      <c r="C19" s="6">
        <v>15000</v>
      </c>
      <c r="D19" s="7">
        <f t="shared" si="0"/>
        <v>4.6296296296296298</v>
      </c>
      <c r="E19" s="12">
        <v>-20</v>
      </c>
      <c r="G19">
        <v>4376</v>
      </c>
      <c r="H19">
        <v>-229.28800000000001</v>
      </c>
      <c r="I19">
        <f t="shared" si="1"/>
        <v>-210.24</v>
      </c>
      <c r="J19">
        <v>3776</v>
      </c>
      <c r="K19">
        <v>5.8795999999999999</v>
      </c>
    </row>
    <row r="20" spans="1:11" x14ac:dyDescent="0.25">
      <c r="A20" s="8">
        <v>4500</v>
      </c>
      <c r="B20" s="6">
        <v>3240</v>
      </c>
      <c r="C20" s="6">
        <v>11500</v>
      </c>
      <c r="D20" s="7">
        <f t="shared" si="0"/>
        <v>3.5493827160493829</v>
      </c>
      <c r="E20" s="12">
        <v>-32</v>
      </c>
      <c r="G20">
        <v>4447</v>
      </c>
      <c r="H20">
        <v>-232.83799999999999</v>
      </c>
      <c r="I20">
        <f t="shared" si="1"/>
        <v>-231.84</v>
      </c>
      <c r="J20">
        <v>3809</v>
      </c>
      <c r="K20">
        <v>5.9189999999999996</v>
      </c>
    </row>
    <row r="21" spans="1:11" x14ac:dyDescent="0.25">
      <c r="A21" s="8">
        <v>4750</v>
      </c>
      <c r="B21" s="6">
        <v>3240</v>
      </c>
      <c r="C21" s="6">
        <v>9200</v>
      </c>
      <c r="D21" s="7">
        <f t="shared" si="0"/>
        <v>2.8395061728395063</v>
      </c>
      <c r="E21" s="12">
        <v>-39</v>
      </c>
      <c r="G21">
        <v>4572</v>
      </c>
      <c r="H21">
        <v>-237.83600000000001</v>
      </c>
      <c r="I21">
        <f t="shared" si="1"/>
        <v>-246.69</v>
      </c>
      <c r="J21">
        <v>3874</v>
      </c>
      <c r="K21">
        <v>6.01</v>
      </c>
    </row>
    <row r="22" spans="1:11" x14ac:dyDescent="0.25">
      <c r="A22" s="8">
        <v>5000</v>
      </c>
      <c r="B22" s="6">
        <v>3240</v>
      </c>
      <c r="C22" s="6">
        <v>7500</v>
      </c>
      <c r="D22" s="7">
        <f t="shared" si="0"/>
        <v>2.3148148148148149</v>
      </c>
      <c r="E22" s="12">
        <v>-37</v>
      </c>
      <c r="G22">
        <v>4667</v>
      </c>
      <c r="H22">
        <v>-240.56200000000001</v>
      </c>
      <c r="I22">
        <f t="shared" si="1"/>
        <v>-246.6</v>
      </c>
      <c r="J22">
        <v>3963</v>
      </c>
      <c r="K22">
        <v>5.89</v>
      </c>
    </row>
    <row r="23" spans="1:11" x14ac:dyDescent="0.25">
      <c r="A23" s="8">
        <v>6000</v>
      </c>
      <c r="B23" s="6">
        <v>3240</v>
      </c>
      <c r="C23" s="6">
        <v>5000</v>
      </c>
      <c r="D23" s="7">
        <f t="shared" si="0"/>
        <v>1.5432098765432098</v>
      </c>
      <c r="E23" s="12">
        <v>-35</v>
      </c>
      <c r="G23">
        <v>4787</v>
      </c>
      <c r="H23">
        <v>-243.96</v>
      </c>
      <c r="I23">
        <f t="shared" si="1"/>
        <v>-255.6</v>
      </c>
      <c r="J23">
        <v>4071</v>
      </c>
      <c r="K23">
        <v>5.46</v>
      </c>
    </row>
    <row r="24" spans="1:11" x14ac:dyDescent="0.25">
      <c r="A24" s="8">
        <v>7000</v>
      </c>
      <c r="B24" s="6">
        <v>3240</v>
      </c>
      <c r="C24" s="6">
        <v>3800</v>
      </c>
      <c r="D24" s="7">
        <f t="shared" si="0"/>
        <v>1.1728395061728396</v>
      </c>
      <c r="E24" s="12">
        <v>-32</v>
      </c>
      <c r="G24">
        <v>4876</v>
      </c>
      <c r="H24">
        <v>-245.85900000000001</v>
      </c>
      <c r="I24">
        <f t="shared" si="1"/>
        <v>-260.64</v>
      </c>
      <c r="J24">
        <v>4294</v>
      </c>
      <c r="K24">
        <v>4.3150000000000004</v>
      </c>
    </row>
    <row r="25" spans="1:11" x14ac:dyDescent="0.25">
      <c r="A25" s="8">
        <v>9000</v>
      </c>
      <c r="B25" s="6">
        <v>3240</v>
      </c>
      <c r="C25" s="6">
        <v>2600</v>
      </c>
      <c r="D25" s="7">
        <f t="shared" ref="D25:D28" si="2">C25/B25</f>
        <v>0.80246913580246915</v>
      </c>
      <c r="E25" s="12">
        <v>-26</v>
      </c>
      <c r="G25">
        <v>5024</v>
      </c>
      <c r="H25">
        <v>-248.28100000000001</v>
      </c>
      <c r="I25">
        <f t="shared" si="1"/>
        <v>-264.24</v>
      </c>
      <c r="J25">
        <v>4576</v>
      </c>
      <c r="K25">
        <v>3.367</v>
      </c>
    </row>
    <row r="26" spans="1:11" x14ac:dyDescent="0.25">
      <c r="A26" s="8">
        <v>12000</v>
      </c>
      <c r="B26" s="6">
        <v>3240</v>
      </c>
      <c r="C26" s="6">
        <v>2100</v>
      </c>
      <c r="D26" s="7">
        <f t="shared" si="2"/>
        <v>0.64814814814814814</v>
      </c>
      <c r="E26" s="12">
        <v>-19</v>
      </c>
      <c r="G26">
        <v>5322</v>
      </c>
      <c r="H26">
        <v>-252.137</v>
      </c>
      <c r="I26">
        <f t="shared" si="1"/>
        <v>-262.08</v>
      </c>
      <c r="J26">
        <v>4688</v>
      </c>
      <c r="K26">
        <v>2.8980000000000001</v>
      </c>
    </row>
    <row r="27" spans="1:11" x14ac:dyDescent="0.25">
      <c r="A27" s="8">
        <v>15000</v>
      </c>
      <c r="B27" s="6">
        <v>3240</v>
      </c>
      <c r="C27" s="6">
        <v>1800</v>
      </c>
      <c r="D27" s="7">
        <f t="shared" si="2"/>
        <v>0.55555555555555558</v>
      </c>
      <c r="E27" s="12">
        <v>-16</v>
      </c>
      <c r="G27">
        <v>5795</v>
      </c>
      <c r="H27">
        <v>-256.87</v>
      </c>
      <c r="I27">
        <f t="shared" si="1"/>
        <v>-266.39999999999998</v>
      </c>
      <c r="J27">
        <v>4897</v>
      </c>
      <c r="K27">
        <v>2.448</v>
      </c>
    </row>
    <row r="28" spans="1:11" x14ac:dyDescent="0.25">
      <c r="A28" s="9">
        <v>30000</v>
      </c>
      <c r="B28" s="10">
        <v>3240</v>
      </c>
      <c r="C28" s="10">
        <v>1200</v>
      </c>
      <c r="D28" s="11">
        <f t="shared" si="2"/>
        <v>0.37037037037037035</v>
      </c>
      <c r="E28">
        <v>-8</v>
      </c>
      <c r="G28">
        <v>6656</v>
      </c>
      <c r="H28">
        <v>-259.91300000000001</v>
      </c>
      <c r="I28">
        <f t="shared" si="1"/>
        <v>-266.39999999999998</v>
      </c>
      <c r="J28">
        <v>5096</v>
      </c>
      <c r="K28">
        <v>2.1347999999999998</v>
      </c>
    </row>
    <row r="29" spans="1:11" x14ac:dyDescent="0.25">
      <c r="A29" s="5"/>
      <c r="G29">
        <v>8530</v>
      </c>
      <c r="H29">
        <v>-263.65800000000002</v>
      </c>
      <c r="J29">
        <v>5390</v>
      </c>
      <c r="K29">
        <v>1.7949999999999999</v>
      </c>
    </row>
    <row r="30" spans="1:11" x14ac:dyDescent="0.25">
      <c r="A30" s="5"/>
      <c r="G30">
        <v>29182</v>
      </c>
      <c r="H30">
        <v>-270.10899999999998</v>
      </c>
      <c r="J30">
        <v>5823</v>
      </c>
      <c r="K30">
        <v>1.46</v>
      </c>
    </row>
    <row r="31" spans="1:11" x14ac:dyDescent="0.25">
      <c r="A31" s="5"/>
      <c r="J31">
        <v>6299</v>
      </c>
      <c r="K31">
        <v>1.2236</v>
      </c>
    </row>
    <row r="32" spans="1:11" x14ac:dyDescent="0.25">
      <c r="A32" s="5"/>
      <c r="J32">
        <v>7445</v>
      </c>
      <c r="K32">
        <v>0.89</v>
      </c>
    </row>
    <row r="33" spans="1:11" x14ac:dyDescent="0.25">
      <c r="A33" s="5"/>
      <c r="J33">
        <v>9075</v>
      </c>
      <c r="K33">
        <v>0.65490000000000004</v>
      </c>
    </row>
    <row r="34" spans="1:11" x14ac:dyDescent="0.25">
      <c r="A34" s="5"/>
      <c r="J34">
        <v>11722</v>
      </c>
      <c r="K34">
        <v>0.46679999999999999</v>
      </c>
    </row>
    <row r="35" spans="1:11" x14ac:dyDescent="0.25">
      <c r="A35" s="5"/>
      <c r="J35">
        <v>17910</v>
      </c>
      <c r="K35">
        <v>0.28616999999999998</v>
      </c>
    </row>
    <row r="36" spans="1:11" x14ac:dyDescent="0.25">
      <c r="J36">
        <v>30000</v>
      </c>
      <c r="K36">
        <v>0.16600000000000001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Arkusz3</vt:lpstr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2015-03-29T18:37:17Z</dcterms:modified>
</cp:coreProperties>
</file>