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8fe218c1544e15/Dokumenty/matura_infa/czerwiec_2015/"/>
    </mc:Choice>
  </mc:AlternateContent>
  <xr:revisionPtr revIDLastSave="153" documentId="8_{B56B25A3-4C49-4A5A-80D1-5A87B4603C7F}" xr6:coauthVersionLast="47" xr6:coauthVersionMax="47" xr10:uidLastSave="{4C0E800F-AA7A-421F-89DA-33310487165B}"/>
  <bookViews>
    <workbookView xWindow="-120" yWindow="-120" windowWidth="29040" windowHeight="15840" activeTab="1" xr2:uid="{7E9DF77E-0D24-44D9-B21C-9BDE459C0877}"/>
  </bookViews>
  <sheets>
    <sheet name="Arkusz6" sheetId="7" r:id="rId1"/>
    <sheet name="piastek" sheetId="2" r:id="rId2"/>
    <sheet name="Arkusz1" sheetId="1" r:id="rId3"/>
  </sheets>
  <definedNames>
    <definedName name="DaneZewnętrzne_1" localSheetId="1" hidden="1">piastek!$A$1:$C$184</definedName>
  </definedNames>
  <calcPr calcId="191029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2" l="1"/>
  <c r="Q5" i="2"/>
  <c r="P5" i="2"/>
  <c r="O5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2" i="2"/>
  <c r="F2" i="2"/>
  <c r="E2" i="2"/>
  <c r="D2" i="2"/>
  <c r="G2" i="2" s="1"/>
  <c r="J2" i="2" s="1"/>
  <c r="F3" i="2" s="1"/>
  <c r="K2" i="2" l="1"/>
  <c r="I2" i="2"/>
  <c r="E3" i="2" s="1"/>
  <c r="H2" i="2"/>
  <c r="D3" i="2" s="1"/>
  <c r="G3" i="2" s="1"/>
  <c r="I3" i="2" l="1"/>
  <c r="E4" i="2" s="1"/>
  <c r="J3" i="2"/>
  <c r="H3" i="2"/>
  <c r="D4" i="2" s="1"/>
  <c r="G4" i="2" s="1"/>
  <c r="F4" i="2" l="1"/>
  <c r="K3" i="2"/>
  <c r="H4" i="2"/>
  <c r="D5" i="2" s="1"/>
  <c r="J4" i="2"/>
  <c r="F5" i="2" s="1"/>
  <c r="I4" i="2"/>
  <c r="E5" i="2" s="1"/>
  <c r="G5" i="2" s="1"/>
  <c r="K4" i="2" l="1"/>
  <c r="J5" i="2"/>
  <c r="F6" i="2" s="1"/>
  <c r="H5" i="2"/>
  <c r="D6" i="2" s="1"/>
  <c r="I5" i="2"/>
  <c r="E6" i="2" s="1"/>
  <c r="K5" i="2" l="1"/>
  <c r="G6" i="2"/>
  <c r="J6" i="2" l="1"/>
  <c r="I6" i="2"/>
  <c r="E7" i="2" s="1"/>
  <c r="H6" i="2"/>
  <c r="D7" i="2" s="1"/>
  <c r="G7" i="2" s="1"/>
  <c r="F7" i="2" l="1"/>
  <c r="K6" i="2"/>
  <c r="J7" i="2"/>
  <c r="F8" i="2" s="1"/>
  <c r="I7" i="2"/>
  <c r="E8" i="2" s="1"/>
  <c r="H7" i="2"/>
  <c r="D8" i="2" s="1"/>
  <c r="G8" i="2" s="1"/>
  <c r="K7" i="2" l="1"/>
  <c r="J8" i="2"/>
  <c r="F9" i="2" s="1"/>
  <c r="I8" i="2"/>
  <c r="E9" i="2" s="1"/>
  <c r="H8" i="2"/>
  <c r="D9" i="2" s="1"/>
  <c r="G9" i="2" s="1"/>
  <c r="K8" i="2" l="1"/>
  <c r="J9" i="2"/>
  <c r="F10" i="2" s="1"/>
  <c r="I9" i="2"/>
  <c r="E10" i="2" s="1"/>
  <c r="H9" i="2"/>
  <c r="D10" i="2" s="1"/>
  <c r="G10" i="2" l="1"/>
  <c r="H10" i="2" s="1"/>
  <c r="D11" i="2" s="1"/>
  <c r="G11" i="2" s="1"/>
  <c r="K9" i="2"/>
  <c r="I10" i="2" l="1"/>
  <c r="E11" i="2" s="1"/>
  <c r="I11" i="2" s="1"/>
  <c r="E12" i="2" s="1"/>
  <c r="J10" i="2"/>
  <c r="H11" i="2"/>
  <c r="D12" i="2" s="1"/>
  <c r="F11" i="2" l="1"/>
  <c r="K10" i="2"/>
  <c r="J11" i="2" l="1"/>
  <c r="F12" i="2" s="1"/>
  <c r="G12" i="2" l="1"/>
  <c r="K11" i="2"/>
  <c r="I12" i="2" l="1"/>
  <c r="E13" i="2" s="1"/>
  <c r="H12" i="2"/>
  <c r="D13" i="2" s="1"/>
  <c r="G13" i="2" s="1"/>
  <c r="J12" i="2"/>
  <c r="F13" i="2" l="1"/>
  <c r="K12" i="2"/>
  <c r="H13" i="2"/>
  <c r="D14" i="2" s="1"/>
  <c r="G14" i="2" s="1"/>
  <c r="J13" i="2"/>
  <c r="F14" i="2" s="1"/>
  <c r="I13" i="2"/>
  <c r="E14" i="2" s="1"/>
  <c r="I14" i="2" l="1"/>
  <c r="E15" i="2" s="1"/>
  <c r="H14" i="2"/>
  <c r="D15" i="2" s="1"/>
  <c r="G15" i="2" s="1"/>
  <c r="J14" i="2"/>
  <c r="F15" i="2" s="1"/>
  <c r="K13" i="2"/>
  <c r="J15" i="2" l="1"/>
  <c r="F16" i="2" s="1"/>
  <c r="H15" i="2"/>
  <c r="D16" i="2" s="1"/>
  <c r="G16" i="2" s="1"/>
  <c r="I15" i="2"/>
  <c r="E16" i="2" s="1"/>
  <c r="K14" i="2"/>
  <c r="J16" i="2" l="1"/>
  <c r="F17" i="2" s="1"/>
  <c r="I16" i="2"/>
  <c r="E17" i="2" s="1"/>
  <c r="H16" i="2"/>
  <c r="D17" i="2" s="1"/>
  <c r="K15" i="2"/>
  <c r="G17" i="2" l="1"/>
  <c r="J17" i="2" s="1"/>
  <c r="F18" i="2" s="1"/>
  <c r="K16" i="2"/>
  <c r="H17" i="2" l="1"/>
  <c r="D18" i="2" s="1"/>
  <c r="G18" i="2" s="1"/>
  <c r="J18" i="2" s="1"/>
  <c r="I17" i="2"/>
  <c r="E18" i="2" s="1"/>
  <c r="K17" i="2"/>
  <c r="F19" i="2" l="1"/>
  <c r="K18" i="2"/>
  <c r="H18" i="2"/>
  <c r="D19" i="2" s="1"/>
  <c r="G19" i="2" s="1"/>
  <c r="J19" i="2" s="1"/>
  <c r="I18" i="2"/>
  <c r="E19" i="2" s="1"/>
  <c r="F20" i="2" l="1"/>
  <c r="K19" i="2"/>
  <c r="H19" i="2"/>
  <c r="D20" i="2" s="1"/>
  <c r="G20" i="2" s="1"/>
  <c r="H20" i="2" s="1"/>
  <c r="D21" i="2" s="1"/>
  <c r="G21" i="2" s="1"/>
  <c r="H21" i="2" s="1"/>
  <c r="D22" i="2" s="1"/>
  <c r="I19" i="2"/>
  <c r="E20" i="2" s="1"/>
  <c r="J20" i="2" l="1"/>
  <c r="F21" i="2" s="1"/>
  <c r="J21" i="2" s="1"/>
  <c r="F22" i="2" s="1"/>
  <c r="I20" i="2"/>
  <c r="E21" i="2" s="1"/>
  <c r="I21" i="2" s="1"/>
  <c r="E22" i="2" s="1"/>
  <c r="G22" i="2" s="1"/>
  <c r="K20" i="2"/>
  <c r="J22" i="2" l="1"/>
  <c r="K21" i="2"/>
  <c r="F23" i="2"/>
  <c r="K22" i="2"/>
  <c r="H22" i="2"/>
  <c r="D23" i="2" s="1"/>
  <c r="G23" i="2" s="1"/>
  <c r="H23" i="2" s="1"/>
  <c r="D24" i="2" s="1"/>
  <c r="I22" i="2"/>
  <c r="E23" i="2" s="1"/>
  <c r="I23" i="2" l="1"/>
  <c r="E24" i="2" s="1"/>
  <c r="G24" i="2" s="1"/>
  <c r="J23" i="2"/>
  <c r="F24" i="2" s="1"/>
  <c r="K23" i="2" l="1"/>
  <c r="J24" i="2"/>
  <c r="F25" i="2" s="1"/>
  <c r="H24" i="2"/>
  <c r="D25" i="2" s="1"/>
  <c r="G25" i="2" s="1"/>
  <c r="I24" i="2"/>
  <c r="E25" i="2" s="1"/>
  <c r="K24" i="2" l="1"/>
  <c r="J25" i="2"/>
  <c r="F26" i="2" s="1"/>
  <c r="H25" i="2"/>
  <c r="D26" i="2" s="1"/>
  <c r="G26" i="2" s="1"/>
  <c r="I25" i="2"/>
  <c r="E26" i="2" s="1"/>
  <c r="K25" i="2" l="1"/>
  <c r="J26" i="2"/>
  <c r="F27" i="2" s="1"/>
  <c r="H26" i="2"/>
  <c r="D27" i="2" s="1"/>
  <c r="I26" i="2"/>
  <c r="E27" i="2" s="1"/>
  <c r="K26" i="2" l="1"/>
  <c r="G27" i="2"/>
  <c r="J27" i="2" l="1"/>
  <c r="H27" i="2"/>
  <c r="D28" i="2" s="1"/>
  <c r="I27" i="2"/>
  <c r="E28" i="2" s="1"/>
  <c r="F28" i="2" l="1"/>
  <c r="G28" i="2" s="1"/>
  <c r="K27" i="2"/>
  <c r="J28" i="2" l="1"/>
  <c r="F29" i="2" s="1"/>
  <c r="I28" i="2"/>
  <c r="E29" i="2" s="1"/>
  <c r="H28" i="2"/>
  <c r="D29" i="2" s="1"/>
  <c r="G29" i="2" s="1"/>
  <c r="K28" i="2" l="1"/>
  <c r="J29" i="2"/>
  <c r="F30" i="2" s="1"/>
  <c r="I29" i="2"/>
  <c r="E30" i="2" s="1"/>
  <c r="H29" i="2"/>
  <c r="D30" i="2" s="1"/>
  <c r="G30" i="2" s="1"/>
  <c r="K29" i="2" l="1"/>
  <c r="J30" i="2"/>
  <c r="F31" i="2" s="1"/>
  <c r="I30" i="2"/>
  <c r="E31" i="2" s="1"/>
  <c r="H30" i="2"/>
  <c r="D31" i="2" s="1"/>
  <c r="G31" i="2" l="1"/>
  <c r="I31" i="2" s="1"/>
  <c r="E32" i="2" s="1"/>
  <c r="K30" i="2"/>
  <c r="H31" i="2" l="1"/>
  <c r="D32" i="2" s="1"/>
  <c r="G32" i="2" s="1"/>
  <c r="I32" i="2" s="1"/>
  <c r="E33" i="2" s="1"/>
  <c r="J31" i="2"/>
  <c r="F32" i="2" s="1"/>
  <c r="J32" i="2" l="1"/>
  <c r="F33" i="2" s="1"/>
  <c r="H32" i="2"/>
  <c r="D33" i="2" s="1"/>
  <c r="G33" i="2" s="1"/>
  <c r="J33" i="2" s="1"/>
  <c r="K31" i="2"/>
  <c r="K32" i="2" l="1"/>
  <c r="F34" i="2"/>
  <c r="K33" i="2"/>
  <c r="H33" i="2"/>
  <c r="D34" i="2" s="1"/>
  <c r="G34" i="2" s="1"/>
  <c r="H34" i="2" s="1"/>
  <c r="D35" i="2" s="1"/>
  <c r="I33" i="2"/>
  <c r="E34" i="2" s="1"/>
  <c r="I34" i="2" l="1"/>
  <c r="E35" i="2" s="1"/>
  <c r="G35" i="2" s="1"/>
  <c r="J34" i="2"/>
  <c r="F35" i="2" s="1"/>
  <c r="J35" i="2" l="1"/>
  <c r="F36" i="2" s="1"/>
  <c r="H35" i="2"/>
  <c r="D36" i="2" s="1"/>
  <c r="G36" i="2" s="1"/>
  <c r="H36" i="2" s="1"/>
  <c r="D37" i="2" s="1"/>
  <c r="G37" i="2" s="1"/>
  <c r="I35" i="2"/>
  <c r="E36" i="2" s="1"/>
  <c r="K34" i="2"/>
  <c r="K35" i="2" l="1"/>
  <c r="I36" i="2"/>
  <c r="E37" i="2" s="1"/>
  <c r="I37" i="2" s="1"/>
  <c r="E38" i="2" s="1"/>
  <c r="J36" i="2"/>
  <c r="F37" i="2" s="1"/>
  <c r="J37" i="2"/>
  <c r="F38" i="2" s="1"/>
  <c r="H37" i="2"/>
  <c r="D38" i="2" s="1"/>
  <c r="G38" i="2" s="1"/>
  <c r="K36" i="2" l="1"/>
  <c r="K37" i="2"/>
  <c r="H38" i="2"/>
  <c r="D39" i="2" s="1"/>
  <c r="J38" i="2"/>
  <c r="F39" i="2" s="1"/>
  <c r="I38" i="2"/>
  <c r="E39" i="2" s="1"/>
  <c r="K38" i="2" l="1"/>
  <c r="G39" i="2"/>
  <c r="J39" i="2" l="1"/>
  <c r="I39" i="2"/>
  <c r="E40" i="2" s="1"/>
  <c r="H39" i="2"/>
  <c r="D40" i="2" s="1"/>
  <c r="G40" i="2" l="1"/>
  <c r="H40" i="2" s="1"/>
  <c r="D41" i="2" s="1"/>
  <c r="G41" i="2" s="1"/>
  <c r="F40" i="2"/>
  <c r="K39" i="2"/>
  <c r="I40" i="2" l="1"/>
  <c r="E41" i="2" s="1"/>
  <c r="J40" i="2"/>
  <c r="F41" i="2" s="1"/>
  <c r="J41" i="2" s="1"/>
  <c r="F42" i="2" s="1"/>
  <c r="H41" i="2"/>
  <c r="D42" i="2" s="1"/>
  <c r="G42" i="2" s="1"/>
  <c r="I41" i="2"/>
  <c r="E42" i="2" s="1"/>
  <c r="K40" i="2" l="1"/>
  <c r="K41" i="2"/>
  <c r="J42" i="2"/>
  <c r="F43" i="2" s="1"/>
  <c r="I42" i="2"/>
  <c r="E43" i="2" s="1"/>
  <c r="H42" i="2"/>
  <c r="D43" i="2" s="1"/>
  <c r="G43" i="2" l="1"/>
  <c r="H43" i="2" s="1"/>
  <c r="D44" i="2" s="1"/>
  <c r="G44" i="2" s="1"/>
  <c r="K42" i="2"/>
  <c r="J43" i="2" l="1"/>
  <c r="I43" i="2"/>
  <c r="E44" i="2" s="1"/>
  <c r="I44" i="2" s="1"/>
  <c r="E45" i="2" s="1"/>
  <c r="H44" i="2"/>
  <c r="D45" i="2" s="1"/>
  <c r="F44" i="2" l="1"/>
  <c r="K43" i="2"/>
  <c r="G45" i="2"/>
  <c r="J44" i="2" l="1"/>
  <c r="F45" i="2" s="1"/>
  <c r="J45" i="2" s="1"/>
  <c r="F46" i="2" s="1"/>
  <c r="I45" i="2"/>
  <c r="E46" i="2" s="1"/>
  <c r="H45" i="2"/>
  <c r="D46" i="2" s="1"/>
  <c r="G46" i="2" s="1"/>
  <c r="K45" i="2" l="1"/>
  <c r="K44" i="2"/>
  <c r="J46" i="2"/>
  <c r="F47" i="2" s="1"/>
  <c r="H46" i="2"/>
  <c r="D47" i="2" s="1"/>
  <c r="I46" i="2"/>
  <c r="E47" i="2" s="1"/>
  <c r="K46" i="2" l="1"/>
  <c r="G47" i="2"/>
  <c r="J47" i="2" l="1"/>
  <c r="H47" i="2"/>
  <c r="D48" i="2" s="1"/>
  <c r="I47" i="2"/>
  <c r="E48" i="2" s="1"/>
  <c r="F48" i="2" l="1"/>
  <c r="K47" i="2"/>
  <c r="G48" i="2"/>
  <c r="I48" i="2" l="1"/>
  <c r="E49" i="2" s="1"/>
  <c r="J48" i="2"/>
  <c r="F49" i="2" s="1"/>
  <c r="H48" i="2"/>
  <c r="D49" i="2" s="1"/>
  <c r="G49" i="2" s="1"/>
  <c r="K48" i="2" l="1"/>
  <c r="J49" i="2"/>
  <c r="F50" i="2" s="1"/>
  <c r="H49" i="2"/>
  <c r="D50" i="2" s="1"/>
  <c r="I49" i="2"/>
  <c r="E50" i="2" s="1"/>
  <c r="K49" i="2" l="1"/>
  <c r="G50" i="2"/>
  <c r="H50" i="2" l="1"/>
  <c r="D51" i="2" s="1"/>
  <c r="G51" i="2" s="1"/>
  <c r="J50" i="2"/>
  <c r="I50" i="2"/>
  <c r="E51" i="2" s="1"/>
  <c r="F51" i="2" l="1"/>
  <c r="K50" i="2"/>
  <c r="J51" i="2"/>
  <c r="F52" i="2" s="1"/>
  <c r="H51" i="2"/>
  <c r="D52" i="2" s="1"/>
  <c r="I51" i="2"/>
  <c r="E52" i="2" s="1"/>
  <c r="K51" i="2" l="1"/>
  <c r="G52" i="2"/>
  <c r="J52" i="2" l="1"/>
  <c r="H52" i="2"/>
  <c r="D53" i="2" s="1"/>
  <c r="I52" i="2"/>
  <c r="E53" i="2" s="1"/>
  <c r="F53" i="2" l="1"/>
  <c r="K52" i="2"/>
  <c r="G53" i="2"/>
  <c r="I53" i="2" l="1"/>
  <c r="E54" i="2" s="1"/>
  <c r="J53" i="2"/>
  <c r="F54" i="2" s="1"/>
  <c r="H53" i="2"/>
  <c r="D54" i="2" s="1"/>
  <c r="G54" i="2" l="1"/>
  <c r="J54" i="2" s="1"/>
  <c r="F55" i="2" s="1"/>
  <c r="K53" i="2"/>
  <c r="H54" i="2" l="1"/>
  <c r="D55" i="2" s="1"/>
  <c r="G55" i="2" s="1"/>
  <c r="J55" i="2" s="1"/>
  <c r="F56" i="2" s="1"/>
  <c r="I54" i="2"/>
  <c r="E55" i="2" s="1"/>
  <c r="K54" i="2"/>
  <c r="H55" i="2" l="1"/>
  <c r="D56" i="2" s="1"/>
  <c r="I55" i="2"/>
  <c r="E56" i="2" s="1"/>
  <c r="K55" i="2"/>
  <c r="G56" i="2" l="1"/>
  <c r="J56" i="2" s="1"/>
  <c r="F57" i="2" s="1"/>
  <c r="H56" i="2" l="1"/>
  <c r="D57" i="2" s="1"/>
  <c r="G57" i="2" s="1"/>
  <c r="H57" i="2" s="1"/>
  <c r="D58" i="2" s="1"/>
  <c r="G58" i="2" s="1"/>
  <c r="H58" i="2" s="1"/>
  <c r="D59" i="2" s="1"/>
  <c r="K56" i="2"/>
  <c r="I56" i="2"/>
  <c r="E57" i="2" s="1"/>
  <c r="I57" i="2" l="1"/>
  <c r="E58" i="2" s="1"/>
  <c r="I58" i="2" s="1"/>
  <c r="E59" i="2" s="1"/>
  <c r="G59" i="2" s="1"/>
  <c r="J57" i="2"/>
  <c r="F58" i="2" s="1"/>
  <c r="J58" i="2" s="1"/>
  <c r="F59" i="2" s="1"/>
  <c r="I59" i="2" l="1"/>
  <c r="E60" i="2" s="1"/>
  <c r="H59" i="2"/>
  <c r="D60" i="2" s="1"/>
  <c r="J59" i="2"/>
  <c r="F60" i="2" s="1"/>
  <c r="K58" i="2"/>
  <c r="K57" i="2"/>
  <c r="G60" i="2"/>
  <c r="J60" i="2" s="1"/>
  <c r="K59" i="2"/>
  <c r="F61" i="2" l="1"/>
  <c r="K60" i="2"/>
  <c r="I60" i="2"/>
  <c r="E61" i="2" s="1"/>
  <c r="H60" i="2"/>
  <c r="D61" i="2" s="1"/>
  <c r="G61" i="2" s="1"/>
  <c r="J61" i="2" s="1"/>
  <c r="F62" i="2" s="1"/>
  <c r="I61" i="2" l="1"/>
  <c r="E62" i="2" s="1"/>
  <c r="H61" i="2"/>
  <c r="D62" i="2" s="1"/>
  <c r="G62" i="2" s="1"/>
  <c r="J62" i="2" s="1"/>
  <c r="K61" i="2"/>
  <c r="F63" i="2" l="1"/>
  <c r="K62" i="2"/>
  <c r="H62" i="2"/>
  <c r="D63" i="2" s="1"/>
  <c r="I62" i="2"/>
  <c r="E63" i="2" s="1"/>
  <c r="G63" i="2" l="1"/>
  <c r="J63" i="2" s="1"/>
  <c r="F64" i="2" s="1"/>
  <c r="I63" i="2" l="1"/>
  <c r="E64" i="2" s="1"/>
  <c r="H63" i="2"/>
  <c r="D64" i="2" s="1"/>
  <c r="G64" i="2" s="1"/>
  <c r="J64" i="2" s="1"/>
  <c r="F65" i="2" s="1"/>
  <c r="K63" i="2"/>
  <c r="I64" i="2" l="1"/>
  <c r="E65" i="2" s="1"/>
  <c r="H64" i="2"/>
  <c r="D65" i="2" s="1"/>
  <c r="G65" i="2" s="1"/>
  <c r="K64" i="2"/>
  <c r="J65" i="2" l="1"/>
  <c r="H65" i="2"/>
  <c r="D66" i="2" s="1"/>
  <c r="G66" i="2" s="1"/>
  <c r="I65" i="2"/>
  <c r="E66" i="2" s="1"/>
  <c r="F66" i="2" l="1"/>
  <c r="J66" i="2" s="1"/>
  <c r="F67" i="2" s="1"/>
  <c r="K65" i="2"/>
  <c r="I66" i="2"/>
  <c r="E67" i="2" s="1"/>
  <c r="H66" i="2"/>
  <c r="D67" i="2" s="1"/>
  <c r="G67" i="2" s="1"/>
  <c r="K66" i="2" l="1"/>
  <c r="J67" i="2"/>
  <c r="F68" i="2" s="1"/>
  <c r="I67" i="2"/>
  <c r="E68" i="2" s="1"/>
  <c r="H67" i="2"/>
  <c r="D68" i="2" s="1"/>
  <c r="G68" i="2" s="1"/>
  <c r="K67" i="2" l="1"/>
  <c r="H68" i="2"/>
  <c r="D69" i="2" s="1"/>
  <c r="J68" i="2"/>
  <c r="F69" i="2" s="1"/>
  <c r="I68" i="2"/>
  <c r="E69" i="2" s="1"/>
  <c r="K68" i="2" l="1"/>
  <c r="G69" i="2"/>
  <c r="I69" i="2" l="1"/>
  <c r="E70" i="2" s="1"/>
  <c r="J69" i="2"/>
  <c r="H69" i="2"/>
  <c r="D70" i="2" s="1"/>
  <c r="G70" i="2" l="1"/>
  <c r="H70" i="2" s="1"/>
  <c r="D71" i="2" s="1"/>
  <c r="F70" i="2"/>
  <c r="K69" i="2"/>
  <c r="J70" i="2" l="1"/>
  <c r="F71" i="2" s="1"/>
  <c r="I70" i="2"/>
  <c r="E71" i="2" s="1"/>
  <c r="G71" i="2" s="1"/>
  <c r="K70" i="2" l="1"/>
  <c r="I71" i="2"/>
  <c r="E72" i="2" s="1"/>
  <c r="J71" i="2"/>
  <c r="F72" i="2" s="1"/>
  <c r="H71" i="2"/>
  <c r="D72" i="2" s="1"/>
  <c r="G72" i="2" s="1"/>
  <c r="K71" i="2" l="1"/>
  <c r="I72" i="2"/>
  <c r="E73" i="2" s="1"/>
  <c r="J72" i="2"/>
  <c r="F73" i="2" s="1"/>
  <c r="H72" i="2"/>
  <c r="D73" i="2" s="1"/>
  <c r="G73" i="2" s="1"/>
  <c r="K72" i="2" l="1"/>
  <c r="H73" i="2"/>
  <c r="D74" i="2" s="1"/>
  <c r="G74" i="2" s="1"/>
  <c r="I73" i="2"/>
  <c r="E74" i="2" s="1"/>
  <c r="J73" i="2"/>
  <c r="F74" i="2" s="1"/>
  <c r="K73" i="2" l="1"/>
  <c r="I74" i="2"/>
  <c r="E75" i="2" s="1"/>
  <c r="J74" i="2"/>
  <c r="F75" i="2" s="1"/>
  <c r="H74" i="2"/>
  <c r="D75" i="2" s="1"/>
  <c r="G75" i="2" l="1"/>
  <c r="H75" i="2" s="1"/>
  <c r="D76" i="2" s="1"/>
  <c r="K74" i="2"/>
  <c r="I75" i="2" l="1"/>
  <c r="E76" i="2" s="1"/>
  <c r="G76" i="2" s="1"/>
  <c r="J75" i="2"/>
  <c r="F76" i="2" s="1"/>
  <c r="K75" i="2"/>
  <c r="I76" i="2" l="1"/>
  <c r="E77" i="2" s="1"/>
  <c r="J76" i="2"/>
  <c r="F77" i="2" s="1"/>
  <c r="H76" i="2"/>
  <c r="D77" i="2" s="1"/>
  <c r="G77" i="2" s="1"/>
  <c r="H77" i="2" s="1"/>
  <c r="D78" i="2" s="1"/>
  <c r="G78" i="2" s="1"/>
  <c r="K76" i="2"/>
  <c r="J77" i="2" l="1"/>
  <c r="F78" i="2" s="1"/>
  <c r="I77" i="2"/>
  <c r="E78" i="2" s="1"/>
  <c r="K77" i="2"/>
  <c r="H78" i="2"/>
  <c r="D79" i="2" s="1"/>
  <c r="J78" i="2"/>
  <c r="F79" i="2" s="1"/>
  <c r="I78" i="2"/>
  <c r="E79" i="2" s="1"/>
  <c r="K78" i="2" l="1"/>
  <c r="G79" i="2"/>
  <c r="I79" i="2" l="1"/>
  <c r="E80" i="2" s="1"/>
  <c r="J79" i="2"/>
  <c r="H79" i="2"/>
  <c r="D80" i="2" s="1"/>
  <c r="G80" i="2" s="1"/>
  <c r="F80" i="2" l="1"/>
  <c r="K79" i="2"/>
  <c r="H80" i="2"/>
  <c r="D81" i="2" s="1"/>
  <c r="I80" i="2"/>
  <c r="E81" i="2" s="1"/>
  <c r="J80" i="2"/>
  <c r="F81" i="2" s="1"/>
  <c r="K80" i="2" l="1"/>
  <c r="G81" i="2"/>
  <c r="I81" i="2" l="1"/>
  <c r="E82" i="2" s="1"/>
  <c r="J81" i="2"/>
  <c r="H81" i="2"/>
  <c r="D82" i="2" s="1"/>
  <c r="G82" i="2" s="1"/>
  <c r="F82" i="2" l="1"/>
  <c r="J82" i="2" s="1"/>
  <c r="F83" i="2" s="1"/>
  <c r="K81" i="2"/>
  <c r="H82" i="2"/>
  <c r="D83" i="2" s="1"/>
  <c r="I82" i="2"/>
  <c r="E83" i="2" s="1"/>
  <c r="K82" i="2" l="1"/>
  <c r="G83" i="2"/>
  <c r="H83" i="2" l="1"/>
  <c r="D84" i="2" s="1"/>
  <c r="G84" i="2" s="1"/>
  <c r="J83" i="2"/>
  <c r="I83" i="2"/>
  <c r="E84" i="2" s="1"/>
  <c r="F84" i="2" l="1"/>
  <c r="K83" i="2"/>
  <c r="J84" i="2"/>
  <c r="F85" i="2" s="1"/>
  <c r="H84" i="2"/>
  <c r="D85" i="2" s="1"/>
  <c r="I84" i="2"/>
  <c r="E85" i="2" s="1"/>
  <c r="K84" i="2" l="1"/>
  <c r="G85" i="2"/>
  <c r="J85" i="2" l="1"/>
  <c r="H85" i="2"/>
  <c r="D86" i="2" s="1"/>
  <c r="G86" i="2" s="1"/>
  <c r="I85" i="2"/>
  <c r="E86" i="2" s="1"/>
  <c r="F86" i="2" l="1"/>
  <c r="J86" i="2" s="1"/>
  <c r="F87" i="2" s="1"/>
  <c r="K85" i="2"/>
  <c r="H86" i="2"/>
  <c r="D87" i="2" s="1"/>
  <c r="I86" i="2"/>
  <c r="E87" i="2" s="1"/>
  <c r="K86" i="2" l="1"/>
  <c r="G87" i="2"/>
  <c r="J87" i="2" l="1"/>
  <c r="H87" i="2"/>
  <c r="D88" i="2" s="1"/>
  <c r="I87" i="2"/>
  <c r="E88" i="2" s="1"/>
  <c r="F88" i="2" l="1"/>
  <c r="K87" i="2"/>
  <c r="G88" i="2"/>
  <c r="J88" i="2" l="1"/>
  <c r="F89" i="2" s="1"/>
  <c r="I88" i="2"/>
  <c r="E89" i="2" s="1"/>
  <c r="H88" i="2"/>
  <c r="D89" i="2" s="1"/>
  <c r="G89" i="2" s="1"/>
  <c r="K88" i="2" l="1"/>
  <c r="I89" i="2"/>
  <c r="E90" i="2" s="1"/>
  <c r="J89" i="2"/>
  <c r="F90" i="2" s="1"/>
  <c r="H89" i="2"/>
  <c r="D90" i="2" s="1"/>
  <c r="G90" i="2" s="1"/>
  <c r="K89" i="2" l="1"/>
  <c r="I90" i="2"/>
  <c r="E91" i="2" s="1"/>
  <c r="J90" i="2"/>
  <c r="F91" i="2" s="1"/>
  <c r="H90" i="2"/>
  <c r="D91" i="2" s="1"/>
  <c r="G91" i="2" s="1"/>
  <c r="K90" i="2" l="1"/>
  <c r="J91" i="2"/>
  <c r="F92" i="2" s="1"/>
  <c r="I91" i="2"/>
  <c r="E92" i="2" s="1"/>
  <c r="H91" i="2"/>
  <c r="D92" i="2" s="1"/>
  <c r="G92" i="2" s="1"/>
  <c r="K91" i="2" l="1"/>
  <c r="I92" i="2"/>
  <c r="E93" i="2" s="1"/>
  <c r="J92" i="2"/>
  <c r="F93" i="2" s="1"/>
  <c r="H92" i="2"/>
  <c r="D93" i="2" s="1"/>
  <c r="G93" i="2" s="1"/>
  <c r="K92" i="2" l="1"/>
  <c r="J93" i="2"/>
  <c r="F94" i="2" s="1"/>
  <c r="I93" i="2"/>
  <c r="E94" i="2" s="1"/>
  <c r="H93" i="2"/>
  <c r="D94" i="2" s="1"/>
  <c r="G94" i="2" s="1"/>
  <c r="K93" i="2" l="1"/>
  <c r="H94" i="2"/>
  <c r="D95" i="2" s="1"/>
  <c r="G95" i="2" s="1"/>
  <c r="J94" i="2"/>
  <c r="F95" i="2" s="1"/>
  <c r="I94" i="2"/>
  <c r="E95" i="2" s="1"/>
  <c r="K94" i="2" l="1"/>
  <c r="H95" i="2"/>
  <c r="D96" i="2" s="1"/>
  <c r="J95" i="2"/>
  <c r="F96" i="2" s="1"/>
  <c r="I95" i="2"/>
  <c r="E96" i="2" s="1"/>
  <c r="K95" i="2" l="1"/>
  <c r="G96" i="2"/>
  <c r="I96" i="2" l="1"/>
  <c r="E97" i="2" s="1"/>
  <c r="J96" i="2"/>
  <c r="H96" i="2"/>
  <c r="D97" i="2" s="1"/>
  <c r="G97" i="2" s="1"/>
  <c r="F97" i="2" l="1"/>
  <c r="K96" i="2"/>
  <c r="I97" i="2"/>
  <c r="E98" i="2" s="1"/>
  <c r="J97" i="2"/>
  <c r="F98" i="2" s="1"/>
  <c r="H97" i="2"/>
  <c r="D98" i="2" s="1"/>
  <c r="G98" i="2" s="1"/>
  <c r="K97" i="2" l="1"/>
  <c r="H98" i="2"/>
  <c r="D99" i="2" s="1"/>
  <c r="G99" i="2" s="1"/>
  <c r="I98" i="2"/>
  <c r="E99" i="2" s="1"/>
  <c r="J98" i="2"/>
  <c r="F99" i="2" s="1"/>
  <c r="K98" i="2" l="1"/>
  <c r="H99" i="2"/>
  <c r="D100" i="2" s="1"/>
  <c r="I99" i="2"/>
  <c r="E100" i="2" s="1"/>
  <c r="J99" i="2"/>
  <c r="F100" i="2" s="1"/>
  <c r="G100" i="2" l="1"/>
  <c r="J100" i="2" s="1"/>
  <c r="K99" i="2"/>
  <c r="F101" i="2" l="1"/>
  <c r="K100" i="2"/>
  <c r="H100" i="2"/>
  <c r="D101" i="2" s="1"/>
  <c r="I100" i="2"/>
  <c r="E101" i="2" s="1"/>
  <c r="G101" i="2" l="1"/>
  <c r="J101" i="2" s="1"/>
  <c r="F102" i="2" s="1"/>
  <c r="H101" i="2" l="1"/>
  <c r="D102" i="2" s="1"/>
  <c r="G102" i="2" s="1"/>
  <c r="J102" i="2" s="1"/>
  <c r="F103" i="2" s="1"/>
  <c r="I101" i="2"/>
  <c r="E102" i="2" s="1"/>
  <c r="K101" i="2"/>
  <c r="H102" i="2" l="1"/>
  <c r="D103" i="2" s="1"/>
  <c r="G103" i="2" s="1"/>
  <c r="H103" i="2" s="1"/>
  <c r="D104" i="2" s="1"/>
  <c r="I102" i="2"/>
  <c r="E103" i="2" s="1"/>
  <c r="K102" i="2"/>
  <c r="I103" i="2" l="1"/>
  <c r="E104" i="2" s="1"/>
  <c r="G104" i="2" s="1"/>
  <c r="J103" i="2"/>
  <c r="F104" i="2" s="1"/>
  <c r="J104" i="2" l="1"/>
  <c r="F105" i="2" s="1"/>
  <c r="H104" i="2"/>
  <c r="D105" i="2" s="1"/>
  <c r="G105" i="2" s="1"/>
  <c r="I105" i="2" s="1"/>
  <c r="E106" i="2" s="1"/>
  <c r="I104" i="2"/>
  <c r="E105" i="2" s="1"/>
  <c r="K103" i="2"/>
  <c r="K104" i="2"/>
  <c r="H105" i="2" l="1"/>
  <c r="D106" i="2" s="1"/>
  <c r="G106" i="2" s="1"/>
  <c r="I106" i="2" s="1"/>
  <c r="E107" i="2" s="1"/>
  <c r="J105" i="2"/>
  <c r="F106" i="2" s="1"/>
  <c r="J106" i="2" l="1"/>
  <c r="F107" i="2" s="1"/>
  <c r="H106" i="2"/>
  <c r="D107" i="2" s="1"/>
  <c r="G107" i="2" s="1"/>
  <c r="J107" i="2" s="1"/>
  <c r="K105" i="2"/>
  <c r="K106" i="2"/>
  <c r="F108" i="2" l="1"/>
  <c r="K107" i="2"/>
  <c r="I107" i="2"/>
  <c r="E108" i="2" s="1"/>
  <c r="H107" i="2"/>
  <c r="D108" i="2" s="1"/>
  <c r="G108" i="2" s="1"/>
  <c r="H108" i="2" s="1"/>
  <c r="D109" i="2" s="1"/>
  <c r="J108" i="2" l="1"/>
  <c r="F109" i="2" s="1"/>
  <c r="I108" i="2"/>
  <c r="E109" i="2" s="1"/>
  <c r="G109" i="2" s="1"/>
  <c r="K108" i="2" l="1"/>
  <c r="J109" i="2"/>
  <c r="F110" i="2" s="1"/>
  <c r="I109" i="2"/>
  <c r="E110" i="2" s="1"/>
  <c r="H109" i="2"/>
  <c r="D110" i="2" s="1"/>
  <c r="G110" i="2" s="1"/>
  <c r="J110" i="2" s="1"/>
  <c r="F111" i="2" s="1"/>
  <c r="K109" i="2"/>
  <c r="H110" i="2" l="1"/>
  <c r="D111" i="2" s="1"/>
  <c r="I110" i="2"/>
  <c r="E111" i="2" s="1"/>
  <c r="K110" i="2"/>
  <c r="G111" i="2" l="1"/>
  <c r="I111" i="2" s="1"/>
  <c r="E112" i="2" s="1"/>
  <c r="J111" i="2" l="1"/>
  <c r="F112" i="2" s="1"/>
  <c r="H111" i="2"/>
  <c r="D112" i="2" s="1"/>
  <c r="G112" i="2" s="1"/>
  <c r="J112" i="2" s="1"/>
  <c r="F113" i="2" s="1"/>
  <c r="K111" i="2"/>
  <c r="I112" i="2" l="1"/>
  <c r="E113" i="2" s="1"/>
  <c r="H112" i="2"/>
  <c r="D113" i="2" s="1"/>
  <c r="K112" i="2"/>
  <c r="G113" i="2"/>
  <c r="H113" i="2" l="1"/>
  <c r="D114" i="2" s="1"/>
  <c r="G114" i="2" s="1"/>
  <c r="J113" i="2"/>
  <c r="I113" i="2"/>
  <c r="E114" i="2" s="1"/>
  <c r="F114" i="2" l="1"/>
  <c r="K113" i="2"/>
  <c r="I114" i="2"/>
  <c r="E115" i="2" s="1"/>
  <c r="J114" i="2"/>
  <c r="F115" i="2" s="1"/>
  <c r="H114" i="2"/>
  <c r="D115" i="2" s="1"/>
  <c r="G115" i="2" s="1"/>
  <c r="K114" i="2" l="1"/>
  <c r="J115" i="2"/>
  <c r="F116" i="2" s="1"/>
  <c r="H115" i="2"/>
  <c r="D116" i="2" s="1"/>
  <c r="I115" i="2"/>
  <c r="E116" i="2" s="1"/>
  <c r="K115" i="2" l="1"/>
  <c r="G116" i="2"/>
  <c r="J116" i="2" l="1"/>
  <c r="H116" i="2"/>
  <c r="D117" i="2" s="1"/>
  <c r="G117" i="2" s="1"/>
  <c r="I116" i="2"/>
  <c r="E117" i="2" s="1"/>
  <c r="F117" i="2" l="1"/>
  <c r="K116" i="2"/>
  <c r="J117" i="2"/>
  <c r="F118" i="2" s="1"/>
  <c r="I117" i="2"/>
  <c r="E118" i="2" s="1"/>
  <c r="H117" i="2"/>
  <c r="D118" i="2" s="1"/>
  <c r="G118" i="2" s="1"/>
  <c r="K117" i="2" l="1"/>
  <c r="I118" i="2"/>
  <c r="E119" i="2" s="1"/>
  <c r="J118" i="2"/>
  <c r="F119" i="2" s="1"/>
  <c r="H118" i="2"/>
  <c r="D119" i="2" s="1"/>
  <c r="G119" i="2" l="1"/>
  <c r="I119" i="2" s="1"/>
  <c r="E120" i="2" s="1"/>
  <c r="K118" i="2"/>
  <c r="H119" i="2" l="1"/>
  <c r="D120" i="2" s="1"/>
  <c r="G120" i="2" s="1"/>
  <c r="J120" i="2" s="1"/>
  <c r="F121" i="2" s="1"/>
  <c r="J119" i="2"/>
  <c r="F120" i="2" s="1"/>
  <c r="I120" i="2" l="1"/>
  <c r="E121" i="2" s="1"/>
  <c r="H120" i="2"/>
  <c r="D121" i="2" s="1"/>
  <c r="G121" i="2" s="1"/>
  <c r="K119" i="2"/>
  <c r="K120" i="2"/>
  <c r="I121" i="2" l="1"/>
  <c r="E122" i="2" s="1"/>
  <c r="J121" i="2"/>
  <c r="H121" i="2"/>
  <c r="D122" i="2" s="1"/>
  <c r="G122" i="2" s="1"/>
  <c r="F122" i="2" l="1"/>
  <c r="J122" i="2" s="1"/>
  <c r="F123" i="2" s="1"/>
  <c r="K121" i="2"/>
  <c r="I122" i="2"/>
  <c r="E123" i="2" s="1"/>
  <c r="H122" i="2"/>
  <c r="D123" i="2" s="1"/>
  <c r="G123" i="2" s="1"/>
  <c r="K122" i="2" l="1"/>
  <c r="H123" i="2"/>
  <c r="D124" i="2" s="1"/>
  <c r="J123" i="2"/>
  <c r="F124" i="2" s="1"/>
  <c r="I123" i="2"/>
  <c r="E124" i="2" s="1"/>
  <c r="K123" i="2" l="1"/>
  <c r="G124" i="2"/>
  <c r="J124" i="2" s="1"/>
  <c r="F125" i="2" l="1"/>
  <c r="K124" i="2"/>
  <c r="H124" i="2"/>
  <c r="D125" i="2" s="1"/>
  <c r="I124" i="2"/>
  <c r="E125" i="2" s="1"/>
  <c r="G125" i="2" s="1"/>
  <c r="J125" i="2" l="1"/>
  <c r="F126" i="2" s="1"/>
  <c r="H125" i="2"/>
  <c r="D126" i="2" s="1"/>
  <c r="I125" i="2"/>
  <c r="E126" i="2" s="1"/>
  <c r="G126" i="2" l="1"/>
  <c r="J126" i="2" s="1"/>
  <c r="K125" i="2"/>
  <c r="F127" i="2" l="1"/>
  <c r="K126" i="2"/>
  <c r="H126" i="2"/>
  <c r="D127" i="2" s="1"/>
  <c r="G127" i="2" s="1"/>
  <c r="I127" i="2" s="1"/>
  <c r="E128" i="2" s="1"/>
  <c r="I126" i="2"/>
  <c r="E127" i="2" s="1"/>
  <c r="H127" i="2" l="1"/>
  <c r="D128" i="2" s="1"/>
  <c r="J127" i="2"/>
  <c r="F128" i="2" s="1"/>
  <c r="K127" i="2" l="1"/>
  <c r="G128" i="2"/>
  <c r="J128" i="2" l="1"/>
  <c r="H128" i="2"/>
  <c r="D129" i="2" s="1"/>
  <c r="I128" i="2"/>
  <c r="E129" i="2" s="1"/>
  <c r="G129" i="2" l="1"/>
  <c r="H129" i="2" s="1"/>
  <c r="D130" i="2" s="1"/>
  <c r="G130" i="2" s="1"/>
  <c r="F129" i="2"/>
  <c r="K128" i="2"/>
  <c r="I129" i="2" l="1"/>
  <c r="E130" i="2" s="1"/>
  <c r="J129" i="2"/>
  <c r="F130" i="2" s="1"/>
  <c r="J130" i="2" s="1"/>
  <c r="F131" i="2" s="1"/>
  <c r="H130" i="2"/>
  <c r="D131" i="2" s="1"/>
  <c r="I130" i="2"/>
  <c r="E131" i="2" s="1"/>
  <c r="K130" i="2" l="1"/>
  <c r="G131" i="2"/>
  <c r="K129" i="2"/>
  <c r="J131" i="2" l="1"/>
  <c r="H131" i="2"/>
  <c r="D132" i="2" s="1"/>
  <c r="G132" i="2" s="1"/>
  <c r="I131" i="2"/>
  <c r="E132" i="2" s="1"/>
  <c r="H132" i="2" l="1"/>
  <c r="D133" i="2" s="1"/>
  <c r="I132" i="2"/>
  <c r="E133" i="2" s="1"/>
  <c r="F132" i="2"/>
  <c r="J132" i="2" s="1"/>
  <c r="F133" i="2" s="1"/>
  <c r="K131" i="2"/>
  <c r="K132" i="2" l="1"/>
  <c r="G133" i="2"/>
  <c r="H133" i="2" l="1"/>
  <c r="D134" i="2" s="1"/>
  <c r="G134" i="2" s="1"/>
  <c r="J133" i="2"/>
  <c r="I133" i="2"/>
  <c r="E134" i="2" s="1"/>
  <c r="F134" i="2" l="1"/>
  <c r="K133" i="2"/>
  <c r="H134" i="2"/>
  <c r="D135" i="2" s="1"/>
  <c r="J134" i="2"/>
  <c r="F135" i="2" s="1"/>
  <c r="I134" i="2"/>
  <c r="E135" i="2" s="1"/>
  <c r="G135" i="2" l="1"/>
  <c r="J135" i="2" s="1"/>
  <c r="F136" i="2" s="1"/>
  <c r="K134" i="2"/>
  <c r="I135" i="2" l="1"/>
  <c r="E136" i="2" s="1"/>
  <c r="H135" i="2"/>
  <c r="D136" i="2" s="1"/>
  <c r="G136" i="2" s="1"/>
  <c r="J136" i="2" s="1"/>
  <c r="F137" i="2" s="1"/>
  <c r="K135" i="2"/>
  <c r="H136" i="2" l="1"/>
  <c r="D137" i="2" s="1"/>
  <c r="G137" i="2" s="1"/>
  <c r="I136" i="2"/>
  <c r="E137" i="2" s="1"/>
  <c r="K136" i="2"/>
  <c r="H137" i="2" l="1"/>
  <c r="D138" i="2" s="1"/>
  <c r="G138" i="2" s="1"/>
  <c r="I137" i="2"/>
  <c r="E138" i="2" s="1"/>
  <c r="J137" i="2"/>
  <c r="F138" i="2" l="1"/>
  <c r="J138" i="2" s="1"/>
  <c r="F139" i="2" s="1"/>
  <c r="K137" i="2"/>
  <c r="I138" i="2"/>
  <c r="E139" i="2" s="1"/>
  <c r="H138" i="2"/>
  <c r="D139" i="2" s="1"/>
  <c r="G139" i="2" s="1"/>
  <c r="J139" i="2" l="1"/>
  <c r="F140" i="2" s="1"/>
  <c r="H139" i="2"/>
  <c r="D140" i="2" s="1"/>
  <c r="I139" i="2"/>
  <c r="E140" i="2" s="1"/>
  <c r="K138" i="2"/>
  <c r="G140" i="2" l="1"/>
  <c r="I140" i="2" s="1"/>
  <c r="E141" i="2" s="1"/>
  <c r="K139" i="2"/>
  <c r="H140" i="2" l="1"/>
  <c r="D141" i="2" s="1"/>
  <c r="G141" i="2" s="1"/>
  <c r="J141" i="2" s="1"/>
  <c r="F142" i="2" s="1"/>
  <c r="J140" i="2"/>
  <c r="F141" i="2" s="1"/>
  <c r="H141" i="2" l="1"/>
  <c r="D142" i="2" s="1"/>
  <c r="I141" i="2"/>
  <c r="E142" i="2" s="1"/>
  <c r="K140" i="2"/>
  <c r="G142" i="2"/>
  <c r="J142" i="2" s="1"/>
  <c r="F143" i="2" s="1"/>
  <c r="K141" i="2"/>
  <c r="H142" i="2" l="1"/>
  <c r="D143" i="2" s="1"/>
  <c r="G143" i="2" s="1"/>
  <c r="H143" i="2" s="1"/>
  <c r="D144" i="2" s="1"/>
  <c r="I142" i="2"/>
  <c r="E143" i="2" s="1"/>
  <c r="K142" i="2"/>
  <c r="J143" i="2" l="1"/>
  <c r="F144" i="2" s="1"/>
  <c r="I143" i="2"/>
  <c r="E144" i="2" s="1"/>
  <c r="G144" i="2" s="1"/>
  <c r="K143" i="2" l="1"/>
  <c r="I144" i="2"/>
  <c r="E145" i="2" s="1"/>
  <c r="J144" i="2"/>
  <c r="H144" i="2"/>
  <c r="D145" i="2" s="1"/>
  <c r="G145" i="2" s="1"/>
  <c r="I145" i="2" l="1"/>
  <c r="E146" i="2" s="1"/>
  <c r="H145" i="2"/>
  <c r="D146" i="2" s="1"/>
  <c r="F145" i="2"/>
  <c r="J145" i="2" s="1"/>
  <c r="F146" i="2" s="1"/>
  <c r="K144" i="2"/>
  <c r="G146" i="2" l="1"/>
  <c r="J146" i="2" s="1"/>
  <c r="K145" i="2"/>
  <c r="F147" i="2" l="1"/>
  <c r="K146" i="2"/>
  <c r="I146" i="2"/>
  <c r="E147" i="2" s="1"/>
  <c r="H146" i="2"/>
  <c r="D147" i="2" s="1"/>
  <c r="G147" i="2" s="1"/>
  <c r="J147" i="2" s="1"/>
  <c r="F148" i="2" l="1"/>
  <c r="K147" i="2"/>
  <c r="H147" i="2"/>
  <c r="D148" i="2" s="1"/>
  <c r="G148" i="2" s="1"/>
  <c r="H148" i="2" s="1"/>
  <c r="D149" i="2" s="1"/>
  <c r="G149" i="2" s="1"/>
  <c r="I147" i="2"/>
  <c r="E148" i="2" s="1"/>
  <c r="J148" i="2" l="1"/>
  <c r="F149" i="2" s="1"/>
  <c r="I148" i="2"/>
  <c r="E149" i="2" s="1"/>
  <c r="I149" i="2" s="1"/>
  <c r="E150" i="2" s="1"/>
  <c r="H149" i="2"/>
  <c r="D150" i="2" s="1"/>
  <c r="J149" i="2"/>
  <c r="F150" i="2" s="1"/>
  <c r="K148" i="2" l="1"/>
  <c r="K149" i="2"/>
  <c r="G150" i="2"/>
  <c r="J150" i="2" s="1"/>
  <c r="F151" i="2" s="1"/>
  <c r="I150" i="2" l="1"/>
  <c r="E151" i="2" s="1"/>
  <c r="H150" i="2"/>
  <c r="D151" i="2" s="1"/>
  <c r="G151" i="2" s="1"/>
  <c r="J151" i="2" s="1"/>
  <c r="K150" i="2"/>
  <c r="F152" i="2" l="1"/>
  <c r="K151" i="2"/>
  <c r="I151" i="2"/>
  <c r="E152" i="2" s="1"/>
  <c r="H151" i="2"/>
  <c r="D152" i="2" s="1"/>
  <c r="G152" i="2" s="1"/>
  <c r="J152" i="2" s="1"/>
  <c r="F153" i="2" l="1"/>
  <c r="K152" i="2"/>
  <c r="I152" i="2"/>
  <c r="E153" i="2" s="1"/>
  <c r="H152" i="2"/>
  <c r="D153" i="2" s="1"/>
  <c r="G153" i="2" s="1"/>
  <c r="H153" i="2" s="1"/>
  <c r="D154" i="2" s="1"/>
  <c r="J153" i="2" l="1"/>
  <c r="I153" i="2"/>
  <c r="E154" i="2" s="1"/>
  <c r="G154" i="2" s="1"/>
  <c r="F154" i="2" l="1"/>
  <c r="K153" i="2"/>
  <c r="I154" i="2"/>
  <c r="E155" i="2" s="1"/>
  <c r="H154" i="2"/>
  <c r="D155" i="2" s="1"/>
  <c r="J154" i="2"/>
  <c r="F155" i="2" l="1"/>
  <c r="G155" i="2" s="1"/>
  <c r="K154" i="2"/>
  <c r="I155" i="2" l="1"/>
  <c r="E156" i="2" s="1"/>
  <c r="J155" i="2"/>
  <c r="F156" i="2" s="1"/>
  <c r="H155" i="2"/>
  <c r="D156" i="2" s="1"/>
  <c r="G156" i="2" s="1"/>
  <c r="K155" i="2" l="1"/>
  <c r="I156" i="2"/>
  <c r="E157" i="2" s="1"/>
  <c r="H156" i="2"/>
  <c r="D157" i="2" s="1"/>
  <c r="G157" i="2" s="1"/>
  <c r="J156" i="2"/>
  <c r="F157" i="2" s="1"/>
  <c r="K156" i="2" l="1"/>
  <c r="J157" i="2"/>
  <c r="F158" i="2" s="1"/>
  <c r="I157" i="2"/>
  <c r="E158" i="2" s="1"/>
  <c r="H157" i="2"/>
  <c r="D158" i="2" s="1"/>
  <c r="G158" i="2" s="1"/>
  <c r="K157" i="2" l="1"/>
  <c r="J158" i="2"/>
  <c r="F159" i="2" s="1"/>
  <c r="I158" i="2"/>
  <c r="E159" i="2" s="1"/>
  <c r="H158" i="2"/>
  <c r="D159" i="2" s="1"/>
  <c r="G159" i="2" s="1"/>
  <c r="K158" i="2" l="1"/>
  <c r="I159" i="2"/>
  <c r="E160" i="2" s="1"/>
  <c r="J159" i="2"/>
  <c r="F160" i="2" s="1"/>
  <c r="H159" i="2"/>
  <c r="D160" i="2" s="1"/>
  <c r="G160" i="2" s="1"/>
  <c r="H160" i="2" l="1"/>
  <c r="D161" i="2" s="1"/>
  <c r="G161" i="2" s="1"/>
  <c r="J160" i="2"/>
  <c r="F161" i="2" s="1"/>
  <c r="I160" i="2"/>
  <c r="E161" i="2" s="1"/>
  <c r="K159" i="2"/>
  <c r="I161" i="2" l="1"/>
  <c r="E162" i="2" s="1"/>
  <c r="H161" i="2"/>
  <c r="D162" i="2" s="1"/>
  <c r="G162" i="2" s="1"/>
  <c r="J161" i="2"/>
  <c r="F162" i="2" s="1"/>
  <c r="K160" i="2"/>
  <c r="H162" i="2" l="1"/>
  <c r="D163" i="2" s="1"/>
  <c r="J162" i="2"/>
  <c r="F163" i="2" s="1"/>
  <c r="I162" i="2"/>
  <c r="E163" i="2" s="1"/>
  <c r="K161" i="2"/>
  <c r="G163" i="2" l="1"/>
  <c r="H163" i="2" s="1"/>
  <c r="D164" i="2" s="1"/>
  <c r="K162" i="2"/>
  <c r="J163" i="2" l="1"/>
  <c r="I163" i="2"/>
  <c r="E164" i="2" s="1"/>
  <c r="G164" i="2" s="1"/>
  <c r="I164" i="2" l="1"/>
  <c r="E165" i="2" s="1"/>
  <c r="H164" i="2"/>
  <c r="D165" i="2" s="1"/>
  <c r="G165" i="2" s="1"/>
  <c r="I165" i="2" s="1"/>
  <c r="E166" i="2" s="1"/>
  <c r="F164" i="2"/>
  <c r="J164" i="2" s="1"/>
  <c r="K163" i="2"/>
  <c r="F165" i="2" l="1"/>
  <c r="K164" i="2"/>
  <c r="J165" i="2"/>
  <c r="F166" i="2" s="1"/>
  <c r="H165" i="2"/>
  <c r="D166" i="2" s="1"/>
  <c r="G166" i="2" s="1"/>
  <c r="J166" i="2" s="1"/>
  <c r="F167" i="2" s="1"/>
  <c r="H166" i="2" l="1"/>
  <c r="D167" i="2" s="1"/>
  <c r="G167" i="2" s="1"/>
  <c r="J167" i="2" s="1"/>
  <c r="F168" i="2" s="1"/>
  <c r="I166" i="2"/>
  <c r="E167" i="2" s="1"/>
  <c r="K165" i="2"/>
  <c r="K166" i="2"/>
  <c r="I167" i="2" l="1"/>
  <c r="E168" i="2" s="1"/>
  <c r="H167" i="2"/>
  <c r="D168" i="2" s="1"/>
  <c r="G168" i="2" s="1"/>
  <c r="J168" i="2" s="1"/>
  <c r="K167" i="2"/>
  <c r="F169" i="2" l="1"/>
  <c r="K168" i="2"/>
  <c r="I168" i="2"/>
  <c r="E169" i="2" s="1"/>
  <c r="H168" i="2"/>
  <c r="D169" i="2" s="1"/>
  <c r="G169" i="2" l="1"/>
  <c r="I169" i="2" s="1"/>
  <c r="E170" i="2" s="1"/>
  <c r="J169" i="2" l="1"/>
  <c r="H169" i="2"/>
  <c r="D170" i="2" s="1"/>
  <c r="G170" i="2" s="1"/>
  <c r="H170" i="2" s="1"/>
  <c r="D171" i="2" s="1"/>
  <c r="G171" i="2" s="1"/>
  <c r="F170" i="2"/>
  <c r="K169" i="2"/>
  <c r="I170" i="2" l="1"/>
  <c r="E171" i="2" s="1"/>
  <c r="I171" i="2" s="1"/>
  <c r="E172" i="2" s="1"/>
  <c r="H171" i="2"/>
  <c r="D172" i="2" s="1"/>
  <c r="G172" i="2" s="1"/>
  <c r="J170" i="2"/>
  <c r="F171" i="2" s="1"/>
  <c r="J171" i="2" l="1"/>
  <c r="F172" i="2" s="1"/>
  <c r="J172" i="2" s="1"/>
  <c r="F173" i="2" s="1"/>
  <c r="H172" i="2"/>
  <c r="D173" i="2" s="1"/>
  <c r="I172" i="2"/>
  <c r="E173" i="2" s="1"/>
  <c r="K170" i="2"/>
  <c r="G173" i="2" l="1"/>
  <c r="I173" i="2" s="1"/>
  <c r="E174" i="2" s="1"/>
  <c r="K172" i="2"/>
  <c r="K171" i="2"/>
  <c r="H173" i="2" l="1"/>
  <c r="D174" i="2" s="1"/>
  <c r="G174" i="2" s="1"/>
  <c r="I174" i="2" s="1"/>
  <c r="E175" i="2" s="1"/>
  <c r="J173" i="2"/>
  <c r="F174" i="2" s="1"/>
  <c r="K173" i="2"/>
  <c r="J174" i="2" l="1"/>
  <c r="F175" i="2" s="1"/>
  <c r="H174" i="2"/>
  <c r="D175" i="2" s="1"/>
  <c r="G175" i="2" s="1"/>
  <c r="H175" i="2" s="1"/>
  <c r="D176" i="2" s="1"/>
  <c r="K174" i="2"/>
  <c r="I175" i="2" l="1"/>
  <c r="E176" i="2" s="1"/>
  <c r="G176" i="2" s="1"/>
  <c r="J176" i="2" s="1"/>
  <c r="F177" i="2" s="1"/>
  <c r="J175" i="2"/>
  <c r="F176" i="2" s="1"/>
  <c r="I176" i="2" l="1"/>
  <c r="E177" i="2" s="1"/>
  <c r="H176" i="2"/>
  <c r="D177" i="2" s="1"/>
  <c r="G177" i="2" s="1"/>
  <c r="I177" i="2" s="1"/>
  <c r="E178" i="2" s="1"/>
  <c r="K175" i="2"/>
  <c r="K176" i="2"/>
  <c r="J177" i="2" l="1"/>
  <c r="F178" i="2" s="1"/>
  <c r="H177" i="2"/>
  <c r="D178" i="2" s="1"/>
  <c r="G178" i="2" s="1"/>
  <c r="K177" i="2"/>
  <c r="J178" i="2" l="1"/>
  <c r="I178" i="2"/>
  <c r="E179" i="2" s="1"/>
  <c r="H178" i="2"/>
  <c r="D179" i="2" s="1"/>
  <c r="G179" i="2" l="1"/>
  <c r="I179" i="2" s="1"/>
  <c r="E180" i="2" s="1"/>
  <c r="F179" i="2"/>
  <c r="K178" i="2"/>
  <c r="H179" i="2" l="1"/>
  <c r="D180" i="2" s="1"/>
  <c r="G180" i="2" s="1"/>
  <c r="J180" i="2" s="1"/>
  <c r="F181" i="2" s="1"/>
  <c r="J179" i="2"/>
  <c r="F180" i="2" s="1"/>
  <c r="I180" i="2" l="1"/>
  <c r="E181" i="2" s="1"/>
  <c r="H180" i="2"/>
  <c r="D181" i="2" s="1"/>
  <c r="K179" i="2"/>
  <c r="K180" i="2"/>
  <c r="G181" i="2" l="1"/>
  <c r="J181" i="2" s="1"/>
  <c r="H181" i="2" l="1"/>
  <c r="D182" i="2" s="1"/>
  <c r="G182" i="2" s="1"/>
  <c r="H182" i="2" s="1"/>
  <c r="D183" i="2" s="1"/>
  <c r="I181" i="2"/>
  <c r="E182" i="2" s="1"/>
  <c r="F182" i="2"/>
  <c r="K181" i="2"/>
  <c r="J182" i="2" l="1"/>
  <c r="F183" i="2" s="1"/>
  <c r="I182" i="2"/>
  <c r="E183" i="2" s="1"/>
  <c r="G183" i="2" s="1"/>
  <c r="K182" i="2" l="1"/>
  <c r="I183" i="2"/>
  <c r="E184" i="2" s="1"/>
  <c r="H183" i="2"/>
  <c r="D184" i="2" s="1"/>
  <c r="J183" i="2"/>
  <c r="F184" i="2" l="1"/>
  <c r="K183" i="2"/>
  <c r="G184" i="2"/>
  <c r="J184" i="2" s="1"/>
  <c r="H184" i="2" l="1"/>
  <c r="I184" i="2"/>
  <c r="K18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1E00E1-B186-4897-8898-8219036E38F2}" keepAlive="1" name="Zapytanie — piastek" description="Połączenie z zapytaniem „piastek” w skoroszycie." type="5" refreshedVersion="7" background="1" saveData="1">
    <dbPr connection="Provider=Microsoft.Mashup.OleDb.1;Data Source=$Workbook$;Location=piastek;Extended Properties=&quot;&quot;" command="SELECT * FROM [piastek]"/>
  </connection>
</connections>
</file>

<file path=xl/sharedStrings.xml><?xml version="1.0" encoding="utf-8"?>
<sst xmlns="http://schemas.openxmlformats.org/spreadsheetml/2006/main" count="45" uniqueCount="31">
  <si>
    <t>kostka</t>
  </si>
  <si>
    <t>orzech</t>
  </si>
  <si>
    <t>miał</t>
  </si>
  <si>
    <t>data</t>
  </si>
  <si>
    <t>Kolumna1</t>
  </si>
  <si>
    <t>ile_kostki</t>
  </si>
  <si>
    <t>ile_orzech</t>
  </si>
  <si>
    <t>ile_mial</t>
  </si>
  <si>
    <t>czym</t>
  </si>
  <si>
    <t>k</t>
  </si>
  <si>
    <t>o</t>
  </si>
  <si>
    <t>m</t>
  </si>
  <si>
    <t>Etykiety wierszy</t>
  </si>
  <si>
    <t>Suma końcowa</t>
  </si>
  <si>
    <t>2014</t>
  </si>
  <si>
    <t>Kwartał4</t>
  </si>
  <si>
    <t>Oct</t>
  </si>
  <si>
    <t>Nov</t>
  </si>
  <si>
    <t>Dec</t>
  </si>
  <si>
    <t>2015</t>
  </si>
  <si>
    <t>Kwartał1</t>
  </si>
  <si>
    <t>Jan</t>
  </si>
  <si>
    <t>Feb</t>
  </si>
  <si>
    <t>Mar</t>
  </si>
  <si>
    <t>Kwartał2</t>
  </si>
  <si>
    <t>Apr</t>
  </si>
  <si>
    <t>Suma z kostka</t>
  </si>
  <si>
    <t>Suma z orzech</t>
  </si>
  <si>
    <t>Suma z miał</t>
  </si>
  <si>
    <t>koszt</t>
  </si>
  <si>
    <t>zad 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</si>
</sst>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£&quot;#,##0.0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0" xfId="0" applyNumberFormat="1"/>
    <xf numFmtId="14" fontId="1" fillId="2" borderId="0" xfId="1" applyNumberFormat="1"/>
    <xf numFmtId="166" fontId="0" fillId="0" borderId="0" xfId="0" applyNumberFormat="1"/>
  </cellXfs>
  <cellStyles count="2"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</a:t>
            </a:r>
            <a:r>
              <a:rPr lang="pl-PL" baseline="0"/>
              <a:t> ton wegla dostarczonych przez kopelnie piasek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Arkusz6!$I$4</c:f>
              <c:strCache>
                <c:ptCount val="1"/>
                <c:pt idx="0">
                  <c:v>kostka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Arkusz6!$H$5:$H$11</c:f>
              <c:strCache>
                <c:ptCount val="7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</c:strCache>
            </c:strRef>
          </c:cat>
          <c:val>
            <c:numRef>
              <c:f>Arkusz6!$I$5:$I$11</c:f>
              <c:numCache>
                <c:formatCode>General</c:formatCode>
                <c:ptCount val="7"/>
                <c:pt idx="0">
                  <c:v>1742</c:v>
                </c:pt>
                <c:pt idx="1">
                  <c:v>2756</c:v>
                </c:pt>
                <c:pt idx="2">
                  <c:v>2696</c:v>
                </c:pt>
                <c:pt idx="3">
                  <c:v>2990</c:v>
                </c:pt>
                <c:pt idx="4">
                  <c:v>2579</c:v>
                </c:pt>
                <c:pt idx="5">
                  <c:v>3332</c:v>
                </c:pt>
                <c:pt idx="6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6-404A-8D29-8A4F6B059386}"/>
            </c:ext>
          </c:extLst>
        </c:ser>
        <c:ser>
          <c:idx val="1"/>
          <c:order val="1"/>
          <c:tx>
            <c:strRef>
              <c:f>Arkusz6!$J$4</c:f>
              <c:strCache>
                <c:ptCount val="1"/>
                <c:pt idx="0">
                  <c:v>orzech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Arkusz6!$H$5:$H$11</c:f>
              <c:strCache>
                <c:ptCount val="7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</c:strCache>
            </c:strRef>
          </c:cat>
          <c:val>
            <c:numRef>
              <c:f>Arkusz6!$J$5:$J$11</c:f>
              <c:numCache>
                <c:formatCode>General</c:formatCode>
                <c:ptCount val="7"/>
                <c:pt idx="0">
                  <c:v>1658</c:v>
                </c:pt>
                <c:pt idx="1">
                  <c:v>2884</c:v>
                </c:pt>
                <c:pt idx="2">
                  <c:v>2749</c:v>
                </c:pt>
                <c:pt idx="3">
                  <c:v>2870</c:v>
                </c:pt>
                <c:pt idx="4">
                  <c:v>2651</c:v>
                </c:pt>
                <c:pt idx="5">
                  <c:v>3026</c:v>
                </c:pt>
                <c:pt idx="6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6-404A-8D29-8A4F6B059386}"/>
            </c:ext>
          </c:extLst>
        </c:ser>
        <c:ser>
          <c:idx val="2"/>
          <c:order val="2"/>
          <c:tx>
            <c:strRef>
              <c:f>Arkusz6!$K$4</c:f>
              <c:strCache>
                <c:ptCount val="1"/>
                <c:pt idx="0">
                  <c:v>miał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Arkusz6!$H$5:$H$11</c:f>
              <c:strCache>
                <c:ptCount val="7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</c:strCache>
            </c:strRef>
          </c:cat>
          <c:val>
            <c:numRef>
              <c:f>Arkusz6!$K$5:$K$11</c:f>
              <c:numCache>
                <c:formatCode>General</c:formatCode>
                <c:ptCount val="7"/>
                <c:pt idx="0">
                  <c:v>915</c:v>
                </c:pt>
                <c:pt idx="1">
                  <c:v>1750</c:v>
                </c:pt>
                <c:pt idx="2">
                  <c:v>1586</c:v>
                </c:pt>
                <c:pt idx="3">
                  <c:v>1646</c:v>
                </c:pt>
                <c:pt idx="4">
                  <c:v>1252</c:v>
                </c:pt>
                <c:pt idx="5">
                  <c:v>1360</c:v>
                </c:pt>
                <c:pt idx="6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6-404A-8D29-8A4F6B05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592111"/>
        <c:axId val="782587119"/>
      </c:barChart>
      <c:catAx>
        <c:axId val="78259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2587119"/>
        <c:crosses val="autoZero"/>
        <c:auto val="1"/>
        <c:lblAlgn val="ctr"/>
        <c:lblOffset val="100"/>
        <c:noMultiLvlLbl val="0"/>
      </c:catAx>
      <c:valAx>
        <c:axId val="7825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259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14</xdr:row>
      <xdr:rowOff>33337</xdr:rowOff>
    </xdr:from>
    <xdr:to>
      <xdr:col>13</xdr:col>
      <xdr:colOff>485775</xdr:colOff>
      <xdr:row>28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9F8C856-B2DC-4C91-8D81-D8170083F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yna Cichosz" refreshedDate="44694.940534259258" createdVersion="7" refreshedVersion="7" minRefreshableVersion="3" recordCount="183" xr:uid="{8C764CCD-6494-4B7D-82F8-5DEBD136CD17}">
  <cacheSource type="worksheet">
    <worksheetSource name="piastek"/>
  </cacheSource>
  <cacheFields count="14">
    <cacheField name="kostka" numFmtId="0">
      <sharedItems containsSemiMixedTypes="0" containsString="0" containsNumber="1" containsInteger="1" minValue="0" maxValue="200"/>
    </cacheField>
    <cacheField name="orzech" numFmtId="0">
      <sharedItems containsSemiMixedTypes="0" containsString="0" containsNumber="1" containsInteger="1" minValue="1" maxValue="191"/>
    </cacheField>
    <cacheField name="miał" numFmtId="0">
      <sharedItems containsSemiMixedTypes="0" containsString="0" containsNumber="1" containsInteger="1" minValue="0" maxValue="99"/>
    </cacheField>
    <cacheField name="ile_kostki" numFmtId="0">
      <sharedItems containsSemiMixedTypes="0" containsString="0" containsNumber="1" containsInteger="1" minValue="5" maxValue="375"/>
    </cacheField>
    <cacheField name="ile_orzech" numFmtId="0">
      <sharedItems containsSemiMixedTypes="0" containsString="0" containsNumber="1" containsInteger="1" minValue="45" maxValue="633"/>
    </cacheField>
    <cacheField name="ile_mial" numFmtId="0">
      <sharedItems containsSemiMixedTypes="0" containsString="0" containsNumber="1" containsInteger="1" minValue="66" maxValue="1367"/>
    </cacheField>
    <cacheField name="czym" numFmtId="0">
      <sharedItems containsMixedTypes="1" containsNumber="1" containsInteger="1" minValue="0" maxValue="0"/>
    </cacheField>
    <cacheField name="k" numFmtId="0">
      <sharedItems containsSemiMixedTypes="0" containsString="0" containsNumber="1" containsInteger="1" minValue="0" maxValue="198"/>
    </cacheField>
    <cacheField name="o" numFmtId="0">
      <sharedItems containsSemiMixedTypes="0" containsString="0" containsNumber="1" containsInteger="1" minValue="0" maxValue="533"/>
    </cacheField>
    <cacheField name="m" numFmtId="0">
      <sharedItems containsSemiMixedTypes="0" containsString="0" containsNumber="1" containsInteger="1" minValue="7" maxValue="1339"/>
    </cacheField>
    <cacheField name="Kolumna1" numFmtId="0">
      <sharedItems containsSemiMixedTypes="0" containsString="0" containsNumber="1" containsInteger="1" minValue="0" maxValue="320"/>
    </cacheField>
    <cacheField name="data" numFmtId="14">
      <sharedItems containsSemiMixedTypes="0" containsNonDate="0" containsDate="1" containsString="0" minDate="2014-10-15T00:00:00" maxDate="2015-04-16T00:00:00" count="183"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</sharedItems>
      <fieldGroup par="13" base="11">
        <rangePr groupBy="months" startDate="2014-10-15T00:00:00" endDate="2015-04-16T00:00:00"/>
        <groupItems count="14">
          <s v="&lt;15/10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/04/2015"/>
        </groupItems>
      </fieldGroup>
    </cacheField>
    <cacheField name="Kwartały" numFmtId="0" databaseField="0">
      <fieldGroup base="11">
        <rangePr groupBy="quarters" startDate="2014-10-15T00:00:00" endDate="2015-04-16T00:00:00"/>
        <groupItems count="6">
          <s v="&lt;15/10/2014"/>
          <s v="Kwartał1"/>
          <s v="Kwartał2"/>
          <s v="Kwartał3"/>
          <s v="Kwartał4"/>
          <s v="&gt;16/04/2015"/>
        </groupItems>
      </fieldGroup>
    </cacheField>
    <cacheField name="Lata" numFmtId="0" databaseField="0">
      <fieldGroup base="11">
        <rangePr groupBy="years" startDate="2014-10-15T00:00:00" endDate="2015-04-16T00:00:00"/>
        <groupItems count="4">
          <s v="&lt;15/10/2014"/>
          <s v="2014"/>
          <s v="2015"/>
          <s v="&gt;16/04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n v="200"/>
    <n v="120"/>
    <n v="81"/>
    <n v="280"/>
    <n v="200"/>
    <n v="161"/>
    <s v="k"/>
    <n v="80"/>
    <n v="200"/>
    <n v="161"/>
    <n v="0"/>
    <x v="0"/>
  </r>
  <r>
    <n v="100"/>
    <n v="135"/>
    <n v="33"/>
    <n v="180"/>
    <n v="335"/>
    <n v="194"/>
    <s v="o"/>
    <n v="180"/>
    <n v="75"/>
    <n v="194"/>
    <n v="0"/>
    <x v="1"/>
  </r>
  <r>
    <n v="50"/>
    <n v="29"/>
    <n v="85"/>
    <n v="230"/>
    <n v="104"/>
    <n v="279"/>
    <s v="k"/>
    <n v="30"/>
    <n v="104"/>
    <n v="279"/>
    <n v="0"/>
    <x v="2"/>
  </r>
  <r>
    <n v="68"/>
    <n v="107"/>
    <n v="84"/>
    <n v="98"/>
    <n v="211"/>
    <n v="363"/>
    <s v="m"/>
    <n v="98"/>
    <n v="211"/>
    <n v="43"/>
    <n v="320"/>
    <x v="3"/>
  </r>
  <r>
    <n v="75"/>
    <n v="49"/>
    <n v="23"/>
    <n v="173"/>
    <n v="260"/>
    <n v="66"/>
    <s v="o"/>
    <n v="173"/>
    <n v="0"/>
    <n v="66"/>
    <n v="0"/>
    <x v="4"/>
  </r>
  <r>
    <n v="109"/>
    <n v="90"/>
    <n v="48"/>
    <n v="282"/>
    <n v="90"/>
    <n v="114"/>
    <s v="k"/>
    <n v="82"/>
    <n v="90"/>
    <n v="114"/>
    <n v="0"/>
    <x v="5"/>
  </r>
  <r>
    <n v="161"/>
    <n v="2"/>
    <n v="16"/>
    <n v="243"/>
    <n v="92"/>
    <n v="130"/>
    <s v="k"/>
    <n v="43"/>
    <n v="92"/>
    <n v="130"/>
    <n v="0"/>
    <x v="6"/>
  </r>
  <r>
    <n v="97"/>
    <n v="129"/>
    <n v="43"/>
    <n v="140"/>
    <n v="221"/>
    <n v="173"/>
    <n v="0"/>
    <n v="140"/>
    <n v="221"/>
    <n v="173"/>
    <n v="0"/>
    <x v="7"/>
  </r>
  <r>
    <n v="25"/>
    <n v="186"/>
    <n v="4"/>
    <n v="165"/>
    <n v="407"/>
    <n v="177"/>
    <s v="o"/>
    <n v="165"/>
    <n v="147"/>
    <n v="177"/>
    <n v="0"/>
    <x v="8"/>
  </r>
  <r>
    <n v="113"/>
    <n v="97"/>
    <n v="97"/>
    <n v="278"/>
    <n v="244"/>
    <n v="274"/>
    <s v="k"/>
    <n v="78"/>
    <n v="244"/>
    <n v="274"/>
    <n v="0"/>
    <x v="9"/>
  </r>
  <r>
    <n v="70"/>
    <n v="12"/>
    <n v="53"/>
    <n v="148"/>
    <n v="256"/>
    <n v="327"/>
    <s v="m"/>
    <n v="148"/>
    <n v="256"/>
    <n v="7"/>
    <n v="320"/>
    <x v="10"/>
  </r>
  <r>
    <n v="117"/>
    <n v="142"/>
    <n v="90"/>
    <n v="265"/>
    <n v="398"/>
    <n v="97"/>
    <s v="k"/>
    <n v="65"/>
    <n v="398"/>
    <n v="97"/>
    <n v="0"/>
    <x v="11"/>
  </r>
  <r>
    <n v="189"/>
    <n v="28"/>
    <n v="43"/>
    <n v="254"/>
    <n v="426"/>
    <n v="140"/>
    <s v="k"/>
    <n v="54"/>
    <n v="426"/>
    <n v="140"/>
    <n v="0"/>
    <x v="12"/>
  </r>
  <r>
    <n v="140"/>
    <n v="191"/>
    <n v="40"/>
    <n v="194"/>
    <n v="617"/>
    <n v="180"/>
    <s v="o"/>
    <n v="194"/>
    <n v="357"/>
    <n v="180"/>
    <n v="0"/>
    <x v="13"/>
  </r>
  <r>
    <n v="167"/>
    <n v="48"/>
    <n v="30"/>
    <n v="361"/>
    <n v="405"/>
    <n v="210"/>
    <s v="k"/>
    <n v="161"/>
    <n v="405"/>
    <n v="210"/>
    <n v="0"/>
    <x v="14"/>
  </r>
  <r>
    <n v="0"/>
    <n v="154"/>
    <n v="68"/>
    <n v="161"/>
    <n v="559"/>
    <n v="278"/>
    <s v="o"/>
    <n v="161"/>
    <n v="299"/>
    <n v="278"/>
    <n v="0"/>
    <x v="15"/>
  </r>
  <r>
    <n v="61"/>
    <n v="139"/>
    <n v="77"/>
    <n v="222"/>
    <n v="438"/>
    <n v="355"/>
    <s v="k"/>
    <n v="22"/>
    <n v="438"/>
    <n v="355"/>
    <n v="0"/>
    <x v="16"/>
  </r>
  <r>
    <n v="18"/>
    <n v="163"/>
    <n v="75"/>
    <n v="40"/>
    <n v="601"/>
    <n v="430"/>
    <s v="o"/>
    <n v="40"/>
    <n v="341"/>
    <n v="430"/>
    <n v="0"/>
    <x v="17"/>
  </r>
  <r>
    <n v="43"/>
    <n v="169"/>
    <n v="0"/>
    <n v="83"/>
    <n v="510"/>
    <n v="430"/>
    <s v="o"/>
    <n v="83"/>
    <n v="250"/>
    <n v="430"/>
    <n v="0"/>
    <x v="18"/>
  </r>
  <r>
    <n v="160"/>
    <n v="135"/>
    <n v="34"/>
    <n v="243"/>
    <n v="385"/>
    <n v="464"/>
    <s v="k"/>
    <n v="43"/>
    <n v="385"/>
    <n v="464"/>
    <n v="0"/>
    <x v="19"/>
  </r>
  <r>
    <n v="150"/>
    <n v="89"/>
    <n v="17"/>
    <n v="193"/>
    <n v="474"/>
    <n v="481"/>
    <s v="o"/>
    <n v="193"/>
    <n v="214"/>
    <n v="481"/>
    <n v="0"/>
    <x v="20"/>
  </r>
  <r>
    <n v="57"/>
    <n v="109"/>
    <n v="93"/>
    <n v="250"/>
    <n v="323"/>
    <n v="574"/>
    <s v="k"/>
    <n v="50"/>
    <n v="323"/>
    <n v="574"/>
    <n v="0"/>
    <x v="21"/>
  </r>
  <r>
    <n v="62"/>
    <n v="80"/>
    <n v="62"/>
    <n v="112"/>
    <n v="403"/>
    <n v="636"/>
    <s v="o"/>
    <n v="112"/>
    <n v="143"/>
    <n v="636"/>
    <n v="0"/>
    <x v="22"/>
  </r>
  <r>
    <n v="162"/>
    <n v="62"/>
    <n v="88"/>
    <n v="274"/>
    <n v="205"/>
    <n v="724"/>
    <s v="k"/>
    <n v="74"/>
    <n v="205"/>
    <n v="724"/>
    <n v="0"/>
    <x v="23"/>
  </r>
  <r>
    <n v="142"/>
    <n v="79"/>
    <n v="76"/>
    <n v="216"/>
    <n v="284"/>
    <n v="800"/>
    <s v="k"/>
    <n v="16"/>
    <n v="284"/>
    <n v="800"/>
    <n v="0"/>
    <x v="24"/>
  </r>
  <r>
    <n v="7"/>
    <n v="30"/>
    <n v="68"/>
    <n v="23"/>
    <n v="314"/>
    <n v="868"/>
    <s v="o"/>
    <n v="23"/>
    <n v="54"/>
    <n v="868"/>
    <n v="0"/>
    <x v="25"/>
  </r>
  <r>
    <n v="116"/>
    <n v="6"/>
    <n v="88"/>
    <n v="139"/>
    <n v="60"/>
    <n v="956"/>
    <s v="m"/>
    <n v="139"/>
    <n v="60"/>
    <n v="636"/>
    <n v="320"/>
    <x v="26"/>
  </r>
  <r>
    <n v="0"/>
    <n v="1"/>
    <n v="47"/>
    <n v="139"/>
    <n v="61"/>
    <n v="683"/>
    <s v="m"/>
    <n v="139"/>
    <n v="61"/>
    <n v="363"/>
    <n v="320"/>
    <x v="27"/>
  </r>
  <r>
    <n v="78"/>
    <n v="84"/>
    <n v="16"/>
    <n v="217"/>
    <n v="145"/>
    <n v="379"/>
    <s v="k"/>
    <n v="17"/>
    <n v="145"/>
    <n v="379"/>
    <n v="0"/>
    <x v="28"/>
  </r>
  <r>
    <n v="112"/>
    <n v="140"/>
    <n v="97"/>
    <n v="129"/>
    <n v="285"/>
    <n v="476"/>
    <s v="o"/>
    <n v="129"/>
    <n v="25"/>
    <n v="476"/>
    <n v="0"/>
    <x v="29"/>
  </r>
  <r>
    <n v="109"/>
    <n v="74"/>
    <n v="53"/>
    <n v="238"/>
    <n v="99"/>
    <n v="529"/>
    <s v="k"/>
    <n v="38"/>
    <n v="99"/>
    <n v="529"/>
    <n v="0"/>
    <x v="30"/>
  </r>
  <r>
    <n v="121"/>
    <n v="77"/>
    <n v="70"/>
    <n v="159"/>
    <n v="176"/>
    <n v="599"/>
    <s v="m"/>
    <n v="159"/>
    <n v="176"/>
    <n v="279"/>
    <n v="320"/>
    <x v="31"/>
  </r>
  <r>
    <n v="106"/>
    <n v="89"/>
    <n v="75"/>
    <n v="265"/>
    <n v="265"/>
    <n v="354"/>
    <s v="k"/>
    <n v="65"/>
    <n v="265"/>
    <n v="354"/>
    <n v="0"/>
    <x v="32"/>
  </r>
  <r>
    <n v="57"/>
    <n v="119"/>
    <n v="64"/>
    <n v="122"/>
    <n v="384"/>
    <n v="418"/>
    <s v="o"/>
    <n v="122"/>
    <n v="124"/>
    <n v="418"/>
    <n v="0"/>
    <x v="33"/>
  </r>
  <r>
    <n v="26"/>
    <n v="87"/>
    <n v="84"/>
    <n v="148"/>
    <n v="211"/>
    <n v="502"/>
    <s v="m"/>
    <n v="148"/>
    <n v="211"/>
    <n v="182"/>
    <n v="320"/>
    <x v="34"/>
  </r>
  <r>
    <n v="79"/>
    <n v="171"/>
    <n v="75"/>
    <n v="227"/>
    <n v="382"/>
    <n v="257"/>
    <s v="k"/>
    <n v="27"/>
    <n v="382"/>
    <n v="257"/>
    <n v="0"/>
    <x v="35"/>
  </r>
  <r>
    <n v="192"/>
    <n v="151"/>
    <n v="45"/>
    <n v="219"/>
    <n v="533"/>
    <n v="302"/>
    <s v="k"/>
    <n v="19"/>
    <n v="533"/>
    <n v="302"/>
    <n v="0"/>
    <x v="36"/>
  </r>
  <r>
    <n v="9"/>
    <n v="64"/>
    <n v="22"/>
    <n v="28"/>
    <n v="597"/>
    <n v="324"/>
    <s v="o"/>
    <n v="28"/>
    <n v="337"/>
    <n v="324"/>
    <n v="0"/>
    <x v="37"/>
  </r>
  <r>
    <n v="123"/>
    <n v="150"/>
    <n v="10"/>
    <n v="151"/>
    <n v="487"/>
    <n v="334"/>
    <s v="o"/>
    <n v="151"/>
    <n v="227"/>
    <n v="334"/>
    <n v="0"/>
    <x v="38"/>
  </r>
  <r>
    <n v="87"/>
    <n v="123"/>
    <n v="33"/>
    <n v="238"/>
    <n v="350"/>
    <n v="367"/>
    <s v="k"/>
    <n v="38"/>
    <n v="350"/>
    <n v="367"/>
    <n v="0"/>
    <x v="39"/>
  </r>
  <r>
    <n v="165"/>
    <n v="88"/>
    <n v="13"/>
    <n v="203"/>
    <n v="438"/>
    <n v="380"/>
    <s v="k"/>
    <n v="3"/>
    <n v="438"/>
    <n v="380"/>
    <n v="0"/>
    <x v="40"/>
  </r>
  <r>
    <n v="144"/>
    <n v="78"/>
    <n v="82"/>
    <n v="147"/>
    <n v="516"/>
    <n v="462"/>
    <s v="o"/>
    <n v="147"/>
    <n v="256"/>
    <n v="462"/>
    <n v="0"/>
    <x v="41"/>
  </r>
  <r>
    <n v="54"/>
    <n v="38"/>
    <n v="68"/>
    <n v="201"/>
    <n v="294"/>
    <n v="530"/>
    <s v="k"/>
    <n v="1"/>
    <n v="294"/>
    <n v="530"/>
    <n v="0"/>
    <x v="42"/>
  </r>
  <r>
    <n v="188"/>
    <n v="44"/>
    <n v="86"/>
    <n v="189"/>
    <n v="338"/>
    <n v="616"/>
    <s v="o"/>
    <n v="189"/>
    <n v="78"/>
    <n v="616"/>
    <n v="0"/>
    <x v="43"/>
  </r>
  <r>
    <n v="165"/>
    <n v="170"/>
    <n v="62"/>
    <n v="354"/>
    <n v="248"/>
    <n v="678"/>
    <s v="k"/>
    <n v="154"/>
    <n v="248"/>
    <n v="678"/>
    <n v="0"/>
    <x v="44"/>
  </r>
  <r>
    <n v="24"/>
    <n v="94"/>
    <n v="87"/>
    <n v="178"/>
    <n v="342"/>
    <n v="765"/>
    <s v="o"/>
    <n v="178"/>
    <n v="82"/>
    <n v="765"/>
    <n v="0"/>
    <x v="45"/>
  </r>
  <r>
    <n v="0"/>
    <n v="120"/>
    <n v="60"/>
    <n v="178"/>
    <n v="202"/>
    <n v="825"/>
    <s v="m"/>
    <n v="178"/>
    <n v="202"/>
    <n v="505"/>
    <n v="320"/>
    <x v="46"/>
  </r>
  <r>
    <n v="101"/>
    <n v="53"/>
    <n v="62"/>
    <n v="279"/>
    <n v="255"/>
    <n v="567"/>
    <s v="k"/>
    <n v="79"/>
    <n v="255"/>
    <n v="567"/>
    <n v="0"/>
    <x v="47"/>
  </r>
  <r>
    <n v="67"/>
    <n v="147"/>
    <n v="20"/>
    <n v="146"/>
    <n v="402"/>
    <n v="587"/>
    <s v="o"/>
    <n v="146"/>
    <n v="142"/>
    <n v="587"/>
    <n v="0"/>
    <x v="48"/>
  </r>
  <r>
    <n v="109"/>
    <n v="99"/>
    <n v="70"/>
    <n v="255"/>
    <n v="241"/>
    <n v="657"/>
    <s v="k"/>
    <n v="55"/>
    <n v="241"/>
    <n v="657"/>
    <n v="0"/>
    <x v="49"/>
  </r>
  <r>
    <n v="22"/>
    <n v="16"/>
    <n v="59"/>
    <n v="77"/>
    <n v="257"/>
    <n v="716"/>
    <s v="m"/>
    <n v="77"/>
    <n v="257"/>
    <n v="396"/>
    <n v="320"/>
    <x v="50"/>
  </r>
  <r>
    <n v="5"/>
    <n v="91"/>
    <n v="73"/>
    <n v="82"/>
    <n v="348"/>
    <n v="469"/>
    <s v="o"/>
    <n v="82"/>
    <n v="88"/>
    <n v="469"/>
    <n v="0"/>
    <x v="51"/>
  </r>
  <r>
    <n v="105"/>
    <n v="154"/>
    <n v="48"/>
    <n v="187"/>
    <n v="242"/>
    <n v="517"/>
    <s v="m"/>
    <n v="187"/>
    <n v="242"/>
    <n v="197"/>
    <n v="320"/>
    <x v="52"/>
  </r>
  <r>
    <n v="108"/>
    <n v="5"/>
    <n v="71"/>
    <n v="295"/>
    <n v="247"/>
    <n v="268"/>
    <s v="k"/>
    <n v="95"/>
    <n v="247"/>
    <n v="268"/>
    <n v="0"/>
    <x v="53"/>
  </r>
  <r>
    <n v="64"/>
    <n v="37"/>
    <n v="89"/>
    <n v="159"/>
    <n v="284"/>
    <n v="357"/>
    <s v="o"/>
    <n v="159"/>
    <n v="24"/>
    <n v="357"/>
    <n v="0"/>
    <x v="54"/>
  </r>
  <r>
    <n v="114"/>
    <n v="140"/>
    <n v="36"/>
    <n v="273"/>
    <n v="164"/>
    <n v="393"/>
    <s v="k"/>
    <n v="73"/>
    <n v="164"/>
    <n v="393"/>
    <n v="0"/>
    <x v="55"/>
  </r>
  <r>
    <n v="147"/>
    <n v="140"/>
    <n v="61"/>
    <n v="220"/>
    <n v="304"/>
    <n v="454"/>
    <s v="k"/>
    <n v="20"/>
    <n v="304"/>
    <n v="454"/>
    <n v="0"/>
    <x v="56"/>
  </r>
  <r>
    <n v="69"/>
    <n v="120"/>
    <n v="52"/>
    <n v="89"/>
    <n v="424"/>
    <n v="506"/>
    <s v="o"/>
    <n v="89"/>
    <n v="164"/>
    <n v="506"/>
    <n v="0"/>
    <x v="57"/>
  </r>
  <r>
    <n v="101"/>
    <n v="39"/>
    <n v="10"/>
    <n v="190"/>
    <n v="203"/>
    <n v="516"/>
    <s v="m"/>
    <n v="190"/>
    <n v="203"/>
    <n v="196"/>
    <n v="320"/>
    <x v="58"/>
  </r>
  <r>
    <n v="158"/>
    <n v="36"/>
    <n v="79"/>
    <n v="348"/>
    <n v="239"/>
    <n v="275"/>
    <s v="k"/>
    <n v="148"/>
    <n v="239"/>
    <n v="275"/>
    <n v="0"/>
    <x v="59"/>
  </r>
  <r>
    <n v="79"/>
    <n v="105"/>
    <n v="73"/>
    <n v="227"/>
    <n v="344"/>
    <n v="348"/>
    <s v="k"/>
    <n v="27"/>
    <n v="344"/>
    <n v="348"/>
    <n v="0"/>
    <x v="60"/>
  </r>
  <r>
    <n v="5"/>
    <n v="24"/>
    <n v="43"/>
    <n v="32"/>
    <n v="368"/>
    <n v="391"/>
    <s v="o"/>
    <n v="32"/>
    <n v="108"/>
    <n v="391"/>
    <n v="0"/>
    <x v="61"/>
  </r>
  <r>
    <n v="68"/>
    <n v="112"/>
    <n v="25"/>
    <n v="100"/>
    <n v="220"/>
    <n v="416"/>
    <s v="m"/>
    <n v="100"/>
    <n v="220"/>
    <n v="96"/>
    <n v="320"/>
    <x v="62"/>
  </r>
  <r>
    <n v="37"/>
    <n v="57"/>
    <n v="81"/>
    <n v="137"/>
    <n v="277"/>
    <n v="177"/>
    <s v="o"/>
    <n v="137"/>
    <n v="17"/>
    <n v="177"/>
    <n v="0"/>
    <x v="63"/>
  </r>
  <r>
    <n v="188"/>
    <n v="28"/>
    <n v="7"/>
    <n v="325"/>
    <n v="45"/>
    <n v="184"/>
    <s v="k"/>
    <n v="125"/>
    <n v="45"/>
    <n v="184"/>
    <n v="0"/>
    <x v="64"/>
  </r>
  <r>
    <n v="167"/>
    <n v="41"/>
    <n v="45"/>
    <n v="292"/>
    <n v="86"/>
    <n v="229"/>
    <s v="k"/>
    <n v="92"/>
    <n v="86"/>
    <n v="229"/>
    <n v="0"/>
    <x v="65"/>
  </r>
  <r>
    <n v="197"/>
    <n v="82"/>
    <n v="43"/>
    <n v="289"/>
    <n v="168"/>
    <n v="272"/>
    <s v="k"/>
    <n v="89"/>
    <n v="168"/>
    <n v="272"/>
    <n v="0"/>
    <x v="66"/>
  </r>
  <r>
    <n v="54"/>
    <n v="130"/>
    <n v="50"/>
    <n v="143"/>
    <n v="298"/>
    <n v="322"/>
    <s v="o"/>
    <n v="143"/>
    <n v="38"/>
    <n v="322"/>
    <n v="0"/>
    <x v="67"/>
  </r>
  <r>
    <n v="19"/>
    <n v="153"/>
    <n v="65"/>
    <n v="162"/>
    <n v="191"/>
    <n v="387"/>
    <s v="m"/>
    <n v="162"/>
    <n v="191"/>
    <n v="67"/>
    <n v="320"/>
    <x v="68"/>
  </r>
  <r>
    <n v="27"/>
    <n v="160"/>
    <n v="81"/>
    <n v="189"/>
    <n v="351"/>
    <n v="148"/>
    <s v="o"/>
    <n v="189"/>
    <n v="91"/>
    <n v="148"/>
    <n v="0"/>
    <x v="69"/>
  </r>
  <r>
    <n v="11"/>
    <n v="140"/>
    <n v="77"/>
    <n v="200"/>
    <n v="231"/>
    <n v="225"/>
    <s v="k"/>
    <n v="0"/>
    <n v="231"/>
    <n v="225"/>
    <n v="0"/>
    <x v="70"/>
  </r>
  <r>
    <n v="182"/>
    <n v="50"/>
    <n v="22"/>
    <n v="182"/>
    <n v="281"/>
    <n v="247"/>
    <s v="o"/>
    <n v="182"/>
    <n v="21"/>
    <n v="247"/>
    <n v="0"/>
    <x v="71"/>
  </r>
  <r>
    <n v="63"/>
    <n v="83"/>
    <n v="69"/>
    <n v="245"/>
    <n v="104"/>
    <n v="316"/>
    <s v="k"/>
    <n v="45"/>
    <n v="104"/>
    <n v="316"/>
    <n v="0"/>
    <x v="72"/>
  </r>
  <r>
    <n v="33"/>
    <n v="59"/>
    <n v="46"/>
    <n v="78"/>
    <n v="163"/>
    <n v="362"/>
    <s v="m"/>
    <n v="78"/>
    <n v="163"/>
    <n v="42"/>
    <n v="320"/>
    <x v="73"/>
  </r>
  <r>
    <n v="119"/>
    <n v="57"/>
    <n v="67"/>
    <n v="197"/>
    <n v="220"/>
    <n v="109"/>
    <n v="0"/>
    <n v="197"/>
    <n v="220"/>
    <n v="109"/>
    <n v="0"/>
    <x v="74"/>
  </r>
  <r>
    <n v="58"/>
    <n v="176"/>
    <n v="16"/>
    <n v="255"/>
    <n v="396"/>
    <n v="125"/>
    <s v="k"/>
    <n v="55"/>
    <n v="396"/>
    <n v="125"/>
    <n v="0"/>
    <x v="75"/>
  </r>
  <r>
    <n v="174"/>
    <n v="61"/>
    <n v="46"/>
    <n v="229"/>
    <n v="457"/>
    <n v="171"/>
    <s v="k"/>
    <n v="29"/>
    <n v="457"/>
    <n v="171"/>
    <n v="0"/>
    <x v="76"/>
  </r>
  <r>
    <n v="45"/>
    <n v="154"/>
    <n v="0"/>
    <n v="74"/>
    <n v="611"/>
    <n v="171"/>
    <s v="o"/>
    <n v="74"/>
    <n v="351"/>
    <n v="171"/>
    <n v="0"/>
    <x v="77"/>
  </r>
  <r>
    <n v="94"/>
    <n v="120"/>
    <n v="95"/>
    <n v="168"/>
    <n v="471"/>
    <n v="266"/>
    <s v="o"/>
    <n v="168"/>
    <n v="211"/>
    <n v="266"/>
    <n v="0"/>
    <x v="78"/>
  </r>
  <r>
    <n v="12"/>
    <n v="5"/>
    <n v="42"/>
    <n v="180"/>
    <n v="216"/>
    <n v="308"/>
    <n v="0"/>
    <n v="180"/>
    <n v="216"/>
    <n v="308"/>
    <n v="0"/>
    <x v="79"/>
  </r>
  <r>
    <n v="80"/>
    <n v="170"/>
    <n v="96"/>
    <n v="260"/>
    <n v="386"/>
    <n v="404"/>
    <s v="k"/>
    <n v="60"/>
    <n v="386"/>
    <n v="404"/>
    <n v="0"/>
    <x v="80"/>
  </r>
  <r>
    <n v="80"/>
    <n v="10"/>
    <n v="30"/>
    <n v="140"/>
    <n v="396"/>
    <n v="434"/>
    <s v="o"/>
    <n v="140"/>
    <n v="136"/>
    <n v="434"/>
    <n v="0"/>
    <x v="81"/>
  </r>
  <r>
    <n v="90"/>
    <n v="80"/>
    <n v="31"/>
    <n v="230"/>
    <n v="216"/>
    <n v="465"/>
    <s v="k"/>
    <n v="30"/>
    <n v="216"/>
    <n v="465"/>
    <n v="0"/>
    <x v="82"/>
  </r>
  <r>
    <n v="130"/>
    <n v="163"/>
    <n v="92"/>
    <n v="160"/>
    <n v="379"/>
    <n v="557"/>
    <s v="o"/>
    <n v="160"/>
    <n v="119"/>
    <n v="557"/>
    <n v="0"/>
    <x v="83"/>
  </r>
  <r>
    <n v="54"/>
    <n v="7"/>
    <n v="79"/>
    <n v="214"/>
    <n v="126"/>
    <n v="636"/>
    <s v="k"/>
    <n v="14"/>
    <n v="126"/>
    <n v="636"/>
    <n v="0"/>
    <x v="84"/>
  </r>
  <r>
    <n v="88"/>
    <n v="125"/>
    <n v="97"/>
    <n v="102"/>
    <n v="251"/>
    <n v="733"/>
    <s v="m"/>
    <n v="102"/>
    <n v="251"/>
    <n v="413"/>
    <n v="320"/>
    <x v="85"/>
  </r>
  <r>
    <n v="83"/>
    <n v="85"/>
    <n v="99"/>
    <n v="185"/>
    <n v="336"/>
    <n v="512"/>
    <s v="o"/>
    <n v="185"/>
    <n v="76"/>
    <n v="512"/>
    <n v="0"/>
    <x v="86"/>
  </r>
  <r>
    <n v="139"/>
    <n v="155"/>
    <n v="11"/>
    <n v="324"/>
    <n v="231"/>
    <n v="523"/>
    <s v="k"/>
    <n v="124"/>
    <n v="231"/>
    <n v="523"/>
    <n v="0"/>
    <x v="87"/>
  </r>
  <r>
    <n v="82"/>
    <n v="43"/>
    <n v="93"/>
    <n v="206"/>
    <n v="274"/>
    <n v="616"/>
    <s v="k"/>
    <n v="6"/>
    <n v="274"/>
    <n v="616"/>
    <n v="0"/>
    <x v="88"/>
  </r>
  <r>
    <n v="23"/>
    <n v="40"/>
    <n v="83"/>
    <n v="29"/>
    <n v="314"/>
    <n v="699"/>
    <s v="o"/>
    <n v="29"/>
    <n v="54"/>
    <n v="699"/>
    <n v="0"/>
    <x v="89"/>
  </r>
  <r>
    <n v="118"/>
    <n v="165"/>
    <n v="56"/>
    <n v="147"/>
    <n v="219"/>
    <n v="755"/>
    <s v="m"/>
    <n v="147"/>
    <n v="219"/>
    <n v="435"/>
    <n v="320"/>
    <x v="90"/>
  </r>
  <r>
    <n v="59"/>
    <n v="35"/>
    <n v="17"/>
    <n v="206"/>
    <n v="254"/>
    <n v="452"/>
    <s v="k"/>
    <n v="6"/>
    <n v="254"/>
    <n v="452"/>
    <n v="0"/>
    <x v="91"/>
  </r>
  <r>
    <n v="127"/>
    <n v="58"/>
    <n v="39"/>
    <n v="133"/>
    <n v="312"/>
    <n v="491"/>
    <s v="o"/>
    <n v="133"/>
    <n v="52"/>
    <n v="491"/>
    <n v="0"/>
    <x v="92"/>
  </r>
  <r>
    <n v="121"/>
    <n v="175"/>
    <n v="77"/>
    <n v="254"/>
    <n v="227"/>
    <n v="568"/>
    <s v="k"/>
    <n v="54"/>
    <n v="227"/>
    <n v="568"/>
    <n v="0"/>
    <x v="93"/>
  </r>
  <r>
    <n v="80"/>
    <n v="101"/>
    <n v="3"/>
    <n v="134"/>
    <n v="328"/>
    <n v="571"/>
    <s v="o"/>
    <n v="134"/>
    <n v="68"/>
    <n v="571"/>
    <n v="0"/>
    <x v="94"/>
  </r>
  <r>
    <n v="189"/>
    <n v="161"/>
    <n v="53"/>
    <n v="323"/>
    <n v="229"/>
    <n v="624"/>
    <s v="k"/>
    <n v="123"/>
    <n v="229"/>
    <n v="624"/>
    <n v="0"/>
    <x v="95"/>
  </r>
  <r>
    <n v="18"/>
    <n v="61"/>
    <n v="19"/>
    <n v="141"/>
    <n v="290"/>
    <n v="643"/>
    <s v="o"/>
    <n v="141"/>
    <n v="30"/>
    <n v="643"/>
    <n v="0"/>
    <x v="96"/>
  </r>
  <r>
    <n v="68"/>
    <n v="127"/>
    <n v="3"/>
    <n v="209"/>
    <n v="157"/>
    <n v="646"/>
    <s v="k"/>
    <n v="9"/>
    <n v="157"/>
    <n v="646"/>
    <n v="0"/>
    <x v="97"/>
  </r>
  <r>
    <n v="37"/>
    <n v="112"/>
    <n v="68"/>
    <n v="46"/>
    <n v="269"/>
    <n v="714"/>
    <s v="o"/>
    <n v="46"/>
    <n v="9"/>
    <n v="714"/>
    <n v="0"/>
    <x v="98"/>
  </r>
  <r>
    <n v="40"/>
    <n v="140"/>
    <n v="15"/>
    <n v="86"/>
    <n v="149"/>
    <n v="729"/>
    <s v="m"/>
    <n v="86"/>
    <n v="149"/>
    <n v="409"/>
    <n v="320"/>
    <x v="99"/>
  </r>
  <r>
    <n v="189"/>
    <n v="87"/>
    <n v="64"/>
    <n v="275"/>
    <n v="236"/>
    <n v="473"/>
    <s v="k"/>
    <n v="75"/>
    <n v="236"/>
    <n v="473"/>
    <n v="0"/>
    <x v="100"/>
  </r>
  <r>
    <n v="145"/>
    <n v="18"/>
    <n v="1"/>
    <n v="220"/>
    <n v="254"/>
    <n v="474"/>
    <s v="k"/>
    <n v="20"/>
    <n v="254"/>
    <n v="474"/>
    <n v="0"/>
    <x v="101"/>
  </r>
  <r>
    <n v="148"/>
    <n v="27"/>
    <n v="13"/>
    <n v="168"/>
    <n v="281"/>
    <n v="487"/>
    <s v="o"/>
    <n v="168"/>
    <n v="21"/>
    <n v="487"/>
    <n v="0"/>
    <x v="102"/>
  </r>
  <r>
    <n v="127"/>
    <n v="161"/>
    <n v="31"/>
    <n v="295"/>
    <n v="182"/>
    <n v="518"/>
    <s v="k"/>
    <n v="95"/>
    <n v="182"/>
    <n v="518"/>
    <n v="0"/>
    <x v="103"/>
  </r>
  <r>
    <n v="131"/>
    <n v="1"/>
    <n v="98"/>
    <n v="226"/>
    <n v="183"/>
    <n v="616"/>
    <s v="k"/>
    <n v="26"/>
    <n v="183"/>
    <n v="616"/>
    <n v="0"/>
    <x v="104"/>
  </r>
  <r>
    <n v="142"/>
    <n v="131"/>
    <n v="62"/>
    <n v="168"/>
    <n v="314"/>
    <n v="678"/>
    <s v="o"/>
    <n v="168"/>
    <n v="54"/>
    <n v="678"/>
    <n v="0"/>
    <x v="105"/>
  </r>
  <r>
    <n v="121"/>
    <n v="150"/>
    <n v="25"/>
    <n v="289"/>
    <n v="204"/>
    <n v="703"/>
    <s v="k"/>
    <n v="89"/>
    <n v="204"/>
    <n v="703"/>
    <n v="0"/>
    <x v="106"/>
  </r>
  <r>
    <n v="33"/>
    <n v="113"/>
    <n v="62"/>
    <n v="122"/>
    <n v="317"/>
    <n v="765"/>
    <s v="o"/>
    <n v="122"/>
    <n v="57"/>
    <n v="765"/>
    <n v="0"/>
    <x v="107"/>
  </r>
  <r>
    <n v="142"/>
    <n v="44"/>
    <n v="92"/>
    <n v="264"/>
    <n v="101"/>
    <n v="857"/>
    <s v="k"/>
    <n v="64"/>
    <n v="101"/>
    <n v="857"/>
    <n v="0"/>
    <x v="108"/>
  </r>
  <r>
    <n v="119"/>
    <n v="167"/>
    <n v="64"/>
    <n v="183"/>
    <n v="268"/>
    <n v="921"/>
    <s v="o"/>
    <n v="183"/>
    <n v="8"/>
    <n v="921"/>
    <n v="0"/>
    <x v="109"/>
  </r>
  <r>
    <n v="54"/>
    <n v="109"/>
    <n v="65"/>
    <n v="237"/>
    <n v="117"/>
    <n v="986"/>
    <s v="k"/>
    <n v="37"/>
    <n v="117"/>
    <n v="986"/>
    <n v="0"/>
    <x v="110"/>
  </r>
  <r>
    <n v="53"/>
    <n v="94"/>
    <n v="43"/>
    <n v="90"/>
    <n v="211"/>
    <n v="1029"/>
    <s v="m"/>
    <n v="90"/>
    <n v="211"/>
    <n v="709"/>
    <n v="320"/>
    <x v="111"/>
  </r>
  <r>
    <n v="165"/>
    <n v="101"/>
    <n v="8"/>
    <n v="255"/>
    <n v="312"/>
    <n v="717"/>
    <s v="k"/>
    <n v="55"/>
    <n v="312"/>
    <n v="717"/>
    <n v="0"/>
    <x v="112"/>
  </r>
  <r>
    <n v="159"/>
    <n v="68"/>
    <n v="96"/>
    <n v="214"/>
    <n v="380"/>
    <n v="813"/>
    <s v="k"/>
    <n v="14"/>
    <n v="380"/>
    <n v="813"/>
    <n v="0"/>
    <x v="113"/>
  </r>
  <r>
    <n v="79"/>
    <n v="119"/>
    <n v="35"/>
    <n v="93"/>
    <n v="499"/>
    <n v="848"/>
    <s v="o"/>
    <n v="93"/>
    <n v="239"/>
    <n v="848"/>
    <n v="0"/>
    <x v="114"/>
  </r>
  <r>
    <n v="128"/>
    <n v="148"/>
    <n v="77"/>
    <n v="221"/>
    <n v="387"/>
    <n v="925"/>
    <s v="k"/>
    <n v="21"/>
    <n v="387"/>
    <n v="925"/>
    <n v="0"/>
    <x v="115"/>
  </r>
  <r>
    <n v="195"/>
    <n v="39"/>
    <n v="77"/>
    <n v="216"/>
    <n v="426"/>
    <n v="1002"/>
    <s v="k"/>
    <n v="16"/>
    <n v="426"/>
    <n v="1002"/>
    <n v="0"/>
    <x v="116"/>
  </r>
  <r>
    <n v="87"/>
    <n v="8"/>
    <n v="17"/>
    <n v="103"/>
    <n v="434"/>
    <n v="1019"/>
    <s v="o"/>
    <n v="103"/>
    <n v="174"/>
    <n v="1019"/>
    <n v="0"/>
    <x v="117"/>
  </r>
  <r>
    <n v="114"/>
    <n v="124"/>
    <n v="94"/>
    <n v="217"/>
    <n v="298"/>
    <n v="1113"/>
    <s v="k"/>
    <n v="17"/>
    <n v="298"/>
    <n v="1113"/>
    <n v="0"/>
    <x v="118"/>
  </r>
  <r>
    <n v="126"/>
    <n v="122"/>
    <n v="39"/>
    <n v="143"/>
    <n v="420"/>
    <n v="1152"/>
    <s v="o"/>
    <n v="143"/>
    <n v="160"/>
    <n v="1152"/>
    <n v="0"/>
    <x v="119"/>
  </r>
  <r>
    <n v="96"/>
    <n v="113"/>
    <n v="28"/>
    <n v="239"/>
    <n v="273"/>
    <n v="1180"/>
    <s v="k"/>
    <n v="39"/>
    <n v="273"/>
    <n v="1180"/>
    <n v="0"/>
    <x v="120"/>
  </r>
  <r>
    <n v="165"/>
    <n v="4"/>
    <n v="83"/>
    <n v="204"/>
    <n v="277"/>
    <n v="1263"/>
    <s v="k"/>
    <n v="4"/>
    <n v="277"/>
    <n v="1263"/>
    <n v="0"/>
    <x v="121"/>
  </r>
  <r>
    <n v="1"/>
    <n v="117"/>
    <n v="76"/>
    <n v="5"/>
    <n v="394"/>
    <n v="1339"/>
    <s v="o"/>
    <n v="5"/>
    <n v="134"/>
    <n v="1339"/>
    <n v="0"/>
    <x v="122"/>
  </r>
  <r>
    <n v="107"/>
    <n v="70"/>
    <n v="28"/>
    <n v="112"/>
    <n v="204"/>
    <n v="1367"/>
    <s v="m"/>
    <n v="112"/>
    <n v="204"/>
    <n v="1047"/>
    <n v="320"/>
    <x v="123"/>
  </r>
  <r>
    <n v="83"/>
    <n v="81"/>
    <n v="1"/>
    <n v="195"/>
    <n v="285"/>
    <n v="1048"/>
    <s v="o"/>
    <n v="195"/>
    <n v="25"/>
    <n v="1048"/>
    <n v="0"/>
    <x v="124"/>
  </r>
  <r>
    <n v="43"/>
    <n v="109"/>
    <n v="50"/>
    <n v="238"/>
    <n v="134"/>
    <n v="1098"/>
    <s v="k"/>
    <n v="38"/>
    <n v="134"/>
    <n v="1098"/>
    <n v="0"/>
    <x v="125"/>
  </r>
  <r>
    <n v="52"/>
    <n v="110"/>
    <n v="19"/>
    <n v="90"/>
    <n v="244"/>
    <n v="1117"/>
    <s v="m"/>
    <n v="90"/>
    <n v="244"/>
    <n v="797"/>
    <n v="320"/>
    <x v="126"/>
  </r>
  <r>
    <n v="104"/>
    <n v="132"/>
    <n v="57"/>
    <n v="194"/>
    <n v="376"/>
    <n v="854"/>
    <s v="o"/>
    <n v="194"/>
    <n v="116"/>
    <n v="854"/>
    <n v="0"/>
    <x v="127"/>
  </r>
  <r>
    <n v="57"/>
    <n v="150"/>
    <n v="36"/>
    <n v="251"/>
    <n v="266"/>
    <n v="890"/>
    <s v="k"/>
    <n v="51"/>
    <n v="266"/>
    <n v="890"/>
    <n v="0"/>
    <x v="128"/>
  </r>
  <r>
    <n v="86"/>
    <n v="183"/>
    <n v="0"/>
    <n v="137"/>
    <n v="449"/>
    <n v="890"/>
    <s v="o"/>
    <n v="137"/>
    <n v="189"/>
    <n v="890"/>
    <n v="0"/>
    <x v="129"/>
  </r>
  <r>
    <n v="108"/>
    <n v="20"/>
    <n v="87"/>
    <n v="245"/>
    <n v="209"/>
    <n v="977"/>
    <s v="k"/>
    <n v="45"/>
    <n v="209"/>
    <n v="977"/>
    <n v="0"/>
    <x v="130"/>
  </r>
  <r>
    <n v="102"/>
    <n v="142"/>
    <n v="20"/>
    <n v="147"/>
    <n v="351"/>
    <n v="997"/>
    <s v="o"/>
    <n v="147"/>
    <n v="91"/>
    <n v="997"/>
    <n v="0"/>
    <x v="131"/>
  </r>
  <r>
    <n v="81"/>
    <n v="133"/>
    <n v="25"/>
    <n v="228"/>
    <n v="224"/>
    <n v="1022"/>
    <s v="k"/>
    <n v="28"/>
    <n v="224"/>
    <n v="1022"/>
    <n v="0"/>
    <x v="132"/>
  </r>
  <r>
    <n v="59"/>
    <n v="87"/>
    <n v="10"/>
    <n v="87"/>
    <n v="311"/>
    <n v="1032"/>
    <s v="o"/>
    <n v="87"/>
    <n v="51"/>
    <n v="1032"/>
    <n v="0"/>
    <x v="133"/>
  </r>
  <r>
    <n v="21"/>
    <n v="75"/>
    <n v="65"/>
    <n v="108"/>
    <n v="126"/>
    <n v="1097"/>
    <s v="m"/>
    <n v="108"/>
    <n v="126"/>
    <n v="777"/>
    <n v="320"/>
    <x v="134"/>
  </r>
  <r>
    <n v="79"/>
    <n v="14"/>
    <n v="27"/>
    <n v="187"/>
    <n v="140"/>
    <n v="804"/>
    <s v="m"/>
    <n v="187"/>
    <n v="140"/>
    <n v="484"/>
    <n v="320"/>
    <x v="135"/>
  </r>
  <r>
    <n v="56"/>
    <n v="12"/>
    <n v="25"/>
    <n v="243"/>
    <n v="152"/>
    <n v="509"/>
    <s v="k"/>
    <n v="43"/>
    <n v="152"/>
    <n v="509"/>
    <n v="0"/>
    <x v="136"/>
  </r>
  <r>
    <n v="195"/>
    <n v="90"/>
    <n v="56"/>
    <n v="238"/>
    <n v="242"/>
    <n v="565"/>
    <s v="k"/>
    <n v="38"/>
    <n v="242"/>
    <n v="565"/>
    <n v="0"/>
    <x v="137"/>
  </r>
  <r>
    <n v="113"/>
    <n v="90"/>
    <n v="24"/>
    <n v="151"/>
    <n v="332"/>
    <n v="589"/>
    <s v="o"/>
    <n v="151"/>
    <n v="72"/>
    <n v="589"/>
    <n v="0"/>
    <x v="138"/>
  </r>
  <r>
    <n v="93"/>
    <n v="139"/>
    <n v="47"/>
    <n v="244"/>
    <n v="211"/>
    <n v="636"/>
    <s v="k"/>
    <n v="44"/>
    <n v="211"/>
    <n v="636"/>
    <n v="0"/>
    <x v="139"/>
  </r>
  <r>
    <n v="93"/>
    <n v="147"/>
    <n v="26"/>
    <n v="137"/>
    <n v="358"/>
    <n v="662"/>
    <s v="o"/>
    <n v="137"/>
    <n v="98"/>
    <n v="662"/>
    <n v="0"/>
    <x v="140"/>
  </r>
  <r>
    <n v="79"/>
    <n v="145"/>
    <n v="36"/>
    <n v="216"/>
    <n v="243"/>
    <n v="698"/>
    <s v="k"/>
    <n v="16"/>
    <n v="243"/>
    <n v="698"/>
    <n v="0"/>
    <x v="141"/>
  </r>
  <r>
    <n v="148"/>
    <n v="127"/>
    <n v="27"/>
    <n v="164"/>
    <n v="370"/>
    <n v="725"/>
    <s v="o"/>
    <n v="164"/>
    <n v="110"/>
    <n v="725"/>
    <n v="0"/>
    <x v="142"/>
  </r>
  <r>
    <n v="132"/>
    <n v="128"/>
    <n v="37"/>
    <n v="296"/>
    <n v="238"/>
    <n v="762"/>
    <s v="k"/>
    <n v="96"/>
    <n v="238"/>
    <n v="762"/>
    <n v="0"/>
    <x v="143"/>
  </r>
  <r>
    <n v="22"/>
    <n v="115"/>
    <n v="28"/>
    <n v="118"/>
    <n v="353"/>
    <n v="790"/>
    <s v="o"/>
    <n v="118"/>
    <n v="93"/>
    <n v="790"/>
    <n v="0"/>
    <x v="144"/>
  </r>
  <r>
    <n v="50"/>
    <n v="99"/>
    <n v="78"/>
    <n v="168"/>
    <n v="192"/>
    <n v="868"/>
    <s v="m"/>
    <n v="168"/>
    <n v="192"/>
    <n v="548"/>
    <n v="320"/>
    <x v="145"/>
  </r>
  <r>
    <n v="178"/>
    <n v="146"/>
    <n v="75"/>
    <n v="346"/>
    <n v="338"/>
    <n v="623"/>
    <s v="k"/>
    <n v="146"/>
    <n v="338"/>
    <n v="623"/>
    <n v="0"/>
    <x v="146"/>
  </r>
  <r>
    <n v="97"/>
    <n v="135"/>
    <n v="66"/>
    <n v="243"/>
    <n v="473"/>
    <n v="689"/>
    <s v="k"/>
    <n v="43"/>
    <n v="473"/>
    <n v="689"/>
    <n v="0"/>
    <x v="147"/>
  </r>
  <r>
    <n v="138"/>
    <n v="160"/>
    <n v="6"/>
    <n v="181"/>
    <n v="633"/>
    <n v="695"/>
    <s v="o"/>
    <n v="181"/>
    <n v="373"/>
    <n v="695"/>
    <n v="0"/>
    <x v="148"/>
  </r>
  <r>
    <n v="194"/>
    <n v="87"/>
    <n v="60"/>
    <n v="375"/>
    <n v="460"/>
    <n v="755"/>
    <s v="k"/>
    <n v="175"/>
    <n v="460"/>
    <n v="755"/>
    <n v="0"/>
    <x v="149"/>
  </r>
  <r>
    <n v="86"/>
    <n v="21"/>
    <n v="45"/>
    <n v="261"/>
    <n v="481"/>
    <n v="800"/>
    <s v="k"/>
    <n v="61"/>
    <n v="481"/>
    <n v="800"/>
    <n v="0"/>
    <x v="150"/>
  </r>
  <r>
    <n v="26"/>
    <n v="60"/>
    <n v="44"/>
    <n v="87"/>
    <n v="541"/>
    <n v="844"/>
    <s v="o"/>
    <n v="87"/>
    <n v="281"/>
    <n v="844"/>
    <n v="0"/>
    <x v="151"/>
  </r>
  <r>
    <n v="28"/>
    <n v="35"/>
    <n v="96"/>
    <n v="115"/>
    <n v="316"/>
    <n v="940"/>
    <s v="o"/>
    <n v="115"/>
    <n v="56"/>
    <n v="940"/>
    <n v="0"/>
    <x v="152"/>
  </r>
  <r>
    <n v="53"/>
    <n v="100"/>
    <n v="64"/>
    <n v="168"/>
    <n v="156"/>
    <n v="1004"/>
    <s v="m"/>
    <n v="168"/>
    <n v="156"/>
    <n v="684"/>
    <n v="320"/>
    <x v="153"/>
  </r>
  <r>
    <n v="168"/>
    <n v="64"/>
    <n v="46"/>
    <n v="336"/>
    <n v="220"/>
    <n v="730"/>
    <s v="k"/>
    <n v="136"/>
    <n v="220"/>
    <n v="730"/>
    <n v="0"/>
    <x v="154"/>
  </r>
  <r>
    <n v="77"/>
    <n v="60"/>
    <n v="35"/>
    <n v="213"/>
    <n v="280"/>
    <n v="765"/>
    <s v="k"/>
    <n v="13"/>
    <n v="280"/>
    <n v="765"/>
    <n v="0"/>
    <x v="155"/>
  </r>
  <r>
    <n v="17"/>
    <n v="80"/>
    <n v="30"/>
    <n v="30"/>
    <n v="360"/>
    <n v="795"/>
    <s v="o"/>
    <n v="30"/>
    <n v="100"/>
    <n v="795"/>
    <n v="0"/>
    <x v="156"/>
  </r>
  <r>
    <n v="175"/>
    <n v="47"/>
    <n v="25"/>
    <n v="205"/>
    <n v="147"/>
    <n v="820"/>
    <s v="k"/>
    <n v="5"/>
    <n v="147"/>
    <n v="820"/>
    <n v="0"/>
    <x v="157"/>
  </r>
  <r>
    <n v="164"/>
    <n v="60"/>
    <n v="22"/>
    <n v="169"/>
    <n v="207"/>
    <n v="842"/>
    <s v="m"/>
    <n v="169"/>
    <n v="207"/>
    <n v="522"/>
    <n v="320"/>
    <x v="158"/>
  </r>
  <r>
    <n v="199"/>
    <n v="80"/>
    <n v="45"/>
    <n v="368"/>
    <n v="287"/>
    <n v="567"/>
    <s v="k"/>
    <n v="168"/>
    <n v="287"/>
    <n v="567"/>
    <n v="0"/>
    <x v="159"/>
  </r>
  <r>
    <n v="111"/>
    <n v="92"/>
    <n v="45"/>
    <n v="279"/>
    <n v="379"/>
    <n v="612"/>
    <s v="k"/>
    <n v="79"/>
    <n v="379"/>
    <n v="612"/>
    <n v="0"/>
    <x v="160"/>
  </r>
  <r>
    <n v="58"/>
    <n v="90"/>
    <n v="40"/>
    <n v="137"/>
    <n v="469"/>
    <n v="652"/>
    <s v="o"/>
    <n v="137"/>
    <n v="209"/>
    <n v="652"/>
    <n v="0"/>
    <x v="161"/>
  </r>
  <r>
    <n v="59"/>
    <n v="164"/>
    <n v="47"/>
    <n v="196"/>
    <n v="373"/>
    <n v="699"/>
    <s v="o"/>
    <n v="196"/>
    <n v="113"/>
    <n v="699"/>
    <n v="0"/>
    <x v="162"/>
  </r>
  <r>
    <n v="158"/>
    <n v="120"/>
    <n v="30"/>
    <n v="354"/>
    <n v="233"/>
    <n v="729"/>
    <s v="k"/>
    <n v="154"/>
    <n v="233"/>
    <n v="729"/>
    <n v="0"/>
    <x v="163"/>
  </r>
  <r>
    <n v="84"/>
    <n v="90"/>
    <n v="30"/>
    <n v="238"/>
    <n v="323"/>
    <n v="759"/>
    <s v="k"/>
    <n v="38"/>
    <n v="323"/>
    <n v="759"/>
    <n v="0"/>
    <x v="164"/>
  </r>
  <r>
    <n v="64"/>
    <n v="61"/>
    <n v="60"/>
    <n v="102"/>
    <n v="384"/>
    <n v="819"/>
    <s v="o"/>
    <n v="102"/>
    <n v="124"/>
    <n v="819"/>
    <n v="0"/>
    <x v="165"/>
  </r>
  <r>
    <n v="125"/>
    <n v="84"/>
    <n v="40"/>
    <n v="227"/>
    <n v="208"/>
    <n v="859"/>
    <s v="k"/>
    <n v="27"/>
    <n v="208"/>
    <n v="859"/>
    <n v="0"/>
    <x v="166"/>
  </r>
  <r>
    <n v="148"/>
    <n v="110"/>
    <n v="50"/>
    <n v="175"/>
    <n v="318"/>
    <n v="909"/>
    <s v="o"/>
    <n v="175"/>
    <n v="58"/>
    <n v="909"/>
    <n v="0"/>
    <x v="167"/>
  </r>
  <r>
    <n v="172"/>
    <n v="100"/>
    <n v="30"/>
    <n v="347"/>
    <n v="158"/>
    <n v="939"/>
    <s v="k"/>
    <n v="147"/>
    <n v="158"/>
    <n v="939"/>
    <n v="0"/>
    <x v="168"/>
  </r>
  <r>
    <n v="103"/>
    <n v="60"/>
    <n v="40"/>
    <n v="250"/>
    <n v="218"/>
    <n v="979"/>
    <s v="k"/>
    <n v="50"/>
    <n v="218"/>
    <n v="979"/>
    <n v="0"/>
    <x v="169"/>
  </r>
  <r>
    <n v="191"/>
    <n v="41"/>
    <n v="52"/>
    <n v="241"/>
    <n v="259"/>
    <n v="1031"/>
    <s v="k"/>
    <n v="41"/>
    <n v="259"/>
    <n v="1031"/>
    <n v="0"/>
    <x v="170"/>
  </r>
  <r>
    <n v="128"/>
    <n v="98"/>
    <n v="40"/>
    <n v="169"/>
    <n v="357"/>
    <n v="1071"/>
    <s v="o"/>
    <n v="169"/>
    <n v="97"/>
    <n v="1071"/>
    <n v="0"/>
    <x v="171"/>
  </r>
  <r>
    <n v="75"/>
    <n v="87"/>
    <n v="47"/>
    <n v="244"/>
    <n v="184"/>
    <n v="1118"/>
    <s v="k"/>
    <n v="44"/>
    <n v="184"/>
    <n v="1118"/>
    <n v="0"/>
    <x v="172"/>
  </r>
  <r>
    <n v="38"/>
    <n v="100"/>
    <n v="50"/>
    <n v="82"/>
    <n v="284"/>
    <n v="1168"/>
    <s v="o"/>
    <n v="82"/>
    <n v="24"/>
    <n v="1168"/>
    <n v="0"/>
    <x v="173"/>
  </r>
  <r>
    <n v="80"/>
    <n v="40"/>
    <n v="30"/>
    <n v="162"/>
    <n v="64"/>
    <n v="1198"/>
    <s v="m"/>
    <n v="162"/>
    <n v="64"/>
    <n v="878"/>
    <n v="320"/>
    <x v="174"/>
  </r>
  <r>
    <n v="55"/>
    <n v="60"/>
    <n v="50"/>
    <n v="217"/>
    <n v="124"/>
    <n v="928"/>
    <s v="k"/>
    <n v="17"/>
    <n v="124"/>
    <n v="928"/>
    <n v="0"/>
    <x v="175"/>
  </r>
  <r>
    <n v="10"/>
    <n v="80"/>
    <n v="48"/>
    <n v="27"/>
    <n v="204"/>
    <n v="976"/>
    <s v="m"/>
    <n v="27"/>
    <n v="204"/>
    <n v="656"/>
    <n v="320"/>
    <x v="176"/>
  </r>
  <r>
    <n v="95"/>
    <n v="60"/>
    <n v="51"/>
    <n v="122"/>
    <n v="264"/>
    <n v="707"/>
    <s v="o"/>
    <n v="122"/>
    <n v="4"/>
    <n v="707"/>
    <n v="0"/>
    <x v="177"/>
  </r>
  <r>
    <n v="90"/>
    <n v="100"/>
    <n v="50"/>
    <n v="212"/>
    <n v="104"/>
    <n v="757"/>
    <s v="k"/>
    <n v="12"/>
    <n v="104"/>
    <n v="757"/>
    <n v="0"/>
    <x v="178"/>
  </r>
  <r>
    <n v="186"/>
    <n v="60"/>
    <n v="92"/>
    <n v="198"/>
    <n v="164"/>
    <n v="849"/>
    <s v="m"/>
    <n v="198"/>
    <n v="164"/>
    <n v="529"/>
    <n v="320"/>
    <x v="179"/>
  </r>
  <r>
    <n v="2"/>
    <n v="40"/>
    <n v="50"/>
    <n v="200"/>
    <n v="204"/>
    <n v="579"/>
    <s v="k"/>
    <n v="0"/>
    <n v="204"/>
    <n v="579"/>
    <n v="0"/>
    <x v="180"/>
  </r>
  <r>
    <n v="136"/>
    <n v="20"/>
    <n v="66"/>
    <n v="136"/>
    <n v="224"/>
    <n v="645"/>
    <s v="m"/>
    <n v="136"/>
    <n v="224"/>
    <n v="325"/>
    <n v="320"/>
    <x v="181"/>
  </r>
  <r>
    <n v="4"/>
    <n v="20"/>
    <n v="10"/>
    <n v="140"/>
    <n v="244"/>
    <n v="335"/>
    <s v="m"/>
    <n v="140"/>
    <n v="244"/>
    <n v="15"/>
    <n v="320"/>
    <x v="1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6EF60-5BC7-418B-BD9A-130DDBB46F2E}" name="Tabela przestawna11" cacheId="27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D16" firstHeaderRow="0" firstDataRow="1" firstDataCol="1"/>
  <pivotFields count="14"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x="1"/>
        <item x="2"/>
        <item sd="0"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3"/>
    <field x="12"/>
    <field x="11"/>
  </rowFields>
  <rowItems count="13">
    <i>
      <x v="1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kostka" fld="0" baseField="0" baseItem="0"/>
    <dataField name="Suma z orzech" fld="1" baseField="0" baseItem="0"/>
    <dataField name="Suma z miał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E9029620-D052-4B88-87DB-6462EB0E9DBC}" autoFormatId="16" applyNumberFormats="0" applyBorderFormats="0" applyFontFormats="0" applyPatternFormats="0" applyAlignmentFormats="0" applyWidthHeightFormats="0">
  <queryTableRefresh nextId="14" unboundColumnsRight="10">
    <queryTableFields count="13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10E642-3148-4DFA-B2E7-9FA4BB923E24}" name="piastek" displayName="piastek" ref="A1:M184" tableType="queryTable" totalsRowShown="0">
  <autoFilter ref="A1:M184" xr:uid="{EB10E642-3148-4DFA-B2E7-9FA4BB923E24}"/>
  <tableColumns count="13">
    <tableColumn id="1" xr3:uid="{A8A94F99-CD3F-4619-9869-A93D82E8FE93}" uniqueName="1" name="kostka" queryTableFieldId="1"/>
    <tableColumn id="2" xr3:uid="{D9DAC16F-041E-47ED-A000-D5E0FA73F078}" uniqueName="2" name="orzech" queryTableFieldId="2"/>
    <tableColumn id="3" xr3:uid="{6AE273A9-C759-4D71-8BD1-D9EBC61CFC23}" uniqueName="3" name="miał" queryTableFieldId="3"/>
    <tableColumn id="4" xr3:uid="{3948A0C1-744E-4CF2-BCE4-A03EE77287CB}" uniqueName="4" name="ile_kostki" queryTableFieldId="4"/>
    <tableColumn id="5" xr3:uid="{70D84026-D1BB-4B0B-927D-637713420887}" uniqueName="5" name="ile_orzech" queryTableFieldId="5"/>
    <tableColumn id="6" xr3:uid="{F06CA083-8110-4571-A1D8-D7A3CA38945C}" uniqueName="6" name="ile_mial" queryTableFieldId="6"/>
    <tableColumn id="7" xr3:uid="{FAF51383-AB6B-4463-8AD3-51F89049D8EE}" uniqueName="7" name="czym" queryTableFieldId="7">
      <calculatedColumnFormula>IF(piastek[[#This Row],[ile_kostki]]&gt;=200,"k", IF(piastek[[#This Row],[ile_orzech]]&gt;=200*1.3,"o",IF(piastek[[#This Row],[ile_mial]]&gt;= 200*1.6,"m",0)))</calculatedColumnFormula>
    </tableColumn>
    <tableColumn id="8" xr3:uid="{EB8D6067-8B4D-4869-A2F2-0ACBA0E6D8B0}" uniqueName="8" name="k" queryTableFieldId="8">
      <calculatedColumnFormula>IF(piastek[[#This Row],[czym]]="k",piastek[[#This Row],[ile_kostki]]-200,piastek[[#This Row],[ile_kostki]])</calculatedColumnFormula>
    </tableColumn>
    <tableColumn id="9" xr3:uid="{CBC10A9B-1D49-4496-A1E7-9D5C67EC310E}" uniqueName="9" name="o" queryTableFieldId="9">
      <calculatedColumnFormula>IF(piastek[[#This Row],[czym]]="o",piastek[[#This Row],[ile_orzech]]-260,piastek[[#This Row],[ile_orzech]])</calculatedColumnFormula>
    </tableColumn>
    <tableColumn id="10" xr3:uid="{F2C25B51-B2E7-4F9E-A378-21E96F07BC63}" uniqueName="10" name="m" queryTableFieldId="10">
      <calculatedColumnFormula>IF(piastek[[#This Row],[czym]]="m",piastek[[#This Row],[ile_mial]]-(200*1.6),piastek[[#This Row],[ile_mial]])</calculatedColumnFormula>
    </tableColumn>
    <tableColumn id="11" xr3:uid="{7DA97107-6041-448A-8016-44264A6AE18B}" uniqueName="11" name="Kolumna1" queryTableFieldId="11">
      <calculatedColumnFormula>piastek[[#This Row],[ile_mial]]-piastek[[#This Row],[m]]</calculatedColumnFormula>
    </tableColumn>
    <tableColumn id="12" xr3:uid="{2A857574-65A2-44A8-86F9-4088D745533E}" uniqueName="12" name="data" queryTableFieldId="12"/>
    <tableColumn id="13" xr3:uid="{B9E44956-08AD-4471-BA41-D8C62F28800C}" uniqueName="13" name="koszt" queryTableFieldId="13">
      <calculatedColumnFormula>piastek[[#This Row],[kostka]]*685 + piastek[[#This Row],[orzech]]*620 + piastek[[#This Row],[miał]]*380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DE35-4AA0-4CE4-BB47-36DAEB177981}">
  <dimension ref="A3:K16"/>
  <sheetViews>
    <sheetView workbookViewId="0">
      <selection activeCell="I11" sqref="I11"/>
    </sheetView>
  </sheetViews>
  <sheetFormatPr defaultRowHeight="15" x14ac:dyDescent="0.25"/>
  <cols>
    <col min="1" max="1" width="17.7109375" bestFit="1" customWidth="1"/>
    <col min="2" max="2" width="13.42578125" bestFit="1" customWidth="1"/>
    <col min="3" max="3" width="13.5703125" bestFit="1" customWidth="1"/>
    <col min="4" max="4" width="11.42578125" bestFit="1" customWidth="1"/>
  </cols>
  <sheetData>
    <row r="3" spans="1:11" x14ac:dyDescent="0.25">
      <c r="A3" s="2" t="s">
        <v>12</v>
      </c>
      <c r="B3" t="s">
        <v>26</v>
      </c>
      <c r="C3" t="s">
        <v>27</v>
      </c>
      <c r="D3" t="s">
        <v>28</v>
      </c>
    </row>
    <row r="4" spans="1:11" x14ac:dyDescent="0.25">
      <c r="A4" s="3" t="s">
        <v>14</v>
      </c>
      <c r="B4" s="6">
        <v>7194</v>
      </c>
      <c r="C4" s="6">
        <v>7291</v>
      </c>
      <c r="D4" s="6">
        <v>4251</v>
      </c>
      <c r="I4" t="s">
        <v>0</v>
      </c>
      <c r="J4" t="s">
        <v>1</v>
      </c>
      <c r="K4" t="s">
        <v>2</v>
      </c>
    </row>
    <row r="5" spans="1:11" x14ac:dyDescent="0.25">
      <c r="A5" s="4" t="s">
        <v>15</v>
      </c>
      <c r="B5" s="6">
        <v>7194</v>
      </c>
      <c r="C5" s="6">
        <v>7291</v>
      </c>
      <c r="D5" s="6">
        <v>4251</v>
      </c>
      <c r="H5" s="5" t="s">
        <v>16</v>
      </c>
      <c r="I5" s="6">
        <v>1742</v>
      </c>
      <c r="J5" s="6">
        <v>1658</v>
      </c>
      <c r="K5" s="6">
        <v>915</v>
      </c>
    </row>
    <row r="6" spans="1:11" x14ac:dyDescent="0.25">
      <c r="A6" s="5" t="s">
        <v>16</v>
      </c>
      <c r="B6" s="6">
        <v>1742</v>
      </c>
      <c r="C6" s="6">
        <v>1658</v>
      </c>
      <c r="D6" s="6">
        <v>915</v>
      </c>
      <c r="H6" s="5" t="s">
        <v>17</v>
      </c>
      <c r="I6" s="6">
        <v>2756</v>
      </c>
      <c r="J6" s="6">
        <v>2884</v>
      </c>
      <c r="K6" s="6">
        <v>1750</v>
      </c>
    </row>
    <row r="7" spans="1:11" x14ac:dyDescent="0.25">
      <c r="A7" s="5" t="s">
        <v>17</v>
      </c>
      <c r="B7" s="6">
        <v>2756</v>
      </c>
      <c r="C7" s="6">
        <v>2884</v>
      </c>
      <c r="D7" s="6">
        <v>1750</v>
      </c>
      <c r="H7" s="5" t="s">
        <v>18</v>
      </c>
      <c r="I7" s="6">
        <v>2696</v>
      </c>
      <c r="J7" s="6">
        <v>2749</v>
      </c>
      <c r="K7" s="6">
        <v>1586</v>
      </c>
    </row>
    <row r="8" spans="1:11" x14ac:dyDescent="0.25">
      <c r="A8" s="5" t="s">
        <v>18</v>
      </c>
      <c r="B8" s="6">
        <v>2696</v>
      </c>
      <c r="C8" s="6">
        <v>2749</v>
      </c>
      <c r="D8" s="6">
        <v>1586</v>
      </c>
      <c r="H8" s="5" t="s">
        <v>21</v>
      </c>
      <c r="I8" s="6">
        <v>2990</v>
      </c>
      <c r="J8" s="6">
        <v>2870</v>
      </c>
      <c r="K8" s="6">
        <v>1646</v>
      </c>
    </row>
    <row r="9" spans="1:11" x14ac:dyDescent="0.25">
      <c r="A9" s="3" t="s">
        <v>19</v>
      </c>
      <c r="B9" s="6">
        <v>10266</v>
      </c>
      <c r="C9" s="6">
        <v>9513</v>
      </c>
      <c r="D9" s="6">
        <v>4964</v>
      </c>
      <c r="H9" s="5" t="s">
        <v>22</v>
      </c>
      <c r="I9" s="6">
        <v>2579</v>
      </c>
      <c r="J9" s="6">
        <v>2651</v>
      </c>
      <c r="K9" s="6">
        <v>1252</v>
      </c>
    </row>
    <row r="10" spans="1:11" x14ac:dyDescent="0.25">
      <c r="A10" s="4" t="s">
        <v>20</v>
      </c>
      <c r="B10" s="6">
        <v>8901</v>
      </c>
      <c r="C10" s="6">
        <v>8547</v>
      </c>
      <c r="D10" s="6">
        <v>4258</v>
      </c>
      <c r="H10" s="5" t="s">
        <v>23</v>
      </c>
      <c r="I10" s="6">
        <v>3332</v>
      </c>
      <c r="J10" s="6">
        <v>3026</v>
      </c>
      <c r="K10" s="6">
        <v>1360</v>
      </c>
    </row>
    <row r="11" spans="1:11" x14ac:dyDescent="0.25">
      <c r="A11" s="5" t="s">
        <v>21</v>
      </c>
      <c r="B11" s="6">
        <v>2990</v>
      </c>
      <c r="C11" s="6">
        <v>2870</v>
      </c>
      <c r="D11" s="6">
        <v>1646</v>
      </c>
      <c r="H11" s="5" t="s">
        <v>25</v>
      </c>
      <c r="I11" s="6">
        <v>1365</v>
      </c>
      <c r="J11" s="6">
        <v>966</v>
      </c>
      <c r="K11" s="6">
        <v>706</v>
      </c>
    </row>
    <row r="12" spans="1:11" x14ac:dyDescent="0.25">
      <c r="A12" s="5" t="s">
        <v>22</v>
      </c>
      <c r="B12" s="6">
        <v>2579</v>
      </c>
      <c r="C12" s="6">
        <v>2651</v>
      </c>
      <c r="D12" s="6">
        <v>1252</v>
      </c>
    </row>
    <row r="13" spans="1:11" x14ac:dyDescent="0.25">
      <c r="A13" s="5" t="s">
        <v>23</v>
      </c>
      <c r="B13" s="6">
        <v>3332</v>
      </c>
      <c r="C13" s="6">
        <v>3026</v>
      </c>
      <c r="D13" s="6">
        <v>1360</v>
      </c>
    </row>
    <row r="14" spans="1:11" x14ac:dyDescent="0.25">
      <c r="A14" s="4" t="s">
        <v>24</v>
      </c>
      <c r="B14" s="6">
        <v>1365</v>
      </c>
      <c r="C14" s="6">
        <v>966</v>
      </c>
      <c r="D14" s="6">
        <v>706</v>
      </c>
    </row>
    <row r="15" spans="1:11" x14ac:dyDescent="0.25">
      <c r="A15" s="5" t="s">
        <v>25</v>
      </c>
      <c r="B15" s="6">
        <v>1365</v>
      </c>
      <c r="C15" s="6">
        <v>966</v>
      </c>
      <c r="D15" s="6">
        <v>706</v>
      </c>
    </row>
    <row r="16" spans="1:11" x14ac:dyDescent="0.25">
      <c r="A16" s="3" t="s">
        <v>13</v>
      </c>
      <c r="B16" s="6">
        <v>17460</v>
      </c>
      <c r="C16" s="6">
        <v>16804</v>
      </c>
      <c r="D16" s="6">
        <v>9215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686A-6022-4030-AD67-0115EBE64925}">
  <dimension ref="A1:Q184"/>
  <sheetViews>
    <sheetView tabSelected="1" workbookViewId="0">
      <selection activeCell="P5" sqref="P5"/>
    </sheetView>
  </sheetViews>
  <sheetFormatPr defaultRowHeight="15" x14ac:dyDescent="0.25"/>
  <cols>
    <col min="1" max="3" width="11.140625" bestFit="1" customWidth="1"/>
    <col min="12" max="12" width="15.140625" customWidth="1"/>
    <col min="15" max="15" width="9.85546875" bestFit="1" customWidth="1"/>
    <col min="16" max="16" width="13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4</v>
      </c>
      <c r="L1" t="s">
        <v>3</v>
      </c>
      <c r="M1" t="s">
        <v>29</v>
      </c>
    </row>
    <row r="2" spans="1:17" x14ac:dyDescent="0.25">
      <c r="A2">
        <v>200</v>
      </c>
      <c r="B2">
        <v>120</v>
      </c>
      <c r="C2">
        <v>81</v>
      </c>
      <c r="D2">
        <f>piastek[[#This Row],[kostka]]+80</f>
        <v>280</v>
      </c>
      <c r="E2">
        <f>piastek[[#This Row],[orzech]]+80</f>
        <v>200</v>
      </c>
      <c r="F2">
        <f>piastek[[#This Row],[miał]]+80</f>
        <v>161</v>
      </c>
      <c r="G2" t="str">
        <f>IF(piastek[[#This Row],[ile_kostki]]&gt;=200,"k", IF(piastek[[#This Row],[ile_orzech]]&gt;=200*1.3,"o",IF(piastek[[#This Row],[ile_mial]]&gt;= 200*1.6,"m",0)))</f>
        <v>k</v>
      </c>
      <c r="H2">
        <f>IF(piastek[[#This Row],[czym]]="k",piastek[[#This Row],[ile_kostki]]-200,piastek[[#This Row],[ile_kostki]])</f>
        <v>80</v>
      </c>
      <c r="I2">
        <f>IF(piastek[[#This Row],[czym]]="o",piastek[[#This Row],[ile_orzech]]-260,piastek[[#This Row],[ile_orzech]])</f>
        <v>200</v>
      </c>
      <c r="J2">
        <f>IF(piastek[[#This Row],[czym]]="m",piastek[[#This Row],[ile_mial]]-(200*1.6),piastek[[#This Row],[ile_mial]])</f>
        <v>161</v>
      </c>
      <c r="K2">
        <f>piastek[[#This Row],[ile_mial]]-piastek[[#This Row],[m]]</f>
        <v>0</v>
      </c>
      <c r="L2" s="1">
        <v>41927</v>
      </c>
      <c r="M2">
        <f>piastek[[#This Row],[kostka]]*685 + piastek[[#This Row],[orzech]]*620 + piastek[[#This Row],[miał]]*380</f>
        <v>242180</v>
      </c>
      <c r="O2" t="s">
        <v>29</v>
      </c>
      <c r="P2" s="8">
        <f>SUM(M:M)</f>
        <v>25880280</v>
      </c>
    </row>
    <row r="3" spans="1:17" x14ac:dyDescent="0.25">
      <c r="A3">
        <v>100</v>
      </c>
      <c r="B3">
        <v>135</v>
      </c>
      <c r="C3">
        <v>33</v>
      </c>
      <c r="D3">
        <f>piastek[[#This Row],[kostka]]+H2</f>
        <v>180</v>
      </c>
      <c r="E3">
        <f>piastek[[#This Row],[orzech]]+I2</f>
        <v>335</v>
      </c>
      <c r="F3">
        <f>piastek[[#This Row],[miał]]+J2</f>
        <v>194</v>
      </c>
      <c r="G3" t="str">
        <f>IF(piastek[[#This Row],[ile_kostki]]&gt;=200,"k", IF(piastek[[#This Row],[ile_orzech]]&gt;=200*1.3,"o",IF(piastek[[#This Row],[ile_mial]]&gt;= 200*1.6,"m",0)))</f>
        <v>o</v>
      </c>
      <c r="H3">
        <f>IF(piastek[[#This Row],[czym]]="k",piastek[[#This Row],[ile_kostki]]-200,piastek[[#This Row],[ile_kostki]])</f>
        <v>180</v>
      </c>
      <c r="I3">
        <f>IF(piastek[[#This Row],[czym]]="o",piastek[[#This Row],[ile_orzech]]-260,piastek[[#This Row],[ile_orzech]])</f>
        <v>75</v>
      </c>
      <c r="J3">
        <f>IF(piastek[[#This Row],[czym]]="m",piastek[[#This Row],[ile_mial]]-(200*1.6),piastek[[#This Row],[ile_mial]])</f>
        <v>194</v>
      </c>
      <c r="K3">
        <f>piastek[[#This Row],[ile_mial]]-piastek[[#This Row],[m]]</f>
        <v>0</v>
      </c>
      <c r="L3" s="1">
        <v>41928</v>
      </c>
      <c r="M3">
        <f>piastek[[#This Row],[kostka]]*685 + piastek[[#This Row],[orzech]]*620 + piastek[[#This Row],[miał]]*380</f>
        <v>164740</v>
      </c>
    </row>
    <row r="4" spans="1:17" x14ac:dyDescent="0.25">
      <c r="A4">
        <v>50</v>
      </c>
      <c r="B4">
        <v>29</v>
      </c>
      <c r="C4">
        <v>85</v>
      </c>
      <c r="D4">
        <f>piastek[[#This Row],[kostka]]+H3</f>
        <v>230</v>
      </c>
      <c r="E4">
        <f>piastek[[#This Row],[orzech]]+I3</f>
        <v>104</v>
      </c>
      <c r="F4">
        <f>piastek[[#This Row],[miał]]+J3</f>
        <v>279</v>
      </c>
      <c r="G4" t="str">
        <f>IF(piastek[[#This Row],[ile_kostki]]&gt;=200,"k", IF(piastek[[#This Row],[ile_orzech]]&gt;=200*1.3,"o",IF(piastek[[#This Row],[ile_mial]]&gt;= 200*1.6,"m",0)))</f>
        <v>k</v>
      </c>
      <c r="H4">
        <f>IF(piastek[[#This Row],[czym]]="k",piastek[[#This Row],[ile_kostki]]-200,piastek[[#This Row],[ile_kostki]])</f>
        <v>30</v>
      </c>
      <c r="I4">
        <f>IF(piastek[[#This Row],[czym]]="o",piastek[[#This Row],[ile_orzech]]-260,piastek[[#This Row],[ile_orzech]])</f>
        <v>104</v>
      </c>
      <c r="J4">
        <f>IF(piastek[[#This Row],[czym]]="m",piastek[[#This Row],[ile_mial]]-(200*1.6),piastek[[#This Row],[ile_mial]])</f>
        <v>279</v>
      </c>
      <c r="K4">
        <f>piastek[[#This Row],[ile_mial]]-piastek[[#This Row],[m]]</f>
        <v>0</v>
      </c>
      <c r="L4" s="1">
        <v>41929</v>
      </c>
      <c r="M4">
        <f>piastek[[#This Row],[kostka]]*685 + piastek[[#This Row],[orzech]]*620 + piastek[[#This Row],[miał]]*380</f>
        <v>84530</v>
      </c>
      <c r="O4" t="s">
        <v>0</v>
      </c>
      <c r="P4" t="s">
        <v>1</v>
      </c>
      <c r="Q4" t="s">
        <v>2</v>
      </c>
    </row>
    <row r="5" spans="1:17" x14ac:dyDescent="0.25">
      <c r="A5">
        <v>68</v>
      </c>
      <c r="B5">
        <v>107</v>
      </c>
      <c r="C5">
        <v>84</v>
      </c>
      <c r="D5">
        <f>piastek[[#This Row],[kostka]]+H4</f>
        <v>98</v>
      </c>
      <c r="E5">
        <f>piastek[[#This Row],[orzech]]+I4</f>
        <v>211</v>
      </c>
      <c r="F5">
        <f>piastek[[#This Row],[miał]]+J4</f>
        <v>363</v>
      </c>
      <c r="G5" t="str">
        <f>IF(piastek[[#This Row],[ile_kostki]]&gt;=200,"k", IF(piastek[[#This Row],[ile_orzech]]&gt;=200*1.3,"o",IF(piastek[[#This Row],[ile_mial]]&gt;= 200*1.6,"m",0)))</f>
        <v>m</v>
      </c>
      <c r="H5">
        <f>IF(piastek[[#This Row],[czym]]="k",piastek[[#This Row],[ile_kostki]]-200,piastek[[#This Row],[ile_kostki]])</f>
        <v>98</v>
      </c>
      <c r="I5">
        <f>IF(piastek[[#This Row],[czym]]="o",piastek[[#This Row],[ile_orzech]]-260,piastek[[#This Row],[ile_orzech]])</f>
        <v>211</v>
      </c>
      <c r="J5">
        <f>IF(piastek[[#This Row],[czym]]="m",piastek[[#This Row],[ile_mial]]-(200*1.6),piastek[[#This Row],[ile_mial]])</f>
        <v>43</v>
      </c>
      <c r="K5">
        <f>piastek[[#This Row],[ile_mial]]-piastek[[#This Row],[m]]</f>
        <v>320</v>
      </c>
      <c r="L5" s="7">
        <v>41930</v>
      </c>
      <c r="M5">
        <f>piastek[[#This Row],[kostka]]*685 + piastek[[#This Row],[orzech]]*620 + piastek[[#This Row],[miał]]*380</f>
        <v>144840</v>
      </c>
      <c r="O5">
        <f>COUNTIF(G:G,"k")</f>
        <v>87</v>
      </c>
      <c r="P5">
        <f>COUNTIF(G:G,"o")</f>
        <v>64</v>
      </c>
      <c r="Q5">
        <f>COUNTIF(G:G,"m")</f>
        <v>29</v>
      </c>
    </row>
    <row r="6" spans="1:17" x14ac:dyDescent="0.25">
      <c r="A6">
        <v>75</v>
      </c>
      <c r="B6">
        <v>49</v>
      </c>
      <c r="C6">
        <v>23</v>
      </c>
      <c r="D6">
        <f>piastek[[#This Row],[kostka]]+H5</f>
        <v>173</v>
      </c>
      <c r="E6">
        <f>piastek[[#This Row],[orzech]]+I5</f>
        <v>260</v>
      </c>
      <c r="F6">
        <f>piastek[[#This Row],[miał]]+J5</f>
        <v>66</v>
      </c>
      <c r="G6" t="str">
        <f>IF(piastek[[#This Row],[ile_kostki]]&gt;=200,"k", IF(piastek[[#This Row],[ile_orzech]]&gt;=200*1.3,"o",IF(piastek[[#This Row],[ile_mial]]&gt;= 200*1.6,"m",0)))</f>
        <v>o</v>
      </c>
      <c r="H6">
        <f>IF(piastek[[#This Row],[czym]]="k",piastek[[#This Row],[ile_kostki]]-200,piastek[[#This Row],[ile_kostki]])</f>
        <v>173</v>
      </c>
      <c r="I6">
        <f>IF(piastek[[#This Row],[czym]]="o",piastek[[#This Row],[ile_orzech]]-260,piastek[[#This Row],[ile_orzech]])</f>
        <v>0</v>
      </c>
      <c r="J6">
        <f>IF(piastek[[#This Row],[czym]]="m",piastek[[#This Row],[ile_mial]]-(200*1.6),piastek[[#This Row],[ile_mial]])</f>
        <v>66</v>
      </c>
      <c r="K6">
        <f>piastek[[#This Row],[ile_mial]]-piastek[[#This Row],[m]]</f>
        <v>0</v>
      </c>
      <c r="L6" s="1">
        <v>41931</v>
      </c>
      <c r="M6">
        <f>piastek[[#This Row],[kostka]]*685 + piastek[[#This Row],[orzech]]*620 + piastek[[#This Row],[miał]]*380</f>
        <v>90495</v>
      </c>
    </row>
    <row r="7" spans="1:17" x14ac:dyDescent="0.25">
      <c r="A7">
        <v>109</v>
      </c>
      <c r="B7">
        <v>90</v>
      </c>
      <c r="C7">
        <v>48</v>
      </c>
      <c r="D7">
        <f>piastek[[#This Row],[kostka]]+H6</f>
        <v>282</v>
      </c>
      <c r="E7">
        <f>piastek[[#This Row],[orzech]]+I6</f>
        <v>90</v>
      </c>
      <c r="F7">
        <f>piastek[[#This Row],[miał]]+J6</f>
        <v>114</v>
      </c>
      <c r="G7" t="str">
        <f>IF(piastek[[#This Row],[ile_kostki]]&gt;=200,"k", IF(piastek[[#This Row],[ile_orzech]]&gt;=200*1.3,"o",IF(piastek[[#This Row],[ile_mial]]&gt;= 200*1.6,"m",0)))</f>
        <v>k</v>
      </c>
      <c r="H7">
        <f>IF(piastek[[#This Row],[czym]]="k",piastek[[#This Row],[ile_kostki]]-200,piastek[[#This Row],[ile_kostki]])</f>
        <v>82</v>
      </c>
      <c r="I7">
        <f>IF(piastek[[#This Row],[czym]]="o",piastek[[#This Row],[ile_orzech]]-260,piastek[[#This Row],[ile_orzech]])</f>
        <v>90</v>
      </c>
      <c r="J7">
        <f>IF(piastek[[#This Row],[czym]]="m",piastek[[#This Row],[ile_mial]]-(200*1.6),piastek[[#This Row],[ile_mial]])</f>
        <v>114</v>
      </c>
      <c r="K7">
        <f>piastek[[#This Row],[ile_mial]]-piastek[[#This Row],[m]]</f>
        <v>0</v>
      </c>
      <c r="L7" s="1">
        <v>41932</v>
      </c>
      <c r="M7">
        <f>piastek[[#This Row],[kostka]]*685 + piastek[[#This Row],[orzech]]*620 + piastek[[#This Row],[miał]]*380</f>
        <v>148705</v>
      </c>
      <c r="O7" t="s">
        <v>30</v>
      </c>
      <c r="P7">
        <f>COUNTIF(G:G,0)</f>
        <v>3</v>
      </c>
    </row>
    <row r="8" spans="1:17" x14ac:dyDescent="0.25">
      <c r="A8">
        <v>161</v>
      </c>
      <c r="B8">
        <v>2</v>
      </c>
      <c r="C8">
        <v>16</v>
      </c>
      <c r="D8">
        <f>piastek[[#This Row],[kostka]]+H7</f>
        <v>243</v>
      </c>
      <c r="E8">
        <f>piastek[[#This Row],[orzech]]+I7</f>
        <v>92</v>
      </c>
      <c r="F8">
        <f>piastek[[#This Row],[miał]]+J7</f>
        <v>130</v>
      </c>
      <c r="G8" t="str">
        <f>IF(piastek[[#This Row],[ile_kostki]]&gt;=200,"k", IF(piastek[[#This Row],[ile_orzech]]&gt;=200*1.3,"o",IF(piastek[[#This Row],[ile_mial]]&gt;= 200*1.6,"m",0)))</f>
        <v>k</v>
      </c>
      <c r="H8">
        <f>IF(piastek[[#This Row],[czym]]="k",piastek[[#This Row],[ile_kostki]]-200,piastek[[#This Row],[ile_kostki]])</f>
        <v>43</v>
      </c>
      <c r="I8">
        <f>IF(piastek[[#This Row],[czym]]="o",piastek[[#This Row],[ile_orzech]]-260,piastek[[#This Row],[ile_orzech]])</f>
        <v>92</v>
      </c>
      <c r="J8">
        <f>IF(piastek[[#This Row],[czym]]="m",piastek[[#This Row],[ile_mial]]-(200*1.6),piastek[[#This Row],[ile_mial]])</f>
        <v>130</v>
      </c>
      <c r="K8">
        <f>piastek[[#This Row],[ile_mial]]-piastek[[#This Row],[m]]</f>
        <v>0</v>
      </c>
      <c r="L8" s="1">
        <v>41933</v>
      </c>
      <c r="M8">
        <f>piastek[[#This Row],[kostka]]*685 + piastek[[#This Row],[orzech]]*620 + piastek[[#This Row],[miał]]*380</f>
        <v>117605</v>
      </c>
    </row>
    <row r="9" spans="1:17" x14ac:dyDescent="0.25">
      <c r="A9">
        <v>97</v>
      </c>
      <c r="B9">
        <v>129</v>
      </c>
      <c r="C9">
        <v>43</v>
      </c>
      <c r="D9">
        <f>piastek[[#This Row],[kostka]]+H8</f>
        <v>140</v>
      </c>
      <c r="E9">
        <f>piastek[[#This Row],[orzech]]+I8</f>
        <v>221</v>
      </c>
      <c r="F9">
        <f>piastek[[#This Row],[miał]]+J8</f>
        <v>173</v>
      </c>
      <c r="G9">
        <f>IF(piastek[[#This Row],[ile_kostki]]&gt;=200,"k", IF(piastek[[#This Row],[ile_orzech]]&gt;=200*1.3,"o",IF(piastek[[#This Row],[ile_mial]]&gt;= 200*1.6,"m",0)))</f>
        <v>0</v>
      </c>
      <c r="H9">
        <f>IF(piastek[[#This Row],[czym]]="k",piastek[[#This Row],[ile_kostki]]-200,piastek[[#This Row],[ile_kostki]])</f>
        <v>140</v>
      </c>
      <c r="I9">
        <f>IF(piastek[[#This Row],[czym]]="o",piastek[[#This Row],[ile_orzech]]-260,piastek[[#This Row],[ile_orzech]])</f>
        <v>221</v>
      </c>
      <c r="J9">
        <f>IF(piastek[[#This Row],[czym]]="m",piastek[[#This Row],[ile_mial]]-(200*1.6),piastek[[#This Row],[ile_mial]])</f>
        <v>173</v>
      </c>
      <c r="K9">
        <f>piastek[[#This Row],[ile_mial]]-piastek[[#This Row],[m]]</f>
        <v>0</v>
      </c>
      <c r="L9" s="1">
        <v>41934</v>
      </c>
      <c r="M9">
        <f>piastek[[#This Row],[kostka]]*685 + piastek[[#This Row],[orzech]]*620 + piastek[[#This Row],[miał]]*380</f>
        <v>162765</v>
      </c>
    </row>
    <row r="10" spans="1:17" x14ac:dyDescent="0.25">
      <c r="A10">
        <v>25</v>
      </c>
      <c r="B10">
        <v>186</v>
      </c>
      <c r="C10">
        <v>4</v>
      </c>
      <c r="D10">
        <f>piastek[[#This Row],[kostka]]+H9</f>
        <v>165</v>
      </c>
      <c r="E10">
        <f>piastek[[#This Row],[orzech]]+I9</f>
        <v>407</v>
      </c>
      <c r="F10">
        <f>piastek[[#This Row],[miał]]+J9</f>
        <v>177</v>
      </c>
      <c r="G10" t="str">
        <f>IF(piastek[[#This Row],[ile_kostki]]&gt;=200,"k", IF(piastek[[#This Row],[ile_orzech]]&gt;=200*1.3,"o",IF(piastek[[#This Row],[ile_mial]]&gt;= 200*1.6,"m",0)))</f>
        <v>o</v>
      </c>
      <c r="H10">
        <f>IF(piastek[[#This Row],[czym]]="k",piastek[[#This Row],[ile_kostki]]-200,piastek[[#This Row],[ile_kostki]])</f>
        <v>165</v>
      </c>
      <c r="I10">
        <f>IF(piastek[[#This Row],[czym]]="o",piastek[[#This Row],[ile_orzech]]-260,piastek[[#This Row],[ile_orzech]])</f>
        <v>147</v>
      </c>
      <c r="J10">
        <f>IF(piastek[[#This Row],[czym]]="m",piastek[[#This Row],[ile_mial]]-(200*1.6),piastek[[#This Row],[ile_mial]])</f>
        <v>177</v>
      </c>
      <c r="K10">
        <f>piastek[[#This Row],[ile_mial]]-piastek[[#This Row],[m]]</f>
        <v>0</v>
      </c>
      <c r="L10" s="1">
        <v>41935</v>
      </c>
      <c r="M10">
        <f>piastek[[#This Row],[kostka]]*685 + piastek[[#This Row],[orzech]]*620 + piastek[[#This Row],[miał]]*380</f>
        <v>133965</v>
      </c>
    </row>
    <row r="11" spans="1:17" x14ac:dyDescent="0.25">
      <c r="A11">
        <v>113</v>
      </c>
      <c r="B11">
        <v>97</v>
      </c>
      <c r="C11">
        <v>97</v>
      </c>
      <c r="D11">
        <f>piastek[[#This Row],[kostka]]+H10</f>
        <v>278</v>
      </c>
      <c r="E11">
        <f>piastek[[#This Row],[orzech]]+I10</f>
        <v>244</v>
      </c>
      <c r="F11">
        <f>piastek[[#This Row],[miał]]+J10</f>
        <v>274</v>
      </c>
      <c r="G11" t="str">
        <f>IF(piastek[[#This Row],[ile_kostki]]&gt;=200,"k", IF(piastek[[#This Row],[ile_orzech]]&gt;=200*1.3,"o",IF(piastek[[#This Row],[ile_mial]]&gt;= 200*1.6,"m",0)))</f>
        <v>k</v>
      </c>
      <c r="H11">
        <f>IF(piastek[[#This Row],[czym]]="k",piastek[[#This Row],[ile_kostki]]-200,piastek[[#This Row],[ile_kostki]])</f>
        <v>78</v>
      </c>
      <c r="I11">
        <f>IF(piastek[[#This Row],[czym]]="o",piastek[[#This Row],[ile_orzech]]-260,piastek[[#This Row],[ile_orzech]])</f>
        <v>244</v>
      </c>
      <c r="J11">
        <f>IF(piastek[[#This Row],[czym]]="m",piastek[[#This Row],[ile_mial]]-(200*1.6),piastek[[#This Row],[ile_mial]])</f>
        <v>274</v>
      </c>
      <c r="K11">
        <f>piastek[[#This Row],[ile_mial]]-piastek[[#This Row],[m]]</f>
        <v>0</v>
      </c>
      <c r="L11" s="1">
        <v>41936</v>
      </c>
      <c r="M11">
        <f>piastek[[#This Row],[kostka]]*685 + piastek[[#This Row],[orzech]]*620 + piastek[[#This Row],[miał]]*380</f>
        <v>174405</v>
      </c>
    </row>
    <row r="12" spans="1:17" x14ac:dyDescent="0.25">
      <c r="A12">
        <v>70</v>
      </c>
      <c r="B12">
        <v>12</v>
      </c>
      <c r="C12">
        <v>53</v>
      </c>
      <c r="D12">
        <f>piastek[[#This Row],[kostka]]+H11</f>
        <v>148</v>
      </c>
      <c r="E12">
        <f>piastek[[#This Row],[orzech]]+I11</f>
        <v>256</v>
      </c>
      <c r="F12">
        <f>piastek[[#This Row],[miał]]+J11</f>
        <v>327</v>
      </c>
      <c r="G12" t="str">
        <f>IF(piastek[[#This Row],[ile_kostki]]&gt;=200,"k", IF(piastek[[#This Row],[ile_orzech]]&gt;=200*1.3,"o",IF(piastek[[#This Row],[ile_mial]]&gt;= 200*1.6,"m",0)))</f>
        <v>m</v>
      </c>
      <c r="H12">
        <f>IF(piastek[[#This Row],[czym]]="k",piastek[[#This Row],[ile_kostki]]-200,piastek[[#This Row],[ile_kostki]])</f>
        <v>148</v>
      </c>
      <c r="I12">
        <f>IF(piastek[[#This Row],[czym]]="o",piastek[[#This Row],[ile_orzech]]-260,piastek[[#This Row],[ile_orzech]])</f>
        <v>256</v>
      </c>
      <c r="J12">
        <f>IF(piastek[[#This Row],[czym]]="m",piastek[[#This Row],[ile_mial]]-(200*1.6),piastek[[#This Row],[ile_mial]])</f>
        <v>7</v>
      </c>
      <c r="K12">
        <f>piastek[[#This Row],[ile_mial]]-piastek[[#This Row],[m]]</f>
        <v>320</v>
      </c>
      <c r="L12" s="1">
        <v>41937</v>
      </c>
      <c r="M12">
        <f>piastek[[#This Row],[kostka]]*685 + piastek[[#This Row],[orzech]]*620 + piastek[[#This Row],[miał]]*380</f>
        <v>75530</v>
      </c>
    </row>
    <row r="13" spans="1:17" x14ac:dyDescent="0.25">
      <c r="A13">
        <v>117</v>
      </c>
      <c r="B13">
        <v>142</v>
      </c>
      <c r="C13">
        <v>90</v>
      </c>
      <c r="D13">
        <f>piastek[[#This Row],[kostka]]+H12</f>
        <v>265</v>
      </c>
      <c r="E13">
        <f>piastek[[#This Row],[orzech]]+I12</f>
        <v>398</v>
      </c>
      <c r="F13">
        <f>piastek[[#This Row],[miał]]+J12</f>
        <v>97</v>
      </c>
      <c r="G13" t="str">
        <f>IF(piastek[[#This Row],[ile_kostki]]&gt;=200,"k", IF(piastek[[#This Row],[ile_orzech]]&gt;=200*1.3,"o",IF(piastek[[#This Row],[ile_mial]]&gt;= 200*1.6,"m",0)))</f>
        <v>k</v>
      </c>
      <c r="H13">
        <f>IF(piastek[[#This Row],[czym]]="k",piastek[[#This Row],[ile_kostki]]-200,piastek[[#This Row],[ile_kostki]])</f>
        <v>65</v>
      </c>
      <c r="I13">
        <f>IF(piastek[[#This Row],[czym]]="o",piastek[[#This Row],[ile_orzech]]-260,piastek[[#This Row],[ile_orzech]])</f>
        <v>398</v>
      </c>
      <c r="J13">
        <f>IF(piastek[[#This Row],[czym]]="m",piastek[[#This Row],[ile_mial]]-(200*1.6),piastek[[#This Row],[ile_mial]])</f>
        <v>97</v>
      </c>
      <c r="K13">
        <f>piastek[[#This Row],[ile_mial]]-piastek[[#This Row],[m]]</f>
        <v>0</v>
      </c>
      <c r="L13" s="1">
        <v>41938</v>
      </c>
      <c r="M13">
        <f>piastek[[#This Row],[kostka]]*685 + piastek[[#This Row],[orzech]]*620 + piastek[[#This Row],[miał]]*380</f>
        <v>202385</v>
      </c>
    </row>
    <row r="14" spans="1:17" x14ac:dyDescent="0.25">
      <c r="A14">
        <v>189</v>
      </c>
      <c r="B14">
        <v>28</v>
      </c>
      <c r="C14">
        <v>43</v>
      </c>
      <c r="D14">
        <f>piastek[[#This Row],[kostka]]+H13</f>
        <v>254</v>
      </c>
      <c r="E14">
        <f>piastek[[#This Row],[orzech]]+I13</f>
        <v>426</v>
      </c>
      <c r="F14">
        <f>piastek[[#This Row],[miał]]+J13</f>
        <v>140</v>
      </c>
      <c r="G14" t="str">
        <f>IF(piastek[[#This Row],[ile_kostki]]&gt;=200,"k", IF(piastek[[#This Row],[ile_orzech]]&gt;=200*1.3,"o",IF(piastek[[#This Row],[ile_mial]]&gt;= 200*1.6,"m",0)))</f>
        <v>k</v>
      </c>
      <c r="H14">
        <f>IF(piastek[[#This Row],[czym]]="k",piastek[[#This Row],[ile_kostki]]-200,piastek[[#This Row],[ile_kostki]])</f>
        <v>54</v>
      </c>
      <c r="I14">
        <f>IF(piastek[[#This Row],[czym]]="o",piastek[[#This Row],[ile_orzech]]-260,piastek[[#This Row],[ile_orzech]])</f>
        <v>426</v>
      </c>
      <c r="J14">
        <f>IF(piastek[[#This Row],[czym]]="m",piastek[[#This Row],[ile_mial]]-(200*1.6),piastek[[#This Row],[ile_mial]])</f>
        <v>140</v>
      </c>
      <c r="K14">
        <f>piastek[[#This Row],[ile_mial]]-piastek[[#This Row],[m]]</f>
        <v>0</v>
      </c>
      <c r="L14" s="1">
        <v>41939</v>
      </c>
      <c r="M14">
        <f>piastek[[#This Row],[kostka]]*685 + piastek[[#This Row],[orzech]]*620 + piastek[[#This Row],[miał]]*380</f>
        <v>163165</v>
      </c>
    </row>
    <row r="15" spans="1:17" x14ac:dyDescent="0.25">
      <c r="A15">
        <v>140</v>
      </c>
      <c r="B15">
        <v>191</v>
      </c>
      <c r="C15">
        <v>40</v>
      </c>
      <c r="D15">
        <f>piastek[[#This Row],[kostka]]+H14</f>
        <v>194</v>
      </c>
      <c r="E15">
        <f>piastek[[#This Row],[orzech]]+I14</f>
        <v>617</v>
      </c>
      <c r="F15">
        <f>piastek[[#This Row],[miał]]+J14</f>
        <v>180</v>
      </c>
      <c r="G15" t="str">
        <f>IF(piastek[[#This Row],[ile_kostki]]&gt;=200,"k", IF(piastek[[#This Row],[ile_orzech]]&gt;=200*1.3,"o",IF(piastek[[#This Row],[ile_mial]]&gt;= 200*1.6,"m",0)))</f>
        <v>o</v>
      </c>
      <c r="H15">
        <f>IF(piastek[[#This Row],[czym]]="k",piastek[[#This Row],[ile_kostki]]-200,piastek[[#This Row],[ile_kostki]])</f>
        <v>194</v>
      </c>
      <c r="I15">
        <f>IF(piastek[[#This Row],[czym]]="o",piastek[[#This Row],[ile_orzech]]-260,piastek[[#This Row],[ile_orzech]])</f>
        <v>357</v>
      </c>
      <c r="J15">
        <f>IF(piastek[[#This Row],[czym]]="m",piastek[[#This Row],[ile_mial]]-(200*1.6),piastek[[#This Row],[ile_mial]])</f>
        <v>180</v>
      </c>
      <c r="K15">
        <f>piastek[[#This Row],[ile_mial]]-piastek[[#This Row],[m]]</f>
        <v>0</v>
      </c>
      <c r="L15" s="1">
        <v>41940</v>
      </c>
      <c r="M15">
        <f>piastek[[#This Row],[kostka]]*685 + piastek[[#This Row],[orzech]]*620 + piastek[[#This Row],[miał]]*380</f>
        <v>229520</v>
      </c>
    </row>
    <row r="16" spans="1:17" x14ac:dyDescent="0.25">
      <c r="A16">
        <v>167</v>
      </c>
      <c r="B16">
        <v>48</v>
      </c>
      <c r="C16">
        <v>30</v>
      </c>
      <c r="D16">
        <f>piastek[[#This Row],[kostka]]+H15</f>
        <v>361</v>
      </c>
      <c r="E16">
        <f>piastek[[#This Row],[orzech]]+I15</f>
        <v>405</v>
      </c>
      <c r="F16">
        <f>piastek[[#This Row],[miał]]+J15</f>
        <v>210</v>
      </c>
      <c r="G16" t="str">
        <f>IF(piastek[[#This Row],[ile_kostki]]&gt;=200,"k", IF(piastek[[#This Row],[ile_orzech]]&gt;=200*1.3,"o",IF(piastek[[#This Row],[ile_mial]]&gt;= 200*1.6,"m",0)))</f>
        <v>k</v>
      </c>
      <c r="H16">
        <f>IF(piastek[[#This Row],[czym]]="k",piastek[[#This Row],[ile_kostki]]-200,piastek[[#This Row],[ile_kostki]])</f>
        <v>161</v>
      </c>
      <c r="I16">
        <f>IF(piastek[[#This Row],[czym]]="o",piastek[[#This Row],[ile_orzech]]-260,piastek[[#This Row],[ile_orzech]])</f>
        <v>405</v>
      </c>
      <c r="J16">
        <f>IF(piastek[[#This Row],[czym]]="m",piastek[[#This Row],[ile_mial]]-(200*1.6),piastek[[#This Row],[ile_mial]])</f>
        <v>210</v>
      </c>
      <c r="K16">
        <f>piastek[[#This Row],[ile_mial]]-piastek[[#This Row],[m]]</f>
        <v>0</v>
      </c>
      <c r="L16" s="1">
        <v>41941</v>
      </c>
      <c r="M16">
        <f>piastek[[#This Row],[kostka]]*685 + piastek[[#This Row],[orzech]]*620 + piastek[[#This Row],[miał]]*380</f>
        <v>155555</v>
      </c>
    </row>
    <row r="17" spans="1:13" x14ac:dyDescent="0.25">
      <c r="A17">
        <v>0</v>
      </c>
      <c r="B17">
        <v>154</v>
      </c>
      <c r="C17">
        <v>68</v>
      </c>
      <c r="D17">
        <f>piastek[[#This Row],[kostka]]+H16</f>
        <v>161</v>
      </c>
      <c r="E17">
        <f>piastek[[#This Row],[orzech]]+I16</f>
        <v>559</v>
      </c>
      <c r="F17">
        <f>piastek[[#This Row],[miał]]+J16</f>
        <v>278</v>
      </c>
      <c r="G17" t="str">
        <f>IF(piastek[[#This Row],[ile_kostki]]&gt;=200,"k", IF(piastek[[#This Row],[ile_orzech]]&gt;=200*1.3,"o",IF(piastek[[#This Row],[ile_mial]]&gt;= 200*1.6,"m",0)))</f>
        <v>o</v>
      </c>
      <c r="H17">
        <f>IF(piastek[[#This Row],[czym]]="k",piastek[[#This Row],[ile_kostki]]-200,piastek[[#This Row],[ile_kostki]])</f>
        <v>161</v>
      </c>
      <c r="I17">
        <f>IF(piastek[[#This Row],[czym]]="o",piastek[[#This Row],[ile_orzech]]-260,piastek[[#This Row],[ile_orzech]])</f>
        <v>299</v>
      </c>
      <c r="J17">
        <f>IF(piastek[[#This Row],[czym]]="m",piastek[[#This Row],[ile_mial]]-(200*1.6),piastek[[#This Row],[ile_mial]])</f>
        <v>278</v>
      </c>
      <c r="K17">
        <f>piastek[[#This Row],[ile_mial]]-piastek[[#This Row],[m]]</f>
        <v>0</v>
      </c>
      <c r="L17" s="1">
        <v>41942</v>
      </c>
      <c r="M17">
        <f>piastek[[#This Row],[kostka]]*685 + piastek[[#This Row],[orzech]]*620 + piastek[[#This Row],[miał]]*380</f>
        <v>121320</v>
      </c>
    </row>
    <row r="18" spans="1:13" x14ac:dyDescent="0.25">
      <c r="A18">
        <v>61</v>
      </c>
      <c r="B18">
        <v>139</v>
      </c>
      <c r="C18">
        <v>77</v>
      </c>
      <c r="D18">
        <f>piastek[[#This Row],[kostka]]+H17</f>
        <v>222</v>
      </c>
      <c r="E18">
        <f>piastek[[#This Row],[orzech]]+I17</f>
        <v>438</v>
      </c>
      <c r="F18">
        <f>piastek[[#This Row],[miał]]+J17</f>
        <v>355</v>
      </c>
      <c r="G18" t="str">
        <f>IF(piastek[[#This Row],[ile_kostki]]&gt;=200,"k", IF(piastek[[#This Row],[ile_orzech]]&gt;=200*1.3,"o",IF(piastek[[#This Row],[ile_mial]]&gt;= 200*1.6,"m",0)))</f>
        <v>k</v>
      </c>
      <c r="H18">
        <f>IF(piastek[[#This Row],[czym]]="k",piastek[[#This Row],[ile_kostki]]-200,piastek[[#This Row],[ile_kostki]])</f>
        <v>22</v>
      </c>
      <c r="I18">
        <f>IF(piastek[[#This Row],[czym]]="o",piastek[[#This Row],[ile_orzech]]-260,piastek[[#This Row],[ile_orzech]])</f>
        <v>438</v>
      </c>
      <c r="J18">
        <f>IF(piastek[[#This Row],[czym]]="m",piastek[[#This Row],[ile_mial]]-(200*1.6),piastek[[#This Row],[ile_mial]])</f>
        <v>355</v>
      </c>
      <c r="K18">
        <f>piastek[[#This Row],[ile_mial]]-piastek[[#This Row],[m]]</f>
        <v>0</v>
      </c>
      <c r="L18" s="1">
        <v>41943</v>
      </c>
      <c r="M18">
        <f>piastek[[#This Row],[kostka]]*685 + piastek[[#This Row],[orzech]]*620 + piastek[[#This Row],[miał]]*380</f>
        <v>157225</v>
      </c>
    </row>
    <row r="19" spans="1:13" x14ac:dyDescent="0.25">
      <c r="A19">
        <v>18</v>
      </c>
      <c r="B19">
        <v>163</v>
      </c>
      <c r="C19">
        <v>75</v>
      </c>
      <c r="D19">
        <f>piastek[[#This Row],[kostka]]+H18</f>
        <v>40</v>
      </c>
      <c r="E19">
        <f>piastek[[#This Row],[orzech]]+I18</f>
        <v>601</v>
      </c>
      <c r="F19">
        <f>piastek[[#This Row],[miał]]+J18</f>
        <v>430</v>
      </c>
      <c r="G19" t="str">
        <f>IF(piastek[[#This Row],[ile_kostki]]&gt;=200,"k", IF(piastek[[#This Row],[ile_orzech]]&gt;=200*1.3,"o",IF(piastek[[#This Row],[ile_mial]]&gt;= 200*1.6,"m",0)))</f>
        <v>o</v>
      </c>
      <c r="H19">
        <f>IF(piastek[[#This Row],[czym]]="k",piastek[[#This Row],[ile_kostki]]-200,piastek[[#This Row],[ile_kostki]])</f>
        <v>40</v>
      </c>
      <c r="I19">
        <f>IF(piastek[[#This Row],[czym]]="o",piastek[[#This Row],[ile_orzech]]-260,piastek[[#This Row],[ile_orzech]])</f>
        <v>341</v>
      </c>
      <c r="J19">
        <f>IF(piastek[[#This Row],[czym]]="m",piastek[[#This Row],[ile_mial]]-(200*1.6),piastek[[#This Row],[ile_mial]])</f>
        <v>430</v>
      </c>
      <c r="K19">
        <f>piastek[[#This Row],[ile_mial]]-piastek[[#This Row],[m]]</f>
        <v>0</v>
      </c>
      <c r="L19" s="1">
        <v>41944</v>
      </c>
      <c r="M19">
        <f>piastek[[#This Row],[kostka]]*685 + piastek[[#This Row],[orzech]]*620 + piastek[[#This Row],[miał]]*380</f>
        <v>141890</v>
      </c>
    </row>
    <row r="20" spans="1:13" x14ac:dyDescent="0.25">
      <c r="A20">
        <v>43</v>
      </c>
      <c r="B20">
        <v>169</v>
      </c>
      <c r="C20">
        <v>0</v>
      </c>
      <c r="D20">
        <f>piastek[[#This Row],[kostka]]+H19</f>
        <v>83</v>
      </c>
      <c r="E20">
        <f>piastek[[#This Row],[orzech]]+I19</f>
        <v>510</v>
      </c>
      <c r="F20">
        <f>piastek[[#This Row],[miał]]+J19</f>
        <v>430</v>
      </c>
      <c r="G20" t="str">
        <f>IF(piastek[[#This Row],[ile_kostki]]&gt;=200,"k", IF(piastek[[#This Row],[ile_orzech]]&gt;=200*1.3,"o",IF(piastek[[#This Row],[ile_mial]]&gt;= 200*1.6,"m",0)))</f>
        <v>o</v>
      </c>
      <c r="H20">
        <f>IF(piastek[[#This Row],[czym]]="k",piastek[[#This Row],[ile_kostki]]-200,piastek[[#This Row],[ile_kostki]])</f>
        <v>83</v>
      </c>
      <c r="I20">
        <f>IF(piastek[[#This Row],[czym]]="o",piastek[[#This Row],[ile_orzech]]-260,piastek[[#This Row],[ile_orzech]])</f>
        <v>250</v>
      </c>
      <c r="J20">
        <f>IF(piastek[[#This Row],[czym]]="m",piastek[[#This Row],[ile_mial]]-(200*1.6),piastek[[#This Row],[ile_mial]])</f>
        <v>430</v>
      </c>
      <c r="K20">
        <f>piastek[[#This Row],[ile_mial]]-piastek[[#This Row],[m]]</f>
        <v>0</v>
      </c>
      <c r="L20" s="1">
        <v>41945</v>
      </c>
      <c r="M20">
        <f>piastek[[#This Row],[kostka]]*685 + piastek[[#This Row],[orzech]]*620 + piastek[[#This Row],[miał]]*380</f>
        <v>134235</v>
      </c>
    </row>
    <row r="21" spans="1:13" x14ac:dyDescent="0.25">
      <c r="A21">
        <v>160</v>
      </c>
      <c r="B21">
        <v>135</v>
      </c>
      <c r="C21">
        <v>34</v>
      </c>
      <c r="D21">
        <f>piastek[[#This Row],[kostka]]+H20</f>
        <v>243</v>
      </c>
      <c r="E21">
        <f>piastek[[#This Row],[orzech]]+I20</f>
        <v>385</v>
      </c>
      <c r="F21">
        <f>piastek[[#This Row],[miał]]+J20</f>
        <v>464</v>
      </c>
      <c r="G21" t="str">
        <f>IF(piastek[[#This Row],[ile_kostki]]&gt;=200,"k", IF(piastek[[#This Row],[ile_orzech]]&gt;=200*1.3,"o",IF(piastek[[#This Row],[ile_mial]]&gt;= 200*1.6,"m",0)))</f>
        <v>k</v>
      </c>
      <c r="H21">
        <f>IF(piastek[[#This Row],[czym]]="k",piastek[[#This Row],[ile_kostki]]-200,piastek[[#This Row],[ile_kostki]])</f>
        <v>43</v>
      </c>
      <c r="I21">
        <f>IF(piastek[[#This Row],[czym]]="o",piastek[[#This Row],[ile_orzech]]-260,piastek[[#This Row],[ile_orzech]])</f>
        <v>385</v>
      </c>
      <c r="J21">
        <f>IF(piastek[[#This Row],[czym]]="m",piastek[[#This Row],[ile_mial]]-(200*1.6),piastek[[#This Row],[ile_mial]])</f>
        <v>464</v>
      </c>
      <c r="K21">
        <f>piastek[[#This Row],[ile_mial]]-piastek[[#This Row],[m]]</f>
        <v>0</v>
      </c>
      <c r="L21" s="1">
        <v>41946</v>
      </c>
      <c r="M21">
        <f>piastek[[#This Row],[kostka]]*685 + piastek[[#This Row],[orzech]]*620 + piastek[[#This Row],[miał]]*380</f>
        <v>206220</v>
      </c>
    </row>
    <row r="22" spans="1:13" x14ac:dyDescent="0.25">
      <c r="A22">
        <v>150</v>
      </c>
      <c r="B22">
        <v>89</v>
      </c>
      <c r="C22">
        <v>17</v>
      </c>
      <c r="D22">
        <f>piastek[[#This Row],[kostka]]+H21</f>
        <v>193</v>
      </c>
      <c r="E22">
        <f>piastek[[#This Row],[orzech]]+I21</f>
        <v>474</v>
      </c>
      <c r="F22">
        <f>piastek[[#This Row],[miał]]+J21</f>
        <v>481</v>
      </c>
      <c r="G22" t="str">
        <f>IF(piastek[[#This Row],[ile_kostki]]&gt;=200,"k", IF(piastek[[#This Row],[ile_orzech]]&gt;=200*1.3,"o",IF(piastek[[#This Row],[ile_mial]]&gt;= 200*1.6,"m",0)))</f>
        <v>o</v>
      </c>
      <c r="H22">
        <f>IF(piastek[[#This Row],[czym]]="k",piastek[[#This Row],[ile_kostki]]-200,piastek[[#This Row],[ile_kostki]])</f>
        <v>193</v>
      </c>
      <c r="I22">
        <f>IF(piastek[[#This Row],[czym]]="o",piastek[[#This Row],[ile_orzech]]-260,piastek[[#This Row],[ile_orzech]])</f>
        <v>214</v>
      </c>
      <c r="J22">
        <f>IF(piastek[[#This Row],[czym]]="m",piastek[[#This Row],[ile_mial]]-(200*1.6),piastek[[#This Row],[ile_mial]])</f>
        <v>481</v>
      </c>
      <c r="K22">
        <f>piastek[[#This Row],[ile_mial]]-piastek[[#This Row],[m]]</f>
        <v>0</v>
      </c>
      <c r="L22" s="1">
        <v>41947</v>
      </c>
      <c r="M22">
        <f>piastek[[#This Row],[kostka]]*685 + piastek[[#This Row],[orzech]]*620 + piastek[[#This Row],[miał]]*380</f>
        <v>164390</v>
      </c>
    </row>
    <row r="23" spans="1:13" x14ac:dyDescent="0.25">
      <c r="A23">
        <v>57</v>
      </c>
      <c r="B23">
        <v>109</v>
      </c>
      <c r="C23">
        <v>93</v>
      </c>
      <c r="D23">
        <f>piastek[[#This Row],[kostka]]+H22</f>
        <v>250</v>
      </c>
      <c r="E23">
        <f>piastek[[#This Row],[orzech]]+I22</f>
        <v>323</v>
      </c>
      <c r="F23">
        <f>piastek[[#This Row],[miał]]+J22</f>
        <v>574</v>
      </c>
      <c r="G23" t="str">
        <f>IF(piastek[[#This Row],[ile_kostki]]&gt;=200,"k", IF(piastek[[#This Row],[ile_orzech]]&gt;=200*1.3,"o",IF(piastek[[#This Row],[ile_mial]]&gt;= 200*1.6,"m",0)))</f>
        <v>k</v>
      </c>
      <c r="H23">
        <f>IF(piastek[[#This Row],[czym]]="k",piastek[[#This Row],[ile_kostki]]-200,piastek[[#This Row],[ile_kostki]])</f>
        <v>50</v>
      </c>
      <c r="I23">
        <f>IF(piastek[[#This Row],[czym]]="o",piastek[[#This Row],[ile_orzech]]-260,piastek[[#This Row],[ile_orzech]])</f>
        <v>323</v>
      </c>
      <c r="J23">
        <f>IF(piastek[[#This Row],[czym]]="m",piastek[[#This Row],[ile_mial]]-(200*1.6),piastek[[#This Row],[ile_mial]])</f>
        <v>574</v>
      </c>
      <c r="K23">
        <f>piastek[[#This Row],[ile_mial]]-piastek[[#This Row],[m]]</f>
        <v>0</v>
      </c>
      <c r="L23" s="1">
        <v>41948</v>
      </c>
      <c r="M23">
        <f>piastek[[#This Row],[kostka]]*685 + piastek[[#This Row],[orzech]]*620 + piastek[[#This Row],[miał]]*380</f>
        <v>141965</v>
      </c>
    </row>
    <row r="24" spans="1:13" x14ac:dyDescent="0.25">
      <c r="A24">
        <v>62</v>
      </c>
      <c r="B24">
        <v>80</v>
      </c>
      <c r="C24">
        <v>62</v>
      </c>
      <c r="D24">
        <f>piastek[[#This Row],[kostka]]+H23</f>
        <v>112</v>
      </c>
      <c r="E24">
        <f>piastek[[#This Row],[orzech]]+I23</f>
        <v>403</v>
      </c>
      <c r="F24">
        <f>piastek[[#This Row],[miał]]+J23</f>
        <v>636</v>
      </c>
      <c r="G24" t="str">
        <f>IF(piastek[[#This Row],[ile_kostki]]&gt;=200,"k", IF(piastek[[#This Row],[ile_orzech]]&gt;=200*1.3,"o",IF(piastek[[#This Row],[ile_mial]]&gt;= 200*1.6,"m",0)))</f>
        <v>o</v>
      </c>
      <c r="H24">
        <f>IF(piastek[[#This Row],[czym]]="k",piastek[[#This Row],[ile_kostki]]-200,piastek[[#This Row],[ile_kostki]])</f>
        <v>112</v>
      </c>
      <c r="I24">
        <f>IF(piastek[[#This Row],[czym]]="o",piastek[[#This Row],[ile_orzech]]-260,piastek[[#This Row],[ile_orzech]])</f>
        <v>143</v>
      </c>
      <c r="J24">
        <f>IF(piastek[[#This Row],[czym]]="m",piastek[[#This Row],[ile_mial]]-(200*1.6),piastek[[#This Row],[ile_mial]])</f>
        <v>636</v>
      </c>
      <c r="K24">
        <f>piastek[[#This Row],[ile_mial]]-piastek[[#This Row],[m]]</f>
        <v>0</v>
      </c>
      <c r="L24" s="1">
        <v>41949</v>
      </c>
      <c r="M24">
        <f>piastek[[#This Row],[kostka]]*685 + piastek[[#This Row],[orzech]]*620 + piastek[[#This Row],[miał]]*380</f>
        <v>115630</v>
      </c>
    </row>
    <row r="25" spans="1:13" x14ac:dyDescent="0.25">
      <c r="A25">
        <v>162</v>
      </c>
      <c r="B25">
        <v>62</v>
      </c>
      <c r="C25">
        <v>88</v>
      </c>
      <c r="D25">
        <f>piastek[[#This Row],[kostka]]+H24</f>
        <v>274</v>
      </c>
      <c r="E25">
        <f>piastek[[#This Row],[orzech]]+I24</f>
        <v>205</v>
      </c>
      <c r="F25">
        <f>piastek[[#This Row],[miał]]+J24</f>
        <v>724</v>
      </c>
      <c r="G25" t="str">
        <f>IF(piastek[[#This Row],[ile_kostki]]&gt;=200,"k", IF(piastek[[#This Row],[ile_orzech]]&gt;=200*1.3,"o",IF(piastek[[#This Row],[ile_mial]]&gt;= 200*1.6,"m",0)))</f>
        <v>k</v>
      </c>
      <c r="H25">
        <f>IF(piastek[[#This Row],[czym]]="k",piastek[[#This Row],[ile_kostki]]-200,piastek[[#This Row],[ile_kostki]])</f>
        <v>74</v>
      </c>
      <c r="I25">
        <f>IF(piastek[[#This Row],[czym]]="o",piastek[[#This Row],[ile_orzech]]-260,piastek[[#This Row],[ile_orzech]])</f>
        <v>205</v>
      </c>
      <c r="J25">
        <f>IF(piastek[[#This Row],[czym]]="m",piastek[[#This Row],[ile_mial]]-(200*1.6),piastek[[#This Row],[ile_mial]])</f>
        <v>724</v>
      </c>
      <c r="K25">
        <f>piastek[[#This Row],[ile_mial]]-piastek[[#This Row],[m]]</f>
        <v>0</v>
      </c>
      <c r="L25" s="1">
        <v>41950</v>
      </c>
      <c r="M25">
        <f>piastek[[#This Row],[kostka]]*685 + piastek[[#This Row],[orzech]]*620 + piastek[[#This Row],[miał]]*380</f>
        <v>182850</v>
      </c>
    </row>
    <row r="26" spans="1:13" x14ac:dyDescent="0.25">
      <c r="A26">
        <v>142</v>
      </c>
      <c r="B26">
        <v>79</v>
      </c>
      <c r="C26">
        <v>76</v>
      </c>
      <c r="D26">
        <f>piastek[[#This Row],[kostka]]+H25</f>
        <v>216</v>
      </c>
      <c r="E26">
        <f>piastek[[#This Row],[orzech]]+I25</f>
        <v>284</v>
      </c>
      <c r="F26">
        <f>piastek[[#This Row],[miał]]+J25</f>
        <v>800</v>
      </c>
      <c r="G26" t="str">
        <f>IF(piastek[[#This Row],[ile_kostki]]&gt;=200,"k", IF(piastek[[#This Row],[ile_orzech]]&gt;=200*1.3,"o",IF(piastek[[#This Row],[ile_mial]]&gt;= 200*1.6,"m",0)))</f>
        <v>k</v>
      </c>
      <c r="H26">
        <f>IF(piastek[[#This Row],[czym]]="k",piastek[[#This Row],[ile_kostki]]-200,piastek[[#This Row],[ile_kostki]])</f>
        <v>16</v>
      </c>
      <c r="I26">
        <f>IF(piastek[[#This Row],[czym]]="o",piastek[[#This Row],[ile_orzech]]-260,piastek[[#This Row],[ile_orzech]])</f>
        <v>284</v>
      </c>
      <c r="J26">
        <f>IF(piastek[[#This Row],[czym]]="m",piastek[[#This Row],[ile_mial]]-(200*1.6),piastek[[#This Row],[ile_mial]])</f>
        <v>800</v>
      </c>
      <c r="K26">
        <f>piastek[[#This Row],[ile_mial]]-piastek[[#This Row],[m]]</f>
        <v>0</v>
      </c>
      <c r="L26" s="1">
        <v>41951</v>
      </c>
      <c r="M26">
        <f>piastek[[#This Row],[kostka]]*685 + piastek[[#This Row],[orzech]]*620 + piastek[[#This Row],[miał]]*380</f>
        <v>175130</v>
      </c>
    </row>
    <row r="27" spans="1:13" x14ac:dyDescent="0.25">
      <c r="A27">
        <v>7</v>
      </c>
      <c r="B27">
        <v>30</v>
      </c>
      <c r="C27">
        <v>68</v>
      </c>
      <c r="D27">
        <f>piastek[[#This Row],[kostka]]+H26</f>
        <v>23</v>
      </c>
      <c r="E27">
        <f>piastek[[#This Row],[orzech]]+I26</f>
        <v>314</v>
      </c>
      <c r="F27">
        <f>piastek[[#This Row],[miał]]+J26</f>
        <v>868</v>
      </c>
      <c r="G27" t="str">
        <f>IF(piastek[[#This Row],[ile_kostki]]&gt;=200,"k", IF(piastek[[#This Row],[ile_orzech]]&gt;=200*1.3,"o",IF(piastek[[#This Row],[ile_mial]]&gt;= 200*1.6,"m",0)))</f>
        <v>o</v>
      </c>
      <c r="H27">
        <f>IF(piastek[[#This Row],[czym]]="k",piastek[[#This Row],[ile_kostki]]-200,piastek[[#This Row],[ile_kostki]])</f>
        <v>23</v>
      </c>
      <c r="I27">
        <f>IF(piastek[[#This Row],[czym]]="o",piastek[[#This Row],[ile_orzech]]-260,piastek[[#This Row],[ile_orzech]])</f>
        <v>54</v>
      </c>
      <c r="J27">
        <f>IF(piastek[[#This Row],[czym]]="m",piastek[[#This Row],[ile_mial]]-(200*1.6),piastek[[#This Row],[ile_mial]])</f>
        <v>868</v>
      </c>
      <c r="K27">
        <f>piastek[[#This Row],[ile_mial]]-piastek[[#This Row],[m]]</f>
        <v>0</v>
      </c>
      <c r="L27" s="1">
        <v>41952</v>
      </c>
      <c r="M27">
        <f>piastek[[#This Row],[kostka]]*685 + piastek[[#This Row],[orzech]]*620 + piastek[[#This Row],[miał]]*380</f>
        <v>49235</v>
      </c>
    </row>
    <row r="28" spans="1:13" x14ac:dyDescent="0.25">
      <c r="A28">
        <v>116</v>
      </c>
      <c r="B28">
        <v>6</v>
      </c>
      <c r="C28">
        <v>88</v>
      </c>
      <c r="D28">
        <f>piastek[[#This Row],[kostka]]+H27</f>
        <v>139</v>
      </c>
      <c r="E28">
        <f>piastek[[#This Row],[orzech]]+I27</f>
        <v>60</v>
      </c>
      <c r="F28">
        <f>piastek[[#This Row],[miał]]+J27</f>
        <v>956</v>
      </c>
      <c r="G28" t="str">
        <f>IF(piastek[[#This Row],[ile_kostki]]&gt;=200,"k", IF(piastek[[#This Row],[ile_orzech]]&gt;=200*1.3,"o",IF(piastek[[#This Row],[ile_mial]]&gt;= 200*1.6,"m",0)))</f>
        <v>m</v>
      </c>
      <c r="H28">
        <f>IF(piastek[[#This Row],[czym]]="k",piastek[[#This Row],[ile_kostki]]-200,piastek[[#This Row],[ile_kostki]])</f>
        <v>139</v>
      </c>
      <c r="I28">
        <f>IF(piastek[[#This Row],[czym]]="o",piastek[[#This Row],[ile_orzech]]-260,piastek[[#This Row],[ile_orzech]])</f>
        <v>60</v>
      </c>
      <c r="J28">
        <f>IF(piastek[[#This Row],[czym]]="m",piastek[[#This Row],[ile_mial]]-(200*1.6),piastek[[#This Row],[ile_mial]])</f>
        <v>636</v>
      </c>
      <c r="K28">
        <f>piastek[[#This Row],[ile_mial]]-piastek[[#This Row],[m]]</f>
        <v>320</v>
      </c>
      <c r="L28" s="1">
        <v>41953</v>
      </c>
      <c r="M28">
        <f>piastek[[#This Row],[kostka]]*685 + piastek[[#This Row],[orzech]]*620 + piastek[[#This Row],[miał]]*380</f>
        <v>116620</v>
      </c>
    </row>
    <row r="29" spans="1:13" x14ac:dyDescent="0.25">
      <c r="A29">
        <v>0</v>
      </c>
      <c r="B29">
        <v>1</v>
      </c>
      <c r="C29">
        <v>47</v>
      </c>
      <c r="D29">
        <f>piastek[[#This Row],[kostka]]+H28</f>
        <v>139</v>
      </c>
      <c r="E29">
        <f>piastek[[#This Row],[orzech]]+I28</f>
        <v>61</v>
      </c>
      <c r="F29">
        <f>piastek[[#This Row],[miał]]+J28</f>
        <v>683</v>
      </c>
      <c r="G29" t="str">
        <f>IF(piastek[[#This Row],[ile_kostki]]&gt;=200,"k", IF(piastek[[#This Row],[ile_orzech]]&gt;=200*1.3,"o",IF(piastek[[#This Row],[ile_mial]]&gt;= 200*1.6,"m",0)))</f>
        <v>m</v>
      </c>
      <c r="H29">
        <f>IF(piastek[[#This Row],[czym]]="k",piastek[[#This Row],[ile_kostki]]-200,piastek[[#This Row],[ile_kostki]])</f>
        <v>139</v>
      </c>
      <c r="I29">
        <f>IF(piastek[[#This Row],[czym]]="o",piastek[[#This Row],[ile_orzech]]-260,piastek[[#This Row],[ile_orzech]])</f>
        <v>61</v>
      </c>
      <c r="J29">
        <f>IF(piastek[[#This Row],[czym]]="m",piastek[[#This Row],[ile_mial]]-(200*1.6),piastek[[#This Row],[ile_mial]])</f>
        <v>363</v>
      </c>
      <c r="K29">
        <f>piastek[[#This Row],[ile_mial]]-piastek[[#This Row],[m]]</f>
        <v>320</v>
      </c>
      <c r="L29" s="1">
        <v>41954</v>
      </c>
      <c r="M29">
        <f>piastek[[#This Row],[kostka]]*685 + piastek[[#This Row],[orzech]]*620 + piastek[[#This Row],[miał]]*380</f>
        <v>18480</v>
      </c>
    </row>
    <row r="30" spans="1:13" x14ac:dyDescent="0.25">
      <c r="A30">
        <v>78</v>
      </c>
      <c r="B30">
        <v>84</v>
      </c>
      <c r="C30">
        <v>16</v>
      </c>
      <c r="D30">
        <f>piastek[[#This Row],[kostka]]+H29</f>
        <v>217</v>
      </c>
      <c r="E30">
        <f>piastek[[#This Row],[orzech]]+I29</f>
        <v>145</v>
      </c>
      <c r="F30">
        <f>piastek[[#This Row],[miał]]+J29</f>
        <v>379</v>
      </c>
      <c r="G30" t="str">
        <f>IF(piastek[[#This Row],[ile_kostki]]&gt;=200,"k", IF(piastek[[#This Row],[ile_orzech]]&gt;=200*1.3,"o",IF(piastek[[#This Row],[ile_mial]]&gt;= 200*1.6,"m",0)))</f>
        <v>k</v>
      </c>
      <c r="H30">
        <f>IF(piastek[[#This Row],[czym]]="k",piastek[[#This Row],[ile_kostki]]-200,piastek[[#This Row],[ile_kostki]])</f>
        <v>17</v>
      </c>
      <c r="I30">
        <f>IF(piastek[[#This Row],[czym]]="o",piastek[[#This Row],[ile_orzech]]-260,piastek[[#This Row],[ile_orzech]])</f>
        <v>145</v>
      </c>
      <c r="J30">
        <f>IF(piastek[[#This Row],[czym]]="m",piastek[[#This Row],[ile_mial]]-(200*1.6),piastek[[#This Row],[ile_mial]])</f>
        <v>379</v>
      </c>
      <c r="K30">
        <f>piastek[[#This Row],[ile_mial]]-piastek[[#This Row],[m]]</f>
        <v>0</v>
      </c>
      <c r="L30" s="1">
        <v>41955</v>
      </c>
      <c r="M30">
        <f>piastek[[#This Row],[kostka]]*685 + piastek[[#This Row],[orzech]]*620 + piastek[[#This Row],[miał]]*380</f>
        <v>111590</v>
      </c>
    </row>
    <row r="31" spans="1:13" x14ac:dyDescent="0.25">
      <c r="A31">
        <v>112</v>
      </c>
      <c r="B31">
        <v>140</v>
      </c>
      <c r="C31">
        <v>97</v>
      </c>
      <c r="D31">
        <f>piastek[[#This Row],[kostka]]+H30</f>
        <v>129</v>
      </c>
      <c r="E31">
        <f>piastek[[#This Row],[orzech]]+I30</f>
        <v>285</v>
      </c>
      <c r="F31">
        <f>piastek[[#This Row],[miał]]+J30</f>
        <v>476</v>
      </c>
      <c r="G31" t="str">
        <f>IF(piastek[[#This Row],[ile_kostki]]&gt;=200,"k", IF(piastek[[#This Row],[ile_orzech]]&gt;=200*1.3,"o",IF(piastek[[#This Row],[ile_mial]]&gt;= 200*1.6,"m",0)))</f>
        <v>o</v>
      </c>
      <c r="H31">
        <f>IF(piastek[[#This Row],[czym]]="k",piastek[[#This Row],[ile_kostki]]-200,piastek[[#This Row],[ile_kostki]])</f>
        <v>129</v>
      </c>
      <c r="I31">
        <f>IF(piastek[[#This Row],[czym]]="o",piastek[[#This Row],[ile_orzech]]-260,piastek[[#This Row],[ile_orzech]])</f>
        <v>25</v>
      </c>
      <c r="J31">
        <f>IF(piastek[[#This Row],[czym]]="m",piastek[[#This Row],[ile_mial]]-(200*1.6),piastek[[#This Row],[ile_mial]])</f>
        <v>476</v>
      </c>
      <c r="K31">
        <f>piastek[[#This Row],[ile_mial]]-piastek[[#This Row],[m]]</f>
        <v>0</v>
      </c>
      <c r="L31" s="1">
        <v>41956</v>
      </c>
      <c r="M31">
        <f>piastek[[#This Row],[kostka]]*685 + piastek[[#This Row],[orzech]]*620 + piastek[[#This Row],[miał]]*380</f>
        <v>200380</v>
      </c>
    </row>
    <row r="32" spans="1:13" x14ac:dyDescent="0.25">
      <c r="A32">
        <v>109</v>
      </c>
      <c r="B32">
        <v>74</v>
      </c>
      <c r="C32">
        <v>53</v>
      </c>
      <c r="D32">
        <f>piastek[[#This Row],[kostka]]+H31</f>
        <v>238</v>
      </c>
      <c r="E32">
        <f>piastek[[#This Row],[orzech]]+I31</f>
        <v>99</v>
      </c>
      <c r="F32">
        <f>piastek[[#This Row],[miał]]+J31</f>
        <v>529</v>
      </c>
      <c r="G32" t="str">
        <f>IF(piastek[[#This Row],[ile_kostki]]&gt;=200,"k", IF(piastek[[#This Row],[ile_orzech]]&gt;=200*1.3,"o",IF(piastek[[#This Row],[ile_mial]]&gt;= 200*1.6,"m",0)))</f>
        <v>k</v>
      </c>
      <c r="H32">
        <f>IF(piastek[[#This Row],[czym]]="k",piastek[[#This Row],[ile_kostki]]-200,piastek[[#This Row],[ile_kostki]])</f>
        <v>38</v>
      </c>
      <c r="I32">
        <f>IF(piastek[[#This Row],[czym]]="o",piastek[[#This Row],[ile_orzech]]-260,piastek[[#This Row],[ile_orzech]])</f>
        <v>99</v>
      </c>
      <c r="J32">
        <f>IF(piastek[[#This Row],[czym]]="m",piastek[[#This Row],[ile_mial]]-(200*1.6),piastek[[#This Row],[ile_mial]])</f>
        <v>529</v>
      </c>
      <c r="K32">
        <f>piastek[[#This Row],[ile_mial]]-piastek[[#This Row],[m]]</f>
        <v>0</v>
      </c>
      <c r="L32" s="1">
        <v>41957</v>
      </c>
      <c r="M32">
        <f>piastek[[#This Row],[kostka]]*685 + piastek[[#This Row],[orzech]]*620 + piastek[[#This Row],[miał]]*380</f>
        <v>140685</v>
      </c>
    </row>
    <row r="33" spans="1:13" x14ac:dyDescent="0.25">
      <c r="A33">
        <v>121</v>
      </c>
      <c r="B33">
        <v>77</v>
      </c>
      <c r="C33">
        <v>70</v>
      </c>
      <c r="D33">
        <f>piastek[[#This Row],[kostka]]+H32</f>
        <v>159</v>
      </c>
      <c r="E33">
        <f>piastek[[#This Row],[orzech]]+I32</f>
        <v>176</v>
      </c>
      <c r="F33">
        <f>piastek[[#This Row],[miał]]+J32</f>
        <v>599</v>
      </c>
      <c r="G33" t="str">
        <f>IF(piastek[[#This Row],[ile_kostki]]&gt;=200,"k", IF(piastek[[#This Row],[ile_orzech]]&gt;=200*1.3,"o",IF(piastek[[#This Row],[ile_mial]]&gt;= 200*1.6,"m",0)))</f>
        <v>m</v>
      </c>
      <c r="H33">
        <f>IF(piastek[[#This Row],[czym]]="k",piastek[[#This Row],[ile_kostki]]-200,piastek[[#This Row],[ile_kostki]])</f>
        <v>159</v>
      </c>
      <c r="I33">
        <f>IF(piastek[[#This Row],[czym]]="o",piastek[[#This Row],[ile_orzech]]-260,piastek[[#This Row],[ile_orzech]])</f>
        <v>176</v>
      </c>
      <c r="J33">
        <f>IF(piastek[[#This Row],[czym]]="m",piastek[[#This Row],[ile_mial]]-(200*1.6),piastek[[#This Row],[ile_mial]])</f>
        <v>279</v>
      </c>
      <c r="K33">
        <f>piastek[[#This Row],[ile_mial]]-piastek[[#This Row],[m]]</f>
        <v>320</v>
      </c>
      <c r="L33" s="1">
        <v>41958</v>
      </c>
      <c r="M33">
        <f>piastek[[#This Row],[kostka]]*685 + piastek[[#This Row],[orzech]]*620 + piastek[[#This Row],[miał]]*380</f>
        <v>157225</v>
      </c>
    </row>
    <row r="34" spans="1:13" x14ac:dyDescent="0.25">
      <c r="A34">
        <v>106</v>
      </c>
      <c r="B34">
        <v>89</v>
      </c>
      <c r="C34">
        <v>75</v>
      </c>
      <c r="D34">
        <f>piastek[[#This Row],[kostka]]+H33</f>
        <v>265</v>
      </c>
      <c r="E34">
        <f>piastek[[#This Row],[orzech]]+I33</f>
        <v>265</v>
      </c>
      <c r="F34">
        <f>piastek[[#This Row],[miał]]+J33</f>
        <v>354</v>
      </c>
      <c r="G34" t="str">
        <f>IF(piastek[[#This Row],[ile_kostki]]&gt;=200,"k", IF(piastek[[#This Row],[ile_orzech]]&gt;=200*1.3,"o",IF(piastek[[#This Row],[ile_mial]]&gt;= 200*1.6,"m",0)))</f>
        <v>k</v>
      </c>
      <c r="H34">
        <f>IF(piastek[[#This Row],[czym]]="k",piastek[[#This Row],[ile_kostki]]-200,piastek[[#This Row],[ile_kostki]])</f>
        <v>65</v>
      </c>
      <c r="I34">
        <f>IF(piastek[[#This Row],[czym]]="o",piastek[[#This Row],[ile_orzech]]-260,piastek[[#This Row],[ile_orzech]])</f>
        <v>265</v>
      </c>
      <c r="J34">
        <f>IF(piastek[[#This Row],[czym]]="m",piastek[[#This Row],[ile_mial]]-(200*1.6),piastek[[#This Row],[ile_mial]])</f>
        <v>354</v>
      </c>
      <c r="K34">
        <f>piastek[[#This Row],[ile_mial]]-piastek[[#This Row],[m]]</f>
        <v>0</v>
      </c>
      <c r="L34" s="1">
        <v>41959</v>
      </c>
      <c r="M34">
        <f>piastek[[#This Row],[kostka]]*685 + piastek[[#This Row],[orzech]]*620 + piastek[[#This Row],[miał]]*380</f>
        <v>156290</v>
      </c>
    </row>
    <row r="35" spans="1:13" x14ac:dyDescent="0.25">
      <c r="A35">
        <v>57</v>
      </c>
      <c r="B35">
        <v>119</v>
      </c>
      <c r="C35">
        <v>64</v>
      </c>
      <c r="D35">
        <f>piastek[[#This Row],[kostka]]+H34</f>
        <v>122</v>
      </c>
      <c r="E35">
        <f>piastek[[#This Row],[orzech]]+I34</f>
        <v>384</v>
      </c>
      <c r="F35">
        <f>piastek[[#This Row],[miał]]+J34</f>
        <v>418</v>
      </c>
      <c r="G35" t="str">
        <f>IF(piastek[[#This Row],[ile_kostki]]&gt;=200,"k", IF(piastek[[#This Row],[ile_orzech]]&gt;=200*1.3,"o",IF(piastek[[#This Row],[ile_mial]]&gt;= 200*1.6,"m",0)))</f>
        <v>o</v>
      </c>
      <c r="H35">
        <f>IF(piastek[[#This Row],[czym]]="k",piastek[[#This Row],[ile_kostki]]-200,piastek[[#This Row],[ile_kostki]])</f>
        <v>122</v>
      </c>
      <c r="I35">
        <f>IF(piastek[[#This Row],[czym]]="o",piastek[[#This Row],[ile_orzech]]-260,piastek[[#This Row],[ile_orzech]])</f>
        <v>124</v>
      </c>
      <c r="J35">
        <f>IF(piastek[[#This Row],[czym]]="m",piastek[[#This Row],[ile_mial]]-(200*1.6),piastek[[#This Row],[ile_mial]])</f>
        <v>418</v>
      </c>
      <c r="K35">
        <f>piastek[[#This Row],[ile_mial]]-piastek[[#This Row],[m]]</f>
        <v>0</v>
      </c>
      <c r="L35" s="1">
        <v>41960</v>
      </c>
      <c r="M35">
        <f>piastek[[#This Row],[kostka]]*685 + piastek[[#This Row],[orzech]]*620 + piastek[[#This Row],[miał]]*380</f>
        <v>137145</v>
      </c>
    </row>
    <row r="36" spans="1:13" x14ac:dyDescent="0.25">
      <c r="A36">
        <v>26</v>
      </c>
      <c r="B36">
        <v>87</v>
      </c>
      <c r="C36">
        <v>84</v>
      </c>
      <c r="D36">
        <f>piastek[[#This Row],[kostka]]+H35</f>
        <v>148</v>
      </c>
      <c r="E36">
        <f>piastek[[#This Row],[orzech]]+I35</f>
        <v>211</v>
      </c>
      <c r="F36">
        <f>piastek[[#This Row],[miał]]+J35</f>
        <v>502</v>
      </c>
      <c r="G36" t="str">
        <f>IF(piastek[[#This Row],[ile_kostki]]&gt;=200,"k", IF(piastek[[#This Row],[ile_orzech]]&gt;=200*1.3,"o",IF(piastek[[#This Row],[ile_mial]]&gt;= 200*1.6,"m",0)))</f>
        <v>m</v>
      </c>
      <c r="H36">
        <f>IF(piastek[[#This Row],[czym]]="k",piastek[[#This Row],[ile_kostki]]-200,piastek[[#This Row],[ile_kostki]])</f>
        <v>148</v>
      </c>
      <c r="I36">
        <f>IF(piastek[[#This Row],[czym]]="o",piastek[[#This Row],[ile_orzech]]-260,piastek[[#This Row],[ile_orzech]])</f>
        <v>211</v>
      </c>
      <c r="J36">
        <f>IF(piastek[[#This Row],[czym]]="m",piastek[[#This Row],[ile_mial]]-(200*1.6),piastek[[#This Row],[ile_mial]])</f>
        <v>182</v>
      </c>
      <c r="K36">
        <f>piastek[[#This Row],[ile_mial]]-piastek[[#This Row],[m]]</f>
        <v>320</v>
      </c>
      <c r="L36" s="1">
        <v>41961</v>
      </c>
      <c r="M36">
        <f>piastek[[#This Row],[kostka]]*685 + piastek[[#This Row],[orzech]]*620 + piastek[[#This Row],[miał]]*380</f>
        <v>103670</v>
      </c>
    </row>
    <row r="37" spans="1:13" x14ac:dyDescent="0.25">
      <c r="A37">
        <v>79</v>
      </c>
      <c r="B37">
        <v>171</v>
      </c>
      <c r="C37">
        <v>75</v>
      </c>
      <c r="D37">
        <f>piastek[[#This Row],[kostka]]+H36</f>
        <v>227</v>
      </c>
      <c r="E37">
        <f>piastek[[#This Row],[orzech]]+I36</f>
        <v>382</v>
      </c>
      <c r="F37">
        <f>piastek[[#This Row],[miał]]+J36</f>
        <v>257</v>
      </c>
      <c r="G37" t="str">
        <f>IF(piastek[[#This Row],[ile_kostki]]&gt;=200,"k", IF(piastek[[#This Row],[ile_orzech]]&gt;=200*1.3,"o",IF(piastek[[#This Row],[ile_mial]]&gt;= 200*1.6,"m",0)))</f>
        <v>k</v>
      </c>
      <c r="H37">
        <f>IF(piastek[[#This Row],[czym]]="k",piastek[[#This Row],[ile_kostki]]-200,piastek[[#This Row],[ile_kostki]])</f>
        <v>27</v>
      </c>
      <c r="I37">
        <f>IF(piastek[[#This Row],[czym]]="o",piastek[[#This Row],[ile_orzech]]-260,piastek[[#This Row],[ile_orzech]])</f>
        <v>382</v>
      </c>
      <c r="J37">
        <f>IF(piastek[[#This Row],[czym]]="m",piastek[[#This Row],[ile_mial]]-(200*1.6),piastek[[#This Row],[ile_mial]])</f>
        <v>257</v>
      </c>
      <c r="K37">
        <f>piastek[[#This Row],[ile_mial]]-piastek[[#This Row],[m]]</f>
        <v>0</v>
      </c>
      <c r="L37" s="1">
        <v>41962</v>
      </c>
      <c r="M37">
        <f>piastek[[#This Row],[kostka]]*685 + piastek[[#This Row],[orzech]]*620 + piastek[[#This Row],[miał]]*380</f>
        <v>188635</v>
      </c>
    </row>
    <row r="38" spans="1:13" x14ac:dyDescent="0.25">
      <c r="A38">
        <v>192</v>
      </c>
      <c r="B38">
        <v>151</v>
      </c>
      <c r="C38">
        <v>45</v>
      </c>
      <c r="D38">
        <f>piastek[[#This Row],[kostka]]+H37</f>
        <v>219</v>
      </c>
      <c r="E38">
        <f>piastek[[#This Row],[orzech]]+I37</f>
        <v>533</v>
      </c>
      <c r="F38">
        <f>piastek[[#This Row],[miał]]+J37</f>
        <v>302</v>
      </c>
      <c r="G38" t="str">
        <f>IF(piastek[[#This Row],[ile_kostki]]&gt;=200,"k", IF(piastek[[#This Row],[ile_orzech]]&gt;=200*1.3,"o",IF(piastek[[#This Row],[ile_mial]]&gt;= 200*1.6,"m",0)))</f>
        <v>k</v>
      </c>
      <c r="H38">
        <f>IF(piastek[[#This Row],[czym]]="k",piastek[[#This Row],[ile_kostki]]-200,piastek[[#This Row],[ile_kostki]])</f>
        <v>19</v>
      </c>
      <c r="I38">
        <f>IF(piastek[[#This Row],[czym]]="o",piastek[[#This Row],[ile_orzech]]-260,piastek[[#This Row],[ile_orzech]])</f>
        <v>533</v>
      </c>
      <c r="J38">
        <f>IF(piastek[[#This Row],[czym]]="m",piastek[[#This Row],[ile_mial]]-(200*1.6),piastek[[#This Row],[ile_mial]])</f>
        <v>302</v>
      </c>
      <c r="K38">
        <f>piastek[[#This Row],[ile_mial]]-piastek[[#This Row],[m]]</f>
        <v>0</v>
      </c>
      <c r="L38" s="1">
        <v>41963</v>
      </c>
      <c r="M38">
        <f>piastek[[#This Row],[kostka]]*685 + piastek[[#This Row],[orzech]]*620 + piastek[[#This Row],[miał]]*380</f>
        <v>242240</v>
      </c>
    </row>
    <row r="39" spans="1:13" x14ac:dyDescent="0.25">
      <c r="A39">
        <v>9</v>
      </c>
      <c r="B39">
        <v>64</v>
      </c>
      <c r="C39">
        <v>22</v>
      </c>
      <c r="D39">
        <f>piastek[[#This Row],[kostka]]+H38</f>
        <v>28</v>
      </c>
      <c r="E39">
        <f>piastek[[#This Row],[orzech]]+I38</f>
        <v>597</v>
      </c>
      <c r="F39">
        <f>piastek[[#This Row],[miał]]+J38</f>
        <v>324</v>
      </c>
      <c r="G39" t="str">
        <f>IF(piastek[[#This Row],[ile_kostki]]&gt;=200,"k", IF(piastek[[#This Row],[ile_orzech]]&gt;=200*1.3,"o",IF(piastek[[#This Row],[ile_mial]]&gt;= 200*1.6,"m",0)))</f>
        <v>o</v>
      </c>
      <c r="H39">
        <f>IF(piastek[[#This Row],[czym]]="k",piastek[[#This Row],[ile_kostki]]-200,piastek[[#This Row],[ile_kostki]])</f>
        <v>28</v>
      </c>
      <c r="I39">
        <f>IF(piastek[[#This Row],[czym]]="o",piastek[[#This Row],[ile_orzech]]-260,piastek[[#This Row],[ile_orzech]])</f>
        <v>337</v>
      </c>
      <c r="J39">
        <f>IF(piastek[[#This Row],[czym]]="m",piastek[[#This Row],[ile_mial]]-(200*1.6),piastek[[#This Row],[ile_mial]])</f>
        <v>324</v>
      </c>
      <c r="K39">
        <f>piastek[[#This Row],[ile_mial]]-piastek[[#This Row],[m]]</f>
        <v>0</v>
      </c>
      <c r="L39" s="1">
        <v>41964</v>
      </c>
      <c r="M39">
        <f>piastek[[#This Row],[kostka]]*685 + piastek[[#This Row],[orzech]]*620 + piastek[[#This Row],[miał]]*380</f>
        <v>54205</v>
      </c>
    </row>
    <row r="40" spans="1:13" x14ac:dyDescent="0.25">
      <c r="A40">
        <v>123</v>
      </c>
      <c r="B40">
        <v>150</v>
      </c>
      <c r="C40">
        <v>10</v>
      </c>
      <c r="D40">
        <f>piastek[[#This Row],[kostka]]+H39</f>
        <v>151</v>
      </c>
      <c r="E40">
        <f>piastek[[#This Row],[orzech]]+I39</f>
        <v>487</v>
      </c>
      <c r="F40">
        <f>piastek[[#This Row],[miał]]+J39</f>
        <v>334</v>
      </c>
      <c r="G40" t="str">
        <f>IF(piastek[[#This Row],[ile_kostki]]&gt;=200,"k", IF(piastek[[#This Row],[ile_orzech]]&gt;=200*1.3,"o",IF(piastek[[#This Row],[ile_mial]]&gt;= 200*1.6,"m",0)))</f>
        <v>o</v>
      </c>
      <c r="H40">
        <f>IF(piastek[[#This Row],[czym]]="k",piastek[[#This Row],[ile_kostki]]-200,piastek[[#This Row],[ile_kostki]])</f>
        <v>151</v>
      </c>
      <c r="I40">
        <f>IF(piastek[[#This Row],[czym]]="o",piastek[[#This Row],[ile_orzech]]-260,piastek[[#This Row],[ile_orzech]])</f>
        <v>227</v>
      </c>
      <c r="J40">
        <f>IF(piastek[[#This Row],[czym]]="m",piastek[[#This Row],[ile_mial]]-(200*1.6),piastek[[#This Row],[ile_mial]])</f>
        <v>334</v>
      </c>
      <c r="K40">
        <f>piastek[[#This Row],[ile_mial]]-piastek[[#This Row],[m]]</f>
        <v>0</v>
      </c>
      <c r="L40" s="1">
        <v>41965</v>
      </c>
      <c r="M40">
        <f>piastek[[#This Row],[kostka]]*685 + piastek[[#This Row],[orzech]]*620 + piastek[[#This Row],[miał]]*380</f>
        <v>181055</v>
      </c>
    </row>
    <row r="41" spans="1:13" x14ac:dyDescent="0.25">
      <c r="A41">
        <v>87</v>
      </c>
      <c r="B41">
        <v>123</v>
      </c>
      <c r="C41">
        <v>33</v>
      </c>
      <c r="D41">
        <f>piastek[[#This Row],[kostka]]+H40</f>
        <v>238</v>
      </c>
      <c r="E41">
        <f>piastek[[#This Row],[orzech]]+I40</f>
        <v>350</v>
      </c>
      <c r="F41">
        <f>piastek[[#This Row],[miał]]+J40</f>
        <v>367</v>
      </c>
      <c r="G41" t="str">
        <f>IF(piastek[[#This Row],[ile_kostki]]&gt;=200,"k", IF(piastek[[#This Row],[ile_orzech]]&gt;=200*1.3,"o",IF(piastek[[#This Row],[ile_mial]]&gt;= 200*1.6,"m",0)))</f>
        <v>k</v>
      </c>
      <c r="H41">
        <f>IF(piastek[[#This Row],[czym]]="k",piastek[[#This Row],[ile_kostki]]-200,piastek[[#This Row],[ile_kostki]])</f>
        <v>38</v>
      </c>
      <c r="I41">
        <f>IF(piastek[[#This Row],[czym]]="o",piastek[[#This Row],[ile_orzech]]-260,piastek[[#This Row],[ile_orzech]])</f>
        <v>350</v>
      </c>
      <c r="J41">
        <f>IF(piastek[[#This Row],[czym]]="m",piastek[[#This Row],[ile_mial]]-(200*1.6),piastek[[#This Row],[ile_mial]])</f>
        <v>367</v>
      </c>
      <c r="K41">
        <f>piastek[[#This Row],[ile_mial]]-piastek[[#This Row],[m]]</f>
        <v>0</v>
      </c>
      <c r="L41" s="1">
        <v>41966</v>
      </c>
      <c r="M41">
        <f>piastek[[#This Row],[kostka]]*685 + piastek[[#This Row],[orzech]]*620 + piastek[[#This Row],[miał]]*380</f>
        <v>148395</v>
      </c>
    </row>
    <row r="42" spans="1:13" x14ac:dyDescent="0.25">
      <c r="A42">
        <v>165</v>
      </c>
      <c r="B42">
        <v>88</v>
      </c>
      <c r="C42">
        <v>13</v>
      </c>
      <c r="D42">
        <f>piastek[[#This Row],[kostka]]+H41</f>
        <v>203</v>
      </c>
      <c r="E42">
        <f>piastek[[#This Row],[orzech]]+I41</f>
        <v>438</v>
      </c>
      <c r="F42">
        <f>piastek[[#This Row],[miał]]+J41</f>
        <v>380</v>
      </c>
      <c r="G42" t="str">
        <f>IF(piastek[[#This Row],[ile_kostki]]&gt;=200,"k", IF(piastek[[#This Row],[ile_orzech]]&gt;=200*1.3,"o",IF(piastek[[#This Row],[ile_mial]]&gt;= 200*1.6,"m",0)))</f>
        <v>k</v>
      </c>
      <c r="H42">
        <f>IF(piastek[[#This Row],[czym]]="k",piastek[[#This Row],[ile_kostki]]-200,piastek[[#This Row],[ile_kostki]])</f>
        <v>3</v>
      </c>
      <c r="I42">
        <f>IF(piastek[[#This Row],[czym]]="o",piastek[[#This Row],[ile_orzech]]-260,piastek[[#This Row],[ile_orzech]])</f>
        <v>438</v>
      </c>
      <c r="J42">
        <f>IF(piastek[[#This Row],[czym]]="m",piastek[[#This Row],[ile_mial]]-(200*1.6),piastek[[#This Row],[ile_mial]])</f>
        <v>380</v>
      </c>
      <c r="K42">
        <f>piastek[[#This Row],[ile_mial]]-piastek[[#This Row],[m]]</f>
        <v>0</v>
      </c>
      <c r="L42" s="1">
        <v>41967</v>
      </c>
      <c r="M42">
        <f>piastek[[#This Row],[kostka]]*685 + piastek[[#This Row],[orzech]]*620 + piastek[[#This Row],[miał]]*380</f>
        <v>172525</v>
      </c>
    </row>
    <row r="43" spans="1:13" x14ac:dyDescent="0.25">
      <c r="A43">
        <v>144</v>
      </c>
      <c r="B43">
        <v>78</v>
      </c>
      <c r="C43">
        <v>82</v>
      </c>
      <c r="D43">
        <f>piastek[[#This Row],[kostka]]+H42</f>
        <v>147</v>
      </c>
      <c r="E43">
        <f>piastek[[#This Row],[orzech]]+I42</f>
        <v>516</v>
      </c>
      <c r="F43">
        <f>piastek[[#This Row],[miał]]+J42</f>
        <v>462</v>
      </c>
      <c r="G43" t="str">
        <f>IF(piastek[[#This Row],[ile_kostki]]&gt;=200,"k", IF(piastek[[#This Row],[ile_orzech]]&gt;=200*1.3,"o",IF(piastek[[#This Row],[ile_mial]]&gt;= 200*1.6,"m",0)))</f>
        <v>o</v>
      </c>
      <c r="H43">
        <f>IF(piastek[[#This Row],[czym]]="k",piastek[[#This Row],[ile_kostki]]-200,piastek[[#This Row],[ile_kostki]])</f>
        <v>147</v>
      </c>
      <c r="I43">
        <f>IF(piastek[[#This Row],[czym]]="o",piastek[[#This Row],[ile_orzech]]-260,piastek[[#This Row],[ile_orzech]])</f>
        <v>256</v>
      </c>
      <c r="J43">
        <f>IF(piastek[[#This Row],[czym]]="m",piastek[[#This Row],[ile_mial]]-(200*1.6),piastek[[#This Row],[ile_mial]])</f>
        <v>462</v>
      </c>
      <c r="K43">
        <f>piastek[[#This Row],[ile_mial]]-piastek[[#This Row],[m]]</f>
        <v>0</v>
      </c>
      <c r="L43" s="1">
        <v>41968</v>
      </c>
      <c r="M43">
        <f>piastek[[#This Row],[kostka]]*685 + piastek[[#This Row],[orzech]]*620 + piastek[[#This Row],[miał]]*380</f>
        <v>178160</v>
      </c>
    </row>
    <row r="44" spans="1:13" x14ac:dyDescent="0.25">
      <c r="A44">
        <v>54</v>
      </c>
      <c r="B44">
        <v>38</v>
      </c>
      <c r="C44">
        <v>68</v>
      </c>
      <c r="D44">
        <f>piastek[[#This Row],[kostka]]+H43</f>
        <v>201</v>
      </c>
      <c r="E44">
        <f>piastek[[#This Row],[orzech]]+I43</f>
        <v>294</v>
      </c>
      <c r="F44">
        <f>piastek[[#This Row],[miał]]+J43</f>
        <v>530</v>
      </c>
      <c r="G44" t="str">
        <f>IF(piastek[[#This Row],[ile_kostki]]&gt;=200,"k", IF(piastek[[#This Row],[ile_orzech]]&gt;=200*1.3,"o",IF(piastek[[#This Row],[ile_mial]]&gt;= 200*1.6,"m",0)))</f>
        <v>k</v>
      </c>
      <c r="H44">
        <f>IF(piastek[[#This Row],[czym]]="k",piastek[[#This Row],[ile_kostki]]-200,piastek[[#This Row],[ile_kostki]])</f>
        <v>1</v>
      </c>
      <c r="I44">
        <f>IF(piastek[[#This Row],[czym]]="o",piastek[[#This Row],[ile_orzech]]-260,piastek[[#This Row],[ile_orzech]])</f>
        <v>294</v>
      </c>
      <c r="J44">
        <f>IF(piastek[[#This Row],[czym]]="m",piastek[[#This Row],[ile_mial]]-(200*1.6),piastek[[#This Row],[ile_mial]])</f>
        <v>530</v>
      </c>
      <c r="K44">
        <f>piastek[[#This Row],[ile_mial]]-piastek[[#This Row],[m]]</f>
        <v>0</v>
      </c>
      <c r="L44" s="1">
        <v>41969</v>
      </c>
      <c r="M44">
        <f>piastek[[#This Row],[kostka]]*685 + piastek[[#This Row],[orzech]]*620 + piastek[[#This Row],[miał]]*380</f>
        <v>86390</v>
      </c>
    </row>
    <row r="45" spans="1:13" x14ac:dyDescent="0.25">
      <c r="A45">
        <v>188</v>
      </c>
      <c r="B45">
        <v>44</v>
      </c>
      <c r="C45">
        <v>86</v>
      </c>
      <c r="D45">
        <f>piastek[[#This Row],[kostka]]+H44</f>
        <v>189</v>
      </c>
      <c r="E45">
        <f>piastek[[#This Row],[orzech]]+I44</f>
        <v>338</v>
      </c>
      <c r="F45">
        <f>piastek[[#This Row],[miał]]+J44</f>
        <v>616</v>
      </c>
      <c r="G45" t="str">
        <f>IF(piastek[[#This Row],[ile_kostki]]&gt;=200,"k", IF(piastek[[#This Row],[ile_orzech]]&gt;=200*1.3,"o",IF(piastek[[#This Row],[ile_mial]]&gt;= 200*1.6,"m",0)))</f>
        <v>o</v>
      </c>
      <c r="H45">
        <f>IF(piastek[[#This Row],[czym]]="k",piastek[[#This Row],[ile_kostki]]-200,piastek[[#This Row],[ile_kostki]])</f>
        <v>189</v>
      </c>
      <c r="I45">
        <f>IF(piastek[[#This Row],[czym]]="o",piastek[[#This Row],[ile_orzech]]-260,piastek[[#This Row],[ile_orzech]])</f>
        <v>78</v>
      </c>
      <c r="J45">
        <f>IF(piastek[[#This Row],[czym]]="m",piastek[[#This Row],[ile_mial]]-(200*1.6),piastek[[#This Row],[ile_mial]])</f>
        <v>616</v>
      </c>
      <c r="K45">
        <f>piastek[[#This Row],[ile_mial]]-piastek[[#This Row],[m]]</f>
        <v>0</v>
      </c>
      <c r="L45" s="1">
        <v>41970</v>
      </c>
      <c r="M45">
        <f>piastek[[#This Row],[kostka]]*685 + piastek[[#This Row],[orzech]]*620 + piastek[[#This Row],[miał]]*380</f>
        <v>188740</v>
      </c>
    </row>
    <row r="46" spans="1:13" x14ac:dyDescent="0.25">
      <c r="A46">
        <v>165</v>
      </c>
      <c r="B46">
        <v>170</v>
      </c>
      <c r="C46">
        <v>62</v>
      </c>
      <c r="D46">
        <f>piastek[[#This Row],[kostka]]+H45</f>
        <v>354</v>
      </c>
      <c r="E46">
        <f>piastek[[#This Row],[orzech]]+I45</f>
        <v>248</v>
      </c>
      <c r="F46">
        <f>piastek[[#This Row],[miał]]+J45</f>
        <v>678</v>
      </c>
      <c r="G46" t="str">
        <f>IF(piastek[[#This Row],[ile_kostki]]&gt;=200,"k", IF(piastek[[#This Row],[ile_orzech]]&gt;=200*1.3,"o",IF(piastek[[#This Row],[ile_mial]]&gt;= 200*1.6,"m",0)))</f>
        <v>k</v>
      </c>
      <c r="H46">
        <f>IF(piastek[[#This Row],[czym]]="k",piastek[[#This Row],[ile_kostki]]-200,piastek[[#This Row],[ile_kostki]])</f>
        <v>154</v>
      </c>
      <c r="I46">
        <f>IF(piastek[[#This Row],[czym]]="o",piastek[[#This Row],[ile_orzech]]-260,piastek[[#This Row],[ile_orzech]])</f>
        <v>248</v>
      </c>
      <c r="J46">
        <f>IF(piastek[[#This Row],[czym]]="m",piastek[[#This Row],[ile_mial]]-(200*1.6),piastek[[#This Row],[ile_mial]])</f>
        <v>678</v>
      </c>
      <c r="K46">
        <f>piastek[[#This Row],[ile_mial]]-piastek[[#This Row],[m]]</f>
        <v>0</v>
      </c>
      <c r="L46" s="1">
        <v>41971</v>
      </c>
      <c r="M46">
        <f>piastek[[#This Row],[kostka]]*685 + piastek[[#This Row],[orzech]]*620 + piastek[[#This Row],[miał]]*380</f>
        <v>241985</v>
      </c>
    </row>
    <row r="47" spans="1:13" x14ac:dyDescent="0.25">
      <c r="A47">
        <v>24</v>
      </c>
      <c r="B47">
        <v>94</v>
      </c>
      <c r="C47">
        <v>87</v>
      </c>
      <c r="D47">
        <f>piastek[[#This Row],[kostka]]+H46</f>
        <v>178</v>
      </c>
      <c r="E47">
        <f>piastek[[#This Row],[orzech]]+I46</f>
        <v>342</v>
      </c>
      <c r="F47">
        <f>piastek[[#This Row],[miał]]+J46</f>
        <v>765</v>
      </c>
      <c r="G47" t="str">
        <f>IF(piastek[[#This Row],[ile_kostki]]&gt;=200,"k", IF(piastek[[#This Row],[ile_orzech]]&gt;=200*1.3,"o",IF(piastek[[#This Row],[ile_mial]]&gt;= 200*1.6,"m",0)))</f>
        <v>o</v>
      </c>
      <c r="H47">
        <f>IF(piastek[[#This Row],[czym]]="k",piastek[[#This Row],[ile_kostki]]-200,piastek[[#This Row],[ile_kostki]])</f>
        <v>178</v>
      </c>
      <c r="I47">
        <f>IF(piastek[[#This Row],[czym]]="o",piastek[[#This Row],[ile_orzech]]-260,piastek[[#This Row],[ile_orzech]])</f>
        <v>82</v>
      </c>
      <c r="J47">
        <f>IF(piastek[[#This Row],[czym]]="m",piastek[[#This Row],[ile_mial]]-(200*1.6),piastek[[#This Row],[ile_mial]])</f>
        <v>765</v>
      </c>
      <c r="K47">
        <f>piastek[[#This Row],[ile_mial]]-piastek[[#This Row],[m]]</f>
        <v>0</v>
      </c>
      <c r="L47" s="1">
        <v>41972</v>
      </c>
      <c r="M47">
        <f>piastek[[#This Row],[kostka]]*685 + piastek[[#This Row],[orzech]]*620 + piastek[[#This Row],[miał]]*380</f>
        <v>107780</v>
      </c>
    </row>
    <row r="48" spans="1:13" x14ac:dyDescent="0.25">
      <c r="A48">
        <v>0</v>
      </c>
      <c r="B48">
        <v>120</v>
      </c>
      <c r="C48">
        <v>60</v>
      </c>
      <c r="D48">
        <f>piastek[[#This Row],[kostka]]+H47</f>
        <v>178</v>
      </c>
      <c r="E48">
        <f>piastek[[#This Row],[orzech]]+I47</f>
        <v>202</v>
      </c>
      <c r="F48">
        <f>piastek[[#This Row],[miał]]+J47</f>
        <v>825</v>
      </c>
      <c r="G48" t="str">
        <f>IF(piastek[[#This Row],[ile_kostki]]&gt;=200,"k", IF(piastek[[#This Row],[ile_orzech]]&gt;=200*1.3,"o",IF(piastek[[#This Row],[ile_mial]]&gt;= 200*1.6,"m",0)))</f>
        <v>m</v>
      </c>
      <c r="H48">
        <f>IF(piastek[[#This Row],[czym]]="k",piastek[[#This Row],[ile_kostki]]-200,piastek[[#This Row],[ile_kostki]])</f>
        <v>178</v>
      </c>
      <c r="I48">
        <f>IF(piastek[[#This Row],[czym]]="o",piastek[[#This Row],[ile_orzech]]-260,piastek[[#This Row],[ile_orzech]])</f>
        <v>202</v>
      </c>
      <c r="J48">
        <f>IF(piastek[[#This Row],[czym]]="m",piastek[[#This Row],[ile_mial]]-(200*1.6),piastek[[#This Row],[ile_mial]])</f>
        <v>505</v>
      </c>
      <c r="K48">
        <f>piastek[[#This Row],[ile_mial]]-piastek[[#This Row],[m]]</f>
        <v>320</v>
      </c>
      <c r="L48" s="1">
        <v>41973</v>
      </c>
      <c r="M48">
        <f>piastek[[#This Row],[kostka]]*685 + piastek[[#This Row],[orzech]]*620 + piastek[[#This Row],[miał]]*380</f>
        <v>97200</v>
      </c>
    </row>
    <row r="49" spans="1:13" x14ac:dyDescent="0.25">
      <c r="A49">
        <v>101</v>
      </c>
      <c r="B49">
        <v>53</v>
      </c>
      <c r="C49">
        <v>62</v>
      </c>
      <c r="D49">
        <f>piastek[[#This Row],[kostka]]+H48</f>
        <v>279</v>
      </c>
      <c r="E49">
        <f>piastek[[#This Row],[orzech]]+I48</f>
        <v>255</v>
      </c>
      <c r="F49">
        <f>piastek[[#This Row],[miał]]+J48</f>
        <v>567</v>
      </c>
      <c r="G49" t="str">
        <f>IF(piastek[[#This Row],[ile_kostki]]&gt;=200,"k", IF(piastek[[#This Row],[ile_orzech]]&gt;=200*1.3,"o",IF(piastek[[#This Row],[ile_mial]]&gt;= 200*1.6,"m",0)))</f>
        <v>k</v>
      </c>
      <c r="H49">
        <f>IF(piastek[[#This Row],[czym]]="k",piastek[[#This Row],[ile_kostki]]-200,piastek[[#This Row],[ile_kostki]])</f>
        <v>79</v>
      </c>
      <c r="I49">
        <f>IF(piastek[[#This Row],[czym]]="o",piastek[[#This Row],[ile_orzech]]-260,piastek[[#This Row],[ile_orzech]])</f>
        <v>255</v>
      </c>
      <c r="J49">
        <f>IF(piastek[[#This Row],[czym]]="m",piastek[[#This Row],[ile_mial]]-(200*1.6),piastek[[#This Row],[ile_mial]])</f>
        <v>567</v>
      </c>
      <c r="K49">
        <f>piastek[[#This Row],[ile_mial]]-piastek[[#This Row],[m]]</f>
        <v>0</v>
      </c>
      <c r="L49" s="1">
        <v>41974</v>
      </c>
      <c r="M49">
        <f>piastek[[#This Row],[kostka]]*685 + piastek[[#This Row],[orzech]]*620 + piastek[[#This Row],[miał]]*380</f>
        <v>125605</v>
      </c>
    </row>
    <row r="50" spans="1:13" x14ac:dyDescent="0.25">
      <c r="A50">
        <v>67</v>
      </c>
      <c r="B50">
        <v>147</v>
      </c>
      <c r="C50">
        <v>20</v>
      </c>
      <c r="D50">
        <f>piastek[[#This Row],[kostka]]+H49</f>
        <v>146</v>
      </c>
      <c r="E50">
        <f>piastek[[#This Row],[orzech]]+I49</f>
        <v>402</v>
      </c>
      <c r="F50">
        <f>piastek[[#This Row],[miał]]+J49</f>
        <v>587</v>
      </c>
      <c r="G50" t="str">
        <f>IF(piastek[[#This Row],[ile_kostki]]&gt;=200,"k", IF(piastek[[#This Row],[ile_orzech]]&gt;=200*1.3,"o",IF(piastek[[#This Row],[ile_mial]]&gt;= 200*1.6,"m",0)))</f>
        <v>o</v>
      </c>
      <c r="H50">
        <f>IF(piastek[[#This Row],[czym]]="k",piastek[[#This Row],[ile_kostki]]-200,piastek[[#This Row],[ile_kostki]])</f>
        <v>146</v>
      </c>
      <c r="I50">
        <f>IF(piastek[[#This Row],[czym]]="o",piastek[[#This Row],[ile_orzech]]-260,piastek[[#This Row],[ile_orzech]])</f>
        <v>142</v>
      </c>
      <c r="J50">
        <f>IF(piastek[[#This Row],[czym]]="m",piastek[[#This Row],[ile_mial]]-(200*1.6),piastek[[#This Row],[ile_mial]])</f>
        <v>587</v>
      </c>
      <c r="K50">
        <f>piastek[[#This Row],[ile_mial]]-piastek[[#This Row],[m]]</f>
        <v>0</v>
      </c>
      <c r="L50" s="1">
        <v>41975</v>
      </c>
      <c r="M50">
        <f>piastek[[#This Row],[kostka]]*685 + piastek[[#This Row],[orzech]]*620 + piastek[[#This Row],[miał]]*380</f>
        <v>144635</v>
      </c>
    </row>
    <row r="51" spans="1:13" x14ac:dyDescent="0.25">
      <c r="A51">
        <v>109</v>
      </c>
      <c r="B51">
        <v>99</v>
      </c>
      <c r="C51">
        <v>70</v>
      </c>
      <c r="D51">
        <f>piastek[[#This Row],[kostka]]+H50</f>
        <v>255</v>
      </c>
      <c r="E51">
        <f>piastek[[#This Row],[orzech]]+I50</f>
        <v>241</v>
      </c>
      <c r="F51">
        <f>piastek[[#This Row],[miał]]+J50</f>
        <v>657</v>
      </c>
      <c r="G51" t="str">
        <f>IF(piastek[[#This Row],[ile_kostki]]&gt;=200,"k", IF(piastek[[#This Row],[ile_orzech]]&gt;=200*1.3,"o",IF(piastek[[#This Row],[ile_mial]]&gt;= 200*1.6,"m",0)))</f>
        <v>k</v>
      </c>
      <c r="H51">
        <f>IF(piastek[[#This Row],[czym]]="k",piastek[[#This Row],[ile_kostki]]-200,piastek[[#This Row],[ile_kostki]])</f>
        <v>55</v>
      </c>
      <c r="I51">
        <f>IF(piastek[[#This Row],[czym]]="o",piastek[[#This Row],[ile_orzech]]-260,piastek[[#This Row],[ile_orzech]])</f>
        <v>241</v>
      </c>
      <c r="J51">
        <f>IF(piastek[[#This Row],[czym]]="m",piastek[[#This Row],[ile_mial]]-(200*1.6),piastek[[#This Row],[ile_mial]])</f>
        <v>657</v>
      </c>
      <c r="K51">
        <f>piastek[[#This Row],[ile_mial]]-piastek[[#This Row],[m]]</f>
        <v>0</v>
      </c>
      <c r="L51" s="1">
        <v>41976</v>
      </c>
      <c r="M51">
        <f>piastek[[#This Row],[kostka]]*685 + piastek[[#This Row],[orzech]]*620 + piastek[[#This Row],[miał]]*380</f>
        <v>162645</v>
      </c>
    </row>
    <row r="52" spans="1:13" x14ac:dyDescent="0.25">
      <c r="A52">
        <v>22</v>
      </c>
      <c r="B52">
        <v>16</v>
      </c>
      <c r="C52">
        <v>59</v>
      </c>
      <c r="D52">
        <f>piastek[[#This Row],[kostka]]+H51</f>
        <v>77</v>
      </c>
      <c r="E52">
        <f>piastek[[#This Row],[orzech]]+I51</f>
        <v>257</v>
      </c>
      <c r="F52">
        <f>piastek[[#This Row],[miał]]+J51</f>
        <v>716</v>
      </c>
      <c r="G52" t="str">
        <f>IF(piastek[[#This Row],[ile_kostki]]&gt;=200,"k", IF(piastek[[#This Row],[ile_orzech]]&gt;=200*1.3,"o",IF(piastek[[#This Row],[ile_mial]]&gt;= 200*1.6,"m",0)))</f>
        <v>m</v>
      </c>
      <c r="H52">
        <f>IF(piastek[[#This Row],[czym]]="k",piastek[[#This Row],[ile_kostki]]-200,piastek[[#This Row],[ile_kostki]])</f>
        <v>77</v>
      </c>
      <c r="I52">
        <f>IF(piastek[[#This Row],[czym]]="o",piastek[[#This Row],[ile_orzech]]-260,piastek[[#This Row],[ile_orzech]])</f>
        <v>257</v>
      </c>
      <c r="J52">
        <f>IF(piastek[[#This Row],[czym]]="m",piastek[[#This Row],[ile_mial]]-(200*1.6),piastek[[#This Row],[ile_mial]])</f>
        <v>396</v>
      </c>
      <c r="K52">
        <f>piastek[[#This Row],[ile_mial]]-piastek[[#This Row],[m]]</f>
        <v>320</v>
      </c>
      <c r="L52" s="1">
        <v>41977</v>
      </c>
      <c r="M52">
        <f>piastek[[#This Row],[kostka]]*685 + piastek[[#This Row],[orzech]]*620 + piastek[[#This Row],[miał]]*380</f>
        <v>47410</v>
      </c>
    </row>
    <row r="53" spans="1:13" x14ac:dyDescent="0.25">
      <c r="A53">
        <v>5</v>
      </c>
      <c r="B53">
        <v>91</v>
      </c>
      <c r="C53">
        <v>73</v>
      </c>
      <c r="D53">
        <f>piastek[[#This Row],[kostka]]+H52</f>
        <v>82</v>
      </c>
      <c r="E53">
        <f>piastek[[#This Row],[orzech]]+I52</f>
        <v>348</v>
      </c>
      <c r="F53">
        <f>piastek[[#This Row],[miał]]+J52</f>
        <v>469</v>
      </c>
      <c r="G53" t="str">
        <f>IF(piastek[[#This Row],[ile_kostki]]&gt;=200,"k", IF(piastek[[#This Row],[ile_orzech]]&gt;=200*1.3,"o",IF(piastek[[#This Row],[ile_mial]]&gt;= 200*1.6,"m",0)))</f>
        <v>o</v>
      </c>
      <c r="H53">
        <f>IF(piastek[[#This Row],[czym]]="k",piastek[[#This Row],[ile_kostki]]-200,piastek[[#This Row],[ile_kostki]])</f>
        <v>82</v>
      </c>
      <c r="I53">
        <f>IF(piastek[[#This Row],[czym]]="o",piastek[[#This Row],[ile_orzech]]-260,piastek[[#This Row],[ile_orzech]])</f>
        <v>88</v>
      </c>
      <c r="J53">
        <f>IF(piastek[[#This Row],[czym]]="m",piastek[[#This Row],[ile_mial]]-(200*1.6),piastek[[#This Row],[ile_mial]])</f>
        <v>469</v>
      </c>
      <c r="K53">
        <f>piastek[[#This Row],[ile_mial]]-piastek[[#This Row],[m]]</f>
        <v>0</v>
      </c>
      <c r="L53" s="1">
        <v>41978</v>
      </c>
      <c r="M53">
        <f>piastek[[#This Row],[kostka]]*685 + piastek[[#This Row],[orzech]]*620 + piastek[[#This Row],[miał]]*380</f>
        <v>87585</v>
      </c>
    </row>
    <row r="54" spans="1:13" x14ac:dyDescent="0.25">
      <c r="A54">
        <v>105</v>
      </c>
      <c r="B54">
        <v>154</v>
      </c>
      <c r="C54">
        <v>48</v>
      </c>
      <c r="D54">
        <f>piastek[[#This Row],[kostka]]+H53</f>
        <v>187</v>
      </c>
      <c r="E54">
        <f>piastek[[#This Row],[orzech]]+I53</f>
        <v>242</v>
      </c>
      <c r="F54">
        <f>piastek[[#This Row],[miał]]+J53</f>
        <v>517</v>
      </c>
      <c r="G54" t="str">
        <f>IF(piastek[[#This Row],[ile_kostki]]&gt;=200,"k", IF(piastek[[#This Row],[ile_orzech]]&gt;=200*1.3,"o",IF(piastek[[#This Row],[ile_mial]]&gt;= 200*1.6,"m",0)))</f>
        <v>m</v>
      </c>
      <c r="H54">
        <f>IF(piastek[[#This Row],[czym]]="k",piastek[[#This Row],[ile_kostki]]-200,piastek[[#This Row],[ile_kostki]])</f>
        <v>187</v>
      </c>
      <c r="I54">
        <f>IF(piastek[[#This Row],[czym]]="o",piastek[[#This Row],[ile_orzech]]-260,piastek[[#This Row],[ile_orzech]])</f>
        <v>242</v>
      </c>
      <c r="J54">
        <f>IF(piastek[[#This Row],[czym]]="m",piastek[[#This Row],[ile_mial]]-(200*1.6),piastek[[#This Row],[ile_mial]])</f>
        <v>197</v>
      </c>
      <c r="K54">
        <f>piastek[[#This Row],[ile_mial]]-piastek[[#This Row],[m]]</f>
        <v>320</v>
      </c>
      <c r="L54" s="1">
        <v>41979</v>
      </c>
      <c r="M54">
        <f>piastek[[#This Row],[kostka]]*685 + piastek[[#This Row],[orzech]]*620 + piastek[[#This Row],[miał]]*380</f>
        <v>185645</v>
      </c>
    </row>
    <row r="55" spans="1:13" x14ac:dyDescent="0.25">
      <c r="A55">
        <v>108</v>
      </c>
      <c r="B55">
        <v>5</v>
      </c>
      <c r="C55">
        <v>71</v>
      </c>
      <c r="D55">
        <f>piastek[[#This Row],[kostka]]+H54</f>
        <v>295</v>
      </c>
      <c r="E55">
        <f>piastek[[#This Row],[orzech]]+I54</f>
        <v>247</v>
      </c>
      <c r="F55">
        <f>piastek[[#This Row],[miał]]+J54</f>
        <v>268</v>
      </c>
      <c r="G55" t="str">
        <f>IF(piastek[[#This Row],[ile_kostki]]&gt;=200,"k", IF(piastek[[#This Row],[ile_orzech]]&gt;=200*1.3,"o",IF(piastek[[#This Row],[ile_mial]]&gt;= 200*1.6,"m",0)))</f>
        <v>k</v>
      </c>
      <c r="H55">
        <f>IF(piastek[[#This Row],[czym]]="k",piastek[[#This Row],[ile_kostki]]-200,piastek[[#This Row],[ile_kostki]])</f>
        <v>95</v>
      </c>
      <c r="I55">
        <f>IF(piastek[[#This Row],[czym]]="o",piastek[[#This Row],[ile_orzech]]-260,piastek[[#This Row],[ile_orzech]])</f>
        <v>247</v>
      </c>
      <c r="J55">
        <f>IF(piastek[[#This Row],[czym]]="m",piastek[[#This Row],[ile_mial]]-(200*1.6),piastek[[#This Row],[ile_mial]])</f>
        <v>268</v>
      </c>
      <c r="K55">
        <f>piastek[[#This Row],[ile_mial]]-piastek[[#This Row],[m]]</f>
        <v>0</v>
      </c>
      <c r="L55" s="1">
        <v>41980</v>
      </c>
      <c r="M55">
        <f>piastek[[#This Row],[kostka]]*685 + piastek[[#This Row],[orzech]]*620 + piastek[[#This Row],[miał]]*380</f>
        <v>104060</v>
      </c>
    </row>
    <row r="56" spans="1:13" x14ac:dyDescent="0.25">
      <c r="A56">
        <v>64</v>
      </c>
      <c r="B56">
        <v>37</v>
      </c>
      <c r="C56">
        <v>89</v>
      </c>
      <c r="D56">
        <f>piastek[[#This Row],[kostka]]+H55</f>
        <v>159</v>
      </c>
      <c r="E56">
        <f>piastek[[#This Row],[orzech]]+I55</f>
        <v>284</v>
      </c>
      <c r="F56">
        <f>piastek[[#This Row],[miał]]+J55</f>
        <v>357</v>
      </c>
      <c r="G56" t="str">
        <f>IF(piastek[[#This Row],[ile_kostki]]&gt;=200,"k", IF(piastek[[#This Row],[ile_orzech]]&gt;=200*1.3,"o",IF(piastek[[#This Row],[ile_mial]]&gt;= 200*1.6,"m",0)))</f>
        <v>o</v>
      </c>
      <c r="H56">
        <f>IF(piastek[[#This Row],[czym]]="k",piastek[[#This Row],[ile_kostki]]-200,piastek[[#This Row],[ile_kostki]])</f>
        <v>159</v>
      </c>
      <c r="I56">
        <f>IF(piastek[[#This Row],[czym]]="o",piastek[[#This Row],[ile_orzech]]-260,piastek[[#This Row],[ile_orzech]])</f>
        <v>24</v>
      </c>
      <c r="J56">
        <f>IF(piastek[[#This Row],[czym]]="m",piastek[[#This Row],[ile_mial]]-(200*1.6),piastek[[#This Row],[ile_mial]])</f>
        <v>357</v>
      </c>
      <c r="K56">
        <f>piastek[[#This Row],[ile_mial]]-piastek[[#This Row],[m]]</f>
        <v>0</v>
      </c>
      <c r="L56" s="1">
        <v>41981</v>
      </c>
      <c r="M56">
        <f>piastek[[#This Row],[kostka]]*685 + piastek[[#This Row],[orzech]]*620 + piastek[[#This Row],[miał]]*380</f>
        <v>100600</v>
      </c>
    </row>
    <row r="57" spans="1:13" x14ac:dyDescent="0.25">
      <c r="A57">
        <v>114</v>
      </c>
      <c r="B57">
        <v>140</v>
      </c>
      <c r="C57">
        <v>36</v>
      </c>
      <c r="D57">
        <f>piastek[[#This Row],[kostka]]+H56</f>
        <v>273</v>
      </c>
      <c r="E57">
        <f>piastek[[#This Row],[orzech]]+I56</f>
        <v>164</v>
      </c>
      <c r="F57">
        <f>piastek[[#This Row],[miał]]+J56</f>
        <v>393</v>
      </c>
      <c r="G57" t="str">
        <f>IF(piastek[[#This Row],[ile_kostki]]&gt;=200,"k", IF(piastek[[#This Row],[ile_orzech]]&gt;=200*1.3,"o",IF(piastek[[#This Row],[ile_mial]]&gt;= 200*1.6,"m",0)))</f>
        <v>k</v>
      </c>
      <c r="H57">
        <f>IF(piastek[[#This Row],[czym]]="k",piastek[[#This Row],[ile_kostki]]-200,piastek[[#This Row],[ile_kostki]])</f>
        <v>73</v>
      </c>
      <c r="I57">
        <f>IF(piastek[[#This Row],[czym]]="o",piastek[[#This Row],[ile_orzech]]-260,piastek[[#This Row],[ile_orzech]])</f>
        <v>164</v>
      </c>
      <c r="J57">
        <f>IF(piastek[[#This Row],[czym]]="m",piastek[[#This Row],[ile_mial]]-(200*1.6),piastek[[#This Row],[ile_mial]])</f>
        <v>393</v>
      </c>
      <c r="K57">
        <f>piastek[[#This Row],[ile_mial]]-piastek[[#This Row],[m]]</f>
        <v>0</v>
      </c>
      <c r="L57" s="1">
        <v>41982</v>
      </c>
      <c r="M57">
        <f>piastek[[#This Row],[kostka]]*685 + piastek[[#This Row],[orzech]]*620 + piastek[[#This Row],[miał]]*380</f>
        <v>178570</v>
      </c>
    </row>
    <row r="58" spans="1:13" x14ac:dyDescent="0.25">
      <c r="A58">
        <v>147</v>
      </c>
      <c r="B58">
        <v>140</v>
      </c>
      <c r="C58">
        <v>61</v>
      </c>
      <c r="D58">
        <f>piastek[[#This Row],[kostka]]+H57</f>
        <v>220</v>
      </c>
      <c r="E58">
        <f>piastek[[#This Row],[orzech]]+I57</f>
        <v>304</v>
      </c>
      <c r="F58">
        <f>piastek[[#This Row],[miał]]+J57</f>
        <v>454</v>
      </c>
      <c r="G58" t="str">
        <f>IF(piastek[[#This Row],[ile_kostki]]&gt;=200,"k", IF(piastek[[#This Row],[ile_orzech]]&gt;=200*1.3,"o",IF(piastek[[#This Row],[ile_mial]]&gt;= 200*1.6,"m",0)))</f>
        <v>k</v>
      </c>
      <c r="H58">
        <f>IF(piastek[[#This Row],[czym]]="k",piastek[[#This Row],[ile_kostki]]-200,piastek[[#This Row],[ile_kostki]])</f>
        <v>20</v>
      </c>
      <c r="I58">
        <f>IF(piastek[[#This Row],[czym]]="o",piastek[[#This Row],[ile_orzech]]-260,piastek[[#This Row],[ile_orzech]])</f>
        <v>304</v>
      </c>
      <c r="J58">
        <f>IF(piastek[[#This Row],[czym]]="m",piastek[[#This Row],[ile_mial]]-(200*1.6),piastek[[#This Row],[ile_mial]])</f>
        <v>454</v>
      </c>
      <c r="K58">
        <f>piastek[[#This Row],[ile_mial]]-piastek[[#This Row],[m]]</f>
        <v>0</v>
      </c>
      <c r="L58" s="1">
        <v>41983</v>
      </c>
      <c r="M58">
        <f>piastek[[#This Row],[kostka]]*685 + piastek[[#This Row],[orzech]]*620 + piastek[[#This Row],[miał]]*380</f>
        <v>210675</v>
      </c>
    </row>
    <row r="59" spans="1:13" x14ac:dyDescent="0.25">
      <c r="A59">
        <v>69</v>
      </c>
      <c r="B59">
        <v>120</v>
      </c>
      <c r="C59">
        <v>52</v>
      </c>
      <c r="D59">
        <f>piastek[[#This Row],[kostka]]+H58</f>
        <v>89</v>
      </c>
      <c r="E59">
        <f>piastek[[#This Row],[orzech]]+I58</f>
        <v>424</v>
      </c>
      <c r="F59">
        <f>piastek[[#This Row],[miał]]+J58</f>
        <v>506</v>
      </c>
      <c r="G59" t="str">
        <f>IF(piastek[[#This Row],[ile_kostki]]&gt;=200,"k", IF(piastek[[#This Row],[ile_orzech]]&gt;=200*1.3,"o",IF(piastek[[#This Row],[ile_mial]]&gt;= 200*1.6,"m",0)))</f>
        <v>o</v>
      </c>
      <c r="H59">
        <f>IF(piastek[[#This Row],[czym]]="k",piastek[[#This Row],[ile_kostki]]-200,piastek[[#This Row],[ile_kostki]])</f>
        <v>89</v>
      </c>
      <c r="I59">
        <f>IF(piastek[[#This Row],[czym]]="o",piastek[[#This Row],[ile_orzech]]-260,piastek[[#This Row],[ile_orzech]])</f>
        <v>164</v>
      </c>
      <c r="J59">
        <f>IF(piastek[[#This Row],[czym]]="m",piastek[[#This Row],[ile_mial]]-(200*1.6),piastek[[#This Row],[ile_mial]])</f>
        <v>506</v>
      </c>
      <c r="K59">
        <f>piastek[[#This Row],[ile_mial]]-piastek[[#This Row],[m]]</f>
        <v>0</v>
      </c>
      <c r="L59" s="1">
        <v>41984</v>
      </c>
      <c r="M59">
        <f>piastek[[#This Row],[kostka]]*685 + piastek[[#This Row],[orzech]]*620 + piastek[[#This Row],[miał]]*380</f>
        <v>141425</v>
      </c>
    </row>
    <row r="60" spans="1:13" x14ac:dyDescent="0.25">
      <c r="A60">
        <v>101</v>
      </c>
      <c r="B60">
        <v>39</v>
      </c>
      <c r="C60">
        <v>10</v>
      </c>
      <c r="D60">
        <f>piastek[[#This Row],[kostka]]+H59</f>
        <v>190</v>
      </c>
      <c r="E60">
        <f>piastek[[#This Row],[orzech]]+I59</f>
        <v>203</v>
      </c>
      <c r="F60">
        <f>piastek[[#This Row],[miał]]+J59</f>
        <v>516</v>
      </c>
      <c r="G60" t="str">
        <f>IF(piastek[[#This Row],[ile_kostki]]&gt;=200,"k", IF(piastek[[#This Row],[ile_orzech]]&gt;=200*1.3,"o",IF(piastek[[#This Row],[ile_mial]]&gt;= 200*1.6,"m",0)))</f>
        <v>m</v>
      </c>
      <c r="H60">
        <f>IF(piastek[[#This Row],[czym]]="k",piastek[[#This Row],[ile_kostki]]-200,piastek[[#This Row],[ile_kostki]])</f>
        <v>190</v>
      </c>
      <c r="I60">
        <f>IF(piastek[[#This Row],[czym]]="o",piastek[[#This Row],[ile_orzech]]-260,piastek[[#This Row],[ile_orzech]])</f>
        <v>203</v>
      </c>
      <c r="J60">
        <f>IF(piastek[[#This Row],[czym]]="m",piastek[[#This Row],[ile_mial]]-(200*1.6),piastek[[#This Row],[ile_mial]])</f>
        <v>196</v>
      </c>
      <c r="K60">
        <f>piastek[[#This Row],[ile_mial]]-piastek[[#This Row],[m]]</f>
        <v>320</v>
      </c>
      <c r="L60" s="1">
        <v>41985</v>
      </c>
      <c r="M60">
        <f>piastek[[#This Row],[kostka]]*685 + piastek[[#This Row],[orzech]]*620 + piastek[[#This Row],[miał]]*380</f>
        <v>97165</v>
      </c>
    </row>
    <row r="61" spans="1:13" x14ac:dyDescent="0.25">
      <c r="A61">
        <v>158</v>
      </c>
      <c r="B61">
        <v>36</v>
      </c>
      <c r="C61">
        <v>79</v>
      </c>
      <c r="D61">
        <f>piastek[[#This Row],[kostka]]+H60</f>
        <v>348</v>
      </c>
      <c r="E61">
        <f>piastek[[#This Row],[orzech]]+I60</f>
        <v>239</v>
      </c>
      <c r="F61">
        <f>piastek[[#This Row],[miał]]+J60</f>
        <v>275</v>
      </c>
      <c r="G61" t="str">
        <f>IF(piastek[[#This Row],[ile_kostki]]&gt;=200,"k", IF(piastek[[#This Row],[ile_orzech]]&gt;=200*1.3,"o",IF(piastek[[#This Row],[ile_mial]]&gt;= 200*1.6,"m",0)))</f>
        <v>k</v>
      </c>
      <c r="H61">
        <f>IF(piastek[[#This Row],[czym]]="k",piastek[[#This Row],[ile_kostki]]-200,piastek[[#This Row],[ile_kostki]])</f>
        <v>148</v>
      </c>
      <c r="I61">
        <f>IF(piastek[[#This Row],[czym]]="o",piastek[[#This Row],[ile_orzech]]-260,piastek[[#This Row],[ile_orzech]])</f>
        <v>239</v>
      </c>
      <c r="J61">
        <f>IF(piastek[[#This Row],[czym]]="m",piastek[[#This Row],[ile_mial]]-(200*1.6),piastek[[#This Row],[ile_mial]])</f>
        <v>275</v>
      </c>
      <c r="K61">
        <f>piastek[[#This Row],[ile_mial]]-piastek[[#This Row],[m]]</f>
        <v>0</v>
      </c>
      <c r="L61" s="1">
        <v>41986</v>
      </c>
      <c r="M61">
        <f>piastek[[#This Row],[kostka]]*685 + piastek[[#This Row],[orzech]]*620 + piastek[[#This Row],[miał]]*380</f>
        <v>160570</v>
      </c>
    </row>
    <row r="62" spans="1:13" x14ac:dyDescent="0.25">
      <c r="A62">
        <v>79</v>
      </c>
      <c r="B62">
        <v>105</v>
      </c>
      <c r="C62">
        <v>73</v>
      </c>
      <c r="D62">
        <f>piastek[[#This Row],[kostka]]+H61</f>
        <v>227</v>
      </c>
      <c r="E62">
        <f>piastek[[#This Row],[orzech]]+I61</f>
        <v>344</v>
      </c>
      <c r="F62">
        <f>piastek[[#This Row],[miał]]+J61</f>
        <v>348</v>
      </c>
      <c r="G62" t="str">
        <f>IF(piastek[[#This Row],[ile_kostki]]&gt;=200,"k", IF(piastek[[#This Row],[ile_orzech]]&gt;=200*1.3,"o",IF(piastek[[#This Row],[ile_mial]]&gt;= 200*1.6,"m",0)))</f>
        <v>k</v>
      </c>
      <c r="H62">
        <f>IF(piastek[[#This Row],[czym]]="k",piastek[[#This Row],[ile_kostki]]-200,piastek[[#This Row],[ile_kostki]])</f>
        <v>27</v>
      </c>
      <c r="I62">
        <f>IF(piastek[[#This Row],[czym]]="o",piastek[[#This Row],[ile_orzech]]-260,piastek[[#This Row],[ile_orzech]])</f>
        <v>344</v>
      </c>
      <c r="J62">
        <f>IF(piastek[[#This Row],[czym]]="m",piastek[[#This Row],[ile_mial]]-(200*1.6),piastek[[#This Row],[ile_mial]])</f>
        <v>348</v>
      </c>
      <c r="K62">
        <f>piastek[[#This Row],[ile_mial]]-piastek[[#This Row],[m]]</f>
        <v>0</v>
      </c>
      <c r="L62" s="1">
        <v>41987</v>
      </c>
      <c r="M62">
        <f>piastek[[#This Row],[kostka]]*685 + piastek[[#This Row],[orzech]]*620 + piastek[[#This Row],[miał]]*380</f>
        <v>146955</v>
      </c>
    </row>
    <row r="63" spans="1:13" x14ac:dyDescent="0.25">
      <c r="A63">
        <v>5</v>
      </c>
      <c r="B63">
        <v>24</v>
      </c>
      <c r="C63">
        <v>43</v>
      </c>
      <c r="D63">
        <f>piastek[[#This Row],[kostka]]+H62</f>
        <v>32</v>
      </c>
      <c r="E63">
        <f>piastek[[#This Row],[orzech]]+I62</f>
        <v>368</v>
      </c>
      <c r="F63">
        <f>piastek[[#This Row],[miał]]+J62</f>
        <v>391</v>
      </c>
      <c r="G63" t="str">
        <f>IF(piastek[[#This Row],[ile_kostki]]&gt;=200,"k", IF(piastek[[#This Row],[ile_orzech]]&gt;=200*1.3,"o",IF(piastek[[#This Row],[ile_mial]]&gt;= 200*1.6,"m",0)))</f>
        <v>o</v>
      </c>
      <c r="H63">
        <f>IF(piastek[[#This Row],[czym]]="k",piastek[[#This Row],[ile_kostki]]-200,piastek[[#This Row],[ile_kostki]])</f>
        <v>32</v>
      </c>
      <c r="I63">
        <f>IF(piastek[[#This Row],[czym]]="o",piastek[[#This Row],[ile_orzech]]-260,piastek[[#This Row],[ile_orzech]])</f>
        <v>108</v>
      </c>
      <c r="J63">
        <f>IF(piastek[[#This Row],[czym]]="m",piastek[[#This Row],[ile_mial]]-(200*1.6),piastek[[#This Row],[ile_mial]])</f>
        <v>391</v>
      </c>
      <c r="K63">
        <f>piastek[[#This Row],[ile_mial]]-piastek[[#This Row],[m]]</f>
        <v>0</v>
      </c>
      <c r="L63" s="1">
        <v>41988</v>
      </c>
      <c r="M63">
        <f>piastek[[#This Row],[kostka]]*685 + piastek[[#This Row],[orzech]]*620 + piastek[[#This Row],[miał]]*380</f>
        <v>34645</v>
      </c>
    </row>
    <row r="64" spans="1:13" x14ac:dyDescent="0.25">
      <c r="A64">
        <v>68</v>
      </c>
      <c r="B64">
        <v>112</v>
      </c>
      <c r="C64">
        <v>25</v>
      </c>
      <c r="D64">
        <f>piastek[[#This Row],[kostka]]+H63</f>
        <v>100</v>
      </c>
      <c r="E64">
        <f>piastek[[#This Row],[orzech]]+I63</f>
        <v>220</v>
      </c>
      <c r="F64">
        <f>piastek[[#This Row],[miał]]+J63</f>
        <v>416</v>
      </c>
      <c r="G64" t="str">
        <f>IF(piastek[[#This Row],[ile_kostki]]&gt;=200,"k", IF(piastek[[#This Row],[ile_orzech]]&gt;=200*1.3,"o",IF(piastek[[#This Row],[ile_mial]]&gt;= 200*1.6,"m",0)))</f>
        <v>m</v>
      </c>
      <c r="H64">
        <f>IF(piastek[[#This Row],[czym]]="k",piastek[[#This Row],[ile_kostki]]-200,piastek[[#This Row],[ile_kostki]])</f>
        <v>100</v>
      </c>
      <c r="I64">
        <f>IF(piastek[[#This Row],[czym]]="o",piastek[[#This Row],[ile_orzech]]-260,piastek[[#This Row],[ile_orzech]])</f>
        <v>220</v>
      </c>
      <c r="J64">
        <f>IF(piastek[[#This Row],[czym]]="m",piastek[[#This Row],[ile_mial]]-(200*1.6),piastek[[#This Row],[ile_mial]])</f>
        <v>96</v>
      </c>
      <c r="K64">
        <f>piastek[[#This Row],[ile_mial]]-piastek[[#This Row],[m]]</f>
        <v>320</v>
      </c>
      <c r="L64" s="1">
        <v>41989</v>
      </c>
      <c r="M64">
        <f>piastek[[#This Row],[kostka]]*685 + piastek[[#This Row],[orzech]]*620 + piastek[[#This Row],[miał]]*380</f>
        <v>125520</v>
      </c>
    </row>
    <row r="65" spans="1:13" x14ac:dyDescent="0.25">
      <c r="A65">
        <v>37</v>
      </c>
      <c r="B65">
        <v>57</v>
      </c>
      <c r="C65">
        <v>81</v>
      </c>
      <c r="D65">
        <f>piastek[[#This Row],[kostka]]+H64</f>
        <v>137</v>
      </c>
      <c r="E65">
        <f>piastek[[#This Row],[orzech]]+I64</f>
        <v>277</v>
      </c>
      <c r="F65">
        <f>piastek[[#This Row],[miał]]+J64</f>
        <v>177</v>
      </c>
      <c r="G65" t="str">
        <f>IF(piastek[[#This Row],[ile_kostki]]&gt;=200,"k", IF(piastek[[#This Row],[ile_orzech]]&gt;=200*1.3,"o",IF(piastek[[#This Row],[ile_mial]]&gt;= 200*1.6,"m",0)))</f>
        <v>o</v>
      </c>
      <c r="H65">
        <f>IF(piastek[[#This Row],[czym]]="k",piastek[[#This Row],[ile_kostki]]-200,piastek[[#This Row],[ile_kostki]])</f>
        <v>137</v>
      </c>
      <c r="I65">
        <f>IF(piastek[[#This Row],[czym]]="o",piastek[[#This Row],[ile_orzech]]-260,piastek[[#This Row],[ile_orzech]])</f>
        <v>17</v>
      </c>
      <c r="J65">
        <f>IF(piastek[[#This Row],[czym]]="m",piastek[[#This Row],[ile_mial]]-(200*1.6),piastek[[#This Row],[ile_mial]])</f>
        <v>177</v>
      </c>
      <c r="K65">
        <f>piastek[[#This Row],[ile_mial]]-piastek[[#This Row],[m]]</f>
        <v>0</v>
      </c>
      <c r="L65" s="1">
        <v>41990</v>
      </c>
      <c r="M65">
        <f>piastek[[#This Row],[kostka]]*685 + piastek[[#This Row],[orzech]]*620 + piastek[[#This Row],[miał]]*380</f>
        <v>91465</v>
      </c>
    </row>
    <row r="66" spans="1:13" x14ac:dyDescent="0.25">
      <c r="A66">
        <v>188</v>
      </c>
      <c r="B66">
        <v>28</v>
      </c>
      <c r="C66">
        <v>7</v>
      </c>
      <c r="D66">
        <f>piastek[[#This Row],[kostka]]+H65</f>
        <v>325</v>
      </c>
      <c r="E66">
        <f>piastek[[#This Row],[orzech]]+I65</f>
        <v>45</v>
      </c>
      <c r="F66">
        <f>piastek[[#This Row],[miał]]+J65</f>
        <v>184</v>
      </c>
      <c r="G66" t="str">
        <f>IF(piastek[[#This Row],[ile_kostki]]&gt;=200,"k", IF(piastek[[#This Row],[ile_orzech]]&gt;=200*1.3,"o",IF(piastek[[#This Row],[ile_mial]]&gt;= 200*1.6,"m",0)))</f>
        <v>k</v>
      </c>
      <c r="H66">
        <f>IF(piastek[[#This Row],[czym]]="k",piastek[[#This Row],[ile_kostki]]-200,piastek[[#This Row],[ile_kostki]])</f>
        <v>125</v>
      </c>
      <c r="I66">
        <f>IF(piastek[[#This Row],[czym]]="o",piastek[[#This Row],[ile_orzech]]-260,piastek[[#This Row],[ile_orzech]])</f>
        <v>45</v>
      </c>
      <c r="J66">
        <f>IF(piastek[[#This Row],[czym]]="m",piastek[[#This Row],[ile_mial]]-(200*1.6),piastek[[#This Row],[ile_mial]])</f>
        <v>184</v>
      </c>
      <c r="K66">
        <f>piastek[[#This Row],[ile_mial]]-piastek[[#This Row],[m]]</f>
        <v>0</v>
      </c>
      <c r="L66" s="1">
        <v>41991</v>
      </c>
      <c r="M66">
        <f>piastek[[#This Row],[kostka]]*685 + piastek[[#This Row],[orzech]]*620 + piastek[[#This Row],[miał]]*380</f>
        <v>148800</v>
      </c>
    </row>
    <row r="67" spans="1:13" x14ac:dyDescent="0.25">
      <c r="A67">
        <v>167</v>
      </c>
      <c r="B67">
        <v>41</v>
      </c>
      <c r="C67">
        <v>45</v>
      </c>
      <c r="D67">
        <f>piastek[[#This Row],[kostka]]+H66</f>
        <v>292</v>
      </c>
      <c r="E67">
        <f>piastek[[#This Row],[orzech]]+I66</f>
        <v>86</v>
      </c>
      <c r="F67">
        <f>piastek[[#This Row],[miał]]+J66</f>
        <v>229</v>
      </c>
      <c r="G67" t="str">
        <f>IF(piastek[[#This Row],[ile_kostki]]&gt;=200,"k", IF(piastek[[#This Row],[ile_orzech]]&gt;=200*1.3,"o",IF(piastek[[#This Row],[ile_mial]]&gt;= 200*1.6,"m",0)))</f>
        <v>k</v>
      </c>
      <c r="H67">
        <f>IF(piastek[[#This Row],[czym]]="k",piastek[[#This Row],[ile_kostki]]-200,piastek[[#This Row],[ile_kostki]])</f>
        <v>92</v>
      </c>
      <c r="I67">
        <f>IF(piastek[[#This Row],[czym]]="o",piastek[[#This Row],[ile_orzech]]-260,piastek[[#This Row],[ile_orzech]])</f>
        <v>86</v>
      </c>
      <c r="J67">
        <f>IF(piastek[[#This Row],[czym]]="m",piastek[[#This Row],[ile_mial]]-(200*1.6),piastek[[#This Row],[ile_mial]])</f>
        <v>229</v>
      </c>
      <c r="K67">
        <f>piastek[[#This Row],[ile_mial]]-piastek[[#This Row],[m]]</f>
        <v>0</v>
      </c>
      <c r="L67" s="1">
        <v>41992</v>
      </c>
      <c r="M67">
        <f>piastek[[#This Row],[kostka]]*685 + piastek[[#This Row],[orzech]]*620 + piastek[[#This Row],[miał]]*380</f>
        <v>156915</v>
      </c>
    </row>
    <row r="68" spans="1:13" x14ac:dyDescent="0.25">
      <c r="A68">
        <v>197</v>
      </c>
      <c r="B68">
        <v>82</v>
      </c>
      <c r="C68">
        <v>43</v>
      </c>
      <c r="D68">
        <f>piastek[[#This Row],[kostka]]+H67</f>
        <v>289</v>
      </c>
      <c r="E68">
        <f>piastek[[#This Row],[orzech]]+I67</f>
        <v>168</v>
      </c>
      <c r="F68">
        <f>piastek[[#This Row],[miał]]+J67</f>
        <v>272</v>
      </c>
      <c r="G68" t="str">
        <f>IF(piastek[[#This Row],[ile_kostki]]&gt;=200,"k", IF(piastek[[#This Row],[ile_orzech]]&gt;=200*1.3,"o",IF(piastek[[#This Row],[ile_mial]]&gt;= 200*1.6,"m",0)))</f>
        <v>k</v>
      </c>
      <c r="H68">
        <f>IF(piastek[[#This Row],[czym]]="k",piastek[[#This Row],[ile_kostki]]-200,piastek[[#This Row],[ile_kostki]])</f>
        <v>89</v>
      </c>
      <c r="I68">
        <f>IF(piastek[[#This Row],[czym]]="o",piastek[[#This Row],[ile_orzech]]-260,piastek[[#This Row],[ile_orzech]])</f>
        <v>168</v>
      </c>
      <c r="J68">
        <f>IF(piastek[[#This Row],[czym]]="m",piastek[[#This Row],[ile_mial]]-(200*1.6),piastek[[#This Row],[ile_mial]])</f>
        <v>272</v>
      </c>
      <c r="K68">
        <f>piastek[[#This Row],[ile_mial]]-piastek[[#This Row],[m]]</f>
        <v>0</v>
      </c>
      <c r="L68" s="1">
        <v>41993</v>
      </c>
      <c r="M68">
        <f>piastek[[#This Row],[kostka]]*685 + piastek[[#This Row],[orzech]]*620 + piastek[[#This Row],[miał]]*380</f>
        <v>202125</v>
      </c>
    </row>
    <row r="69" spans="1:13" x14ac:dyDescent="0.25">
      <c r="A69">
        <v>54</v>
      </c>
      <c r="B69">
        <v>130</v>
      </c>
      <c r="C69">
        <v>50</v>
      </c>
      <c r="D69">
        <f>piastek[[#This Row],[kostka]]+H68</f>
        <v>143</v>
      </c>
      <c r="E69">
        <f>piastek[[#This Row],[orzech]]+I68</f>
        <v>298</v>
      </c>
      <c r="F69">
        <f>piastek[[#This Row],[miał]]+J68</f>
        <v>322</v>
      </c>
      <c r="G69" t="str">
        <f>IF(piastek[[#This Row],[ile_kostki]]&gt;=200,"k", IF(piastek[[#This Row],[ile_orzech]]&gt;=200*1.3,"o",IF(piastek[[#This Row],[ile_mial]]&gt;= 200*1.6,"m",0)))</f>
        <v>o</v>
      </c>
      <c r="H69">
        <f>IF(piastek[[#This Row],[czym]]="k",piastek[[#This Row],[ile_kostki]]-200,piastek[[#This Row],[ile_kostki]])</f>
        <v>143</v>
      </c>
      <c r="I69">
        <f>IF(piastek[[#This Row],[czym]]="o",piastek[[#This Row],[ile_orzech]]-260,piastek[[#This Row],[ile_orzech]])</f>
        <v>38</v>
      </c>
      <c r="J69">
        <f>IF(piastek[[#This Row],[czym]]="m",piastek[[#This Row],[ile_mial]]-(200*1.6),piastek[[#This Row],[ile_mial]])</f>
        <v>322</v>
      </c>
      <c r="K69">
        <f>piastek[[#This Row],[ile_mial]]-piastek[[#This Row],[m]]</f>
        <v>0</v>
      </c>
      <c r="L69" s="1">
        <v>41994</v>
      </c>
      <c r="M69">
        <f>piastek[[#This Row],[kostka]]*685 + piastek[[#This Row],[orzech]]*620 + piastek[[#This Row],[miał]]*380</f>
        <v>136590</v>
      </c>
    </row>
    <row r="70" spans="1:13" x14ac:dyDescent="0.25">
      <c r="A70">
        <v>19</v>
      </c>
      <c r="B70">
        <v>153</v>
      </c>
      <c r="C70">
        <v>65</v>
      </c>
      <c r="D70">
        <f>piastek[[#This Row],[kostka]]+H69</f>
        <v>162</v>
      </c>
      <c r="E70">
        <f>piastek[[#This Row],[orzech]]+I69</f>
        <v>191</v>
      </c>
      <c r="F70">
        <f>piastek[[#This Row],[miał]]+J69</f>
        <v>387</v>
      </c>
      <c r="G70" t="str">
        <f>IF(piastek[[#This Row],[ile_kostki]]&gt;=200,"k", IF(piastek[[#This Row],[ile_orzech]]&gt;=200*1.3,"o",IF(piastek[[#This Row],[ile_mial]]&gt;= 200*1.6,"m",0)))</f>
        <v>m</v>
      </c>
      <c r="H70">
        <f>IF(piastek[[#This Row],[czym]]="k",piastek[[#This Row],[ile_kostki]]-200,piastek[[#This Row],[ile_kostki]])</f>
        <v>162</v>
      </c>
      <c r="I70">
        <f>IF(piastek[[#This Row],[czym]]="o",piastek[[#This Row],[ile_orzech]]-260,piastek[[#This Row],[ile_orzech]])</f>
        <v>191</v>
      </c>
      <c r="J70">
        <f>IF(piastek[[#This Row],[czym]]="m",piastek[[#This Row],[ile_mial]]-(200*1.6),piastek[[#This Row],[ile_mial]])</f>
        <v>67</v>
      </c>
      <c r="K70">
        <f>piastek[[#This Row],[ile_mial]]-piastek[[#This Row],[m]]</f>
        <v>320</v>
      </c>
      <c r="L70" s="1">
        <v>41995</v>
      </c>
      <c r="M70">
        <f>piastek[[#This Row],[kostka]]*685 + piastek[[#This Row],[orzech]]*620 + piastek[[#This Row],[miał]]*380</f>
        <v>132575</v>
      </c>
    </row>
    <row r="71" spans="1:13" x14ac:dyDescent="0.25">
      <c r="A71">
        <v>27</v>
      </c>
      <c r="B71">
        <v>160</v>
      </c>
      <c r="C71">
        <v>81</v>
      </c>
      <c r="D71">
        <f>piastek[[#This Row],[kostka]]+H70</f>
        <v>189</v>
      </c>
      <c r="E71">
        <f>piastek[[#This Row],[orzech]]+I70</f>
        <v>351</v>
      </c>
      <c r="F71">
        <f>piastek[[#This Row],[miał]]+J70</f>
        <v>148</v>
      </c>
      <c r="G71" t="str">
        <f>IF(piastek[[#This Row],[ile_kostki]]&gt;=200,"k", IF(piastek[[#This Row],[ile_orzech]]&gt;=200*1.3,"o",IF(piastek[[#This Row],[ile_mial]]&gt;= 200*1.6,"m",0)))</f>
        <v>o</v>
      </c>
      <c r="H71">
        <f>IF(piastek[[#This Row],[czym]]="k",piastek[[#This Row],[ile_kostki]]-200,piastek[[#This Row],[ile_kostki]])</f>
        <v>189</v>
      </c>
      <c r="I71">
        <f>IF(piastek[[#This Row],[czym]]="o",piastek[[#This Row],[ile_orzech]]-260,piastek[[#This Row],[ile_orzech]])</f>
        <v>91</v>
      </c>
      <c r="J71">
        <f>IF(piastek[[#This Row],[czym]]="m",piastek[[#This Row],[ile_mial]]-(200*1.6),piastek[[#This Row],[ile_mial]])</f>
        <v>148</v>
      </c>
      <c r="K71">
        <f>piastek[[#This Row],[ile_mial]]-piastek[[#This Row],[m]]</f>
        <v>0</v>
      </c>
      <c r="L71" s="1">
        <v>41996</v>
      </c>
      <c r="M71">
        <f>piastek[[#This Row],[kostka]]*685 + piastek[[#This Row],[orzech]]*620 + piastek[[#This Row],[miał]]*380</f>
        <v>148475</v>
      </c>
    </row>
    <row r="72" spans="1:13" x14ac:dyDescent="0.25">
      <c r="A72">
        <v>11</v>
      </c>
      <c r="B72">
        <v>140</v>
      </c>
      <c r="C72">
        <v>77</v>
      </c>
      <c r="D72">
        <f>piastek[[#This Row],[kostka]]+H71</f>
        <v>200</v>
      </c>
      <c r="E72">
        <f>piastek[[#This Row],[orzech]]+I71</f>
        <v>231</v>
      </c>
      <c r="F72">
        <f>piastek[[#This Row],[miał]]+J71</f>
        <v>225</v>
      </c>
      <c r="G72" t="str">
        <f>IF(piastek[[#This Row],[ile_kostki]]&gt;=200,"k", IF(piastek[[#This Row],[ile_orzech]]&gt;=200*1.3,"o",IF(piastek[[#This Row],[ile_mial]]&gt;= 200*1.6,"m",0)))</f>
        <v>k</v>
      </c>
      <c r="H72">
        <f>IF(piastek[[#This Row],[czym]]="k",piastek[[#This Row],[ile_kostki]]-200,piastek[[#This Row],[ile_kostki]])</f>
        <v>0</v>
      </c>
      <c r="I72">
        <f>IF(piastek[[#This Row],[czym]]="o",piastek[[#This Row],[ile_orzech]]-260,piastek[[#This Row],[ile_orzech]])</f>
        <v>231</v>
      </c>
      <c r="J72">
        <f>IF(piastek[[#This Row],[czym]]="m",piastek[[#This Row],[ile_mial]]-(200*1.6),piastek[[#This Row],[ile_mial]])</f>
        <v>225</v>
      </c>
      <c r="K72">
        <f>piastek[[#This Row],[ile_mial]]-piastek[[#This Row],[m]]</f>
        <v>0</v>
      </c>
      <c r="L72" s="1">
        <v>41997</v>
      </c>
      <c r="M72">
        <f>piastek[[#This Row],[kostka]]*685 + piastek[[#This Row],[orzech]]*620 + piastek[[#This Row],[miał]]*380</f>
        <v>123595</v>
      </c>
    </row>
    <row r="73" spans="1:13" x14ac:dyDescent="0.25">
      <c r="A73">
        <v>182</v>
      </c>
      <c r="B73">
        <v>50</v>
      </c>
      <c r="C73">
        <v>22</v>
      </c>
      <c r="D73">
        <f>piastek[[#This Row],[kostka]]+H72</f>
        <v>182</v>
      </c>
      <c r="E73">
        <f>piastek[[#This Row],[orzech]]+I72</f>
        <v>281</v>
      </c>
      <c r="F73">
        <f>piastek[[#This Row],[miał]]+J72</f>
        <v>247</v>
      </c>
      <c r="G73" t="str">
        <f>IF(piastek[[#This Row],[ile_kostki]]&gt;=200,"k", IF(piastek[[#This Row],[ile_orzech]]&gt;=200*1.3,"o",IF(piastek[[#This Row],[ile_mial]]&gt;= 200*1.6,"m",0)))</f>
        <v>o</v>
      </c>
      <c r="H73">
        <f>IF(piastek[[#This Row],[czym]]="k",piastek[[#This Row],[ile_kostki]]-200,piastek[[#This Row],[ile_kostki]])</f>
        <v>182</v>
      </c>
      <c r="I73">
        <f>IF(piastek[[#This Row],[czym]]="o",piastek[[#This Row],[ile_orzech]]-260,piastek[[#This Row],[ile_orzech]])</f>
        <v>21</v>
      </c>
      <c r="J73">
        <f>IF(piastek[[#This Row],[czym]]="m",piastek[[#This Row],[ile_mial]]-(200*1.6),piastek[[#This Row],[ile_mial]])</f>
        <v>247</v>
      </c>
      <c r="K73">
        <f>piastek[[#This Row],[ile_mial]]-piastek[[#This Row],[m]]</f>
        <v>0</v>
      </c>
      <c r="L73" s="1">
        <v>41998</v>
      </c>
      <c r="M73">
        <f>piastek[[#This Row],[kostka]]*685 + piastek[[#This Row],[orzech]]*620 + piastek[[#This Row],[miał]]*380</f>
        <v>164030</v>
      </c>
    </row>
    <row r="74" spans="1:13" x14ac:dyDescent="0.25">
      <c r="A74">
        <v>63</v>
      </c>
      <c r="B74">
        <v>83</v>
      </c>
      <c r="C74">
        <v>69</v>
      </c>
      <c r="D74">
        <f>piastek[[#This Row],[kostka]]+H73</f>
        <v>245</v>
      </c>
      <c r="E74">
        <f>piastek[[#This Row],[orzech]]+I73</f>
        <v>104</v>
      </c>
      <c r="F74">
        <f>piastek[[#This Row],[miał]]+J73</f>
        <v>316</v>
      </c>
      <c r="G74" t="str">
        <f>IF(piastek[[#This Row],[ile_kostki]]&gt;=200,"k", IF(piastek[[#This Row],[ile_orzech]]&gt;=200*1.3,"o",IF(piastek[[#This Row],[ile_mial]]&gt;= 200*1.6,"m",0)))</f>
        <v>k</v>
      </c>
      <c r="H74">
        <f>IF(piastek[[#This Row],[czym]]="k",piastek[[#This Row],[ile_kostki]]-200,piastek[[#This Row],[ile_kostki]])</f>
        <v>45</v>
      </c>
      <c r="I74">
        <f>IF(piastek[[#This Row],[czym]]="o",piastek[[#This Row],[ile_orzech]]-260,piastek[[#This Row],[ile_orzech]])</f>
        <v>104</v>
      </c>
      <c r="J74">
        <f>IF(piastek[[#This Row],[czym]]="m",piastek[[#This Row],[ile_mial]]-(200*1.6),piastek[[#This Row],[ile_mial]])</f>
        <v>316</v>
      </c>
      <c r="K74">
        <f>piastek[[#This Row],[ile_mial]]-piastek[[#This Row],[m]]</f>
        <v>0</v>
      </c>
      <c r="L74" s="1">
        <v>41999</v>
      </c>
      <c r="M74">
        <f>piastek[[#This Row],[kostka]]*685 + piastek[[#This Row],[orzech]]*620 + piastek[[#This Row],[miał]]*380</f>
        <v>120835</v>
      </c>
    </row>
    <row r="75" spans="1:13" x14ac:dyDescent="0.25">
      <c r="A75">
        <v>33</v>
      </c>
      <c r="B75">
        <v>59</v>
      </c>
      <c r="C75">
        <v>46</v>
      </c>
      <c r="D75">
        <f>piastek[[#This Row],[kostka]]+H74</f>
        <v>78</v>
      </c>
      <c r="E75">
        <f>piastek[[#This Row],[orzech]]+I74</f>
        <v>163</v>
      </c>
      <c r="F75">
        <f>piastek[[#This Row],[miał]]+J74</f>
        <v>362</v>
      </c>
      <c r="G75" t="str">
        <f>IF(piastek[[#This Row],[ile_kostki]]&gt;=200,"k", IF(piastek[[#This Row],[ile_orzech]]&gt;=200*1.3,"o",IF(piastek[[#This Row],[ile_mial]]&gt;= 200*1.6,"m",0)))</f>
        <v>m</v>
      </c>
      <c r="H75">
        <f>IF(piastek[[#This Row],[czym]]="k",piastek[[#This Row],[ile_kostki]]-200,piastek[[#This Row],[ile_kostki]])</f>
        <v>78</v>
      </c>
      <c r="I75">
        <f>IF(piastek[[#This Row],[czym]]="o",piastek[[#This Row],[ile_orzech]]-260,piastek[[#This Row],[ile_orzech]])</f>
        <v>163</v>
      </c>
      <c r="J75">
        <f>IF(piastek[[#This Row],[czym]]="m",piastek[[#This Row],[ile_mial]]-(200*1.6),piastek[[#This Row],[ile_mial]])</f>
        <v>42</v>
      </c>
      <c r="K75">
        <f>piastek[[#This Row],[ile_mial]]-piastek[[#This Row],[m]]</f>
        <v>320</v>
      </c>
      <c r="L75" s="1">
        <v>42000</v>
      </c>
      <c r="M75">
        <f>piastek[[#This Row],[kostka]]*685 + piastek[[#This Row],[orzech]]*620 + piastek[[#This Row],[miał]]*380</f>
        <v>76665</v>
      </c>
    </row>
    <row r="76" spans="1:13" x14ac:dyDescent="0.25">
      <c r="A76">
        <v>119</v>
      </c>
      <c r="B76">
        <v>57</v>
      </c>
      <c r="C76">
        <v>67</v>
      </c>
      <c r="D76">
        <f>piastek[[#This Row],[kostka]]+H75</f>
        <v>197</v>
      </c>
      <c r="E76">
        <f>piastek[[#This Row],[orzech]]+I75</f>
        <v>220</v>
      </c>
      <c r="F76">
        <f>piastek[[#This Row],[miał]]+J75</f>
        <v>109</v>
      </c>
      <c r="G76">
        <f>IF(piastek[[#This Row],[ile_kostki]]&gt;=200,"k", IF(piastek[[#This Row],[ile_orzech]]&gt;=200*1.3,"o",IF(piastek[[#This Row],[ile_mial]]&gt;= 200*1.6,"m",0)))</f>
        <v>0</v>
      </c>
      <c r="H76">
        <f>IF(piastek[[#This Row],[czym]]="k",piastek[[#This Row],[ile_kostki]]-200,piastek[[#This Row],[ile_kostki]])</f>
        <v>197</v>
      </c>
      <c r="I76">
        <f>IF(piastek[[#This Row],[czym]]="o",piastek[[#This Row],[ile_orzech]]-260,piastek[[#This Row],[ile_orzech]])</f>
        <v>220</v>
      </c>
      <c r="J76">
        <f>IF(piastek[[#This Row],[czym]]="m",piastek[[#This Row],[ile_mial]]-(200*1.6),piastek[[#This Row],[ile_mial]])</f>
        <v>109</v>
      </c>
      <c r="K76">
        <f>piastek[[#This Row],[ile_mial]]-piastek[[#This Row],[m]]</f>
        <v>0</v>
      </c>
      <c r="L76" s="1">
        <v>42001</v>
      </c>
      <c r="M76">
        <f>piastek[[#This Row],[kostka]]*685 + piastek[[#This Row],[orzech]]*620 + piastek[[#This Row],[miał]]*380</f>
        <v>142315</v>
      </c>
    </row>
    <row r="77" spans="1:13" x14ac:dyDescent="0.25">
      <c r="A77">
        <v>58</v>
      </c>
      <c r="B77">
        <v>176</v>
      </c>
      <c r="C77">
        <v>16</v>
      </c>
      <c r="D77">
        <f>piastek[[#This Row],[kostka]]+H76</f>
        <v>255</v>
      </c>
      <c r="E77">
        <f>piastek[[#This Row],[orzech]]+I76</f>
        <v>396</v>
      </c>
      <c r="F77">
        <f>piastek[[#This Row],[miał]]+J76</f>
        <v>125</v>
      </c>
      <c r="G77" t="str">
        <f>IF(piastek[[#This Row],[ile_kostki]]&gt;=200,"k", IF(piastek[[#This Row],[ile_orzech]]&gt;=200*1.3,"o",IF(piastek[[#This Row],[ile_mial]]&gt;= 200*1.6,"m",0)))</f>
        <v>k</v>
      </c>
      <c r="H77">
        <f>IF(piastek[[#This Row],[czym]]="k",piastek[[#This Row],[ile_kostki]]-200,piastek[[#This Row],[ile_kostki]])</f>
        <v>55</v>
      </c>
      <c r="I77">
        <f>IF(piastek[[#This Row],[czym]]="o",piastek[[#This Row],[ile_orzech]]-260,piastek[[#This Row],[ile_orzech]])</f>
        <v>396</v>
      </c>
      <c r="J77">
        <f>IF(piastek[[#This Row],[czym]]="m",piastek[[#This Row],[ile_mial]]-(200*1.6),piastek[[#This Row],[ile_mial]])</f>
        <v>125</v>
      </c>
      <c r="K77">
        <f>piastek[[#This Row],[ile_mial]]-piastek[[#This Row],[m]]</f>
        <v>0</v>
      </c>
      <c r="L77" s="1">
        <v>42002</v>
      </c>
      <c r="M77">
        <f>piastek[[#This Row],[kostka]]*685 + piastek[[#This Row],[orzech]]*620 + piastek[[#This Row],[miał]]*380</f>
        <v>154930</v>
      </c>
    </row>
    <row r="78" spans="1:13" x14ac:dyDescent="0.25">
      <c r="A78">
        <v>174</v>
      </c>
      <c r="B78">
        <v>61</v>
      </c>
      <c r="C78">
        <v>46</v>
      </c>
      <c r="D78">
        <f>piastek[[#This Row],[kostka]]+H77</f>
        <v>229</v>
      </c>
      <c r="E78">
        <f>piastek[[#This Row],[orzech]]+I77</f>
        <v>457</v>
      </c>
      <c r="F78">
        <f>piastek[[#This Row],[miał]]+J77</f>
        <v>171</v>
      </c>
      <c r="G78" t="str">
        <f>IF(piastek[[#This Row],[ile_kostki]]&gt;=200,"k", IF(piastek[[#This Row],[ile_orzech]]&gt;=200*1.3,"o",IF(piastek[[#This Row],[ile_mial]]&gt;= 200*1.6,"m",0)))</f>
        <v>k</v>
      </c>
      <c r="H78">
        <f>IF(piastek[[#This Row],[czym]]="k",piastek[[#This Row],[ile_kostki]]-200,piastek[[#This Row],[ile_kostki]])</f>
        <v>29</v>
      </c>
      <c r="I78">
        <f>IF(piastek[[#This Row],[czym]]="o",piastek[[#This Row],[ile_orzech]]-260,piastek[[#This Row],[ile_orzech]])</f>
        <v>457</v>
      </c>
      <c r="J78">
        <f>IF(piastek[[#This Row],[czym]]="m",piastek[[#This Row],[ile_mial]]-(200*1.6),piastek[[#This Row],[ile_mial]])</f>
        <v>171</v>
      </c>
      <c r="K78">
        <f>piastek[[#This Row],[ile_mial]]-piastek[[#This Row],[m]]</f>
        <v>0</v>
      </c>
      <c r="L78" s="1">
        <v>42003</v>
      </c>
      <c r="M78">
        <f>piastek[[#This Row],[kostka]]*685 + piastek[[#This Row],[orzech]]*620 + piastek[[#This Row],[miał]]*380</f>
        <v>174490</v>
      </c>
    </row>
    <row r="79" spans="1:13" x14ac:dyDescent="0.25">
      <c r="A79">
        <v>45</v>
      </c>
      <c r="B79">
        <v>154</v>
      </c>
      <c r="C79">
        <v>0</v>
      </c>
      <c r="D79">
        <f>piastek[[#This Row],[kostka]]+H78</f>
        <v>74</v>
      </c>
      <c r="E79">
        <f>piastek[[#This Row],[orzech]]+I78</f>
        <v>611</v>
      </c>
      <c r="F79">
        <f>piastek[[#This Row],[miał]]+J78</f>
        <v>171</v>
      </c>
      <c r="G79" t="str">
        <f>IF(piastek[[#This Row],[ile_kostki]]&gt;=200,"k", IF(piastek[[#This Row],[ile_orzech]]&gt;=200*1.3,"o",IF(piastek[[#This Row],[ile_mial]]&gt;= 200*1.6,"m",0)))</f>
        <v>o</v>
      </c>
      <c r="H79">
        <f>IF(piastek[[#This Row],[czym]]="k",piastek[[#This Row],[ile_kostki]]-200,piastek[[#This Row],[ile_kostki]])</f>
        <v>74</v>
      </c>
      <c r="I79">
        <f>IF(piastek[[#This Row],[czym]]="o",piastek[[#This Row],[ile_orzech]]-260,piastek[[#This Row],[ile_orzech]])</f>
        <v>351</v>
      </c>
      <c r="J79">
        <f>IF(piastek[[#This Row],[czym]]="m",piastek[[#This Row],[ile_mial]]-(200*1.6),piastek[[#This Row],[ile_mial]])</f>
        <v>171</v>
      </c>
      <c r="K79">
        <f>piastek[[#This Row],[ile_mial]]-piastek[[#This Row],[m]]</f>
        <v>0</v>
      </c>
      <c r="L79" s="1">
        <v>42004</v>
      </c>
      <c r="M79">
        <f>piastek[[#This Row],[kostka]]*685 + piastek[[#This Row],[orzech]]*620 + piastek[[#This Row],[miał]]*380</f>
        <v>126305</v>
      </c>
    </row>
    <row r="80" spans="1:13" x14ac:dyDescent="0.25">
      <c r="A80">
        <v>94</v>
      </c>
      <c r="B80">
        <v>120</v>
      </c>
      <c r="C80">
        <v>95</v>
      </c>
      <c r="D80">
        <f>piastek[[#This Row],[kostka]]+H79</f>
        <v>168</v>
      </c>
      <c r="E80">
        <f>piastek[[#This Row],[orzech]]+I79</f>
        <v>471</v>
      </c>
      <c r="F80">
        <f>piastek[[#This Row],[miał]]+J79</f>
        <v>266</v>
      </c>
      <c r="G80" t="str">
        <f>IF(piastek[[#This Row],[ile_kostki]]&gt;=200,"k", IF(piastek[[#This Row],[ile_orzech]]&gt;=200*1.3,"o",IF(piastek[[#This Row],[ile_mial]]&gt;= 200*1.6,"m",0)))</f>
        <v>o</v>
      </c>
      <c r="H80">
        <f>IF(piastek[[#This Row],[czym]]="k",piastek[[#This Row],[ile_kostki]]-200,piastek[[#This Row],[ile_kostki]])</f>
        <v>168</v>
      </c>
      <c r="I80">
        <f>IF(piastek[[#This Row],[czym]]="o",piastek[[#This Row],[ile_orzech]]-260,piastek[[#This Row],[ile_orzech]])</f>
        <v>211</v>
      </c>
      <c r="J80">
        <f>IF(piastek[[#This Row],[czym]]="m",piastek[[#This Row],[ile_mial]]-(200*1.6),piastek[[#This Row],[ile_mial]])</f>
        <v>266</v>
      </c>
      <c r="K80">
        <f>piastek[[#This Row],[ile_mial]]-piastek[[#This Row],[m]]</f>
        <v>0</v>
      </c>
      <c r="L80" s="1">
        <v>42005</v>
      </c>
      <c r="M80">
        <f>piastek[[#This Row],[kostka]]*685 + piastek[[#This Row],[orzech]]*620 + piastek[[#This Row],[miał]]*380</f>
        <v>174890</v>
      </c>
    </row>
    <row r="81" spans="1:13" x14ac:dyDescent="0.25">
      <c r="A81">
        <v>12</v>
      </c>
      <c r="B81">
        <v>5</v>
      </c>
      <c r="C81">
        <v>42</v>
      </c>
      <c r="D81">
        <f>piastek[[#This Row],[kostka]]+H80</f>
        <v>180</v>
      </c>
      <c r="E81">
        <f>piastek[[#This Row],[orzech]]+I80</f>
        <v>216</v>
      </c>
      <c r="F81">
        <f>piastek[[#This Row],[miał]]+J80</f>
        <v>308</v>
      </c>
      <c r="G81">
        <f>IF(piastek[[#This Row],[ile_kostki]]&gt;=200,"k", IF(piastek[[#This Row],[ile_orzech]]&gt;=200*1.3,"o",IF(piastek[[#This Row],[ile_mial]]&gt;= 200*1.6,"m",0)))</f>
        <v>0</v>
      </c>
      <c r="H81">
        <f>IF(piastek[[#This Row],[czym]]="k",piastek[[#This Row],[ile_kostki]]-200,piastek[[#This Row],[ile_kostki]])</f>
        <v>180</v>
      </c>
      <c r="I81">
        <f>IF(piastek[[#This Row],[czym]]="o",piastek[[#This Row],[ile_orzech]]-260,piastek[[#This Row],[ile_orzech]])</f>
        <v>216</v>
      </c>
      <c r="J81">
        <f>IF(piastek[[#This Row],[czym]]="m",piastek[[#This Row],[ile_mial]]-(200*1.6),piastek[[#This Row],[ile_mial]])</f>
        <v>308</v>
      </c>
      <c r="K81">
        <f>piastek[[#This Row],[ile_mial]]-piastek[[#This Row],[m]]</f>
        <v>0</v>
      </c>
      <c r="L81" s="1">
        <v>42006</v>
      </c>
      <c r="M81">
        <f>piastek[[#This Row],[kostka]]*685 + piastek[[#This Row],[orzech]]*620 + piastek[[#This Row],[miał]]*380</f>
        <v>27280</v>
      </c>
    </row>
    <row r="82" spans="1:13" x14ac:dyDescent="0.25">
      <c r="A82">
        <v>80</v>
      </c>
      <c r="B82">
        <v>170</v>
      </c>
      <c r="C82">
        <v>96</v>
      </c>
      <c r="D82">
        <f>piastek[[#This Row],[kostka]]+H81</f>
        <v>260</v>
      </c>
      <c r="E82">
        <f>piastek[[#This Row],[orzech]]+I81</f>
        <v>386</v>
      </c>
      <c r="F82">
        <f>piastek[[#This Row],[miał]]+J81</f>
        <v>404</v>
      </c>
      <c r="G82" t="str">
        <f>IF(piastek[[#This Row],[ile_kostki]]&gt;=200,"k", IF(piastek[[#This Row],[ile_orzech]]&gt;=200*1.3,"o",IF(piastek[[#This Row],[ile_mial]]&gt;= 200*1.6,"m",0)))</f>
        <v>k</v>
      </c>
      <c r="H82">
        <f>IF(piastek[[#This Row],[czym]]="k",piastek[[#This Row],[ile_kostki]]-200,piastek[[#This Row],[ile_kostki]])</f>
        <v>60</v>
      </c>
      <c r="I82">
        <f>IF(piastek[[#This Row],[czym]]="o",piastek[[#This Row],[ile_orzech]]-260,piastek[[#This Row],[ile_orzech]])</f>
        <v>386</v>
      </c>
      <c r="J82">
        <f>IF(piastek[[#This Row],[czym]]="m",piastek[[#This Row],[ile_mial]]-(200*1.6),piastek[[#This Row],[ile_mial]])</f>
        <v>404</v>
      </c>
      <c r="K82">
        <f>piastek[[#This Row],[ile_mial]]-piastek[[#This Row],[m]]</f>
        <v>0</v>
      </c>
      <c r="L82" s="1">
        <v>42007</v>
      </c>
      <c r="M82">
        <f>piastek[[#This Row],[kostka]]*685 + piastek[[#This Row],[orzech]]*620 + piastek[[#This Row],[miał]]*380</f>
        <v>196680</v>
      </c>
    </row>
    <row r="83" spans="1:13" x14ac:dyDescent="0.25">
      <c r="A83">
        <v>80</v>
      </c>
      <c r="B83">
        <v>10</v>
      </c>
      <c r="C83">
        <v>30</v>
      </c>
      <c r="D83">
        <f>piastek[[#This Row],[kostka]]+H82</f>
        <v>140</v>
      </c>
      <c r="E83">
        <f>piastek[[#This Row],[orzech]]+I82</f>
        <v>396</v>
      </c>
      <c r="F83">
        <f>piastek[[#This Row],[miał]]+J82</f>
        <v>434</v>
      </c>
      <c r="G83" t="str">
        <f>IF(piastek[[#This Row],[ile_kostki]]&gt;=200,"k", IF(piastek[[#This Row],[ile_orzech]]&gt;=200*1.3,"o",IF(piastek[[#This Row],[ile_mial]]&gt;= 200*1.6,"m",0)))</f>
        <v>o</v>
      </c>
      <c r="H83">
        <f>IF(piastek[[#This Row],[czym]]="k",piastek[[#This Row],[ile_kostki]]-200,piastek[[#This Row],[ile_kostki]])</f>
        <v>140</v>
      </c>
      <c r="I83">
        <f>IF(piastek[[#This Row],[czym]]="o",piastek[[#This Row],[ile_orzech]]-260,piastek[[#This Row],[ile_orzech]])</f>
        <v>136</v>
      </c>
      <c r="J83">
        <f>IF(piastek[[#This Row],[czym]]="m",piastek[[#This Row],[ile_mial]]-(200*1.6),piastek[[#This Row],[ile_mial]])</f>
        <v>434</v>
      </c>
      <c r="K83">
        <f>piastek[[#This Row],[ile_mial]]-piastek[[#This Row],[m]]</f>
        <v>0</v>
      </c>
      <c r="L83" s="1">
        <v>42008</v>
      </c>
      <c r="M83">
        <f>piastek[[#This Row],[kostka]]*685 + piastek[[#This Row],[orzech]]*620 + piastek[[#This Row],[miał]]*380</f>
        <v>72400</v>
      </c>
    </row>
    <row r="84" spans="1:13" x14ac:dyDescent="0.25">
      <c r="A84">
        <v>90</v>
      </c>
      <c r="B84">
        <v>80</v>
      </c>
      <c r="C84">
        <v>31</v>
      </c>
      <c r="D84">
        <f>piastek[[#This Row],[kostka]]+H83</f>
        <v>230</v>
      </c>
      <c r="E84">
        <f>piastek[[#This Row],[orzech]]+I83</f>
        <v>216</v>
      </c>
      <c r="F84">
        <f>piastek[[#This Row],[miał]]+J83</f>
        <v>465</v>
      </c>
      <c r="G84" t="str">
        <f>IF(piastek[[#This Row],[ile_kostki]]&gt;=200,"k", IF(piastek[[#This Row],[ile_orzech]]&gt;=200*1.3,"o",IF(piastek[[#This Row],[ile_mial]]&gt;= 200*1.6,"m",0)))</f>
        <v>k</v>
      </c>
      <c r="H84">
        <f>IF(piastek[[#This Row],[czym]]="k",piastek[[#This Row],[ile_kostki]]-200,piastek[[#This Row],[ile_kostki]])</f>
        <v>30</v>
      </c>
      <c r="I84">
        <f>IF(piastek[[#This Row],[czym]]="o",piastek[[#This Row],[ile_orzech]]-260,piastek[[#This Row],[ile_orzech]])</f>
        <v>216</v>
      </c>
      <c r="J84">
        <f>IF(piastek[[#This Row],[czym]]="m",piastek[[#This Row],[ile_mial]]-(200*1.6),piastek[[#This Row],[ile_mial]])</f>
        <v>465</v>
      </c>
      <c r="K84">
        <f>piastek[[#This Row],[ile_mial]]-piastek[[#This Row],[m]]</f>
        <v>0</v>
      </c>
      <c r="L84" s="1">
        <v>42009</v>
      </c>
      <c r="M84">
        <f>piastek[[#This Row],[kostka]]*685 + piastek[[#This Row],[orzech]]*620 + piastek[[#This Row],[miał]]*380</f>
        <v>123030</v>
      </c>
    </row>
    <row r="85" spans="1:13" x14ac:dyDescent="0.25">
      <c r="A85">
        <v>130</v>
      </c>
      <c r="B85">
        <v>163</v>
      </c>
      <c r="C85">
        <v>92</v>
      </c>
      <c r="D85">
        <f>piastek[[#This Row],[kostka]]+H84</f>
        <v>160</v>
      </c>
      <c r="E85">
        <f>piastek[[#This Row],[orzech]]+I84</f>
        <v>379</v>
      </c>
      <c r="F85">
        <f>piastek[[#This Row],[miał]]+J84</f>
        <v>557</v>
      </c>
      <c r="G85" t="str">
        <f>IF(piastek[[#This Row],[ile_kostki]]&gt;=200,"k", IF(piastek[[#This Row],[ile_orzech]]&gt;=200*1.3,"o",IF(piastek[[#This Row],[ile_mial]]&gt;= 200*1.6,"m",0)))</f>
        <v>o</v>
      </c>
      <c r="H85">
        <f>IF(piastek[[#This Row],[czym]]="k",piastek[[#This Row],[ile_kostki]]-200,piastek[[#This Row],[ile_kostki]])</f>
        <v>160</v>
      </c>
      <c r="I85">
        <f>IF(piastek[[#This Row],[czym]]="o",piastek[[#This Row],[ile_orzech]]-260,piastek[[#This Row],[ile_orzech]])</f>
        <v>119</v>
      </c>
      <c r="J85">
        <f>IF(piastek[[#This Row],[czym]]="m",piastek[[#This Row],[ile_mial]]-(200*1.6),piastek[[#This Row],[ile_mial]])</f>
        <v>557</v>
      </c>
      <c r="K85">
        <f>piastek[[#This Row],[ile_mial]]-piastek[[#This Row],[m]]</f>
        <v>0</v>
      </c>
      <c r="L85" s="1">
        <v>42010</v>
      </c>
      <c r="M85">
        <f>piastek[[#This Row],[kostka]]*685 + piastek[[#This Row],[orzech]]*620 + piastek[[#This Row],[miał]]*380</f>
        <v>225070</v>
      </c>
    </row>
    <row r="86" spans="1:13" x14ac:dyDescent="0.25">
      <c r="A86">
        <v>54</v>
      </c>
      <c r="B86">
        <v>7</v>
      </c>
      <c r="C86">
        <v>79</v>
      </c>
      <c r="D86">
        <f>piastek[[#This Row],[kostka]]+H85</f>
        <v>214</v>
      </c>
      <c r="E86">
        <f>piastek[[#This Row],[orzech]]+I85</f>
        <v>126</v>
      </c>
      <c r="F86">
        <f>piastek[[#This Row],[miał]]+J85</f>
        <v>636</v>
      </c>
      <c r="G86" t="str">
        <f>IF(piastek[[#This Row],[ile_kostki]]&gt;=200,"k", IF(piastek[[#This Row],[ile_orzech]]&gt;=200*1.3,"o",IF(piastek[[#This Row],[ile_mial]]&gt;= 200*1.6,"m",0)))</f>
        <v>k</v>
      </c>
      <c r="H86">
        <f>IF(piastek[[#This Row],[czym]]="k",piastek[[#This Row],[ile_kostki]]-200,piastek[[#This Row],[ile_kostki]])</f>
        <v>14</v>
      </c>
      <c r="I86">
        <f>IF(piastek[[#This Row],[czym]]="o",piastek[[#This Row],[ile_orzech]]-260,piastek[[#This Row],[ile_orzech]])</f>
        <v>126</v>
      </c>
      <c r="J86">
        <f>IF(piastek[[#This Row],[czym]]="m",piastek[[#This Row],[ile_mial]]-(200*1.6),piastek[[#This Row],[ile_mial]])</f>
        <v>636</v>
      </c>
      <c r="K86">
        <f>piastek[[#This Row],[ile_mial]]-piastek[[#This Row],[m]]</f>
        <v>0</v>
      </c>
      <c r="L86" s="1">
        <v>42011</v>
      </c>
      <c r="M86">
        <f>piastek[[#This Row],[kostka]]*685 + piastek[[#This Row],[orzech]]*620 + piastek[[#This Row],[miał]]*380</f>
        <v>71350</v>
      </c>
    </row>
    <row r="87" spans="1:13" x14ac:dyDescent="0.25">
      <c r="A87">
        <v>88</v>
      </c>
      <c r="B87">
        <v>125</v>
      </c>
      <c r="C87">
        <v>97</v>
      </c>
      <c r="D87">
        <f>piastek[[#This Row],[kostka]]+H86</f>
        <v>102</v>
      </c>
      <c r="E87">
        <f>piastek[[#This Row],[orzech]]+I86</f>
        <v>251</v>
      </c>
      <c r="F87">
        <f>piastek[[#This Row],[miał]]+J86</f>
        <v>733</v>
      </c>
      <c r="G87" t="str">
        <f>IF(piastek[[#This Row],[ile_kostki]]&gt;=200,"k", IF(piastek[[#This Row],[ile_orzech]]&gt;=200*1.3,"o",IF(piastek[[#This Row],[ile_mial]]&gt;= 200*1.6,"m",0)))</f>
        <v>m</v>
      </c>
      <c r="H87">
        <f>IF(piastek[[#This Row],[czym]]="k",piastek[[#This Row],[ile_kostki]]-200,piastek[[#This Row],[ile_kostki]])</f>
        <v>102</v>
      </c>
      <c r="I87">
        <f>IF(piastek[[#This Row],[czym]]="o",piastek[[#This Row],[ile_orzech]]-260,piastek[[#This Row],[ile_orzech]])</f>
        <v>251</v>
      </c>
      <c r="J87">
        <f>IF(piastek[[#This Row],[czym]]="m",piastek[[#This Row],[ile_mial]]-(200*1.6),piastek[[#This Row],[ile_mial]])</f>
        <v>413</v>
      </c>
      <c r="K87">
        <f>piastek[[#This Row],[ile_mial]]-piastek[[#This Row],[m]]</f>
        <v>320</v>
      </c>
      <c r="L87" s="1">
        <v>42012</v>
      </c>
      <c r="M87">
        <f>piastek[[#This Row],[kostka]]*685 + piastek[[#This Row],[orzech]]*620 + piastek[[#This Row],[miał]]*380</f>
        <v>174640</v>
      </c>
    </row>
    <row r="88" spans="1:13" x14ac:dyDescent="0.25">
      <c r="A88">
        <v>83</v>
      </c>
      <c r="B88">
        <v>85</v>
      </c>
      <c r="C88">
        <v>99</v>
      </c>
      <c r="D88">
        <f>piastek[[#This Row],[kostka]]+H87</f>
        <v>185</v>
      </c>
      <c r="E88">
        <f>piastek[[#This Row],[orzech]]+I87</f>
        <v>336</v>
      </c>
      <c r="F88">
        <f>piastek[[#This Row],[miał]]+J87</f>
        <v>512</v>
      </c>
      <c r="G88" t="str">
        <f>IF(piastek[[#This Row],[ile_kostki]]&gt;=200,"k", IF(piastek[[#This Row],[ile_orzech]]&gt;=200*1.3,"o",IF(piastek[[#This Row],[ile_mial]]&gt;= 200*1.6,"m",0)))</f>
        <v>o</v>
      </c>
      <c r="H88">
        <f>IF(piastek[[#This Row],[czym]]="k",piastek[[#This Row],[ile_kostki]]-200,piastek[[#This Row],[ile_kostki]])</f>
        <v>185</v>
      </c>
      <c r="I88">
        <f>IF(piastek[[#This Row],[czym]]="o",piastek[[#This Row],[ile_orzech]]-260,piastek[[#This Row],[ile_orzech]])</f>
        <v>76</v>
      </c>
      <c r="J88">
        <f>IF(piastek[[#This Row],[czym]]="m",piastek[[#This Row],[ile_mial]]-(200*1.6),piastek[[#This Row],[ile_mial]])</f>
        <v>512</v>
      </c>
      <c r="K88">
        <f>piastek[[#This Row],[ile_mial]]-piastek[[#This Row],[m]]</f>
        <v>0</v>
      </c>
      <c r="L88" s="1">
        <v>42013</v>
      </c>
      <c r="M88">
        <f>piastek[[#This Row],[kostka]]*685 + piastek[[#This Row],[orzech]]*620 + piastek[[#This Row],[miał]]*380</f>
        <v>147175</v>
      </c>
    </row>
    <row r="89" spans="1:13" x14ac:dyDescent="0.25">
      <c r="A89">
        <v>139</v>
      </c>
      <c r="B89">
        <v>155</v>
      </c>
      <c r="C89">
        <v>11</v>
      </c>
      <c r="D89">
        <f>piastek[[#This Row],[kostka]]+H88</f>
        <v>324</v>
      </c>
      <c r="E89">
        <f>piastek[[#This Row],[orzech]]+I88</f>
        <v>231</v>
      </c>
      <c r="F89">
        <f>piastek[[#This Row],[miał]]+J88</f>
        <v>523</v>
      </c>
      <c r="G89" t="str">
        <f>IF(piastek[[#This Row],[ile_kostki]]&gt;=200,"k", IF(piastek[[#This Row],[ile_orzech]]&gt;=200*1.3,"o",IF(piastek[[#This Row],[ile_mial]]&gt;= 200*1.6,"m",0)))</f>
        <v>k</v>
      </c>
      <c r="H89">
        <f>IF(piastek[[#This Row],[czym]]="k",piastek[[#This Row],[ile_kostki]]-200,piastek[[#This Row],[ile_kostki]])</f>
        <v>124</v>
      </c>
      <c r="I89">
        <f>IF(piastek[[#This Row],[czym]]="o",piastek[[#This Row],[ile_orzech]]-260,piastek[[#This Row],[ile_orzech]])</f>
        <v>231</v>
      </c>
      <c r="J89">
        <f>IF(piastek[[#This Row],[czym]]="m",piastek[[#This Row],[ile_mial]]-(200*1.6),piastek[[#This Row],[ile_mial]])</f>
        <v>523</v>
      </c>
      <c r="K89">
        <f>piastek[[#This Row],[ile_mial]]-piastek[[#This Row],[m]]</f>
        <v>0</v>
      </c>
      <c r="L89" s="1">
        <v>42014</v>
      </c>
      <c r="M89">
        <f>piastek[[#This Row],[kostka]]*685 + piastek[[#This Row],[orzech]]*620 + piastek[[#This Row],[miał]]*380</f>
        <v>195495</v>
      </c>
    </row>
    <row r="90" spans="1:13" x14ac:dyDescent="0.25">
      <c r="A90">
        <v>82</v>
      </c>
      <c r="B90">
        <v>43</v>
      </c>
      <c r="C90">
        <v>93</v>
      </c>
      <c r="D90">
        <f>piastek[[#This Row],[kostka]]+H89</f>
        <v>206</v>
      </c>
      <c r="E90">
        <f>piastek[[#This Row],[orzech]]+I89</f>
        <v>274</v>
      </c>
      <c r="F90">
        <f>piastek[[#This Row],[miał]]+J89</f>
        <v>616</v>
      </c>
      <c r="G90" t="str">
        <f>IF(piastek[[#This Row],[ile_kostki]]&gt;=200,"k", IF(piastek[[#This Row],[ile_orzech]]&gt;=200*1.3,"o",IF(piastek[[#This Row],[ile_mial]]&gt;= 200*1.6,"m",0)))</f>
        <v>k</v>
      </c>
      <c r="H90">
        <f>IF(piastek[[#This Row],[czym]]="k",piastek[[#This Row],[ile_kostki]]-200,piastek[[#This Row],[ile_kostki]])</f>
        <v>6</v>
      </c>
      <c r="I90">
        <f>IF(piastek[[#This Row],[czym]]="o",piastek[[#This Row],[ile_orzech]]-260,piastek[[#This Row],[ile_orzech]])</f>
        <v>274</v>
      </c>
      <c r="J90">
        <f>IF(piastek[[#This Row],[czym]]="m",piastek[[#This Row],[ile_mial]]-(200*1.6),piastek[[#This Row],[ile_mial]])</f>
        <v>616</v>
      </c>
      <c r="K90">
        <f>piastek[[#This Row],[ile_mial]]-piastek[[#This Row],[m]]</f>
        <v>0</v>
      </c>
      <c r="L90" s="1">
        <v>42015</v>
      </c>
      <c r="M90">
        <f>piastek[[#This Row],[kostka]]*685 + piastek[[#This Row],[orzech]]*620 + piastek[[#This Row],[miał]]*380</f>
        <v>118170</v>
      </c>
    </row>
    <row r="91" spans="1:13" x14ac:dyDescent="0.25">
      <c r="A91">
        <v>23</v>
      </c>
      <c r="B91">
        <v>40</v>
      </c>
      <c r="C91">
        <v>83</v>
      </c>
      <c r="D91">
        <f>piastek[[#This Row],[kostka]]+H90</f>
        <v>29</v>
      </c>
      <c r="E91">
        <f>piastek[[#This Row],[orzech]]+I90</f>
        <v>314</v>
      </c>
      <c r="F91">
        <f>piastek[[#This Row],[miał]]+J90</f>
        <v>699</v>
      </c>
      <c r="G91" t="str">
        <f>IF(piastek[[#This Row],[ile_kostki]]&gt;=200,"k", IF(piastek[[#This Row],[ile_orzech]]&gt;=200*1.3,"o",IF(piastek[[#This Row],[ile_mial]]&gt;= 200*1.6,"m",0)))</f>
        <v>o</v>
      </c>
      <c r="H91">
        <f>IF(piastek[[#This Row],[czym]]="k",piastek[[#This Row],[ile_kostki]]-200,piastek[[#This Row],[ile_kostki]])</f>
        <v>29</v>
      </c>
      <c r="I91">
        <f>IF(piastek[[#This Row],[czym]]="o",piastek[[#This Row],[ile_orzech]]-260,piastek[[#This Row],[ile_orzech]])</f>
        <v>54</v>
      </c>
      <c r="J91">
        <f>IF(piastek[[#This Row],[czym]]="m",piastek[[#This Row],[ile_mial]]-(200*1.6),piastek[[#This Row],[ile_mial]])</f>
        <v>699</v>
      </c>
      <c r="K91">
        <f>piastek[[#This Row],[ile_mial]]-piastek[[#This Row],[m]]</f>
        <v>0</v>
      </c>
      <c r="L91" s="1">
        <v>42016</v>
      </c>
      <c r="M91">
        <f>piastek[[#This Row],[kostka]]*685 + piastek[[#This Row],[orzech]]*620 + piastek[[#This Row],[miał]]*380</f>
        <v>72095</v>
      </c>
    </row>
    <row r="92" spans="1:13" x14ac:dyDescent="0.25">
      <c r="A92">
        <v>118</v>
      </c>
      <c r="B92">
        <v>165</v>
      </c>
      <c r="C92">
        <v>56</v>
      </c>
      <c r="D92">
        <f>piastek[[#This Row],[kostka]]+H91</f>
        <v>147</v>
      </c>
      <c r="E92">
        <f>piastek[[#This Row],[orzech]]+I91</f>
        <v>219</v>
      </c>
      <c r="F92">
        <f>piastek[[#This Row],[miał]]+J91</f>
        <v>755</v>
      </c>
      <c r="G92" t="str">
        <f>IF(piastek[[#This Row],[ile_kostki]]&gt;=200,"k", IF(piastek[[#This Row],[ile_orzech]]&gt;=200*1.3,"o",IF(piastek[[#This Row],[ile_mial]]&gt;= 200*1.6,"m",0)))</f>
        <v>m</v>
      </c>
      <c r="H92">
        <f>IF(piastek[[#This Row],[czym]]="k",piastek[[#This Row],[ile_kostki]]-200,piastek[[#This Row],[ile_kostki]])</f>
        <v>147</v>
      </c>
      <c r="I92">
        <f>IF(piastek[[#This Row],[czym]]="o",piastek[[#This Row],[ile_orzech]]-260,piastek[[#This Row],[ile_orzech]])</f>
        <v>219</v>
      </c>
      <c r="J92">
        <f>IF(piastek[[#This Row],[czym]]="m",piastek[[#This Row],[ile_mial]]-(200*1.6),piastek[[#This Row],[ile_mial]])</f>
        <v>435</v>
      </c>
      <c r="K92">
        <f>piastek[[#This Row],[ile_mial]]-piastek[[#This Row],[m]]</f>
        <v>320</v>
      </c>
      <c r="L92" s="1">
        <v>42017</v>
      </c>
      <c r="M92">
        <f>piastek[[#This Row],[kostka]]*685 + piastek[[#This Row],[orzech]]*620 + piastek[[#This Row],[miał]]*380</f>
        <v>204410</v>
      </c>
    </row>
    <row r="93" spans="1:13" x14ac:dyDescent="0.25">
      <c r="A93">
        <v>59</v>
      </c>
      <c r="B93">
        <v>35</v>
      </c>
      <c r="C93">
        <v>17</v>
      </c>
      <c r="D93">
        <f>piastek[[#This Row],[kostka]]+H92</f>
        <v>206</v>
      </c>
      <c r="E93">
        <f>piastek[[#This Row],[orzech]]+I92</f>
        <v>254</v>
      </c>
      <c r="F93">
        <f>piastek[[#This Row],[miał]]+J92</f>
        <v>452</v>
      </c>
      <c r="G93" t="str">
        <f>IF(piastek[[#This Row],[ile_kostki]]&gt;=200,"k", IF(piastek[[#This Row],[ile_orzech]]&gt;=200*1.3,"o",IF(piastek[[#This Row],[ile_mial]]&gt;= 200*1.6,"m",0)))</f>
        <v>k</v>
      </c>
      <c r="H93">
        <f>IF(piastek[[#This Row],[czym]]="k",piastek[[#This Row],[ile_kostki]]-200,piastek[[#This Row],[ile_kostki]])</f>
        <v>6</v>
      </c>
      <c r="I93">
        <f>IF(piastek[[#This Row],[czym]]="o",piastek[[#This Row],[ile_orzech]]-260,piastek[[#This Row],[ile_orzech]])</f>
        <v>254</v>
      </c>
      <c r="J93">
        <f>IF(piastek[[#This Row],[czym]]="m",piastek[[#This Row],[ile_mial]]-(200*1.6),piastek[[#This Row],[ile_mial]])</f>
        <v>452</v>
      </c>
      <c r="K93">
        <f>piastek[[#This Row],[ile_mial]]-piastek[[#This Row],[m]]</f>
        <v>0</v>
      </c>
      <c r="L93" s="1">
        <v>42018</v>
      </c>
      <c r="M93">
        <f>piastek[[#This Row],[kostka]]*685 + piastek[[#This Row],[orzech]]*620 + piastek[[#This Row],[miał]]*380</f>
        <v>68575</v>
      </c>
    </row>
    <row r="94" spans="1:13" x14ac:dyDescent="0.25">
      <c r="A94">
        <v>127</v>
      </c>
      <c r="B94">
        <v>58</v>
      </c>
      <c r="C94">
        <v>39</v>
      </c>
      <c r="D94">
        <f>piastek[[#This Row],[kostka]]+H93</f>
        <v>133</v>
      </c>
      <c r="E94">
        <f>piastek[[#This Row],[orzech]]+I93</f>
        <v>312</v>
      </c>
      <c r="F94">
        <f>piastek[[#This Row],[miał]]+J93</f>
        <v>491</v>
      </c>
      <c r="G94" t="str">
        <f>IF(piastek[[#This Row],[ile_kostki]]&gt;=200,"k", IF(piastek[[#This Row],[ile_orzech]]&gt;=200*1.3,"o",IF(piastek[[#This Row],[ile_mial]]&gt;= 200*1.6,"m",0)))</f>
        <v>o</v>
      </c>
      <c r="H94">
        <f>IF(piastek[[#This Row],[czym]]="k",piastek[[#This Row],[ile_kostki]]-200,piastek[[#This Row],[ile_kostki]])</f>
        <v>133</v>
      </c>
      <c r="I94">
        <f>IF(piastek[[#This Row],[czym]]="o",piastek[[#This Row],[ile_orzech]]-260,piastek[[#This Row],[ile_orzech]])</f>
        <v>52</v>
      </c>
      <c r="J94">
        <f>IF(piastek[[#This Row],[czym]]="m",piastek[[#This Row],[ile_mial]]-(200*1.6),piastek[[#This Row],[ile_mial]])</f>
        <v>491</v>
      </c>
      <c r="K94">
        <f>piastek[[#This Row],[ile_mial]]-piastek[[#This Row],[m]]</f>
        <v>0</v>
      </c>
      <c r="L94" s="1">
        <v>42019</v>
      </c>
      <c r="M94">
        <f>piastek[[#This Row],[kostka]]*685 + piastek[[#This Row],[orzech]]*620 + piastek[[#This Row],[miał]]*380</f>
        <v>137775</v>
      </c>
    </row>
    <row r="95" spans="1:13" x14ac:dyDescent="0.25">
      <c r="A95">
        <v>121</v>
      </c>
      <c r="B95">
        <v>175</v>
      </c>
      <c r="C95">
        <v>77</v>
      </c>
      <c r="D95">
        <f>piastek[[#This Row],[kostka]]+H94</f>
        <v>254</v>
      </c>
      <c r="E95">
        <f>piastek[[#This Row],[orzech]]+I94</f>
        <v>227</v>
      </c>
      <c r="F95">
        <f>piastek[[#This Row],[miał]]+J94</f>
        <v>568</v>
      </c>
      <c r="G95" t="str">
        <f>IF(piastek[[#This Row],[ile_kostki]]&gt;=200,"k", IF(piastek[[#This Row],[ile_orzech]]&gt;=200*1.3,"o",IF(piastek[[#This Row],[ile_mial]]&gt;= 200*1.6,"m",0)))</f>
        <v>k</v>
      </c>
      <c r="H95">
        <f>IF(piastek[[#This Row],[czym]]="k",piastek[[#This Row],[ile_kostki]]-200,piastek[[#This Row],[ile_kostki]])</f>
        <v>54</v>
      </c>
      <c r="I95">
        <f>IF(piastek[[#This Row],[czym]]="o",piastek[[#This Row],[ile_orzech]]-260,piastek[[#This Row],[ile_orzech]])</f>
        <v>227</v>
      </c>
      <c r="J95">
        <f>IF(piastek[[#This Row],[czym]]="m",piastek[[#This Row],[ile_mial]]-(200*1.6),piastek[[#This Row],[ile_mial]])</f>
        <v>568</v>
      </c>
      <c r="K95">
        <f>piastek[[#This Row],[ile_mial]]-piastek[[#This Row],[m]]</f>
        <v>0</v>
      </c>
      <c r="L95" s="1">
        <v>42020</v>
      </c>
      <c r="M95">
        <f>piastek[[#This Row],[kostka]]*685 + piastek[[#This Row],[orzech]]*620 + piastek[[#This Row],[miał]]*380</f>
        <v>220645</v>
      </c>
    </row>
    <row r="96" spans="1:13" x14ac:dyDescent="0.25">
      <c r="A96">
        <v>80</v>
      </c>
      <c r="B96">
        <v>101</v>
      </c>
      <c r="C96">
        <v>3</v>
      </c>
      <c r="D96">
        <f>piastek[[#This Row],[kostka]]+H95</f>
        <v>134</v>
      </c>
      <c r="E96">
        <f>piastek[[#This Row],[orzech]]+I95</f>
        <v>328</v>
      </c>
      <c r="F96">
        <f>piastek[[#This Row],[miał]]+J95</f>
        <v>571</v>
      </c>
      <c r="G96" t="str">
        <f>IF(piastek[[#This Row],[ile_kostki]]&gt;=200,"k", IF(piastek[[#This Row],[ile_orzech]]&gt;=200*1.3,"o",IF(piastek[[#This Row],[ile_mial]]&gt;= 200*1.6,"m",0)))</f>
        <v>o</v>
      </c>
      <c r="H96">
        <f>IF(piastek[[#This Row],[czym]]="k",piastek[[#This Row],[ile_kostki]]-200,piastek[[#This Row],[ile_kostki]])</f>
        <v>134</v>
      </c>
      <c r="I96">
        <f>IF(piastek[[#This Row],[czym]]="o",piastek[[#This Row],[ile_orzech]]-260,piastek[[#This Row],[ile_orzech]])</f>
        <v>68</v>
      </c>
      <c r="J96">
        <f>IF(piastek[[#This Row],[czym]]="m",piastek[[#This Row],[ile_mial]]-(200*1.6),piastek[[#This Row],[ile_mial]])</f>
        <v>571</v>
      </c>
      <c r="K96">
        <f>piastek[[#This Row],[ile_mial]]-piastek[[#This Row],[m]]</f>
        <v>0</v>
      </c>
      <c r="L96" s="1">
        <v>42021</v>
      </c>
      <c r="M96">
        <f>piastek[[#This Row],[kostka]]*685 + piastek[[#This Row],[orzech]]*620 + piastek[[#This Row],[miał]]*380</f>
        <v>118560</v>
      </c>
    </row>
    <row r="97" spans="1:13" x14ac:dyDescent="0.25">
      <c r="A97">
        <v>189</v>
      </c>
      <c r="B97">
        <v>161</v>
      </c>
      <c r="C97">
        <v>53</v>
      </c>
      <c r="D97">
        <f>piastek[[#This Row],[kostka]]+H96</f>
        <v>323</v>
      </c>
      <c r="E97">
        <f>piastek[[#This Row],[orzech]]+I96</f>
        <v>229</v>
      </c>
      <c r="F97">
        <f>piastek[[#This Row],[miał]]+J96</f>
        <v>624</v>
      </c>
      <c r="G97" t="str">
        <f>IF(piastek[[#This Row],[ile_kostki]]&gt;=200,"k", IF(piastek[[#This Row],[ile_orzech]]&gt;=200*1.3,"o",IF(piastek[[#This Row],[ile_mial]]&gt;= 200*1.6,"m",0)))</f>
        <v>k</v>
      </c>
      <c r="H97">
        <f>IF(piastek[[#This Row],[czym]]="k",piastek[[#This Row],[ile_kostki]]-200,piastek[[#This Row],[ile_kostki]])</f>
        <v>123</v>
      </c>
      <c r="I97">
        <f>IF(piastek[[#This Row],[czym]]="o",piastek[[#This Row],[ile_orzech]]-260,piastek[[#This Row],[ile_orzech]])</f>
        <v>229</v>
      </c>
      <c r="J97">
        <f>IF(piastek[[#This Row],[czym]]="m",piastek[[#This Row],[ile_mial]]-(200*1.6),piastek[[#This Row],[ile_mial]])</f>
        <v>624</v>
      </c>
      <c r="K97">
        <f>piastek[[#This Row],[ile_mial]]-piastek[[#This Row],[m]]</f>
        <v>0</v>
      </c>
      <c r="L97" s="1">
        <v>42022</v>
      </c>
      <c r="M97">
        <f>piastek[[#This Row],[kostka]]*685 + piastek[[#This Row],[orzech]]*620 + piastek[[#This Row],[miał]]*380</f>
        <v>249425</v>
      </c>
    </row>
    <row r="98" spans="1:13" x14ac:dyDescent="0.25">
      <c r="A98">
        <v>18</v>
      </c>
      <c r="B98">
        <v>61</v>
      </c>
      <c r="C98">
        <v>19</v>
      </c>
      <c r="D98">
        <f>piastek[[#This Row],[kostka]]+H97</f>
        <v>141</v>
      </c>
      <c r="E98">
        <f>piastek[[#This Row],[orzech]]+I97</f>
        <v>290</v>
      </c>
      <c r="F98">
        <f>piastek[[#This Row],[miał]]+J97</f>
        <v>643</v>
      </c>
      <c r="G98" t="str">
        <f>IF(piastek[[#This Row],[ile_kostki]]&gt;=200,"k", IF(piastek[[#This Row],[ile_orzech]]&gt;=200*1.3,"o",IF(piastek[[#This Row],[ile_mial]]&gt;= 200*1.6,"m",0)))</f>
        <v>o</v>
      </c>
      <c r="H98">
        <f>IF(piastek[[#This Row],[czym]]="k",piastek[[#This Row],[ile_kostki]]-200,piastek[[#This Row],[ile_kostki]])</f>
        <v>141</v>
      </c>
      <c r="I98">
        <f>IF(piastek[[#This Row],[czym]]="o",piastek[[#This Row],[ile_orzech]]-260,piastek[[#This Row],[ile_orzech]])</f>
        <v>30</v>
      </c>
      <c r="J98">
        <f>IF(piastek[[#This Row],[czym]]="m",piastek[[#This Row],[ile_mial]]-(200*1.6),piastek[[#This Row],[ile_mial]])</f>
        <v>643</v>
      </c>
      <c r="K98">
        <f>piastek[[#This Row],[ile_mial]]-piastek[[#This Row],[m]]</f>
        <v>0</v>
      </c>
      <c r="L98" s="1">
        <v>42023</v>
      </c>
      <c r="M98">
        <f>piastek[[#This Row],[kostka]]*685 + piastek[[#This Row],[orzech]]*620 + piastek[[#This Row],[miał]]*380</f>
        <v>57370</v>
      </c>
    </row>
    <row r="99" spans="1:13" x14ac:dyDescent="0.25">
      <c r="A99">
        <v>68</v>
      </c>
      <c r="B99">
        <v>127</v>
      </c>
      <c r="C99">
        <v>3</v>
      </c>
      <c r="D99">
        <f>piastek[[#This Row],[kostka]]+H98</f>
        <v>209</v>
      </c>
      <c r="E99">
        <f>piastek[[#This Row],[orzech]]+I98</f>
        <v>157</v>
      </c>
      <c r="F99">
        <f>piastek[[#This Row],[miał]]+J98</f>
        <v>646</v>
      </c>
      <c r="G99" t="str">
        <f>IF(piastek[[#This Row],[ile_kostki]]&gt;=200,"k", IF(piastek[[#This Row],[ile_orzech]]&gt;=200*1.3,"o",IF(piastek[[#This Row],[ile_mial]]&gt;= 200*1.6,"m",0)))</f>
        <v>k</v>
      </c>
      <c r="H99">
        <f>IF(piastek[[#This Row],[czym]]="k",piastek[[#This Row],[ile_kostki]]-200,piastek[[#This Row],[ile_kostki]])</f>
        <v>9</v>
      </c>
      <c r="I99">
        <f>IF(piastek[[#This Row],[czym]]="o",piastek[[#This Row],[ile_orzech]]-260,piastek[[#This Row],[ile_orzech]])</f>
        <v>157</v>
      </c>
      <c r="J99">
        <f>IF(piastek[[#This Row],[czym]]="m",piastek[[#This Row],[ile_mial]]-(200*1.6),piastek[[#This Row],[ile_mial]])</f>
        <v>646</v>
      </c>
      <c r="K99">
        <f>piastek[[#This Row],[ile_mial]]-piastek[[#This Row],[m]]</f>
        <v>0</v>
      </c>
      <c r="L99" s="1">
        <v>42024</v>
      </c>
      <c r="M99">
        <f>piastek[[#This Row],[kostka]]*685 + piastek[[#This Row],[orzech]]*620 + piastek[[#This Row],[miał]]*380</f>
        <v>126460</v>
      </c>
    </row>
    <row r="100" spans="1:13" x14ac:dyDescent="0.25">
      <c r="A100">
        <v>37</v>
      </c>
      <c r="B100">
        <v>112</v>
      </c>
      <c r="C100">
        <v>68</v>
      </c>
      <c r="D100">
        <f>piastek[[#This Row],[kostka]]+H99</f>
        <v>46</v>
      </c>
      <c r="E100">
        <f>piastek[[#This Row],[orzech]]+I99</f>
        <v>269</v>
      </c>
      <c r="F100">
        <f>piastek[[#This Row],[miał]]+J99</f>
        <v>714</v>
      </c>
      <c r="G100" t="str">
        <f>IF(piastek[[#This Row],[ile_kostki]]&gt;=200,"k", IF(piastek[[#This Row],[ile_orzech]]&gt;=200*1.3,"o",IF(piastek[[#This Row],[ile_mial]]&gt;= 200*1.6,"m",0)))</f>
        <v>o</v>
      </c>
      <c r="H100">
        <f>IF(piastek[[#This Row],[czym]]="k",piastek[[#This Row],[ile_kostki]]-200,piastek[[#This Row],[ile_kostki]])</f>
        <v>46</v>
      </c>
      <c r="I100">
        <f>IF(piastek[[#This Row],[czym]]="o",piastek[[#This Row],[ile_orzech]]-260,piastek[[#This Row],[ile_orzech]])</f>
        <v>9</v>
      </c>
      <c r="J100">
        <f>IF(piastek[[#This Row],[czym]]="m",piastek[[#This Row],[ile_mial]]-(200*1.6),piastek[[#This Row],[ile_mial]])</f>
        <v>714</v>
      </c>
      <c r="K100">
        <f>piastek[[#This Row],[ile_mial]]-piastek[[#This Row],[m]]</f>
        <v>0</v>
      </c>
      <c r="L100" s="1">
        <v>42025</v>
      </c>
      <c r="M100">
        <f>piastek[[#This Row],[kostka]]*685 + piastek[[#This Row],[orzech]]*620 + piastek[[#This Row],[miał]]*380</f>
        <v>120625</v>
      </c>
    </row>
    <row r="101" spans="1:13" x14ac:dyDescent="0.25">
      <c r="A101">
        <v>40</v>
      </c>
      <c r="B101">
        <v>140</v>
      </c>
      <c r="C101">
        <v>15</v>
      </c>
      <c r="D101">
        <f>piastek[[#This Row],[kostka]]+H100</f>
        <v>86</v>
      </c>
      <c r="E101">
        <f>piastek[[#This Row],[orzech]]+I100</f>
        <v>149</v>
      </c>
      <c r="F101">
        <f>piastek[[#This Row],[miał]]+J100</f>
        <v>729</v>
      </c>
      <c r="G101" t="str">
        <f>IF(piastek[[#This Row],[ile_kostki]]&gt;=200,"k", IF(piastek[[#This Row],[ile_orzech]]&gt;=200*1.3,"o",IF(piastek[[#This Row],[ile_mial]]&gt;= 200*1.6,"m",0)))</f>
        <v>m</v>
      </c>
      <c r="H101">
        <f>IF(piastek[[#This Row],[czym]]="k",piastek[[#This Row],[ile_kostki]]-200,piastek[[#This Row],[ile_kostki]])</f>
        <v>86</v>
      </c>
      <c r="I101">
        <f>IF(piastek[[#This Row],[czym]]="o",piastek[[#This Row],[ile_orzech]]-260,piastek[[#This Row],[ile_orzech]])</f>
        <v>149</v>
      </c>
      <c r="J101">
        <f>IF(piastek[[#This Row],[czym]]="m",piastek[[#This Row],[ile_mial]]-(200*1.6),piastek[[#This Row],[ile_mial]])</f>
        <v>409</v>
      </c>
      <c r="K101">
        <f>piastek[[#This Row],[ile_mial]]-piastek[[#This Row],[m]]</f>
        <v>320</v>
      </c>
      <c r="L101" s="1">
        <v>42026</v>
      </c>
      <c r="M101">
        <f>piastek[[#This Row],[kostka]]*685 + piastek[[#This Row],[orzech]]*620 + piastek[[#This Row],[miał]]*380</f>
        <v>119900</v>
      </c>
    </row>
    <row r="102" spans="1:13" x14ac:dyDescent="0.25">
      <c r="A102">
        <v>189</v>
      </c>
      <c r="B102">
        <v>87</v>
      </c>
      <c r="C102">
        <v>64</v>
      </c>
      <c r="D102">
        <f>piastek[[#This Row],[kostka]]+H101</f>
        <v>275</v>
      </c>
      <c r="E102">
        <f>piastek[[#This Row],[orzech]]+I101</f>
        <v>236</v>
      </c>
      <c r="F102">
        <f>piastek[[#This Row],[miał]]+J101</f>
        <v>473</v>
      </c>
      <c r="G102" t="str">
        <f>IF(piastek[[#This Row],[ile_kostki]]&gt;=200,"k", IF(piastek[[#This Row],[ile_orzech]]&gt;=200*1.3,"o",IF(piastek[[#This Row],[ile_mial]]&gt;= 200*1.6,"m",0)))</f>
        <v>k</v>
      </c>
      <c r="H102">
        <f>IF(piastek[[#This Row],[czym]]="k",piastek[[#This Row],[ile_kostki]]-200,piastek[[#This Row],[ile_kostki]])</f>
        <v>75</v>
      </c>
      <c r="I102">
        <f>IF(piastek[[#This Row],[czym]]="o",piastek[[#This Row],[ile_orzech]]-260,piastek[[#This Row],[ile_orzech]])</f>
        <v>236</v>
      </c>
      <c r="J102">
        <f>IF(piastek[[#This Row],[czym]]="m",piastek[[#This Row],[ile_mial]]-(200*1.6),piastek[[#This Row],[ile_mial]])</f>
        <v>473</v>
      </c>
      <c r="K102">
        <f>piastek[[#This Row],[ile_mial]]-piastek[[#This Row],[m]]</f>
        <v>0</v>
      </c>
      <c r="L102" s="1">
        <v>42027</v>
      </c>
      <c r="M102">
        <f>piastek[[#This Row],[kostka]]*685 + piastek[[#This Row],[orzech]]*620 + piastek[[#This Row],[miał]]*380</f>
        <v>207725</v>
      </c>
    </row>
    <row r="103" spans="1:13" x14ac:dyDescent="0.25">
      <c r="A103">
        <v>145</v>
      </c>
      <c r="B103">
        <v>18</v>
      </c>
      <c r="C103">
        <v>1</v>
      </c>
      <c r="D103">
        <f>piastek[[#This Row],[kostka]]+H102</f>
        <v>220</v>
      </c>
      <c r="E103">
        <f>piastek[[#This Row],[orzech]]+I102</f>
        <v>254</v>
      </c>
      <c r="F103">
        <f>piastek[[#This Row],[miał]]+J102</f>
        <v>474</v>
      </c>
      <c r="G103" t="str">
        <f>IF(piastek[[#This Row],[ile_kostki]]&gt;=200,"k", IF(piastek[[#This Row],[ile_orzech]]&gt;=200*1.3,"o",IF(piastek[[#This Row],[ile_mial]]&gt;= 200*1.6,"m",0)))</f>
        <v>k</v>
      </c>
      <c r="H103">
        <f>IF(piastek[[#This Row],[czym]]="k",piastek[[#This Row],[ile_kostki]]-200,piastek[[#This Row],[ile_kostki]])</f>
        <v>20</v>
      </c>
      <c r="I103">
        <f>IF(piastek[[#This Row],[czym]]="o",piastek[[#This Row],[ile_orzech]]-260,piastek[[#This Row],[ile_orzech]])</f>
        <v>254</v>
      </c>
      <c r="J103">
        <f>IF(piastek[[#This Row],[czym]]="m",piastek[[#This Row],[ile_mial]]-(200*1.6),piastek[[#This Row],[ile_mial]])</f>
        <v>474</v>
      </c>
      <c r="K103">
        <f>piastek[[#This Row],[ile_mial]]-piastek[[#This Row],[m]]</f>
        <v>0</v>
      </c>
      <c r="L103" s="1">
        <v>42028</v>
      </c>
      <c r="M103">
        <f>piastek[[#This Row],[kostka]]*685 + piastek[[#This Row],[orzech]]*620 + piastek[[#This Row],[miał]]*380</f>
        <v>110865</v>
      </c>
    </row>
    <row r="104" spans="1:13" x14ac:dyDescent="0.25">
      <c r="A104">
        <v>148</v>
      </c>
      <c r="B104">
        <v>27</v>
      </c>
      <c r="C104">
        <v>13</v>
      </c>
      <c r="D104">
        <f>piastek[[#This Row],[kostka]]+H103</f>
        <v>168</v>
      </c>
      <c r="E104">
        <f>piastek[[#This Row],[orzech]]+I103</f>
        <v>281</v>
      </c>
      <c r="F104">
        <f>piastek[[#This Row],[miał]]+J103</f>
        <v>487</v>
      </c>
      <c r="G104" t="str">
        <f>IF(piastek[[#This Row],[ile_kostki]]&gt;=200,"k", IF(piastek[[#This Row],[ile_orzech]]&gt;=200*1.3,"o",IF(piastek[[#This Row],[ile_mial]]&gt;= 200*1.6,"m",0)))</f>
        <v>o</v>
      </c>
      <c r="H104">
        <f>IF(piastek[[#This Row],[czym]]="k",piastek[[#This Row],[ile_kostki]]-200,piastek[[#This Row],[ile_kostki]])</f>
        <v>168</v>
      </c>
      <c r="I104">
        <f>IF(piastek[[#This Row],[czym]]="o",piastek[[#This Row],[ile_orzech]]-260,piastek[[#This Row],[ile_orzech]])</f>
        <v>21</v>
      </c>
      <c r="J104">
        <f>IF(piastek[[#This Row],[czym]]="m",piastek[[#This Row],[ile_mial]]-(200*1.6),piastek[[#This Row],[ile_mial]])</f>
        <v>487</v>
      </c>
      <c r="K104">
        <f>piastek[[#This Row],[ile_mial]]-piastek[[#This Row],[m]]</f>
        <v>0</v>
      </c>
      <c r="L104" s="1">
        <v>42029</v>
      </c>
      <c r="M104">
        <f>piastek[[#This Row],[kostka]]*685 + piastek[[#This Row],[orzech]]*620 + piastek[[#This Row],[miał]]*380</f>
        <v>123060</v>
      </c>
    </row>
    <row r="105" spans="1:13" x14ac:dyDescent="0.25">
      <c r="A105">
        <v>127</v>
      </c>
      <c r="B105">
        <v>161</v>
      </c>
      <c r="C105">
        <v>31</v>
      </c>
      <c r="D105">
        <f>piastek[[#This Row],[kostka]]+H104</f>
        <v>295</v>
      </c>
      <c r="E105">
        <f>piastek[[#This Row],[orzech]]+I104</f>
        <v>182</v>
      </c>
      <c r="F105">
        <f>piastek[[#This Row],[miał]]+J104</f>
        <v>518</v>
      </c>
      <c r="G105" t="str">
        <f>IF(piastek[[#This Row],[ile_kostki]]&gt;=200,"k", IF(piastek[[#This Row],[ile_orzech]]&gt;=200*1.3,"o",IF(piastek[[#This Row],[ile_mial]]&gt;= 200*1.6,"m",0)))</f>
        <v>k</v>
      </c>
      <c r="H105">
        <f>IF(piastek[[#This Row],[czym]]="k",piastek[[#This Row],[ile_kostki]]-200,piastek[[#This Row],[ile_kostki]])</f>
        <v>95</v>
      </c>
      <c r="I105">
        <f>IF(piastek[[#This Row],[czym]]="o",piastek[[#This Row],[ile_orzech]]-260,piastek[[#This Row],[ile_orzech]])</f>
        <v>182</v>
      </c>
      <c r="J105">
        <f>IF(piastek[[#This Row],[czym]]="m",piastek[[#This Row],[ile_mial]]-(200*1.6),piastek[[#This Row],[ile_mial]])</f>
        <v>518</v>
      </c>
      <c r="K105">
        <f>piastek[[#This Row],[ile_mial]]-piastek[[#This Row],[m]]</f>
        <v>0</v>
      </c>
      <c r="L105" s="1">
        <v>42030</v>
      </c>
      <c r="M105">
        <f>piastek[[#This Row],[kostka]]*685 + piastek[[#This Row],[orzech]]*620 + piastek[[#This Row],[miał]]*380</f>
        <v>198595</v>
      </c>
    </row>
    <row r="106" spans="1:13" x14ac:dyDescent="0.25">
      <c r="A106">
        <v>131</v>
      </c>
      <c r="B106">
        <v>1</v>
      </c>
      <c r="C106">
        <v>98</v>
      </c>
      <c r="D106">
        <f>piastek[[#This Row],[kostka]]+H105</f>
        <v>226</v>
      </c>
      <c r="E106">
        <f>piastek[[#This Row],[orzech]]+I105</f>
        <v>183</v>
      </c>
      <c r="F106">
        <f>piastek[[#This Row],[miał]]+J105</f>
        <v>616</v>
      </c>
      <c r="G106" t="str">
        <f>IF(piastek[[#This Row],[ile_kostki]]&gt;=200,"k", IF(piastek[[#This Row],[ile_orzech]]&gt;=200*1.3,"o",IF(piastek[[#This Row],[ile_mial]]&gt;= 200*1.6,"m",0)))</f>
        <v>k</v>
      </c>
      <c r="H106">
        <f>IF(piastek[[#This Row],[czym]]="k",piastek[[#This Row],[ile_kostki]]-200,piastek[[#This Row],[ile_kostki]])</f>
        <v>26</v>
      </c>
      <c r="I106">
        <f>IF(piastek[[#This Row],[czym]]="o",piastek[[#This Row],[ile_orzech]]-260,piastek[[#This Row],[ile_orzech]])</f>
        <v>183</v>
      </c>
      <c r="J106">
        <f>IF(piastek[[#This Row],[czym]]="m",piastek[[#This Row],[ile_mial]]-(200*1.6),piastek[[#This Row],[ile_mial]])</f>
        <v>616</v>
      </c>
      <c r="K106">
        <f>piastek[[#This Row],[ile_mial]]-piastek[[#This Row],[m]]</f>
        <v>0</v>
      </c>
      <c r="L106" s="1">
        <v>42031</v>
      </c>
      <c r="M106">
        <f>piastek[[#This Row],[kostka]]*685 + piastek[[#This Row],[orzech]]*620 + piastek[[#This Row],[miał]]*380</f>
        <v>127595</v>
      </c>
    </row>
    <row r="107" spans="1:13" x14ac:dyDescent="0.25">
      <c r="A107">
        <v>142</v>
      </c>
      <c r="B107">
        <v>131</v>
      </c>
      <c r="C107">
        <v>62</v>
      </c>
      <c r="D107">
        <f>piastek[[#This Row],[kostka]]+H106</f>
        <v>168</v>
      </c>
      <c r="E107">
        <f>piastek[[#This Row],[orzech]]+I106</f>
        <v>314</v>
      </c>
      <c r="F107">
        <f>piastek[[#This Row],[miał]]+J106</f>
        <v>678</v>
      </c>
      <c r="G107" t="str">
        <f>IF(piastek[[#This Row],[ile_kostki]]&gt;=200,"k", IF(piastek[[#This Row],[ile_orzech]]&gt;=200*1.3,"o",IF(piastek[[#This Row],[ile_mial]]&gt;= 200*1.6,"m",0)))</f>
        <v>o</v>
      </c>
      <c r="H107">
        <f>IF(piastek[[#This Row],[czym]]="k",piastek[[#This Row],[ile_kostki]]-200,piastek[[#This Row],[ile_kostki]])</f>
        <v>168</v>
      </c>
      <c r="I107">
        <f>IF(piastek[[#This Row],[czym]]="o",piastek[[#This Row],[ile_orzech]]-260,piastek[[#This Row],[ile_orzech]])</f>
        <v>54</v>
      </c>
      <c r="J107">
        <f>IF(piastek[[#This Row],[czym]]="m",piastek[[#This Row],[ile_mial]]-(200*1.6),piastek[[#This Row],[ile_mial]])</f>
        <v>678</v>
      </c>
      <c r="K107">
        <f>piastek[[#This Row],[ile_mial]]-piastek[[#This Row],[m]]</f>
        <v>0</v>
      </c>
      <c r="L107" s="1">
        <v>42032</v>
      </c>
      <c r="M107">
        <f>piastek[[#This Row],[kostka]]*685 + piastek[[#This Row],[orzech]]*620 + piastek[[#This Row],[miał]]*380</f>
        <v>202050</v>
      </c>
    </row>
    <row r="108" spans="1:13" x14ac:dyDescent="0.25">
      <c r="A108">
        <v>121</v>
      </c>
      <c r="B108">
        <v>150</v>
      </c>
      <c r="C108">
        <v>25</v>
      </c>
      <c r="D108">
        <f>piastek[[#This Row],[kostka]]+H107</f>
        <v>289</v>
      </c>
      <c r="E108">
        <f>piastek[[#This Row],[orzech]]+I107</f>
        <v>204</v>
      </c>
      <c r="F108">
        <f>piastek[[#This Row],[miał]]+J107</f>
        <v>703</v>
      </c>
      <c r="G108" t="str">
        <f>IF(piastek[[#This Row],[ile_kostki]]&gt;=200,"k", IF(piastek[[#This Row],[ile_orzech]]&gt;=200*1.3,"o",IF(piastek[[#This Row],[ile_mial]]&gt;= 200*1.6,"m",0)))</f>
        <v>k</v>
      </c>
      <c r="H108">
        <f>IF(piastek[[#This Row],[czym]]="k",piastek[[#This Row],[ile_kostki]]-200,piastek[[#This Row],[ile_kostki]])</f>
        <v>89</v>
      </c>
      <c r="I108">
        <f>IF(piastek[[#This Row],[czym]]="o",piastek[[#This Row],[ile_orzech]]-260,piastek[[#This Row],[ile_orzech]])</f>
        <v>204</v>
      </c>
      <c r="J108">
        <f>IF(piastek[[#This Row],[czym]]="m",piastek[[#This Row],[ile_mial]]-(200*1.6),piastek[[#This Row],[ile_mial]])</f>
        <v>703</v>
      </c>
      <c r="K108">
        <f>piastek[[#This Row],[ile_mial]]-piastek[[#This Row],[m]]</f>
        <v>0</v>
      </c>
      <c r="L108" s="1">
        <v>42033</v>
      </c>
      <c r="M108">
        <f>piastek[[#This Row],[kostka]]*685 + piastek[[#This Row],[orzech]]*620 + piastek[[#This Row],[miał]]*380</f>
        <v>185385</v>
      </c>
    </row>
    <row r="109" spans="1:13" x14ac:dyDescent="0.25">
      <c r="A109">
        <v>33</v>
      </c>
      <c r="B109">
        <v>113</v>
      </c>
      <c r="C109">
        <v>62</v>
      </c>
      <c r="D109">
        <f>piastek[[#This Row],[kostka]]+H108</f>
        <v>122</v>
      </c>
      <c r="E109">
        <f>piastek[[#This Row],[orzech]]+I108</f>
        <v>317</v>
      </c>
      <c r="F109">
        <f>piastek[[#This Row],[miał]]+J108</f>
        <v>765</v>
      </c>
      <c r="G109" t="str">
        <f>IF(piastek[[#This Row],[ile_kostki]]&gt;=200,"k", IF(piastek[[#This Row],[ile_orzech]]&gt;=200*1.3,"o",IF(piastek[[#This Row],[ile_mial]]&gt;= 200*1.6,"m",0)))</f>
        <v>o</v>
      </c>
      <c r="H109">
        <f>IF(piastek[[#This Row],[czym]]="k",piastek[[#This Row],[ile_kostki]]-200,piastek[[#This Row],[ile_kostki]])</f>
        <v>122</v>
      </c>
      <c r="I109">
        <f>IF(piastek[[#This Row],[czym]]="o",piastek[[#This Row],[ile_orzech]]-260,piastek[[#This Row],[ile_orzech]])</f>
        <v>57</v>
      </c>
      <c r="J109">
        <f>IF(piastek[[#This Row],[czym]]="m",piastek[[#This Row],[ile_mial]]-(200*1.6),piastek[[#This Row],[ile_mial]])</f>
        <v>765</v>
      </c>
      <c r="K109">
        <f>piastek[[#This Row],[ile_mial]]-piastek[[#This Row],[m]]</f>
        <v>0</v>
      </c>
      <c r="L109" s="1">
        <v>42034</v>
      </c>
      <c r="M109">
        <f>piastek[[#This Row],[kostka]]*685 + piastek[[#This Row],[orzech]]*620 + piastek[[#This Row],[miał]]*380</f>
        <v>116225</v>
      </c>
    </row>
    <row r="110" spans="1:13" x14ac:dyDescent="0.25">
      <c r="A110">
        <v>142</v>
      </c>
      <c r="B110">
        <v>44</v>
      </c>
      <c r="C110">
        <v>92</v>
      </c>
      <c r="D110">
        <f>piastek[[#This Row],[kostka]]+H109</f>
        <v>264</v>
      </c>
      <c r="E110">
        <f>piastek[[#This Row],[orzech]]+I109</f>
        <v>101</v>
      </c>
      <c r="F110">
        <f>piastek[[#This Row],[miał]]+J109</f>
        <v>857</v>
      </c>
      <c r="G110" t="str">
        <f>IF(piastek[[#This Row],[ile_kostki]]&gt;=200,"k", IF(piastek[[#This Row],[ile_orzech]]&gt;=200*1.3,"o",IF(piastek[[#This Row],[ile_mial]]&gt;= 200*1.6,"m",0)))</f>
        <v>k</v>
      </c>
      <c r="H110">
        <f>IF(piastek[[#This Row],[czym]]="k",piastek[[#This Row],[ile_kostki]]-200,piastek[[#This Row],[ile_kostki]])</f>
        <v>64</v>
      </c>
      <c r="I110">
        <f>IF(piastek[[#This Row],[czym]]="o",piastek[[#This Row],[ile_orzech]]-260,piastek[[#This Row],[ile_orzech]])</f>
        <v>101</v>
      </c>
      <c r="J110">
        <f>IF(piastek[[#This Row],[czym]]="m",piastek[[#This Row],[ile_mial]]-(200*1.6),piastek[[#This Row],[ile_mial]])</f>
        <v>857</v>
      </c>
      <c r="K110">
        <f>piastek[[#This Row],[ile_mial]]-piastek[[#This Row],[m]]</f>
        <v>0</v>
      </c>
      <c r="L110" s="1">
        <v>42035</v>
      </c>
      <c r="M110">
        <f>piastek[[#This Row],[kostka]]*685 + piastek[[#This Row],[orzech]]*620 + piastek[[#This Row],[miał]]*380</f>
        <v>159510</v>
      </c>
    </row>
    <row r="111" spans="1:13" x14ac:dyDescent="0.25">
      <c r="A111">
        <v>119</v>
      </c>
      <c r="B111">
        <v>167</v>
      </c>
      <c r="C111">
        <v>64</v>
      </c>
      <c r="D111">
        <f>piastek[[#This Row],[kostka]]+H110</f>
        <v>183</v>
      </c>
      <c r="E111">
        <f>piastek[[#This Row],[orzech]]+I110</f>
        <v>268</v>
      </c>
      <c r="F111">
        <f>piastek[[#This Row],[miał]]+J110</f>
        <v>921</v>
      </c>
      <c r="G111" t="str">
        <f>IF(piastek[[#This Row],[ile_kostki]]&gt;=200,"k", IF(piastek[[#This Row],[ile_orzech]]&gt;=200*1.3,"o",IF(piastek[[#This Row],[ile_mial]]&gt;= 200*1.6,"m",0)))</f>
        <v>o</v>
      </c>
      <c r="H111">
        <f>IF(piastek[[#This Row],[czym]]="k",piastek[[#This Row],[ile_kostki]]-200,piastek[[#This Row],[ile_kostki]])</f>
        <v>183</v>
      </c>
      <c r="I111">
        <f>IF(piastek[[#This Row],[czym]]="o",piastek[[#This Row],[ile_orzech]]-260,piastek[[#This Row],[ile_orzech]])</f>
        <v>8</v>
      </c>
      <c r="J111">
        <f>IF(piastek[[#This Row],[czym]]="m",piastek[[#This Row],[ile_mial]]-(200*1.6),piastek[[#This Row],[ile_mial]])</f>
        <v>921</v>
      </c>
      <c r="K111">
        <f>piastek[[#This Row],[ile_mial]]-piastek[[#This Row],[m]]</f>
        <v>0</v>
      </c>
      <c r="L111" s="1">
        <v>42036</v>
      </c>
      <c r="M111">
        <f>piastek[[#This Row],[kostka]]*685 + piastek[[#This Row],[orzech]]*620 + piastek[[#This Row],[miał]]*380</f>
        <v>209375</v>
      </c>
    </row>
    <row r="112" spans="1:13" x14ac:dyDescent="0.25">
      <c r="A112">
        <v>54</v>
      </c>
      <c r="B112">
        <v>109</v>
      </c>
      <c r="C112">
        <v>65</v>
      </c>
      <c r="D112">
        <f>piastek[[#This Row],[kostka]]+H111</f>
        <v>237</v>
      </c>
      <c r="E112">
        <f>piastek[[#This Row],[orzech]]+I111</f>
        <v>117</v>
      </c>
      <c r="F112">
        <f>piastek[[#This Row],[miał]]+J111</f>
        <v>986</v>
      </c>
      <c r="G112" t="str">
        <f>IF(piastek[[#This Row],[ile_kostki]]&gt;=200,"k", IF(piastek[[#This Row],[ile_orzech]]&gt;=200*1.3,"o",IF(piastek[[#This Row],[ile_mial]]&gt;= 200*1.6,"m",0)))</f>
        <v>k</v>
      </c>
      <c r="H112">
        <f>IF(piastek[[#This Row],[czym]]="k",piastek[[#This Row],[ile_kostki]]-200,piastek[[#This Row],[ile_kostki]])</f>
        <v>37</v>
      </c>
      <c r="I112">
        <f>IF(piastek[[#This Row],[czym]]="o",piastek[[#This Row],[ile_orzech]]-260,piastek[[#This Row],[ile_orzech]])</f>
        <v>117</v>
      </c>
      <c r="J112">
        <f>IF(piastek[[#This Row],[czym]]="m",piastek[[#This Row],[ile_mial]]-(200*1.6),piastek[[#This Row],[ile_mial]])</f>
        <v>986</v>
      </c>
      <c r="K112">
        <f>piastek[[#This Row],[ile_mial]]-piastek[[#This Row],[m]]</f>
        <v>0</v>
      </c>
      <c r="L112" s="1">
        <v>42037</v>
      </c>
      <c r="M112">
        <f>piastek[[#This Row],[kostka]]*685 + piastek[[#This Row],[orzech]]*620 + piastek[[#This Row],[miał]]*380</f>
        <v>129270</v>
      </c>
    </row>
    <row r="113" spans="1:13" x14ac:dyDescent="0.25">
      <c r="A113">
        <v>53</v>
      </c>
      <c r="B113">
        <v>94</v>
      </c>
      <c r="C113">
        <v>43</v>
      </c>
      <c r="D113">
        <f>piastek[[#This Row],[kostka]]+H112</f>
        <v>90</v>
      </c>
      <c r="E113">
        <f>piastek[[#This Row],[orzech]]+I112</f>
        <v>211</v>
      </c>
      <c r="F113">
        <f>piastek[[#This Row],[miał]]+J112</f>
        <v>1029</v>
      </c>
      <c r="G113" t="str">
        <f>IF(piastek[[#This Row],[ile_kostki]]&gt;=200,"k", IF(piastek[[#This Row],[ile_orzech]]&gt;=200*1.3,"o",IF(piastek[[#This Row],[ile_mial]]&gt;= 200*1.6,"m",0)))</f>
        <v>m</v>
      </c>
      <c r="H113">
        <f>IF(piastek[[#This Row],[czym]]="k",piastek[[#This Row],[ile_kostki]]-200,piastek[[#This Row],[ile_kostki]])</f>
        <v>90</v>
      </c>
      <c r="I113">
        <f>IF(piastek[[#This Row],[czym]]="o",piastek[[#This Row],[ile_orzech]]-260,piastek[[#This Row],[ile_orzech]])</f>
        <v>211</v>
      </c>
      <c r="J113">
        <f>IF(piastek[[#This Row],[czym]]="m",piastek[[#This Row],[ile_mial]]-(200*1.6),piastek[[#This Row],[ile_mial]])</f>
        <v>709</v>
      </c>
      <c r="K113">
        <f>piastek[[#This Row],[ile_mial]]-piastek[[#This Row],[m]]</f>
        <v>320</v>
      </c>
      <c r="L113" s="1">
        <v>42038</v>
      </c>
      <c r="M113">
        <f>piastek[[#This Row],[kostka]]*685 + piastek[[#This Row],[orzech]]*620 + piastek[[#This Row],[miał]]*380</f>
        <v>110925</v>
      </c>
    </row>
    <row r="114" spans="1:13" x14ac:dyDescent="0.25">
      <c r="A114">
        <v>165</v>
      </c>
      <c r="B114">
        <v>101</v>
      </c>
      <c r="C114">
        <v>8</v>
      </c>
      <c r="D114">
        <f>piastek[[#This Row],[kostka]]+H113</f>
        <v>255</v>
      </c>
      <c r="E114">
        <f>piastek[[#This Row],[orzech]]+I113</f>
        <v>312</v>
      </c>
      <c r="F114">
        <f>piastek[[#This Row],[miał]]+J113</f>
        <v>717</v>
      </c>
      <c r="G114" t="str">
        <f>IF(piastek[[#This Row],[ile_kostki]]&gt;=200,"k", IF(piastek[[#This Row],[ile_orzech]]&gt;=200*1.3,"o",IF(piastek[[#This Row],[ile_mial]]&gt;= 200*1.6,"m",0)))</f>
        <v>k</v>
      </c>
      <c r="H114">
        <f>IF(piastek[[#This Row],[czym]]="k",piastek[[#This Row],[ile_kostki]]-200,piastek[[#This Row],[ile_kostki]])</f>
        <v>55</v>
      </c>
      <c r="I114">
        <f>IF(piastek[[#This Row],[czym]]="o",piastek[[#This Row],[ile_orzech]]-260,piastek[[#This Row],[ile_orzech]])</f>
        <v>312</v>
      </c>
      <c r="J114">
        <f>IF(piastek[[#This Row],[czym]]="m",piastek[[#This Row],[ile_mial]]-(200*1.6),piastek[[#This Row],[ile_mial]])</f>
        <v>717</v>
      </c>
      <c r="K114">
        <f>piastek[[#This Row],[ile_mial]]-piastek[[#This Row],[m]]</f>
        <v>0</v>
      </c>
      <c r="L114" s="1">
        <v>42039</v>
      </c>
      <c r="M114">
        <f>piastek[[#This Row],[kostka]]*685 + piastek[[#This Row],[orzech]]*620 + piastek[[#This Row],[miał]]*380</f>
        <v>178685</v>
      </c>
    </row>
    <row r="115" spans="1:13" x14ac:dyDescent="0.25">
      <c r="A115">
        <v>159</v>
      </c>
      <c r="B115">
        <v>68</v>
      </c>
      <c r="C115">
        <v>96</v>
      </c>
      <c r="D115">
        <f>piastek[[#This Row],[kostka]]+H114</f>
        <v>214</v>
      </c>
      <c r="E115">
        <f>piastek[[#This Row],[orzech]]+I114</f>
        <v>380</v>
      </c>
      <c r="F115">
        <f>piastek[[#This Row],[miał]]+J114</f>
        <v>813</v>
      </c>
      <c r="G115" t="str">
        <f>IF(piastek[[#This Row],[ile_kostki]]&gt;=200,"k", IF(piastek[[#This Row],[ile_orzech]]&gt;=200*1.3,"o",IF(piastek[[#This Row],[ile_mial]]&gt;= 200*1.6,"m",0)))</f>
        <v>k</v>
      </c>
      <c r="H115">
        <f>IF(piastek[[#This Row],[czym]]="k",piastek[[#This Row],[ile_kostki]]-200,piastek[[#This Row],[ile_kostki]])</f>
        <v>14</v>
      </c>
      <c r="I115">
        <f>IF(piastek[[#This Row],[czym]]="o",piastek[[#This Row],[ile_orzech]]-260,piastek[[#This Row],[ile_orzech]])</f>
        <v>380</v>
      </c>
      <c r="J115">
        <f>IF(piastek[[#This Row],[czym]]="m",piastek[[#This Row],[ile_mial]]-(200*1.6),piastek[[#This Row],[ile_mial]])</f>
        <v>813</v>
      </c>
      <c r="K115">
        <f>piastek[[#This Row],[ile_mial]]-piastek[[#This Row],[m]]</f>
        <v>0</v>
      </c>
      <c r="L115" s="1">
        <v>42040</v>
      </c>
      <c r="M115">
        <f>piastek[[#This Row],[kostka]]*685 + piastek[[#This Row],[orzech]]*620 + piastek[[#This Row],[miał]]*380</f>
        <v>187555</v>
      </c>
    </row>
    <row r="116" spans="1:13" x14ac:dyDescent="0.25">
      <c r="A116">
        <v>79</v>
      </c>
      <c r="B116">
        <v>119</v>
      </c>
      <c r="C116">
        <v>35</v>
      </c>
      <c r="D116">
        <f>piastek[[#This Row],[kostka]]+H115</f>
        <v>93</v>
      </c>
      <c r="E116">
        <f>piastek[[#This Row],[orzech]]+I115</f>
        <v>499</v>
      </c>
      <c r="F116">
        <f>piastek[[#This Row],[miał]]+J115</f>
        <v>848</v>
      </c>
      <c r="G116" t="str">
        <f>IF(piastek[[#This Row],[ile_kostki]]&gt;=200,"k", IF(piastek[[#This Row],[ile_orzech]]&gt;=200*1.3,"o",IF(piastek[[#This Row],[ile_mial]]&gt;= 200*1.6,"m",0)))</f>
        <v>o</v>
      </c>
      <c r="H116">
        <f>IF(piastek[[#This Row],[czym]]="k",piastek[[#This Row],[ile_kostki]]-200,piastek[[#This Row],[ile_kostki]])</f>
        <v>93</v>
      </c>
      <c r="I116">
        <f>IF(piastek[[#This Row],[czym]]="o",piastek[[#This Row],[ile_orzech]]-260,piastek[[#This Row],[ile_orzech]])</f>
        <v>239</v>
      </c>
      <c r="J116">
        <f>IF(piastek[[#This Row],[czym]]="m",piastek[[#This Row],[ile_mial]]-(200*1.6),piastek[[#This Row],[ile_mial]])</f>
        <v>848</v>
      </c>
      <c r="K116">
        <f>piastek[[#This Row],[ile_mial]]-piastek[[#This Row],[m]]</f>
        <v>0</v>
      </c>
      <c r="L116" s="1">
        <v>42041</v>
      </c>
      <c r="M116">
        <f>piastek[[#This Row],[kostka]]*685 + piastek[[#This Row],[orzech]]*620 + piastek[[#This Row],[miał]]*380</f>
        <v>141195</v>
      </c>
    </row>
    <row r="117" spans="1:13" x14ac:dyDescent="0.25">
      <c r="A117">
        <v>128</v>
      </c>
      <c r="B117">
        <v>148</v>
      </c>
      <c r="C117">
        <v>77</v>
      </c>
      <c r="D117">
        <f>piastek[[#This Row],[kostka]]+H116</f>
        <v>221</v>
      </c>
      <c r="E117">
        <f>piastek[[#This Row],[orzech]]+I116</f>
        <v>387</v>
      </c>
      <c r="F117">
        <f>piastek[[#This Row],[miał]]+J116</f>
        <v>925</v>
      </c>
      <c r="G117" t="str">
        <f>IF(piastek[[#This Row],[ile_kostki]]&gt;=200,"k", IF(piastek[[#This Row],[ile_orzech]]&gt;=200*1.3,"o",IF(piastek[[#This Row],[ile_mial]]&gt;= 200*1.6,"m",0)))</f>
        <v>k</v>
      </c>
      <c r="H117">
        <f>IF(piastek[[#This Row],[czym]]="k",piastek[[#This Row],[ile_kostki]]-200,piastek[[#This Row],[ile_kostki]])</f>
        <v>21</v>
      </c>
      <c r="I117">
        <f>IF(piastek[[#This Row],[czym]]="o",piastek[[#This Row],[ile_orzech]]-260,piastek[[#This Row],[ile_orzech]])</f>
        <v>387</v>
      </c>
      <c r="J117">
        <f>IF(piastek[[#This Row],[czym]]="m",piastek[[#This Row],[ile_mial]]-(200*1.6),piastek[[#This Row],[ile_mial]])</f>
        <v>925</v>
      </c>
      <c r="K117">
        <f>piastek[[#This Row],[ile_mial]]-piastek[[#This Row],[m]]</f>
        <v>0</v>
      </c>
      <c r="L117" s="1">
        <v>42042</v>
      </c>
      <c r="M117">
        <f>piastek[[#This Row],[kostka]]*685 + piastek[[#This Row],[orzech]]*620 + piastek[[#This Row],[miał]]*380</f>
        <v>208700</v>
      </c>
    </row>
    <row r="118" spans="1:13" x14ac:dyDescent="0.25">
      <c r="A118">
        <v>195</v>
      </c>
      <c r="B118">
        <v>39</v>
      </c>
      <c r="C118">
        <v>77</v>
      </c>
      <c r="D118">
        <f>piastek[[#This Row],[kostka]]+H117</f>
        <v>216</v>
      </c>
      <c r="E118">
        <f>piastek[[#This Row],[orzech]]+I117</f>
        <v>426</v>
      </c>
      <c r="F118">
        <f>piastek[[#This Row],[miał]]+J117</f>
        <v>1002</v>
      </c>
      <c r="G118" t="str">
        <f>IF(piastek[[#This Row],[ile_kostki]]&gt;=200,"k", IF(piastek[[#This Row],[ile_orzech]]&gt;=200*1.3,"o",IF(piastek[[#This Row],[ile_mial]]&gt;= 200*1.6,"m",0)))</f>
        <v>k</v>
      </c>
      <c r="H118">
        <f>IF(piastek[[#This Row],[czym]]="k",piastek[[#This Row],[ile_kostki]]-200,piastek[[#This Row],[ile_kostki]])</f>
        <v>16</v>
      </c>
      <c r="I118">
        <f>IF(piastek[[#This Row],[czym]]="o",piastek[[#This Row],[ile_orzech]]-260,piastek[[#This Row],[ile_orzech]])</f>
        <v>426</v>
      </c>
      <c r="J118">
        <f>IF(piastek[[#This Row],[czym]]="m",piastek[[#This Row],[ile_mial]]-(200*1.6),piastek[[#This Row],[ile_mial]])</f>
        <v>1002</v>
      </c>
      <c r="K118">
        <f>piastek[[#This Row],[ile_mial]]-piastek[[#This Row],[m]]</f>
        <v>0</v>
      </c>
      <c r="L118" s="1">
        <v>42043</v>
      </c>
      <c r="M118">
        <f>piastek[[#This Row],[kostka]]*685 + piastek[[#This Row],[orzech]]*620 + piastek[[#This Row],[miał]]*380</f>
        <v>187015</v>
      </c>
    </row>
    <row r="119" spans="1:13" x14ac:dyDescent="0.25">
      <c r="A119">
        <v>87</v>
      </c>
      <c r="B119">
        <v>8</v>
      </c>
      <c r="C119">
        <v>17</v>
      </c>
      <c r="D119">
        <f>piastek[[#This Row],[kostka]]+H118</f>
        <v>103</v>
      </c>
      <c r="E119">
        <f>piastek[[#This Row],[orzech]]+I118</f>
        <v>434</v>
      </c>
      <c r="F119">
        <f>piastek[[#This Row],[miał]]+J118</f>
        <v>1019</v>
      </c>
      <c r="G119" t="str">
        <f>IF(piastek[[#This Row],[ile_kostki]]&gt;=200,"k", IF(piastek[[#This Row],[ile_orzech]]&gt;=200*1.3,"o",IF(piastek[[#This Row],[ile_mial]]&gt;= 200*1.6,"m",0)))</f>
        <v>o</v>
      </c>
      <c r="H119">
        <f>IF(piastek[[#This Row],[czym]]="k",piastek[[#This Row],[ile_kostki]]-200,piastek[[#This Row],[ile_kostki]])</f>
        <v>103</v>
      </c>
      <c r="I119">
        <f>IF(piastek[[#This Row],[czym]]="o",piastek[[#This Row],[ile_orzech]]-260,piastek[[#This Row],[ile_orzech]])</f>
        <v>174</v>
      </c>
      <c r="J119">
        <f>IF(piastek[[#This Row],[czym]]="m",piastek[[#This Row],[ile_mial]]-(200*1.6),piastek[[#This Row],[ile_mial]])</f>
        <v>1019</v>
      </c>
      <c r="K119">
        <f>piastek[[#This Row],[ile_mial]]-piastek[[#This Row],[m]]</f>
        <v>0</v>
      </c>
      <c r="L119" s="1">
        <v>42044</v>
      </c>
      <c r="M119">
        <f>piastek[[#This Row],[kostka]]*685 + piastek[[#This Row],[orzech]]*620 + piastek[[#This Row],[miał]]*380</f>
        <v>71015</v>
      </c>
    </row>
    <row r="120" spans="1:13" x14ac:dyDescent="0.25">
      <c r="A120">
        <v>114</v>
      </c>
      <c r="B120">
        <v>124</v>
      </c>
      <c r="C120">
        <v>94</v>
      </c>
      <c r="D120">
        <f>piastek[[#This Row],[kostka]]+H119</f>
        <v>217</v>
      </c>
      <c r="E120">
        <f>piastek[[#This Row],[orzech]]+I119</f>
        <v>298</v>
      </c>
      <c r="F120">
        <f>piastek[[#This Row],[miał]]+J119</f>
        <v>1113</v>
      </c>
      <c r="G120" t="str">
        <f>IF(piastek[[#This Row],[ile_kostki]]&gt;=200,"k", IF(piastek[[#This Row],[ile_orzech]]&gt;=200*1.3,"o",IF(piastek[[#This Row],[ile_mial]]&gt;= 200*1.6,"m",0)))</f>
        <v>k</v>
      </c>
      <c r="H120">
        <f>IF(piastek[[#This Row],[czym]]="k",piastek[[#This Row],[ile_kostki]]-200,piastek[[#This Row],[ile_kostki]])</f>
        <v>17</v>
      </c>
      <c r="I120">
        <f>IF(piastek[[#This Row],[czym]]="o",piastek[[#This Row],[ile_orzech]]-260,piastek[[#This Row],[ile_orzech]])</f>
        <v>298</v>
      </c>
      <c r="J120">
        <f>IF(piastek[[#This Row],[czym]]="m",piastek[[#This Row],[ile_mial]]-(200*1.6),piastek[[#This Row],[ile_mial]])</f>
        <v>1113</v>
      </c>
      <c r="K120">
        <f>piastek[[#This Row],[ile_mial]]-piastek[[#This Row],[m]]</f>
        <v>0</v>
      </c>
      <c r="L120" s="1">
        <v>42045</v>
      </c>
      <c r="M120">
        <f>piastek[[#This Row],[kostka]]*685 + piastek[[#This Row],[orzech]]*620 + piastek[[#This Row],[miał]]*380</f>
        <v>190690</v>
      </c>
    </row>
    <row r="121" spans="1:13" x14ac:dyDescent="0.25">
      <c r="A121">
        <v>126</v>
      </c>
      <c r="B121">
        <v>122</v>
      </c>
      <c r="C121">
        <v>39</v>
      </c>
      <c r="D121">
        <f>piastek[[#This Row],[kostka]]+H120</f>
        <v>143</v>
      </c>
      <c r="E121">
        <f>piastek[[#This Row],[orzech]]+I120</f>
        <v>420</v>
      </c>
      <c r="F121">
        <f>piastek[[#This Row],[miał]]+J120</f>
        <v>1152</v>
      </c>
      <c r="G121" t="str">
        <f>IF(piastek[[#This Row],[ile_kostki]]&gt;=200,"k", IF(piastek[[#This Row],[ile_orzech]]&gt;=200*1.3,"o",IF(piastek[[#This Row],[ile_mial]]&gt;= 200*1.6,"m",0)))</f>
        <v>o</v>
      </c>
      <c r="H121">
        <f>IF(piastek[[#This Row],[czym]]="k",piastek[[#This Row],[ile_kostki]]-200,piastek[[#This Row],[ile_kostki]])</f>
        <v>143</v>
      </c>
      <c r="I121">
        <f>IF(piastek[[#This Row],[czym]]="o",piastek[[#This Row],[ile_orzech]]-260,piastek[[#This Row],[ile_orzech]])</f>
        <v>160</v>
      </c>
      <c r="J121">
        <f>IF(piastek[[#This Row],[czym]]="m",piastek[[#This Row],[ile_mial]]-(200*1.6),piastek[[#This Row],[ile_mial]])</f>
        <v>1152</v>
      </c>
      <c r="K121">
        <f>piastek[[#This Row],[ile_mial]]-piastek[[#This Row],[m]]</f>
        <v>0</v>
      </c>
      <c r="L121" s="1">
        <v>42046</v>
      </c>
      <c r="M121">
        <f>piastek[[#This Row],[kostka]]*685 + piastek[[#This Row],[orzech]]*620 + piastek[[#This Row],[miał]]*380</f>
        <v>176770</v>
      </c>
    </row>
    <row r="122" spans="1:13" x14ac:dyDescent="0.25">
      <c r="A122">
        <v>96</v>
      </c>
      <c r="B122">
        <v>113</v>
      </c>
      <c r="C122">
        <v>28</v>
      </c>
      <c r="D122">
        <f>piastek[[#This Row],[kostka]]+H121</f>
        <v>239</v>
      </c>
      <c r="E122">
        <f>piastek[[#This Row],[orzech]]+I121</f>
        <v>273</v>
      </c>
      <c r="F122">
        <f>piastek[[#This Row],[miał]]+J121</f>
        <v>1180</v>
      </c>
      <c r="G122" t="str">
        <f>IF(piastek[[#This Row],[ile_kostki]]&gt;=200,"k", IF(piastek[[#This Row],[ile_orzech]]&gt;=200*1.3,"o",IF(piastek[[#This Row],[ile_mial]]&gt;= 200*1.6,"m",0)))</f>
        <v>k</v>
      </c>
      <c r="H122">
        <f>IF(piastek[[#This Row],[czym]]="k",piastek[[#This Row],[ile_kostki]]-200,piastek[[#This Row],[ile_kostki]])</f>
        <v>39</v>
      </c>
      <c r="I122">
        <f>IF(piastek[[#This Row],[czym]]="o",piastek[[#This Row],[ile_orzech]]-260,piastek[[#This Row],[ile_orzech]])</f>
        <v>273</v>
      </c>
      <c r="J122">
        <f>IF(piastek[[#This Row],[czym]]="m",piastek[[#This Row],[ile_mial]]-(200*1.6),piastek[[#This Row],[ile_mial]])</f>
        <v>1180</v>
      </c>
      <c r="K122">
        <f>piastek[[#This Row],[ile_mial]]-piastek[[#This Row],[m]]</f>
        <v>0</v>
      </c>
      <c r="L122" s="1">
        <v>42047</v>
      </c>
      <c r="M122">
        <f>piastek[[#This Row],[kostka]]*685 + piastek[[#This Row],[orzech]]*620 + piastek[[#This Row],[miał]]*380</f>
        <v>146460</v>
      </c>
    </row>
    <row r="123" spans="1:13" x14ac:dyDescent="0.25">
      <c r="A123">
        <v>165</v>
      </c>
      <c r="B123">
        <v>4</v>
      </c>
      <c r="C123">
        <v>83</v>
      </c>
      <c r="D123">
        <f>piastek[[#This Row],[kostka]]+H122</f>
        <v>204</v>
      </c>
      <c r="E123">
        <f>piastek[[#This Row],[orzech]]+I122</f>
        <v>277</v>
      </c>
      <c r="F123">
        <f>piastek[[#This Row],[miał]]+J122</f>
        <v>1263</v>
      </c>
      <c r="G123" t="str">
        <f>IF(piastek[[#This Row],[ile_kostki]]&gt;=200,"k", IF(piastek[[#This Row],[ile_orzech]]&gt;=200*1.3,"o",IF(piastek[[#This Row],[ile_mial]]&gt;= 200*1.6,"m",0)))</f>
        <v>k</v>
      </c>
      <c r="H123">
        <f>IF(piastek[[#This Row],[czym]]="k",piastek[[#This Row],[ile_kostki]]-200,piastek[[#This Row],[ile_kostki]])</f>
        <v>4</v>
      </c>
      <c r="I123">
        <f>IF(piastek[[#This Row],[czym]]="o",piastek[[#This Row],[ile_orzech]]-260,piastek[[#This Row],[ile_orzech]])</f>
        <v>277</v>
      </c>
      <c r="J123">
        <f>IF(piastek[[#This Row],[czym]]="m",piastek[[#This Row],[ile_mial]]-(200*1.6),piastek[[#This Row],[ile_mial]])</f>
        <v>1263</v>
      </c>
      <c r="K123">
        <f>piastek[[#This Row],[ile_mial]]-piastek[[#This Row],[m]]</f>
        <v>0</v>
      </c>
      <c r="L123" s="1">
        <v>42048</v>
      </c>
      <c r="M123">
        <f>piastek[[#This Row],[kostka]]*685 + piastek[[#This Row],[orzech]]*620 + piastek[[#This Row],[miał]]*380</f>
        <v>147045</v>
      </c>
    </row>
    <row r="124" spans="1:13" x14ac:dyDescent="0.25">
      <c r="A124">
        <v>1</v>
      </c>
      <c r="B124">
        <v>117</v>
      </c>
      <c r="C124">
        <v>76</v>
      </c>
      <c r="D124">
        <f>piastek[[#This Row],[kostka]]+H123</f>
        <v>5</v>
      </c>
      <c r="E124">
        <f>piastek[[#This Row],[orzech]]+I123</f>
        <v>394</v>
      </c>
      <c r="F124">
        <f>piastek[[#This Row],[miał]]+J123</f>
        <v>1339</v>
      </c>
      <c r="G124" t="str">
        <f>IF(piastek[[#This Row],[ile_kostki]]&gt;=200,"k", IF(piastek[[#This Row],[ile_orzech]]&gt;=200*1.3,"o",IF(piastek[[#This Row],[ile_mial]]&gt;= 200*1.6,"m",0)))</f>
        <v>o</v>
      </c>
      <c r="H124">
        <f>IF(piastek[[#This Row],[czym]]="k",piastek[[#This Row],[ile_kostki]]-200,piastek[[#This Row],[ile_kostki]])</f>
        <v>5</v>
      </c>
      <c r="I124">
        <f>IF(piastek[[#This Row],[czym]]="o",piastek[[#This Row],[ile_orzech]]-260,piastek[[#This Row],[ile_orzech]])</f>
        <v>134</v>
      </c>
      <c r="J124">
        <f>IF(piastek[[#This Row],[czym]]="m",piastek[[#This Row],[ile_mial]]-(200*1.6),piastek[[#This Row],[ile_mial]])</f>
        <v>1339</v>
      </c>
      <c r="K124">
        <f>piastek[[#This Row],[ile_mial]]-piastek[[#This Row],[m]]</f>
        <v>0</v>
      </c>
      <c r="L124" s="1">
        <v>42049</v>
      </c>
      <c r="M124">
        <f>piastek[[#This Row],[kostka]]*685 + piastek[[#This Row],[orzech]]*620 + piastek[[#This Row],[miał]]*380</f>
        <v>102105</v>
      </c>
    </row>
    <row r="125" spans="1:13" x14ac:dyDescent="0.25">
      <c r="A125">
        <v>107</v>
      </c>
      <c r="B125">
        <v>70</v>
      </c>
      <c r="C125">
        <v>28</v>
      </c>
      <c r="D125">
        <f>piastek[[#This Row],[kostka]]+H124</f>
        <v>112</v>
      </c>
      <c r="E125">
        <f>piastek[[#This Row],[orzech]]+I124</f>
        <v>204</v>
      </c>
      <c r="F125">
        <f>piastek[[#This Row],[miał]]+J124</f>
        <v>1367</v>
      </c>
      <c r="G125" t="str">
        <f>IF(piastek[[#This Row],[ile_kostki]]&gt;=200,"k", IF(piastek[[#This Row],[ile_orzech]]&gt;=200*1.3,"o",IF(piastek[[#This Row],[ile_mial]]&gt;= 200*1.6,"m",0)))</f>
        <v>m</v>
      </c>
      <c r="H125">
        <f>IF(piastek[[#This Row],[czym]]="k",piastek[[#This Row],[ile_kostki]]-200,piastek[[#This Row],[ile_kostki]])</f>
        <v>112</v>
      </c>
      <c r="I125">
        <f>IF(piastek[[#This Row],[czym]]="o",piastek[[#This Row],[ile_orzech]]-260,piastek[[#This Row],[ile_orzech]])</f>
        <v>204</v>
      </c>
      <c r="J125">
        <f>IF(piastek[[#This Row],[czym]]="m",piastek[[#This Row],[ile_mial]]-(200*1.6),piastek[[#This Row],[ile_mial]])</f>
        <v>1047</v>
      </c>
      <c r="K125">
        <f>piastek[[#This Row],[ile_mial]]-piastek[[#This Row],[m]]</f>
        <v>320</v>
      </c>
      <c r="L125" s="1">
        <v>42050</v>
      </c>
      <c r="M125">
        <f>piastek[[#This Row],[kostka]]*685 + piastek[[#This Row],[orzech]]*620 + piastek[[#This Row],[miał]]*380</f>
        <v>127335</v>
      </c>
    </row>
    <row r="126" spans="1:13" x14ac:dyDescent="0.25">
      <c r="A126">
        <v>83</v>
      </c>
      <c r="B126">
        <v>81</v>
      </c>
      <c r="C126">
        <v>1</v>
      </c>
      <c r="D126">
        <f>piastek[[#This Row],[kostka]]+H125</f>
        <v>195</v>
      </c>
      <c r="E126">
        <f>piastek[[#This Row],[orzech]]+I125</f>
        <v>285</v>
      </c>
      <c r="F126">
        <f>piastek[[#This Row],[miał]]+J125</f>
        <v>1048</v>
      </c>
      <c r="G126" t="str">
        <f>IF(piastek[[#This Row],[ile_kostki]]&gt;=200,"k", IF(piastek[[#This Row],[ile_orzech]]&gt;=200*1.3,"o",IF(piastek[[#This Row],[ile_mial]]&gt;= 200*1.6,"m",0)))</f>
        <v>o</v>
      </c>
      <c r="H126">
        <f>IF(piastek[[#This Row],[czym]]="k",piastek[[#This Row],[ile_kostki]]-200,piastek[[#This Row],[ile_kostki]])</f>
        <v>195</v>
      </c>
      <c r="I126">
        <f>IF(piastek[[#This Row],[czym]]="o",piastek[[#This Row],[ile_orzech]]-260,piastek[[#This Row],[ile_orzech]])</f>
        <v>25</v>
      </c>
      <c r="J126">
        <f>IF(piastek[[#This Row],[czym]]="m",piastek[[#This Row],[ile_mial]]-(200*1.6),piastek[[#This Row],[ile_mial]])</f>
        <v>1048</v>
      </c>
      <c r="K126">
        <f>piastek[[#This Row],[ile_mial]]-piastek[[#This Row],[m]]</f>
        <v>0</v>
      </c>
      <c r="L126" s="1">
        <v>42051</v>
      </c>
      <c r="M126">
        <f>piastek[[#This Row],[kostka]]*685 + piastek[[#This Row],[orzech]]*620 + piastek[[#This Row],[miał]]*380</f>
        <v>107455</v>
      </c>
    </row>
    <row r="127" spans="1:13" x14ac:dyDescent="0.25">
      <c r="A127">
        <v>43</v>
      </c>
      <c r="B127">
        <v>109</v>
      </c>
      <c r="C127">
        <v>50</v>
      </c>
      <c r="D127">
        <f>piastek[[#This Row],[kostka]]+H126</f>
        <v>238</v>
      </c>
      <c r="E127">
        <f>piastek[[#This Row],[orzech]]+I126</f>
        <v>134</v>
      </c>
      <c r="F127">
        <f>piastek[[#This Row],[miał]]+J126</f>
        <v>1098</v>
      </c>
      <c r="G127" t="str">
        <f>IF(piastek[[#This Row],[ile_kostki]]&gt;=200,"k", IF(piastek[[#This Row],[ile_orzech]]&gt;=200*1.3,"o",IF(piastek[[#This Row],[ile_mial]]&gt;= 200*1.6,"m",0)))</f>
        <v>k</v>
      </c>
      <c r="H127">
        <f>IF(piastek[[#This Row],[czym]]="k",piastek[[#This Row],[ile_kostki]]-200,piastek[[#This Row],[ile_kostki]])</f>
        <v>38</v>
      </c>
      <c r="I127">
        <f>IF(piastek[[#This Row],[czym]]="o",piastek[[#This Row],[ile_orzech]]-260,piastek[[#This Row],[ile_orzech]])</f>
        <v>134</v>
      </c>
      <c r="J127">
        <f>IF(piastek[[#This Row],[czym]]="m",piastek[[#This Row],[ile_mial]]-(200*1.6),piastek[[#This Row],[ile_mial]])</f>
        <v>1098</v>
      </c>
      <c r="K127">
        <f>piastek[[#This Row],[ile_mial]]-piastek[[#This Row],[m]]</f>
        <v>0</v>
      </c>
      <c r="L127" s="1">
        <v>42052</v>
      </c>
      <c r="M127">
        <f>piastek[[#This Row],[kostka]]*685 + piastek[[#This Row],[orzech]]*620 + piastek[[#This Row],[miał]]*380</f>
        <v>116035</v>
      </c>
    </row>
    <row r="128" spans="1:13" x14ac:dyDescent="0.25">
      <c r="A128">
        <v>52</v>
      </c>
      <c r="B128">
        <v>110</v>
      </c>
      <c r="C128">
        <v>19</v>
      </c>
      <c r="D128">
        <f>piastek[[#This Row],[kostka]]+H127</f>
        <v>90</v>
      </c>
      <c r="E128">
        <f>piastek[[#This Row],[orzech]]+I127</f>
        <v>244</v>
      </c>
      <c r="F128">
        <f>piastek[[#This Row],[miał]]+J127</f>
        <v>1117</v>
      </c>
      <c r="G128" t="str">
        <f>IF(piastek[[#This Row],[ile_kostki]]&gt;=200,"k", IF(piastek[[#This Row],[ile_orzech]]&gt;=200*1.3,"o",IF(piastek[[#This Row],[ile_mial]]&gt;= 200*1.6,"m",0)))</f>
        <v>m</v>
      </c>
      <c r="H128">
        <f>IF(piastek[[#This Row],[czym]]="k",piastek[[#This Row],[ile_kostki]]-200,piastek[[#This Row],[ile_kostki]])</f>
        <v>90</v>
      </c>
      <c r="I128">
        <f>IF(piastek[[#This Row],[czym]]="o",piastek[[#This Row],[ile_orzech]]-260,piastek[[#This Row],[ile_orzech]])</f>
        <v>244</v>
      </c>
      <c r="J128">
        <f>IF(piastek[[#This Row],[czym]]="m",piastek[[#This Row],[ile_mial]]-(200*1.6),piastek[[#This Row],[ile_mial]])</f>
        <v>797</v>
      </c>
      <c r="K128">
        <f>piastek[[#This Row],[ile_mial]]-piastek[[#This Row],[m]]</f>
        <v>320</v>
      </c>
      <c r="L128" s="1">
        <v>42053</v>
      </c>
      <c r="M128">
        <f>piastek[[#This Row],[kostka]]*685 + piastek[[#This Row],[orzech]]*620 + piastek[[#This Row],[miał]]*380</f>
        <v>111040</v>
      </c>
    </row>
    <row r="129" spans="1:13" x14ac:dyDescent="0.25">
      <c r="A129">
        <v>104</v>
      </c>
      <c r="B129">
        <v>132</v>
      </c>
      <c r="C129">
        <v>57</v>
      </c>
      <c r="D129">
        <f>piastek[[#This Row],[kostka]]+H128</f>
        <v>194</v>
      </c>
      <c r="E129">
        <f>piastek[[#This Row],[orzech]]+I128</f>
        <v>376</v>
      </c>
      <c r="F129">
        <f>piastek[[#This Row],[miał]]+J128</f>
        <v>854</v>
      </c>
      <c r="G129" t="str">
        <f>IF(piastek[[#This Row],[ile_kostki]]&gt;=200,"k", IF(piastek[[#This Row],[ile_orzech]]&gt;=200*1.3,"o",IF(piastek[[#This Row],[ile_mial]]&gt;= 200*1.6,"m",0)))</f>
        <v>o</v>
      </c>
      <c r="H129">
        <f>IF(piastek[[#This Row],[czym]]="k",piastek[[#This Row],[ile_kostki]]-200,piastek[[#This Row],[ile_kostki]])</f>
        <v>194</v>
      </c>
      <c r="I129">
        <f>IF(piastek[[#This Row],[czym]]="o",piastek[[#This Row],[ile_orzech]]-260,piastek[[#This Row],[ile_orzech]])</f>
        <v>116</v>
      </c>
      <c r="J129">
        <f>IF(piastek[[#This Row],[czym]]="m",piastek[[#This Row],[ile_mial]]-(200*1.6),piastek[[#This Row],[ile_mial]])</f>
        <v>854</v>
      </c>
      <c r="K129">
        <f>piastek[[#This Row],[ile_mial]]-piastek[[#This Row],[m]]</f>
        <v>0</v>
      </c>
      <c r="L129" s="1">
        <v>42054</v>
      </c>
      <c r="M129">
        <f>piastek[[#This Row],[kostka]]*685 + piastek[[#This Row],[orzech]]*620 + piastek[[#This Row],[miał]]*380</f>
        <v>174740</v>
      </c>
    </row>
    <row r="130" spans="1:13" x14ac:dyDescent="0.25">
      <c r="A130">
        <v>57</v>
      </c>
      <c r="B130">
        <v>150</v>
      </c>
      <c r="C130">
        <v>36</v>
      </c>
      <c r="D130">
        <f>piastek[[#This Row],[kostka]]+H129</f>
        <v>251</v>
      </c>
      <c r="E130">
        <f>piastek[[#This Row],[orzech]]+I129</f>
        <v>266</v>
      </c>
      <c r="F130">
        <f>piastek[[#This Row],[miał]]+J129</f>
        <v>890</v>
      </c>
      <c r="G130" t="str">
        <f>IF(piastek[[#This Row],[ile_kostki]]&gt;=200,"k", IF(piastek[[#This Row],[ile_orzech]]&gt;=200*1.3,"o",IF(piastek[[#This Row],[ile_mial]]&gt;= 200*1.6,"m",0)))</f>
        <v>k</v>
      </c>
      <c r="H130">
        <f>IF(piastek[[#This Row],[czym]]="k",piastek[[#This Row],[ile_kostki]]-200,piastek[[#This Row],[ile_kostki]])</f>
        <v>51</v>
      </c>
      <c r="I130">
        <f>IF(piastek[[#This Row],[czym]]="o",piastek[[#This Row],[ile_orzech]]-260,piastek[[#This Row],[ile_orzech]])</f>
        <v>266</v>
      </c>
      <c r="J130">
        <f>IF(piastek[[#This Row],[czym]]="m",piastek[[#This Row],[ile_mial]]-(200*1.6),piastek[[#This Row],[ile_mial]])</f>
        <v>890</v>
      </c>
      <c r="K130">
        <f>piastek[[#This Row],[ile_mial]]-piastek[[#This Row],[m]]</f>
        <v>0</v>
      </c>
      <c r="L130" s="1">
        <v>42055</v>
      </c>
      <c r="M130">
        <f>piastek[[#This Row],[kostka]]*685 + piastek[[#This Row],[orzech]]*620 + piastek[[#This Row],[miał]]*380</f>
        <v>145725</v>
      </c>
    </row>
    <row r="131" spans="1:13" x14ac:dyDescent="0.25">
      <c r="A131">
        <v>86</v>
      </c>
      <c r="B131">
        <v>183</v>
      </c>
      <c r="C131">
        <v>0</v>
      </c>
      <c r="D131">
        <f>piastek[[#This Row],[kostka]]+H130</f>
        <v>137</v>
      </c>
      <c r="E131">
        <f>piastek[[#This Row],[orzech]]+I130</f>
        <v>449</v>
      </c>
      <c r="F131">
        <f>piastek[[#This Row],[miał]]+J130</f>
        <v>890</v>
      </c>
      <c r="G131" t="str">
        <f>IF(piastek[[#This Row],[ile_kostki]]&gt;=200,"k", IF(piastek[[#This Row],[ile_orzech]]&gt;=200*1.3,"o",IF(piastek[[#This Row],[ile_mial]]&gt;= 200*1.6,"m",0)))</f>
        <v>o</v>
      </c>
      <c r="H131">
        <f>IF(piastek[[#This Row],[czym]]="k",piastek[[#This Row],[ile_kostki]]-200,piastek[[#This Row],[ile_kostki]])</f>
        <v>137</v>
      </c>
      <c r="I131">
        <f>IF(piastek[[#This Row],[czym]]="o",piastek[[#This Row],[ile_orzech]]-260,piastek[[#This Row],[ile_orzech]])</f>
        <v>189</v>
      </c>
      <c r="J131">
        <f>IF(piastek[[#This Row],[czym]]="m",piastek[[#This Row],[ile_mial]]-(200*1.6),piastek[[#This Row],[ile_mial]])</f>
        <v>890</v>
      </c>
      <c r="K131">
        <f>piastek[[#This Row],[ile_mial]]-piastek[[#This Row],[m]]</f>
        <v>0</v>
      </c>
      <c r="L131" s="1">
        <v>42056</v>
      </c>
      <c r="M131">
        <f>piastek[[#This Row],[kostka]]*685 + piastek[[#This Row],[orzech]]*620 + piastek[[#This Row],[miał]]*380</f>
        <v>172370</v>
      </c>
    </row>
    <row r="132" spans="1:13" x14ac:dyDescent="0.25">
      <c r="A132">
        <v>108</v>
      </c>
      <c r="B132">
        <v>20</v>
      </c>
      <c r="C132">
        <v>87</v>
      </c>
      <c r="D132">
        <f>piastek[[#This Row],[kostka]]+H131</f>
        <v>245</v>
      </c>
      <c r="E132">
        <f>piastek[[#This Row],[orzech]]+I131</f>
        <v>209</v>
      </c>
      <c r="F132">
        <f>piastek[[#This Row],[miał]]+J131</f>
        <v>977</v>
      </c>
      <c r="G132" t="str">
        <f>IF(piastek[[#This Row],[ile_kostki]]&gt;=200,"k", IF(piastek[[#This Row],[ile_orzech]]&gt;=200*1.3,"o",IF(piastek[[#This Row],[ile_mial]]&gt;= 200*1.6,"m",0)))</f>
        <v>k</v>
      </c>
      <c r="H132">
        <f>IF(piastek[[#This Row],[czym]]="k",piastek[[#This Row],[ile_kostki]]-200,piastek[[#This Row],[ile_kostki]])</f>
        <v>45</v>
      </c>
      <c r="I132">
        <f>IF(piastek[[#This Row],[czym]]="o",piastek[[#This Row],[ile_orzech]]-260,piastek[[#This Row],[ile_orzech]])</f>
        <v>209</v>
      </c>
      <c r="J132">
        <f>IF(piastek[[#This Row],[czym]]="m",piastek[[#This Row],[ile_mial]]-(200*1.6),piastek[[#This Row],[ile_mial]])</f>
        <v>977</v>
      </c>
      <c r="K132">
        <f>piastek[[#This Row],[ile_mial]]-piastek[[#This Row],[m]]</f>
        <v>0</v>
      </c>
      <c r="L132" s="1">
        <v>42057</v>
      </c>
      <c r="M132">
        <f>piastek[[#This Row],[kostka]]*685 + piastek[[#This Row],[orzech]]*620 + piastek[[#This Row],[miał]]*380</f>
        <v>119440</v>
      </c>
    </row>
    <row r="133" spans="1:13" x14ac:dyDescent="0.25">
      <c r="A133">
        <v>102</v>
      </c>
      <c r="B133">
        <v>142</v>
      </c>
      <c r="C133">
        <v>20</v>
      </c>
      <c r="D133">
        <f>piastek[[#This Row],[kostka]]+H132</f>
        <v>147</v>
      </c>
      <c r="E133">
        <f>piastek[[#This Row],[orzech]]+I132</f>
        <v>351</v>
      </c>
      <c r="F133">
        <f>piastek[[#This Row],[miał]]+J132</f>
        <v>997</v>
      </c>
      <c r="G133" t="str">
        <f>IF(piastek[[#This Row],[ile_kostki]]&gt;=200,"k", IF(piastek[[#This Row],[ile_orzech]]&gt;=200*1.3,"o",IF(piastek[[#This Row],[ile_mial]]&gt;= 200*1.6,"m",0)))</f>
        <v>o</v>
      </c>
      <c r="H133">
        <f>IF(piastek[[#This Row],[czym]]="k",piastek[[#This Row],[ile_kostki]]-200,piastek[[#This Row],[ile_kostki]])</f>
        <v>147</v>
      </c>
      <c r="I133">
        <f>IF(piastek[[#This Row],[czym]]="o",piastek[[#This Row],[ile_orzech]]-260,piastek[[#This Row],[ile_orzech]])</f>
        <v>91</v>
      </c>
      <c r="J133">
        <f>IF(piastek[[#This Row],[czym]]="m",piastek[[#This Row],[ile_mial]]-(200*1.6),piastek[[#This Row],[ile_mial]])</f>
        <v>997</v>
      </c>
      <c r="K133">
        <f>piastek[[#This Row],[ile_mial]]-piastek[[#This Row],[m]]</f>
        <v>0</v>
      </c>
      <c r="L133" s="1">
        <v>42058</v>
      </c>
      <c r="M133">
        <f>piastek[[#This Row],[kostka]]*685 + piastek[[#This Row],[orzech]]*620 + piastek[[#This Row],[miał]]*380</f>
        <v>165510</v>
      </c>
    </row>
    <row r="134" spans="1:13" x14ac:dyDescent="0.25">
      <c r="A134">
        <v>81</v>
      </c>
      <c r="B134">
        <v>133</v>
      </c>
      <c r="C134">
        <v>25</v>
      </c>
      <c r="D134">
        <f>piastek[[#This Row],[kostka]]+H133</f>
        <v>228</v>
      </c>
      <c r="E134">
        <f>piastek[[#This Row],[orzech]]+I133</f>
        <v>224</v>
      </c>
      <c r="F134">
        <f>piastek[[#This Row],[miał]]+J133</f>
        <v>1022</v>
      </c>
      <c r="G134" t="str">
        <f>IF(piastek[[#This Row],[ile_kostki]]&gt;=200,"k", IF(piastek[[#This Row],[ile_orzech]]&gt;=200*1.3,"o",IF(piastek[[#This Row],[ile_mial]]&gt;= 200*1.6,"m",0)))</f>
        <v>k</v>
      </c>
      <c r="H134">
        <f>IF(piastek[[#This Row],[czym]]="k",piastek[[#This Row],[ile_kostki]]-200,piastek[[#This Row],[ile_kostki]])</f>
        <v>28</v>
      </c>
      <c r="I134">
        <f>IF(piastek[[#This Row],[czym]]="o",piastek[[#This Row],[ile_orzech]]-260,piastek[[#This Row],[ile_orzech]])</f>
        <v>224</v>
      </c>
      <c r="J134">
        <f>IF(piastek[[#This Row],[czym]]="m",piastek[[#This Row],[ile_mial]]-(200*1.6),piastek[[#This Row],[ile_mial]])</f>
        <v>1022</v>
      </c>
      <c r="K134">
        <f>piastek[[#This Row],[ile_mial]]-piastek[[#This Row],[m]]</f>
        <v>0</v>
      </c>
      <c r="L134" s="1">
        <v>42059</v>
      </c>
      <c r="M134">
        <f>piastek[[#This Row],[kostka]]*685 + piastek[[#This Row],[orzech]]*620 + piastek[[#This Row],[miał]]*380</f>
        <v>147445</v>
      </c>
    </row>
    <row r="135" spans="1:13" x14ac:dyDescent="0.25">
      <c r="A135">
        <v>59</v>
      </c>
      <c r="B135">
        <v>87</v>
      </c>
      <c r="C135">
        <v>10</v>
      </c>
      <c r="D135">
        <f>piastek[[#This Row],[kostka]]+H134</f>
        <v>87</v>
      </c>
      <c r="E135">
        <f>piastek[[#This Row],[orzech]]+I134</f>
        <v>311</v>
      </c>
      <c r="F135">
        <f>piastek[[#This Row],[miał]]+J134</f>
        <v>1032</v>
      </c>
      <c r="G135" t="str">
        <f>IF(piastek[[#This Row],[ile_kostki]]&gt;=200,"k", IF(piastek[[#This Row],[ile_orzech]]&gt;=200*1.3,"o",IF(piastek[[#This Row],[ile_mial]]&gt;= 200*1.6,"m",0)))</f>
        <v>o</v>
      </c>
      <c r="H135">
        <f>IF(piastek[[#This Row],[czym]]="k",piastek[[#This Row],[ile_kostki]]-200,piastek[[#This Row],[ile_kostki]])</f>
        <v>87</v>
      </c>
      <c r="I135">
        <f>IF(piastek[[#This Row],[czym]]="o",piastek[[#This Row],[ile_orzech]]-260,piastek[[#This Row],[ile_orzech]])</f>
        <v>51</v>
      </c>
      <c r="J135">
        <f>IF(piastek[[#This Row],[czym]]="m",piastek[[#This Row],[ile_mial]]-(200*1.6),piastek[[#This Row],[ile_mial]])</f>
        <v>1032</v>
      </c>
      <c r="K135">
        <f>piastek[[#This Row],[ile_mial]]-piastek[[#This Row],[m]]</f>
        <v>0</v>
      </c>
      <c r="L135" s="1">
        <v>42060</v>
      </c>
      <c r="M135">
        <f>piastek[[#This Row],[kostka]]*685 + piastek[[#This Row],[orzech]]*620 + piastek[[#This Row],[miał]]*380</f>
        <v>98155</v>
      </c>
    </row>
    <row r="136" spans="1:13" x14ac:dyDescent="0.25">
      <c r="A136">
        <v>21</v>
      </c>
      <c r="B136">
        <v>75</v>
      </c>
      <c r="C136">
        <v>65</v>
      </c>
      <c r="D136">
        <f>piastek[[#This Row],[kostka]]+H135</f>
        <v>108</v>
      </c>
      <c r="E136">
        <f>piastek[[#This Row],[orzech]]+I135</f>
        <v>126</v>
      </c>
      <c r="F136">
        <f>piastek[[#This Row],[miał]]+J135</f>
        <v>1097</v>
      </c>
      <c r="G136" t="str">
        <f>IF(piastek[[#This Row],[ile_kostki]]&gt;=200,"k", IF(piastek[[#This Row],[ile_orzech]]&gt;=200*1.3,"o",IF(piastek[[#This Row],[ile_mial]]&gt;= 200*1.6,"m",0)))</f>
        <v>m</v>
      </c>
      <c r="H136">
        <f>IF(piastek[[#This Row],[czym]]="k",piastek[[#This Row],[ile_kostki]]-200,piastek[[#This Row],[ile_kostki]])</f>
        <v>108</v>
      </c>
      <c r="I136">
        <f>IF(piastek[[#This Row],[czym]]="o",piastek[[#This Row],[ile_orzech]]-260,piastek[[#This Row],[ile_orzech]])</f>
        <v>126</v>
      </c>
      <c r="J136">
        <f>IF(piastek[[#This Row],[czym]]="m",piastek[[#This Row],[ile_mial]]-(200*1.6),piastek[[#This Row],[ile_mial]])</f>
        <v>777</v>
      </c>
      <c r="K136">
        <f>piastek[[#This Row],[ile_mial]]-piastek[[#This Row],[m]]</f>
        <v>320</v>
      </c>
      <c r="L136" s="1">
        <v>42061</v>
      </c>
      <c r="M136">
        <f>piastek[[#This Row],[kostka]]*685 + piastek[[#This Row],[orzech]]*620 + piastek[[#This Row],[miał]]*380</f>
        <v>85585</v>
      </c>
    </row>
    <row r="137" spans="1:13" x14ac:dyDescent="0.25">
      <c r="A137">
        <v>79</v>
      </c>
      <c r="B137">
        <v>14</v>
      </c>
      <c r="C137">
        <v>27</v>
      </c>
      <c r="D137">
        <f>piastek[[#This Row],[kostka]]+H136</f>
        <v>187</v>
      </c>
      <c r="E137">
        <f>piastek[[#This Row],[orzech]]+I136</f>
        <v>140</v>
      </c>
      <c r="F137">
        <f>piastek[[#This Row],[miał]]+J136</f>
        <v>804</v>
      </c>
      <c r="G137" t="str">
        <f>IF(piastek[[#This Row],[ile_kostki]]&gt;=200,"k", IF(piastek[[#This Row],[ile_orzech]]&gt;=200*1.3,"o",IF(piastek[[#This Row],[ile_mial]]&gt;= 200*1.6,"m",0)))</f>
        <v>m</v>
      </c>
      <c r="H137">
        <f>IF(piastek[[#This Row],[czym]]="k",piastek[[#This Row],[ile_kostki]]-200,piastek[[#This Row],[ile_kostki]])</f>
        <v>187</v>
      </c>
      <c r="I137">
        <f>IF(piastek[[#This Row],[czym]]="o",piastek[[#This Row],[ile_orzech]]-260,piastek[[#This Row],[ile_orzech]])</f>
        <v>140</v>
      </c>
      <c r="J137">
        <f>IF(piastek[[#This Row],[czym]]="m",piastek[[#This Row],[ile_mial]]-(200*1.6),piastek[[#This Row],[ile_mial]])</f>
        <v>484</v>
      </c>
      <c r="K137">
        <f>piastek[[#This Row],[ile_mial]]-piastek[[#This Row],[m]]</f>
        <v>320</v>
      </c>
      <c r="L137" s="1">
        <v>42062</v>
      </c>
      <c r="M137">
        <f>piastek[[#This Row],[kostka]]*685 + piastek[[#This Row],[orzech]]*620 + piastek[[#This Row],[miał]]*380</f>
        <v>73055</v>
      </c>
    </row>
    <row r="138" spans="1:13" x14ac:dyDescent="0.25">
      <c r="A138">
        <v>56</v>
      </c>
      <c r="B138">
        <v>12</v>
      </c>
      <c r="C138">
        <v>25</v>
      </c>
      <c r="D138">
        <f>piastek[[#This Row],[kostka]]+H137</f>
        <v>243</v>
      </c>
      <c r="E138">
        <f>piastek[[#This Row],[orzech]]+I137</f>
        <v>152</v>
      </c>
      <c r="F138">
        <f>piastek[[#This Row],[miał]]+J137</f>
        <v>509</v>
      </c>
      <c r="G138" t="str">
        <f>IF(piastek[[#This Row],[ile_kostki]]&gt;=200,"k", IF(piastek[[#This Row],[ile_orzech]]&gt;=200*1.3,"o",IF(piastek[[#This Row],[ile_mial]]&gt;= 200*1.6,"m",0)))</f>
        <v>k</v>
      </c>
      <c r="H138">
        <f>IF(piastek[[#This Row],[czym]]="k",piastek[[#This Row],[ile_kostki]]-200,piastek[[#This Row],[ile_kostki]])</f>
        <v>43</v>
      </c>
      <c r="I138">
        <f>IF(piastek[[#This Row],[czym]]="o",piastek[[#This Row],[ile_orzech]]-260,piastek[[#This Row],[ile_orzech]])</f>
        <v>152</v>
      </c>
      <c r="J138">
        <f>IF(piastek[[#This Row],[czym]]="m",piastek[[#This Row],[ile_mial]]-(200*1.6),piastek[[#This Row],[ile_mial]])</f>
        <v>509</v>
      </c>
      <c r="K138">
        <f>piastek[[#This Row],[ile_mial]]-piastek[[#This Row],[m]]</f>
        <v>0</v>
      </c>
      <c r="L138" s="1">
        <v>42063</v>
      </c>
      <c r="M138">
        <f>piastek[[#This Row],[kostka]]*685 + piastek[[#This Row],[orzech]]*620 + piastek[[#This Row],[miał]]*380</f>
        <v>55300</v>
      </c>
    </row>
    <row r="139" spans="1:13" x14ac:dyDescent="0.25">
      <c r="A139">
        <v>195</v>
      </c>
      <c r="B139">
        <v>90</v>
      </c>
      <c r="C139">
        <v>56</v>
      </c>
      <c r="D139">
        <f>piastek[[#This Row],[kostka]]+H138</f>
        <v>238</v>
      </c>
      <c r="E139">
        <f>piastek[[#This Row],[orzech]]+I138</f>
        <v>242</v>
      </c>
      <c r="F139">
        <f>piastek[[#This Row],[miał]]+J138</f>
        <v>565</v>
      </c>
      <c r="G139" t="str">
        <f>IF(piastek[[#This Row],[ile_kostki]]&gt;=200,"k", IF(piastek[[#This Row],[ile_orzech]]&gt;=200*1.3,"o",IF(piastek[[#This Row],[ile_mial]]&gt;= 200*1.6,"m",0)))</f>
        <v>k</v>
      </c>
      <c r="H139">
        <f>IF(piastek[[#This Row],[czym]]="k",piastek[[#This Row],[ile_kostki]]-200,piastek[[#This Row],[ile_kostki]])</f>
        <v>38</v>
      </c>
      <c r="I139">
        <f>IF(piastek[[#This Row],[czym]]="o",piastek[[#This Row],[ile_orzech]]-260,piastek[[#This Row],[ile_orzech]])</f>
        <v>242</v>
      </c>
      <c r="J139">
        <f>IF(piastek[[#This Row],[czym]]="m",piastek[[#This Row],[ile_mial]]-(200*1.6),piastek[[#This Row],[ile_mial]])</f>
        <v>565</v>
      </c>
      <c r="K139">
        <f>piastek[[#This Row],[ile_mial]]-piastek[[#This Row],[m]]</f>
        <v>0</v>
      </c>
      <c r="L139" s="1">
        <v>42064</v>
      </c>
      <c r="M139">
        <f>piastek[[#This Row],[kostka]]*685 + piastek[[#This Row],[orzech]]*620 + piastek[[#This Row],[miał]]*380</f>
        <v>210655</v>
      </c>
    </row>
    <row r="140" spans="1:13" x14ac:dyDescent="0.25">
      <c r="A140">
        <v>113</v>
      </c>
      <c r="B140">
        <v>90</v>
      </c>
      <c r="C140">
        <v>24</v>
      </c>
      <c r="D140">
        <f>piastek[[#This Row],[kostka]]+H139</f>
        <v>151</v>
      </c>
      <c r="E140">
        <f>piastek[[#This Row],[orzech]]+I139</f>
        <v>332</v>
      </c>
      <c r="F140">
        <f>piastek[[#This Row],[miał]]+J139</f>
        <v>589</v>
      </c>
      <c r="G140" t="str">
        <f>IF(piastek[[#This Row],[ile_kostki]]&gt;=200,"k", IF(piastek[[#This Row],[ile_orzech]]&gt;=200*1.3,"o",IF(piastek[[#This Row],[ile_mial]]&gt;= 200*1.6,"m",0)))</f>
        <v>o</v>
      </c>
      <c r="H140">
        <f>IF(piastek[[#This Row],[czym]]="k",piastek[[#This Row],[ile_kostki]]-200,piastek[[#This Row],[ile_kostki]])</f>
        <v>151</v>
      </c>
      <c r="I140">
        <f>IF(piastek[[#This Row],[czym]]="o",piastek[[#This Row],[ile_orzech]]-260,piastek[[#This Row],[ile_orzech]])</f>
        <v>72</v>
      </c>
      <c r="J140">
        <f>IF(piastek[[#This Row],[czym]]="m",piastek[[#This Row],[ile_mial]]-(200*1.6),piastek[[#This Row],[ile_mial]])</f>
        <v>589</v>
      </c>
      <c r="K140">
        <f>piastek[[#This Row],[ile_mial]]-piastek[[#This Row],[m]]</f>
        <v>0</v>
      </c>
      <c r="L140" s="1">
        <v>42065</v>
      </c>
      <c r="M140">
        <f>piastek[[#This Row],[kostka]]*685 + piastek[[#This Row],[orzech]]*620 + piastek[[#This Row],[miał]]*380</f>
        <v>142325</v>
      </c>
    </row>
    <row r="141" spans="1:13" x14ac:dyDescent="0.25">
      <c r="A141">
        <v>93</v>
      </c>
      <c r="B141">
        <v>139</v>
      </c>
      <c r="C141">
        <v>47</v>
      </c>
      <c r="D141">
        <f>piastek[[#This Row],[kostka]]+H140</f>
        <v>244</v>
      </c>
      <c r="E141">
        <f>piastek[[#This Row],[orzech]]+I140</f>
        <v>211</v>
      </c>
      <c r="F141">
        <f>piastek[[#This Row],[miał]]+J140</f>
        <v>636</v>
      </c>
      <c r="G141" t="str">
        <f>IF(piastek[[#This Row],[ile_kostki]]&gt;=200,"k", IF(piastek[[#This Row],[ile_orzech]]&gt;=200*1.3,"o",IF(piastek[[#This Row],[ile_mial]]&gt;= 200*1.6,"m",0)))</f>
        <v>k</v>
      </c>
      <c r="H141">
        <f>IF(piastek[[#This Row],[czym]]="k",piastek[[#This Row],[ile_kostki]]-200,piastek[[#This Row],[ile_kostki]])</f>
        <v>44</v>
      </c>
      <c r="I141">
        <f>IF(piastek[[#This Row],[czym]]="o",piastek[[#This Row],[ile_orzech]]-260,piastek[[#This Row],[ile_orzech]])</f>
        <v>211</v>
      </c>
      <c r="J141">
        <f>IF(piastek[[#This Row],[czym]]="m",piastek[[#This Row],[ile_mial]]-(200*1.6),piastek[[#This Row],[ile_mial]])</f>
        <v>636</v>
      </c>
      <c r="K141">
        <f>piastek[[#This Row],[ile_mial]]-piastek[[#This Row],[m]]</f>
        <v>0</v>
      </c>
      <c r="L141" s="1">
        <v>42066</v>
      </c>
      <c r="M141">
        <f>piastek[[#This Row],[kostka]]*685 + piastek[[#This Row],[orzech]]*620 + piastek[[#This Row],[miał]]*380</f>
        <v>167745</v>
      </c>
    </row>
    <row r="142" spans="1:13" x14ac:dyDescent="0.25">
      <c r="A142">
        <v>93</v>
      </c>
      <c r="B142">
        <v>147</v>
      </c>
      <c r="C142">
        <v>26</v>
      </c>
      <c r="D142">
        <f>piastek[[#This Row],[kostka]]+H141</f>
        <v>137</v>
      </c>
      <c r="E142">
        <f>piastek[[#This Row],[orzech]]+I141</f>
        <v>358</v>
      </c>
      <c r="F142">
        <f>piastek[[#This Row],[miał]]+J141</f>
        <v>662</v>
      </c>
      <c r="G142" t="str">
        <f>IF(piastek[[#This Row],[ile_kostki]]&gt;=200,"k", IF(piastek[[#This Row],[ile_orzech]]&gt;=200*1.3,"o",IF(piastek[[#This Row],[ile_mial]]&gt;= 200*1.6,"m",0)))</f>
        <v>o</v>
      </c>
      <c r="H142">
        <f>IF(piastek[[#This Row],[czym]]="k",piastek[[#This Row],[ile_kostki]]-200,piastek[[#This Row],[ile_kostki]])</f>
        <v>137</v>
      </c>
      <c r="I142">
        <f>IF(piastek[[#This Row],[czym]]="o",piastek[[#This Row],[ile_orzech]]-260,piastek[[#This Row],[ile_orzech]])</f>
        <v>98</v>
      </c>
      <c r="J142">
        <f>IF(piastek[[#This Row],[czym]]="m",piastek[[#This Row],[ile_mial]]-(200*1.6),piastek[[#This Row],[ile_mial]])</f>
        <v>662</v>
      </c>
      <c r="K142">
        <f>piastek[[#This Row],[ile_mial]]-piastek[[#This Row],[m]]</f>
        <v>0</v>
      </c>
      <c r="L142" s="1">
        <v>42067</v>
      </c>
      <c r="M142">
        <f>piastek[[#This Row],[kostka]]*685 + piastek[[#This Row],[orzech]]*620 + piastek[[#This Row],[miał]]*380</f>
        <v>164725</v>
      </c>
    </row>
    <row r="143" spans="1:13" x14ac:dyDescent="0.25">
      <c r="A143">
        <v>79</v>
      </c>
      <c r="B143">
        <v>145</v>
      </c>
      <c r="C143">
        <v>36</v>
      </c>
      <c r="D143">
        <f>piastek[[#This Row],[kostka]]+H142</f>
        <v>216</v>
      </c>
      <c r="E143">
        <f>piastek[[#This Row],[orzech]]+I142</f>
        <v>243</v>
      </c>
      <c r="F143">
        <f>piastek[[#This Row],[miał]]+J142</f>
        <v>698</v>
      </c>
      <c r="G143" t="str">
        <f>IF(piastek[[#This Row],[ile_kostki]]&gt;=200,"k", IF(piastek[[#This Row],[ile_orzech]]&gt;=200*1.3,"o",IF(piastek[[#This Row],[ile_mial]]&gt;= 200*1.6,"m",0)))</f>
        <v>k</v>
      </c>
      <c r="H143">
        <f>IF(piastek[[#This Row],[czym]]="k",piastek[[#This Row],[ile_kostki]]-200,piastek[[#This Row],[ile_kostki]])</f>
        <v>16</v>
      </c>
      <c r="I143">
        <f>IF(piastek[[#This Row],[czym]]="o",piastek[[#This Row],[ile_orzech]]-260,piastek[[#This Row],[ile_orzech]])</f>
        <v>243</v>
      </c>
      <c r="J143">
        <f>IF(piastek[[#This Row],[czym]]="m",piastek[[#This Row],[ile_mial]]-(200*1.6),piastek[[#This Row],[ile_mial]])</f>
        <v>698</v>
      </c>
      <c r="K143">
        <f>piastek[[#This Row],[ile_mial]]-piastek[[#This Row],[m]]</f>
        <v>0</v>
      </c>
      <c r="L143" s="1">
        <v>42068</v>
      </c>
      <c r="M143">
        <f>piastek[[#This Row],[kostka]]*685 + piastek[[#This Row],[orzech]]*620 + piastek[[#This Row],[miał]]*380</f>
        <v>157695</v>
      </c>
    </row>
    <row r="144" spans="1:13" x14ac:dyDescent="0.25">
      <c r="A144">
        <v>148</v>
      </c>
      <c r="B144">
        <v>127</v>
      </c>
      <c r="C144">
        <v>27</v>
      </c>
      <c r="D144">
        <f>piastek[[#This Row],[kostka]]+H143</f>
        <v>164</v>
      </c>
      <c r="E144">
        <f>piastek[[#This Row],[orzech]]+I143</f>
        <v>370</v>
      </c>
      <c r="F144">
        <f>piastek[[#This Row],[miał]]+J143</f>
        <v>725</v>
      </c>
      <c r="G144" t="str">
        <f>IF(piastek[[#This Row],[ile_kostki]]&gt;=200,"k", IF(piastek[[#This Row],[ile_orzech]]&gt;=200*1.3,"o",IF(piastek[[#This Row],[ile_mial]]&gt;= 200*1.6,"m",0)))</f>
        <v>o</v>
      </c>
      <c r="H144">
        <f>IF(piastek[[#This Row],[czym]]="k",piastek[[#This Row],[ile_kostki]]-200,piastek[[#This Row],[ile_kostki]])</f>
        <v>164</v>
      </c>
      <c r="I144">
        <f>IF(piastek[[#This Row],[czym]]="o",piastek[[#This Row],[ile_orzech]]-260,piastek[[#This Row],[ile_orzech]])</f>
        <v>110</v>
      </c>
      <c r="J144">
        <f>IF(piastek[[#This Row],[czym]]="m",piastek[[#This Row],[ile_mial]]-(200*1.6),piastek[[#This Row],[ile_mial]])</f>
        <v>725</v>
      </c>
      <c r="K144">
        <f>piastek[[#This Row],[ile_mial]]-piastek[[#This Row],[m]]</f>
        <v>0</v>
      </c>
      <c r="L144" s="1">
        <v>42069</v>
      </c>
      <c r="M144">
        <f>piastek[[#This Row],[kostka]]*685 + piastek[[#This Row],[orzech]]*620 + piastek[[#This Row],[miał]]*380</f>
        <v>190380</v>
      </c>
    </row>
    <row r="145" spans="1:13" x14ac:dyDescent="0.25">
      <c r="A145">
        <v>132</v>
      </c>
      <c r="B145">
        <v>128</v>
      </c>
      <c r="C145">
        <v>37</v>
      </c>
      <c r="D145">
        <f>piastek[[#This Row],[kostka]]+H144</f>
        <v>296</v>
      </c>
      <c r="E145">
        <f>piastek[[#This Row],[orzech]]+I144</f>
        <v>238</v>
      </c>
      <c r="F145">
        <f>piastek[[#This Row],[miał]]+J144</f>
        <v>762</v>
      </c>
      <c r="G145" t="str">
        <f>IF(piastek[[#This Row],[ile_kostki]]&gt;=200,"k", IF(piastek[[#This Row],[ile_orzech]]&gt;=200*1.3,"o",IF(piastek[[#This Row],[ile_mial]]&gt;= 200*1.6,"m",0)))</f>
        <v>k</v>
      </c>
      <c r="H145">
        <f>IF(piastek[[#This Row],[czym]]="k",piastek[[#This Row],[ile_kostki]]-200,piastek[[#This Row],[ile_kostki]])</f>
        <v>96</v>
      </c>
      <c r="I145">
        <f>IF(piastek[[#This Row],[czym]]="o",piastek[[#This Row],[ile_orzech]]-260,piastek[[#This Row],[ile_orzech]])</f>
        <v>238</v>
      </c>
      <c r="J145">
        <f>IF(piastek[[#This Row],[czym]]="m",piastek[[#This Row],[ile_mial]]-(200*1.6),piastek[[#This Row],[ile_mial]])</f>
        <v>762</v>
      </c>
      <c r="K145">
        <f>piastek[[#This Row],[ile_mial]]-piastek[[#This Row],[m]]</f>
        <v>0</v>
      </c>
      <c r="L145" s="1">
        <v>42070</v>
      </c>
      <c r="M145">
        <f>piastek[[#This Row],[kostka]]*685 + piastek[[#This Row],[orzech]]*620 + piastek[[#This Row],[miał]]*380</f>
        <v>183840</v>
      </c>
    </row>
    <row r="146" spans="1:13" x14ac:dyDescent="0.25">
      <c r="A146">
        <v>22</v>
      </c>
      <c r="B146">
        <v>115</v>
      </c>
      <c r="C146">
        <v>28</v>
      </c>
      <c r="D146">
        <f>piastek[[#This Row],[kostka]]+H145</f>
        <v>118</v>
      </c>
      <c r="E146">
        <f>piastek[[#This Row],[orzech]]+I145</f>
        <v>353</v>
      </c>
      <c r="F146">
        <f>piastek[[#This Row],[miał]]+J145</f>
        <v>790</v>
      </c>
      <c r="G146" t="str">
        <f>IF(piastek[[#This Row],[ile_kostki]]&gt;=200,"k", IF(piastek[[#This Row],[ile_orzech]]&gt;=200*1.3,"o",IF(piastek[[#This Row],[ile_mial]]&gt;= 200*1.6,"m",0)))</f>
        <v>o</v>
      </c>
      <c r="H146">
        <f>IF(piastek[[#This Row],[czym]]="k",piastek[[#This Row],[ile_kostki]]-200,piastek[[#This Row],[ile_kostki]])</f>
        <v>118</v>
      </c>
      <c r="I146">
        <f>IF(piastek[[#This Row],[czym]]="o",piastek[[#This Row],[ile_orzech]]-260,piastek[[#This Row],[ile_orzech]])</f>
        <v>93</v>
      </c>
      <c r="J146">
        <f>IF(piastek[[#This Row],[czym]]="m",piastek[[#This Row],[ile_mial]]-(200*1.6),piastek[[#This Row],[ile_mial]])</f>
        <v>790</v>
      </c>
      <c r="K146">
        <f>piastek[[#This Row],[ile_mial]]-piastek[[#This Row],[m]]</f>
        <v>0</v>
      </c>
      <c r="L146" s="1">
        <v>42071</v>
      </c>
      <c r="M146">
        <f>piastek[[#This Row],[kostka]]*685 + piastek[[#This Row],[orzech]]*620 + piastek[[#This Row],[miał]]*380</f>
        <v>97010</v>
      </c>
    </row>
    <row r="147" spans="1:13" x14ac:dyDescent="0.25">
      <c r="A147">
        <v>50</v>
      </c>
      <c r="B147">
        <v>99</v>
      </c>
      <c r="C147">
        <v>78</v>
      </c>
      <c r="D147">
        <f>piastek[[#This Row],[kostka]]+H146</f>
        <v>168</v>
      </c>
      <c r="E147">
        <f>piastek[[#This Row],[orzech]]+I146</f>
        <v>192</v>
      </c>
      <c r="F147">
        <f>piastek[[#This Row],[miał]]+J146</f>
        <v>868</v>
      </c>
      <c r="G147" t="str">
        <f>IF(piastek[[#This Row],[ile_kostki]]&gt;=200,"k", IF(piastek[[#This Row],[ile_orzech]]&gt;=200*1.3,"o",IF(piastek[[#This Row],[ile_mial]]&gt;= 200*1.6,"m",0)))</f>
        <v>m</v>
      </c>
      <c r="H147">
        <f>IF(piastek[[#This Row],[czym]]="k",piastek[[#This Row],[ile_kostki]]-200,piastek[[#This Row],[ile_kostki]])</f>
        <v>168</v>
      </c>
      <c r="I147">
        <f>IF(piastek[[#This Row],[czym]]="o",piastek[[#This Row],[ile_orzech]]-260,piastek[[#This Row],[ile_orzech]])</f>
        <v>192</v>
      </c>
      <c r="J147">
        <f>IF(piastek[[#This Row],[czym]]="m",piastek[[#This Row],[ile_mial]]-(200*1.6),piastek[[#This Row],[ile_mial]])</f>
        <v>548</v>
      </c>
      <c r="K147">
        <f>piastek[[#This Row],[ile_mial]]-piastek[[#This Row],[m]]</f>
        <v>320</v>
      </c>
      <c r="L147" s="1">
        <v>42072</v>
      </c>
      <c r="M147">
        <f>piastek[[#This Row],[kostka]]*685 + piastek[[#This Row],[orzech]]*620 + piastek[[#This Row],[miał]]*380</f>
        <v>125270</v>
      </c>
    </row>
    <row r="148" spans="1:13" x14ac:dyDescent="0.25">
      <c r="A148">
        <v>178</v>
      </c>
      <c r="B148">
        <v>146</v>
      </c>
      <c r="C148">
        <v>75</v>
      </c>
      <c r="D148">
        <f>piastek[[#This Row],[kostka]]+H147</f>
        <v>346</v>
      </c>
      <c r="E148">
        <f>piastek[[#This Row],[orzech]]+I147</f>
        <v>338</v>
      </c>
      <c r="F148">
        <f>piastek[[#This Row],[miał]]+J147</f>
        <v>623</v>
      </c>
      <c r="G148" t="str">
        <f>IF(piastek[[#This Row],[ile_kostki]]&gt;=200,"k", IF(piastek[[#This Row],[ile_orzech]]&gt;=200*1.3,"o",IF(piastek[[#This Row],[ile_mial]]&gt;= 200*1.6,"m",0)))</f>
        <v>k</v>
      </c>
      <c r="H148">
        <f>IF(piastek[[#This Row],[czym]]="k",piastek[[#This Row],[ile_kostki]]-200,piastek[[#This Row],[ile_kostki]])</f>
        <v>146</v>
      </c>
      <c r="I148">
        <f>IF(piastek[[#This Row],[czym]]="o",piastek[[#This Row],[ile_orzech]]-260,piastek[[#This Row],[ile_orzech]])</f>
        <v>338</v>
      </c>
      <c r="J148">
        <f>IF(piastek[[#This Row],[czym]]="m",piastek[[#This Row],[ile_mial]]-(200*1.6),piastek[[#This Row],[ile_mial]])</f>
        <v>623</v>
      </c>
      <c r="K148">
        <f>piastek[[#This Row],[ile_mial]]-piastek[[#This Row],[m]]</f>
        <v>0</v>
      </c>
      <c r="L148" s="1">
        <v>42073</v>
      </c>
      <c r="M148">
        <f>piastek[[#This Row],[kostka]]*685 + piastek[[#This Row],[orzech]]*620 + piastek[[#This Row],[miał]]*380</f>
        <v>240950</v>
      </c>
    </row>
    <row r="149" spans="1:13" x14ac:dyDescent="0.25">
      <c r="A149">
        <v>97</v>
      </c>
      <c r="B149">
        <v>135</v>
      </c>
      <c r="C149">
        <v>66</v>
      </c>
      <c r="D149">
        <f>piastek[[#This Row],[kostka]]+H148</f>
        <v>243</v>
      </c>
      <c r="E149">
        <f>piastek[[#This Row],[orzech]]+I148</f>
        <v>473</v>
      </c>
      <c r="F149">
        <f>piastek[[#This Row],[miał]]+J148</f>
        <v>689</v>
      </c>
      <c r="G149" t="str">
        <f>IF(piastek[[#This Row],[ile_kostki]]&gt;=200,"k", IF(piastek[[#This Row],[ile_orzech]]&gt;=200*1.3,"o",IF(piastek[[#This Row],[ile_mial]]&gt;= 200*1.6,"m",0)))</f>
        <v>k</v>
      </c>
      <c r="H149">
        <f>IF(piastek[[#This Row],[czym]]="k",piastek[[#This Row],[ile_kostki]]-200,piastek[[#This Row],[ile_kostki]])</f>
        <v>43</v>
      </c>
      <c r="I149">
        <f>IF(piastek[[#This Row],[czym]]="o",piastek[[#This Row],[ile_orzech]]-260,piastek[[#This Row],[ile_orzech]])</f>
        <v>473</v>
      </c>
      <c r="J149">
        <f>IF(piastek[[#This Row],[czym]]="m",piastek[[#This Row],[ile_mial]]-(200*1.6),piastek[[#This Row],[ile_mial]])</f>
        <v>689</v>
      </c>
      <c r="K149">
        <f>piastek[[#This Row],[ile_mial]]-piastek[[#This Row],[m]]</f>
        <v>0</v>
      </c>
      <c r="L149" s="1">
        <v>42074</v>
      </c>
      <c r="M149">
        <f>piastek[[#This Row],[kostka]]*685 + piastek[[#This Row],[orzech]]*620 + piastek[[#This Row],[miał]]*380</f>
        <v>175225</v>
      </c>
    </row>
    <row r="150" spans="1:13" x14ac:dyDescent="0.25">
      <c r="A150">
        <v>138</v>
      </c>
      <c r="B150">
        <v>160</v>
      </c>
      <c r="C150">
        <v>6</v>
      </c>
      <c r="D150">
        <f>piastek[[#This Row],[kostka]]+H149</f>
        <v>181</v>
      </c>
      <c r="E150">
        <f>piastek[[#This Row],[orzech]]+I149</f>
        <v>633</v>
      </c>
      <c r="F150">
        <f>piastek[[#This Row],[miał]]+J149</f>
        <v>695</v>
      </c>
      <c r="G150" t="str">
        <f>IF(piastek[[#This Row],[ile_kostki]]&gt;=200,"k", IF(piastek[[#This Row],[ile_orzech]]&gt;=200*1.3,"o",IF(piastek[[#This Row],[ile_mial]]&gt;= 200*1.6,"m",0)))</f>
        <v>o</v>
      </c>
      <c r="H150">
        <f>IF(piastek[[#This Row],[czym]]="k",piastek[[#This Row],[ile_kostki]]-200,piastek[[#This Row],[ile_kostki]])</f>
        <v>181</v>
      </c>
      <c r="I150">
        <f>IF(piastek[[#This Row],[czym]]="o",piastek[[#This Row],[ile_orzech]]-260,piastek[[#This Row],[ile_orzech]])</f>
        <v>373</v>
      </c>
      <c r="J150">
        <f>IF(piastek[[#This Row],[czym]]="m",piastek[[#This Row],[ile_mial]]-(200*1.6),piastek[[#This Row],[ile_mial]])</f>
        <v>695</v>
      </c>
      <c r="K150">
        <f>piastek[[#This Row],[ile_mial]]-piastek[[#This Row],[m]]</f>
        <v>0</v>
      </c>
      <c r="L150" s="1">
        <v>42075</v>
      </c>
      <c r="M150">
        <f>piastek[[#This Row],[kostka]]*685 + piastek[[#This Row],[orzech]]*620 + piastek[[#This Row],[miał]]*380</f>
        <v>196010</v>
      </c>
    </row>
    <row r="151" spans="1:13" x14ac:dyDescent="0.25">
      <c r="A151">
        <v>194</v>
      </c>
      <c r="B151">
        <v>87</v>
      </c>
      <c r="C151">
        <v>60</v>
      </c>
      <c r="D151">
        <f>piastek[[#This Row],[kostka]]+H150</f>
        <v>375</v>
      </c>
      <c r="E151">
        <f>piastek[[#This Row],[orzech]]+I150</f>
        <v>460</v>
      </c>
      <c r="F151">
        <f>piastek[[#This Row],[miał]]+J150</f>
        <v>755</v>
      </c>
      <c r="G151" t="str">
        <f>IF(piastek[[#This Row],[ile_kostki]]&gt;=200,"k", IF(piastek[[#This Row],[ile_orzech]]&gt;=200*1.3,"o",IF(piastek[[#This Row],[ile_mial]]&gt;= 200*1.6,"m",0)))</f>
        <v>k</v>
      </c>
      <c r="H151">
        <f>IF(piastek[[#This Row],[czym]]="k",piastek[[#This Row],[ile_kostki]]-200,piastek[[#This Row],[ile_kostki]])</f>
        <v>175</v>
      </c>
      <c r="I151">
        <f>IF(piastek[[#This Row],[czym]]="o",piastek[[#This Row],[ile_orzech]]-260,piastek[[#This Row],[ile_orzech]])</f>
        <v>460</v>
      </c>
      <c r="J151">
        <f>IF(piastek[[#This Row],[czym]]="m",piastek[[#This Row],[ile_mial]]-(200*1.6),piastek[[#This Row],[ile_mial]])</f>
        <v>755</v>
      </c>
      <c r="K151">
        <f>piastek[[#This Row],[ile_mial]]-piastek[[#This Row],[m]]</f>
        <v>0</v>
      </c>
      <c r="L151" s="1">
        <v>42076</v>
      </c>
      <c r="M151">
        <f>piastek[[#This Row],[kostka]]*685 + piastek[[#This Row],[orzech]]*620 + piastek[[#This Row],[miał]]*380</f>
        <v>209630</v>
      </c>
    </row>
    <row r="152" spans="1:13" x14ac:dyDescent="0.25">
      <c r="A152">
        <v>86</v>
      </c>
      <c r="B152">
        <v>21</v>
      </c>
      <c r="C152">
        <v>45</v>
      </c>
      <c r="D152">
        <f>piastek[[#This Row],[kostka]]+H151</f>
        <v>261</v>
      </c>
      <c r="E152">
        <f>piastek[[#This Row],[orzech]]+I151</f>
        <v>481</v>
      </c>
      <c r="F152">
        <f>piastek[[#This Row],[miał]]+J151</f>
        <v>800</v>
      </c>
      <c r="G152" t="str">
        <f>IF(piastek[[#This Row],[ile_kostki]]&gt;=200,"k", IF(piastek[[#This Row],[ile_orzech]]&gt;=200*1.3,"o",IF(piastek[[#This Row],[ile_mial]]&gt;= 200*1.6,"m",0)))</f>
        <v>k</v>
      </c>
      <c r="H152">
        <f>IF(piastek[[#This Row],[czym]]="k",piastek[[#This Row],[ile_kostki]]-200,piastek[[#This Row],[ile_kostki]])</f>
        <v>61</v>
      </c>
      <c r="I152">
        <f>IF(piastek[[#This Row],[czym]]="o",piastek[[#This Row],[ile_orzech]]-260,piastek[[#This Row],[ile_orzech]])</f>
        <v>481</v>
      </c>
      <c r="J152">
        <f>IF(piastek[[#This Row],[czym]]="m",piastek[[#This Row],[ile_mial]]-(200*1.6),piastek[[#This Row],[ile_mial]])</f>
        <v>800</v>
      </c>
      <c r="K152">
        <f>piastek[[#This Row],[ile_mial]]-piastek[[#This Row],[m]]</f>
        <v>0</v>
      </c>
      <c r="L152" s="1">
        <v>42077</v>
      </c>
      <c r="M152">
        <f>piastek[[#This Row],[kostka]]*685 + piastek[[#This Row],[orzech]]*620 + piastek[[#This Row],[miał]]*380</f>
        <v>89030</v>
      </c>
    </row>
    <row r="153" spans="1:13" x14ac:dyDescent="0.25">
      <c r="A153">
        <v>26</v>
      </c>
      <c r="B153">
        <v>60</v>
      </c>
      <c r="C153">
        <v>44</v>
      </c>
      <c r="D153">
        <f>piastek[[#This Row],[kostka]]+H152</f>
        <v>87</v>
      </c>
      <c r="E153">
        <f>piastek[[#This Row],[orzech]]+I152</f>
        <v>541</v>
      </c>
      <c r="F153">
        <f>piastek[[#This Row],[miał]]+J152</f>
        <v>844</v>
      </c>
      <c r="G153" t="str">
        <f>IF(piastek[[#This Row],[ile_kostki]]&gt;=200,"k", IF(piastek[[#This Row],[ile_orzech]]&gt;=200*1.3,"o",IF(piastek[[#This Row],[ile_mial]]&gt;= 200*1.6,"m",0)))</f>
        <v>o</v>
      </c>
      <c r="H153">
        <f>IF(piastek[[#This Row],[czym]]="k",piastek[[#This Row],[ile_kostki]]-200,piastek[[#This Row],[ile_kostki]])</f>
        <v>87</v>
      </c>
      <c r="I153">
        <f>IF(piastek[[#This Row],[czym]]="o",piastek[[#This Row],[ile_orzech]]-260,piastek[[#This Row],[ile_orzech]])</f>
        <v>281</v>
      </c>
      <c r="J153">
        <f>IF(piastek[[#This Row],[czym]]="m",piastek[[#This Row],[ile_mial]]-(200*1.6),piastek[[#This Row],[ile_mial]])</f>
        <v>844</v>
      </c>
      <c r="K153">
        <f>piastek[[#This Row],[ile_mial]]-piastek[[#This Row],[m]]</f>
        <v>0</v>
      </c>
      <c r="L153" s="1">
        <v>42078</v>
      </c>
      <c r="M153">
        <f>piastek[[#This Row],[kostka]]*685 + piastek[[#This Row],[orzech]]*620 + piastek[[#This Row],[miał]]*380</f>
        <v>71730</v>
      </c>
    </row>
    <row r="154" spans="1:13" x14ac:dyDescent="0.25">
      <c r="A154">
        <v>28</v>
      </c>
      <c r="B154">
        <v>35</v>
      </c>
      <c r="C154">
        <v>96</v>
      </c>
      <c r="D154">
        <f>piastek[[#This Row],[kostka]]+H153</f>
        <v>115</v>
      </c>
      <c r="E154">
        <f>piastek[[#This Row],[orzech]]+I153</f>
        <v>316</v>
      </c>
      <c r="F154">
        <f>piastek[[#This Row],[miał]]+J153</f>
        <v>940</v>
      </c>
      <c r="G154" t="str">
        <f>IF(piastek[[#This Row],[ile_kostki]]&gt;=200,"k", IF(piastek[[#This Row],[ile_orzech]]&gt;=200*1.3,"o",IF(piastek[[#This Row],[ile_mial]]&gt;= 200*1.6,"m",0)))</f>
        <v>o</v>
      </c>
      <c r="H154">
        <f>IF(piastek[[#This Row],[czym]]="k",piastek[[#This Row],[ile_kostki]]-200,piastek[[#This Row],[ile_kostki]])</f>
        <v>115</v>
      </c>
      <c r="I154">
        <f>IF(piastek[[#This Row],[czym]]="o",piastek[[#This Row],[ile_orzech]]-260,piastek[[#This Row],[ile_orzech]])</f>
        <v>56</v>
      </c>
      <c r="J154">
        <f>IF(piastek[[#This Row],[czym]]="m",piastek[[#This Row],[ile_mial]]-(200*1.6),piastek[[#This Row],[ile_mial]])</f>
        <v>940</v>
      </c>
      <c r="K154">
        <f>piastek[[#This Row],[ile_mial]]-piastek[[#This Row],[m]]</f>
        <v>0</v>
      </c>
      <c r="L154" s="1">
        <v>42079</v>
      </c>
      <c r="M154">
        <f>piastek[[#This Row],[kostka]]*685 + piastek[[#This Row],[orzech]]*620 + piastek[[#This Row],[miał]]*380</f>
        <v>77360</v>
      </c>
    </row>
    <row r="155" spans="1:13" x14ac:dyDescent="0.25">
      <c r="A155">
        <v>53</v>
      </c>
      <c r="B155">
        <v>100</v>
      </c>
      <c r="C155">
        <v>64</v>
      </c>
      <c r="D155">
        <f>piastek[[#This Row],[kostka]]+H154</f>
        <v>168</v>
      </c>
      <c r="E155">
        <f>piastek[[#This Row],[orzech]]+I154</f>
        <v>156</v>
      </c>
      <c r="F155">
        <f>piastek[[#This Row],[miał]]+J154</f>
        <v>1004</v>
      </c>
      <c r="G155" t="str">
        <f>IF(piastek[[#This Row],[ile_kostki]]&gt;=200,"k", IF(piastek[[#This Row],[ile_orzech]]&gt;=200*1.3,"o",IF(piastek[[#This Row],[ile_mial]]&gt;= 200*1.6,"m",0)))</f>
        <v>m</v>
      </c>
      <c r="H155">
        <f>IF(piastek[[#This Row],[czym]]="k",piastek[[#This Row],[ile_kostki]]-200,piastek[[#This Row],[ile_kostki]])</f>
        <v>168</v>
      </c>
      <c r="I155">
        <f>IF(piastek[[#This Row],[czym]]="o",piastek[[#This Row],[ile_orzech]]-260,piastek[[#This Row],[ile_orzech]])</f>
        <v>156</v>
      </c>
      <c r="J155">
        <f>IF(piastek[[#This Row],[czym]]="m",piastek[[#This Row],[ile_mial]]-(200*1.6),piastek[[#This Row],[ile_mial]])</f>
        <v>684</v>
      </c>
      <c r="K155">
        <f>piastek[[#This Row],[ile_mial]]-piastek[[#This Row],[m]]</f>
        <v>320</v>
      </c>
      <c r="L155" s="1">
        <v>42080</v>
      </c>
      <c r="M155">
        <f>piastek[[#This Row],[kostka]]*685 + piastek[[#This Row],[orzech]]*620 + piastek[[#This Row],[miał]]*380</f>
        <v>122625</v>
      </c>
    </row>
    <row r="156" spans="1:13" x14ac:dyDescent="0.25">
      <c r="A156">
        <v>168</v>
      </c>
      <c r="B156">
        <v>64</v>
      </c>
      <c r="C156">
        <v>46</v>
      </c>
      <c r="D156">
        <f>piastek[[#This Row],[kostka]]+H155</f>
        <v>336</v>
      </c>
      <c r="E156">
        <f>piastek[[#This Row],[orzech]]+I155</f>
        <v>220</v>
      </c>
      <c r="F156">
        <f>piastek[[#This Row],[miał]]+J155</f>
        <v>730</v>
      </c>
      <c r="G156" t="str">
        <f>IF(piastek[[#This Row],[ile_kostki]]&gt;=200,"k", IF(piastek[[#This Row],[ile_orzech]]&gt;=200*1.3,"o",IF(piastek[[#This Row],[ile_mial]]&gt;= 200*1.6,"m",0)))</f>
        <v>k</v>
      </c>
      <c r="H156">
        <f>IF(piastek[[#This Row],[czym]]="k",piastek[[#This Row],[ile_kostki]]-200,piastek[[#This Row],[ile_kostki]])</f>
        <v>136</v>
      </c>
      <c r="I156">
        <f>IF(piastek[[#This Row],[czym]]="o",piastek[[#This Row],[ile_orzech]]-260,piastek[[#This Row],[ile_orzech]])</f>
        <v>220</v>
      </c>
      <c r="J156">
        <f>IF(piastek[[#This Row],[czym]]="m",piastek[[#This Row],[ile_mial]]-(200*1.6),piastek[[#This Row],[ile_mial]])</f>
        <v>730</v>
      </c>
      <c r="K156">
        <f>piastek[[#This Row],[ile_mial]]-piastek[[#This Row],[m]]</f>
        <v>0</v>
      </c>
      <c r="L156" s="1">
        <v>42081</v>
      </c>
      <c r="M156">
        <f>piastek[[#This Row],[kostka]]*685 + piastek[[#This Row],[orzech]]*620 + piastek[[#This Row],[miał]]*380</f>
        <v>172240</v>
      </c>
    </row>
    <row r="157" spans="1:13" x14ac:dyDescent="0.25">
      <c r="A157">
        <v>77</v>
      </c>
      <c r="B157">
        <v>60</v>
      </c>
      <c r="C157">
        <v>35</v>
      </c>
      <c r="D157">
        <f>piastek[[#This Row],[kostka]]+H156</f>
        <v>213</v>
      </c>
      <c r="E157">
        <f>piastek[[#This Row],[orzech]]+I156</f>
        <v>280</v>
      </c>
      <c r="F157">
        <f>piastek[[#This Row],[miał]]+J156</f>
        <v>765</v>
      </c>
      <c r="G157" t="str">
        <f>IF(piastek[[#This Row],[ile_kostki]]&gt;=200,"k", IF(piastek[[#This Row],[ile_orzech]]&gt;=200*1.3,"o",IF(piastek[[#This Row],[ile_mial]]&gt;= 200*1.6,"m",0)))</f>
        <v>k</v>
      </c>
      <c r="H157">
        <f>IF(piastek[[#This Row],[czym]]="k",piastek[[#This Row],[ile_kostki]]-200,piastek[[#This Row],[ile_kostki]])</f>
        <v>13</v>
      </c>
      <c r="I157">
        <f>IF(piastek[[#This Row],[czym]]="o",piastek[[#This Row],[ile_orzech]]-260,piastek[[#This Row],[ile_orzech]])</f>
        <v>280</v>
      </c>
      <c r="J157">
        <f>IF(piastek[[#This Row],[czym]]="m",piastek[[#This Row],[ile_mial]]-(200*1.6),piastek[[#This Row],[ile_mial]])</f>
        <v>765</v>
      </c>
      <c r="K157">
        <f>piastek[[#This Row],[ile_mial]]-piastek[[#This Row],[m]]</f>
        <v>0</v>
      </c>
      <c r="L157" s="1">
        <v>42082</v>
      </c>
      <c r="M157">
        <f>piastek[[#This Row],[kostka]]*685 + piastek[[#This Row],[orzech]]*620 + piastek[[#This Row],[miał]]*380</f>
        <v>103245</v>
      </c>
    </row>
    <row r="158" spans="1:13" x14ac:dyDescent="0.25">
      <c r="A158">
        <v>17</v>
      </c>
      <c r="B158">
        <v>80</v>
      </c>
      <c r="C158">
        <v>30</v>
      </c>
      <c r="D158">
        <f>piastek[[#This Row],[kostka]]+H157</f>
        <v>30</v>
      </c>
      <c r="E158">
        <f>piastek[[#This Row],[orzech]]+I157</f>
        <v>360</v>
      </c>
      <c r="F158">
        <f>piastek[[#This Row],[miał]]+J157</f>
        <v>795</v>
      </c>
      <c r="G158" t="str">
        <f>IF(piastek[[#This Row],[ile_kostki]]&gt;=200,"k", IF(piastek[[#This Row],[ile_orzech]]&gt;=200*1.3,"o",IF(piastek[[#This Row],[ile_mial]]&gt;= 200*1.6,"m",0)))</f>
        <v>o</v>
      </c>
      <c r="H158">
        <f>IF(piastek[[#This Row],[czym]]="k",piastek[[#This Row],[ile_kostki]]-200,piastek[[#This Row],[ile_kostki]])</f>
        <v>30</v>
      </c>
      <c r="I158">
        <f>IF(piastek[[#This Row],[czym]]="o",piastek[[#This Row],[ile_orzech]]-260,piastek[[#This Row],[ile_orzech]])</f>
        <v>100</v>
      </c>
      <c r="J158">
        <f>IF(piastek[[#This Row],[czym]]="m",piastek[[#This Row],[ile_mial]]-(200*1.6),piastek[[#This Row],[ile_mial]])</f>
        <v>795</v>
      </c>
      <c r="K158">
        <f>piastek[[#This Row],[ile_mial]]-piastek[[#This Row],[m]]</f>
        <v>0</v>
      </c>
      <c r="L158" s="1">
        <v>42083</v>
      </c>
      <c r="M158">
        <f>piastek[[#This Row],[kostka]]*685 + piastek[[#This Row],[orzech]]*620 + piastek[[#This Row],[miał]]*380</f>
        <v>72645</v>
      </c>
    </row>
    <row r="159" spans="1:13" x14ac:dyDescent="0.25">
      <c r="A159">
        <v>175</v>
      </c>
      <c r="B159">
        <v>47</v>
      </c>
      <c r="C159">
        <v>25</v>
      </c>
      <c r="D159">
        <f>piastek[[#This Row],[kostka]]+H158</f>
        <v>205</v>
      </c>
      <c r="E159">
        <f>piastek[[#This Row],[orzech]]+I158</f>
        <v>147</v>
      </c>
      <c r="F159">
        <f>piastek[[#This Row],[miał]]+J158</f>
        <v>820</v>
      </c>
      <c r="G159" t="str">
        <f>IF(piastek[[#This Row],[ile_kostki]]&gt;=200,"k", IF(piastek[[#This Row],[ile_orzech]]&gt;=200*1.3,"o",IF(piastek[[#This Row],[ile_mial]]&gt;= 200*1.6,"m",0)))</f>
        <v>k</v>
      </c>
      <c r="H159">
        <f>IF(piastek[[#This Row],[czym]]="k",piastek[[#This Row],[ile_kostki]]-200,piastek[[#This Row],[ile_kostki]])</f>
        <v>5</v>
      </c>
      <c r="I159">
        <f>IF(piastek[[#This Row],[czym]]="o",piastek[[#This Row],[ile_orzech]]-260,piastek[[#This Row],[ile_orzech]])</f>
        <v>147</v>
      </c>
      <c r="J159">
        <f>IF(piastek[[#This Row],[czym]]="m",piastek[[#This Row],[ile_mial]]-(200*1.6),piastek[[#This Row],[ile_mial]])</f>
        <v>820</v>
      </c>
      <c r="K159">
        <f>piastek[[#This Row],[ile_mial]]-piastek[[#This Row],[m]]</f>
        <v>0</v>
      </c>
      <c r="L159" s="1">
        <v>42084</v>
      </c>
      <c r="M159">
        <f>piastek[[#This Row],[kostka]]*685 + piastek[[#This Row],[orzech]]*620 + piastek[[#This Row],[miał]]*380</f>
        <v>158515</v>
      </c>
    </row>
    <row r="160" spans="1:13" x14ac:dyDescent="0.25">
      <c r="A160">
        <v>164</v>
      </c>
      <c r="B160">
        <v>60</v>
      </c>
      <c r="C160">
        <v>22</v>
      </c>
      <c r="D160">
        <f>piastek[[#This Row],[kostka]]+H159</f>
        <v>169</v>
      </c>
      <c r="E160">
        <f>piastek[[#This Row],[orzech]]+I159</f>
        <v>207</v>
      </c>
      <c r="F160">
        <f>piastek[[#This Row],[miał]]+J159</f>
        <v>842</v>
      </c>
      <c r="G160" t="str">
        <f>IF(piastek[[#This Row],[ile_kostki]]&gt;=200,"k", IF(piastek[[#This Row],[ile_orzech]]&gt;=200*1.3,"o",IF(piastek[[#This Row],[ile_mial]]&gt;= 200*1.6,"m",0)))</f>
        <v>m</v>
      </c>
      <c r="H160">
        <f>IF(piastek[[#This Row],[czym]]="k",piastek[[#This Row],[ile_kostki]]-200,piastek[[#This Row],[ile_kostki]])</f>
        <v>169</v>
      </c>
      <c r="I160">
        <f>IF(piastek[[#This Row],[czym]]="o",piastek[[#This Row],[ile_orzech]]-260,piastek[[#This Row],[ile_orzech]])</f>
        <v>207</v>
      </c>
      <c r="J160">
        <f>IF(piastek[[#This Row],[czym]]="m",piastek[[#This Row],[ile_mial]]-(200*1.6),piastek[[#This Row],[ile_mial]])</f>
        <v>522</v>
      </c>
      <c r="K160">
        <f>piastek[[#This Row],[ile_mial]]-piastek[[#This Row],[m]]</f>
        <v>320</v>
      </c>
      <c r="L160" s="1">
        <v>42085</v>
      </c>
      <c r="M160">
        <f>piastek[[#This Row],[kostka]]*685 + piastek[[#This Row],[orzech]]*620 + piastek[[#This Row],[miał]]*380</f>
        <v>157900</v>
      </c>
    </row>
    <row r="161" spans="1:13" x14ac:dyDescent="0.25">
      <c r="A161">
        <v>199</v>
      </c>
      <c r="B161">
        <v>80</v>
      </c>
      <c r="C161">
        <v>45</v>
      </c>
      <c r="D161">
        <f>piastek[[#This Row],[kostka]]+H160</f>
        <v>368</v>
      </c>
      <c r="E161">
        <f>piastek[[#This Row],[orzech]]+I160</f>
        <v>287</v>
      </c>
      <c r="F161">
        <f>piastek[[#This Row],[miał]]+J160</f>
        <v>567</v>
      </c>
      <c r="G161" t="str">
        <f>IF(piastek[[#This Row],[ile_kostki]]&gt;=200,"k", IF(piastek[[#This Row],[ile_orzech]]&gt;=200*1.3,"o",IF(piastek[[#This Row],[ile_mial]]&gt;= 200*1.6,"m",0)))</f>
        <v>k</v>
      </c>
      <c r="H161">
        <f>IF(piastek[[#This Row],[czym]]="k",piastek[[#This Row],[ile_kostki]]-200,piastek[[#This Row],[ile_kostki]])</f>
        <v>168</v>
      </c>
      <c r="I161">
        <f>IF(piastek[[#This Row],[czym]]="o",piastek[[#This Row],[ile_orzech]]-260,piastek[[#This Row],[ile_orzech]])</f>
        <v>287</v>
      </c>
      <c r="J161">
        <f>IF(piastek[[#This Row],[czym]]="m",piastek[[#This Row],[ile_mial]]-(200*1.6),piastek[[#This Row],[ile_mial]])</f>
        <v>567</v>
      </c>
      <c r="K161">
        <f>piastek[[#This Row],[ile_mial]]-piastek[[#This Row],[m]]</f>
        <v>0</v>
      </c>
      <c r="L161" s="1">
        <v>42086</v>
      </c>
      <c r="M161">
        <f>piastek[[#This Row],[kostka]]*685 + piastek[[#This Row],[orzech]]*620 + piastek[[#This Row],[miał]]*380</f>
        <v>203015</v>
      </c>
    </row>
    <row r="162" spans="1:13" x14ac:dyDescent="0.25">
      <c r="A162">
        <v>111</v>
      </c>
      <c r="B162">
        <v>92</v>
      </c>
      <c r="C162">
        <v>45</v>
      </c>
      <c r="D162">
        <f>piastek[[#This Row],[kostka]]+H161</f>
        <v>279</v>
      </c>
      <c r="E162">
        <f>piastek[[#This Row],[orzech]]+I161</f>
        <v>379</v>
      </c>
      <c r="F162">
        <f>piastek[[#This Row],[miał]]+J161</f>
        <v>612</v>
      </c>
      <c r="G162" t="str">
        <f>IF(piastek[[#This Row],[ile_kostki]]&gt;=200,"k", IF(piastek[[#This Row],[ile_orzech]]&gt;=200*1.3,"o",IF(piastek[[#This Row],[ile_mial]]&gt;= 200*1.6,"m",0)))</f>
        <v>k</v>
      </c>
      <c r="H162">
        <f>IF(piastek[[#This Row],[czym]]="k",piastek[[#This Row],[ile_kostki]]-200,piastek[[#This Row],[ile_kostki]])</f>
        <v>79</v>
      </c>
      <c r="I162">
        <f>IF(piastek[[#This Row],[czym]]="o",piastek[[#This Row],[ile_orzech]]-260,piastek[[#This Row],[ile_orzech]])</f>
        <v>379</v>
      </c>
      <c r="J162">
        <f>IF(piastek[[#This Row],[czym]]="m",piastek[[#This Row],[ile_mial]]-(200*1.6),piastek[[#This Row],[ile_mial]])</f>
        <v>612</v>
      </c>
      <c r="K162">
        <f>piastek[[#This Row],[ile_mial]]-piastek[[#This Row],[m]]</f>
        <v>0</v>
      </c>
      <c r="L162" s="1">
        <v>42087</v>
      </c>
      <c r="M162">
        <f>piastek[[#This Row],[kostka]]*685 + piastek[[#This Row],[orzech]]*620 + piastek[[#This Row],[miał]]*380</f>
        <v>150175</v>
      </c>
    </row>
    <row r="163" spans="1:13" x14ac:dyDescent="0.25">
      <c r="A163">
        <v>58</v>
      </c>
      <c r="B163">
        <v>90</v>
      </c>
      <c r="C163">
        <v>40</v>
      </c>
      <c r="D163">
        <f>piastek[[#This Row],[kostka]]+H162</f>
        <v>137</v>
      </c>
      <c r="E163">
        <f>piastek[[#This Row],[orzech]]+I162</f>
        <v>469</v>
      </c>
      <c r="F163">
        <f>piastek[[#This Row],[miał]]+J162</f>
        <v>652</v>
      </c>
      <c r="G163" t="str">
        <f>IF(piastek[[#This Row],[ile_kostki]]&gt;=200,"k", IF(piastek[[#This Row],[ile_orzech]]&gt;=200*1.3,"o",IF(piastek[[#This Row],[ile_mial]]&gt;= 200*1.6,"m",0)))</f>
        <v>o</v>
      </c>
      <c r="H163">
        <f>IF(piastek[[#This Row],[czym]]="k",piastek[[#This Row],[ile_kostki]]-200,piastek[[#This Row],[ile_kostki]])</f>
        <v>137</v>
      </c>
      <c r="I163">
        <f>IF(piastek[[#This Row],[czym]]="o",piastek[[#This Row],[ile_orzech]]-260,piastek[[#This Row],[ile_orzech]])</f>
        <v>209</v>
      </c>
      <c r="J163">
        <f>IF(piastek[[#This Row],[czym]]="m",piastek[[#This Row],[ile_mial]]-(200*1.6),piastek[[#This Row],[ile_mial]])</f>
        <v>652</v>
      </c>
      <c r="K163">
        <f>piastek[[#This Row],[ile_mial]]-piastek[[#This Row],[m]]</f>
        <v>0</v>
      </c>
      <c r="L163" s="1">
        <v>42088</v>
      </c>
      <c r="M163">
        <f>piastek[[#This Row],[kostka]]*685 + piastek[[#This Row],[orzech]]*620 + piastek[[#This Row],[miał]]*380</f>
        <v>110730</v>
      </c>
    </row>
    <row r="164" spans="1:13" x14ac:dyDescent="0.25">
      <c r="A164">
        <v>59</v>
      </c>
      <c r="B164">
        <v>164</v>
      </c>
      <c r="C164">
        <v>47</v>
      </c>
      <c r="D164">
        <f>piastek[[#This Row],[kostka]]+H163</f>
        <v>196</v>
      </c>
      <c r="E164">
        <f>piastek[[#This Row],[orzech]]+I163</f>
        <v>373</v>
      </c>
      <c r="F164">
        <f>piastek[[#This Row],[miał]]+J163</f>
        <v>699</v>
      </c>
      <c r="G164" t="str">
        <f>IF(piastek[[#This Row],[ile_kostki]]&gt;=200,"k", IF(piastek[[#This Row],[ile_orzech]]&gt;=200*1.3,"o",IF(piastek[[#This Row],[ile_mial]]&gt;= 200*1.6,"m",0)))</f>
        <v>o</v>
      </c>
      <c r="H164">
        <f>IF(piastek[[#This Row],[czym]]="k",piastek[[#This Row],[ile_kostki]]-200,piastek[[#This Row],[ile_kostki]])</f>
        <v>196</v>
      </c>
      <c r="I164">
        <f>IF(piastek[[#This Row],[czym]]="o",piastek[[#This Row],[ile_orzech]]-260,piastek[[#This Row],[ile_orzech]])</f>
        <v>113</v>
      </c>
      <c r="J164">
        <f>IF(piastek[[#This Row],[czym]]="m",piastek[[#This Row],[ile_mial]]-(200*1.6),piastek[[#This Row],[ile_mial]])</f>
        <v>699</v>
      </c>
      <c r="K164">
        <f>piastek[[#This Row],[ile_mial]]-piastek[[#This Row],[m]]</f>
        <v>0</v>
      </c>
      <c r="L164" s="1">
        <v>42089</v>
      </c>
      <c r="M164">
        <f>piastek[[#This Row],[kostka]]*685 + piastek[[#This Row],[orzech]]*620 + piastek[[#This Row],[miał]]*380</f>
        <v>159955</v>
      </c>
    </row>
    <row r="165" spans="1:13" x14ac:dyDescent="0.25">
      <c r="A165">
        <v>158</v>
      </c>
      <c r="B165">
        <v>120</v>
      </c>
      <c r="C165">
        <v>30</v>
      </c>
      <c r="D165">
        <f>piastek[[#This Row],[kostka]]+H164</f>
        <v>354</v>
      </c>
      <c r="E165">
        <f>piastek[[#This Row],[orzech]]+I164</f>
        <v>233</v>
      </c>
      <c r="F165">
        <f>piastek[[#This Row],[miał]]+J164</f>
        <v>729</v>
      </c>
      <c r="G165" t="str">
        <f>IF(piastek[[#This Row],[ile_kostki]]&gt;=200,"k", IF(piastek[[#This Row],[ile_orzech]]&gt;=200*1.3,"o",IF(piastek[[#This Row],[ile_mial]]&gt;= 200*1.6,"m",0)))</f>
        <v>k</v>
      </c>
      <c r="H165">
        <f>IF(piastek[[#This Row],[czym]]="k",piastek[[#This Row],[ile_kostki]]-200,piastek[[#This Row],[ile_kostki]])</f>
        <v>154</v>
      </c>
      <c r="I165">
        <f>IF(piastek[[#This Row],[czym]]="o",piastek[[#This Row],[ile_orzech]]-260,piastek[[#This Row],[ile_orzech]])</f>
        <v>233</v>
      </c>
      <c r="J165">
        <f>IF(piastek[[#This Row],[czym]]="m",piastek[[#This Row],[ile_mial]]-(200*1.6),piastek[[#This Row],[ile_mial]])</f>
        <v>729</v>
      </c>
      <c r="K165">
        <f>piastek[[#This Row],[ile_mial]]-piastek[[#This Row],[m]]</f>
        <v>0</v>
      </c>
      <c r="L165" s="1">
        <v>42090</v>
      </c>
      <c r="M165">
        <f>piastek[[#This Row],[kostka]]*685 + piastek[[#This Row],[orzech]]*620 + piastek[[#This Row],[miał]]*380</f>
        <v>194030</v>
      </c>
    </row>
    <row r="166" spans="1:13" x14ac:dyDescent="0.25">
      <c r="A166">
        <v>84</v>
      </c>
      <c r="B166">
        <v>90</v>
      </c>
      <c r="C166">
        <v>30</v>
      </c>
      <c r="D166">
        <f>piastek[[#This Row],[kostka]]+H165</f>
        <v>238</v>
      </c>
      <c r="E166">
        <f>piastek[[#This Row],[orzech]]+I165</f>
        <v>323</v>
      </c>
      <c r="F166">
        <f>piastek[[#This Row],[miał]]+J165</f>
        <v>759</v>
      </c>
      <c r="G166" t="str">
        <f>IF(piastek[[#This Row],[ile_kostki]]&gt;=200,"k", IF(piastek[[#This Row],[ile_orzech]]&gt;=200*1.3,"o",IF(piastek[[#This Row],[ile_mial]]&gt;= 200*1.6,"m",0)))</f>
        <v>k</v>
      </c>
      <c r="H166">
        <f>IF(piastek[[#This Row],[czym]]="k",piastek[[#This Row],[ile_kostki]]-200,piastek[[#This Row],[ile_kostki]])</f>
        <v>38</v>
      </c>
      <c r="I166">
        <f>IF(piastek[[#This Row],[czym]]="o",piastek[[#This Row],[ile_orzech]]-260,piastek[[#This Row],[ile_orzech]])</f>
        <v>323</v>
      </c>
      <c r="J166">
        <f>IF(piastek[[#This Row],[czym]]="m",piastek[[#This Row],[ile_mial]]-(200*1.6),piastek[[#This Row],[ile_mial]])</f>
        <v>759</v>
      </c>
      <c r="K166">
        <f>piastek[[#This Row],[ile_mial]]-piastek[[#This Row],[m]]</f>
        <v>0</v>
      </c>
      <c r="L166" s="1">
        <v>42091</v>
      </c>
      <c r="M166">
        <f>piastek[[#This Row],[kostka]]*685 + piastek[[#This Row],[orzech]]*620 + piastek[[#This Row],[miał]]*380</f>
        <v>124740</v>
      </c>
    </row>
    <row r="167" spans="1:13" x14ac:dyDescent="0.25">
      <c r="A167">
        <v>64</v>
      </c>
      <c r="B167">
        <v>61</v>
      </c>
      <c r="C167">
        <v>60</v>
      </c>
      <c r="D167">
        <f>piastek[[#This Row],[kostka]]+H166</f>
        <v>102</v>
      </c>
      <c r="E167">
        <f>piastek[[#This Row],[orzech]]+I166</f>
        <v>384</v>
      </c>
      <c r="F167">
        <f>piastek[[#This Row],[miał]]+J166</f>
        <v>819</v>
      </c>
      <c r="G167" t="str">
        <f>IF(piastek[[#This Row],[ile_kostki]]&gt;=200,"k", IF(piastek[[#This Row],[ile_orzech]]&gt;=200*1.3,"o",IF(piastek[[#This Row],[ile_mial]]&gt;= 200*1.6,"m",0)))</f>
        <v>o</v>
      </c>
      <c r="H167">
        <f>IF(piastek[[#This Row],[czym]]="k",piastek[[#This Row],[ile_kostki]]-200,piastek[[#This Row],[ile_kostki]])</f>
        <v>102</v>
      </c>
      <c r="I167">
        <f>IF(piastek[[#This Row],[czym]]="o",piastek[[#This Row],[ile_orzech]]-260,piastek[[#This Row],[ile_orzech]])</f>
        <v>124</v>
      </c>
      <c r="J167">
        <f>IF(piastek[[#This Row],[czym]]="m",piastek[[#This Row],[ile_mial]]-(200*1.6),piastek[[#This Row],[ile_mial]])</f>
        <v>819</v>
      </c>
      <c r="K167">
        <f>piastek[[#This Row],[ile_mial]]-piastek[[#This Row],[m]]</f>
        <v>0</v>
      </c>
      <c r="L167" s="1">
        <v>42092</v>
      </c>
      <c r="M167">
        <f>piastek[[#This Row],[kostka]]*685 + piastek[[#This Row],[orzech]]*620 + piastek[[#This Row],[miał]]*380</f>
        <v>104460</v>
      </c>
    </row>
    <row r="168" spans="1:13" x14ac:dyDescent="0.25">
      <c r="A168">
        <v>125</v>
      </c>
      <c r="B168">
        <v>84</v>
      </c>
      <c r="C168">
        <v>40</v>
      </c>
      <c r="D168">
        <f>piastek[[#This Row],[kostka]]+H167</f>
        <v>227</v>
      </c>
      <c r="E168">
        <f>piastek[[#This Row],[orzech]]+I167</f>
        <v>208</v>
      </c>
      <c r="F168">
        <f>piastek[[#This Row],[miał]]+J167</f>
        <v>859</v>
      </c>
      <c r="G168" t="str">
        <f>IF(piastek[[#This Row],[ile_kostki]]&gt;=200,"k", IF(piastek[[#This Row],[ile_orzech]]&gt;=200*1.3,"o",IF(piastek[[#This Row],[ile_mial]]&gt;= 200*1.6,"m",0)))</f>
        <v>k</v>
      </c>
      <c r="H168">
        <f>IF(piastek[[#This Row],[czym]]="k",piastek[[#This Row],[ile_kostki]]-200,piastek[[#This Row],[ile_kostki]])</f>
        <v>27</v>
      </c>
      <c r="I168">
        <f>IF(piastek[[#This Row],[czym]]="o",piastek[[#This Row],[ile_orzech]]-260,piastek[[#This Row],[ile_orzech]])</f>
        <v>208</v>
      </c>
      <c r="J168">
        <f>IF(piastek[[#This Row],[czym]]="m",piastek[[#This Row],[ile_mial]]-(200*1.6),piastek[[#This Row],[ile_mial]])</f>
        <v>859</v>
      </c>
      <c r="K168">
        <f>piastek[[#This Row],[ile_mial]]-piastek[[#This Row],[m]]</f>
        <v>0</v>
      </c>
      <c r="L168" s="1">
        <v>42093</v>
      </c>
      <c r="M168">
        <f>piastek[[#This Row],[kostka]]*685 + piastek[[#This Row],[orzech]]*620 + piastek[[#This Row],[miał]]*380</f>
        <v>152905</v>
      </c>
    </row>
    <row r="169" spans="1:13" x14ac:dyDescent="0.25">
      <c r="A169">
        <v>148</v>
      </c>
      <c r="B169">
        <v>110</v>
      </c>
      <c r="C169">
        <v>50</v>
      </c>
      <c r="D169">
        <f>piastek[[#This Row],[kostka]]+H168</f>
        <v>175</v>
      </c>
      <c r="E169">
        <f>piastek[[#This Row],[orzech]]+I168</f>
        <v>318</v>
      </c>
      <c r="F169">
        <f>piastek[[#This Row],[miał]]+J168</f>
        <v>909</v>
      </c>
      <c r="G169" t="str">
        <f>IF(piastek[[#This Row],[ile_kostki]]&gt;=200,"k", IF(piastek[[#This Row],[ile_orzech]]&gt;=200*1.3,"o",IF(piastek[[#This Row],[ile_mial]]&gt;= 200*1.6,"m",0)))</f>
        <v>o</v>
      </c>
      <c r="H169">
        <f>IF(piastek[[#This Row],[czym]]="k",piastek[[#This Row],[ile_kostki]]-200,piastek[[#This Row],[ile_kostki]])</f>
        <v>175</v>
      </c>
      <c r="I169">
        <f>IF(piastek[[#This Row],[czym]]="o",piastek[[#This Row],[ile_orzech]]-260,piastek[[#This Row],[ile_orzech]])</f>
        <v>58</v>
      </c>
      <c r="J169">
        <f>IF(piastek[[#This Row],[czym]]="m",piastek[[#This Row],[ile_mial]]-(200*1.6),piastek[[#This Row],[ile_mial]])</f>
        <v>909</v>
      </c>
      <c r="K169">
        <f>piastek[[#This Row],[ile_mial]]-piastek[[#This Row],[m]]</f>
        <v>0</v>
      </c>
      <c r="L169" s="1">
        <v>42094</v>
      </c>
      <c r="M169">
        <f>piastek[[#This Row],[kostka]]*685 + piastek[[#This Row],[orzech]]*620 + piastek[[#This Row],[miał]]*380</f>
        <v>188580</v>
      </c>
    </row>
    <row r="170" spans="1:13" x14ac:dyDescent="0.25">
      <c r="A170">
        <v>172</v>
      </c>
      <c r="B170">
        <v>100</v>
      </c>
      <c r="C170">
        <v>30</v>
      </c>
      <c r="D170">
        <f>piastek[[#This Row],[kostka]]+H169</f>
        <v>347</v>
      </c>
      <c r="E170">
        <f>piastek[[#This Row],[orzech]]+I169</f>
        <v>158</v>
      </c>
      <c r="F170">
        <f>piastek[[#This Row],[miał]]+J169</f>
        <v>939</v>
      </c>
      <c r="G170" t="str">
        <f>IF(piastek[[#This Row],[ile_kostki]]&gt;=200,"k", IF(piastek[[#This Row],[ile_orzech]]&gt;=200*1.3,"o",IF(piastek[[#This Row],[ile_mial]]&gt;= 200*1.6,"m",0)))</f>
        <v>k</v>
      </c>
      <c r="H170">
        <f>IF(piastek[[#This Row],[czym]]="k",piastek[[#This Row],[ile_kostki]]-200,piastek[[#This Row],[ile_kostki]])</f>
        <v>147</v>
      </c>
      <c r="I170">
        <f>IF(piastek[[#This Row],[czym]]="o",piastek[[#This Row],[ile_orzech]]-260,piastek[[#This Row],[ile_orzech]])</f>
        <v>158</v>
      </c>
      <c r="J170">
        <f>IF(piastek[[#This Row],[czym]]="m",piastek[[#This Row],[ile_mial]]-(200*1.6),piastek[[#This Row],[ile_mial]])</f>
        <v>939</v>
      </c>
      <c r="K170">
        <f>piastek[[#This Row],[ile_mial]]-piastek[[#This Row],[m]]</f>
        <v>0</v>
      </c>
      <c r="L170" s="1">
        <v>42095</v>
      </c>
      <c r="M170">
        <f>piastek[[#This Row],[kostka]]*685 + piastek[[#This Row],[orzech]]*620 + piastek[[#This Row],[miał]]*380</f>
        <v>191220</v>
      </c>
    </row>
    <row r="171" spans="1:13" x14ac:dyDescent="0.25">
      <c r="A171">
        <v>103</v>
      </c>
      <c r="B171">
        <v>60</v>
      </c>
      <c r="C171">
        <v>40</v>
      </c>
      <c r="D171">
        <f>piastek[[#This Row],[kostka]]+H170</f>
        <v>250</v>
      </c>
      <c r="E171">
        <f>piastek[[#This Row],[orzech]]+I170</f>
        <v>218</v>
      </c>
      <c r="F171">
        <f>piastek[[#This Row],[miał]]+J170</f>
        <v>979</v>
      </c>
      <c r="G171" t="str">
        <f>IF(piastek[[#This Row],[ile_kostki]]&gt;=200,"k", IF(piastek[[#This Row],[ile_orzech]]&gt;=200*1.3,"o",IF(piastek[[#This Row],[ile_mial]]&gt;= 200*1.6,"m",0)))</f>
        <v>k</v>
      </c>
      <c r="H171">
        <f>IF(piastek[[#This Row],[czym]]="k",piastek[[#This Row],[ile_kostki]]-200,piastek[[#This Row],[ile_kostki]])</f>
        <v>50</v>
      </c>
      <c r="I171">
        <f>IF(piastek[[#This Row],[czym]]="o",piastek[[#This Row],[ile_orzech]]-260,piastek[[#This Row],[ile_orzech]])</f>
        <v>218</v>
      </c>
      <c r="J171">
        <f>IF(piastek[[#This Row],[czym]]="m",piastek[[#This Row],[ile_mial]]-(200*1.6),piastek[[#This Row],[ile_mial]])</f>
        <v>979</v>
      </c>
      <c r="K171">
        <f>piastek[[#This Row],[ile_mial]]-piastek[[#This Row],[m]]</f>
        <v>0</v>
      </c>
      <c r="L171" s="1">
        <v>42096</v>
      </c>
      <c r="M171">
        <f>piastek[[#This Row],[kostka]]*685 + piastek[[#This Row],[orzech]]*620 + piastek[[#This Row],[miał]]*380</f>
        <v>122955</v>
      </c>
    </row>
    <row r="172" spans="1:13" x14ac:dyDescent="0.25">
      <c r="A172">
        <v>191</v>
      </c>
      <c r="B172">
        <v>41</v>
      </c>
      <c r="C172">
        <v>52</v>
      </c>
      <c r="D172">
        <f>piastek[[#This Row],[kostka]]+H171</f>
        <v>241</v>
      </c>
      <c r="E172">
        <f>piastek[[#This Row],[orzech]]+I171</f>
        <v>259</v>
      </c>
      <c r="F172">
        <f>piastek[[#This Row],[miał]]+J171</f>
        <v>1031</v>
      </c>
      <c r="G172" t="str">
        <f>IF(piastek[[#This Row],[ile_kostki]]&gt;=200,"k", IF(piastek[[#This Row],[ile_orzech]]&gt;=200*1.3,"o",IF(piastek[[#This Row],[ile_mial]]&gt;= 200*1.6,"m",0)))</f>
        <v>k</v>
      </c>
      <c r="H172">
        <f>IF(piastek[[#This Row],[czym]]="k",piastek[[#This Row],[ile_kostki]]-200,piastek[[#This Row],[ile_kostki]])</f>
        <v>41</v>
      </c>
      <c r="I172">
        <f>IF(piastek[[#This Row],[czym]]="o",piastek[[#This Row],[ile_orzech]]-260,piastek[[#This Row],[ile_orzech]])</f>
        <v>259</v>
      </c>
      <c r="J172">
        <f>IF(piastek[[#This Row],[czym]]="m",piastek[[#This Row],[ile_mial]]-(200*1.6),piastek[[#This Row],[ile_mial]])</f>
        <v>1031</v>
      </c>
      <c r="K172">
        <f>piastek[[#This Row],[ile_mial]]-piastek[[#This Row],[m]]</f>
        <v>0</v>
      </c>
      <c r="L172" s="1">
        <v>42097</v>
      </c>
      <c r="M172">
        <f>piastek[[#This Row],[kostka]]*685 + piastek[[#This Row],[orzech]]*620 + piastek[[#This Row],[miał]]*380</f>
        <v>176015</v>
      </c>
    </row>
    <row r="173" spans="1:13" x14ac:dyDescent="0.25">
      <c r="A173">
        <v>128</v>
      </c>
      <c r="B173">
        <v>98</v>
      </c>
      <c r="C173">
        <v>40</v>
      </c>
      <c r="D173">
        <f>piastek[[#This Row],[kostka]]+H172</f>
        <v>169</v>
      </c>
      <c r="E173">
        <f>piastek[[#This Row],[orzech]]+I172</f>
        <v>357</v>
      </c>
      <c r="F173">
        <f>piastek[[#This Row],[miał]]+J172</f>
        <v>1071</v>
      </c>
      <c r="G173" t="str">
        <f>IF(piastek[[#This Row],[ile_kostki]]&gt;=200,"k", IF(piastek[[#This Row],[ile_orzech]]&gt;=200*1.3,"o",IF(piastek[[#This Row],[ile_mial]]&gt;= 200*1.6,"m",0)))</f>
        <v>o</v>
      </c>
      <c r="H173">
        <f>IF(piastek[[#This Row],[czym]]="k",piastek[[#This Row],[ile_kostki]]-200,piastek[[#This Row],[ile_kostki]])</f>
        <v>169</v>
      </c>
      <c r="I173">
        <f>IF(piastek[[#This Row],[czym]]="o",piastek[[#This Row],[ile_orzech]]-260,piastek[[#This Row],[ile_orzech]])</f>
        <v>97</v>
      </c>
      <c r="J173">
        <f>IF(piastek[[#This Row],[czym]]="m",piastek[[#This Row],[ile_mial]]-(200*1.6),piastek[[#This Row],[ile_mial]])</f>
        <v>1071</v>
      </c>
      <c r="K173">
        <f>piastek[[#This Row],[ile_mial]]-piastek[[#This Row],[m]]</f>
        <v>0</v>
      </c>
      <c r="L173" s="1">
        <v>42098</v>
      </c>
      <c r="M173">
        <f>piastek[[#This Row],[kostka]]*685 + piastek[[#This Row],[orzech]]*620 + piastek[[#This Row],[miał]]*380</f>
        <v>163640</v>
      </c>
    </row>
    <row r="174" spans="1:13" x14ac:dyDescent="0.25">
      <c r="A174">
        <v>75</v>
      </c>
      <c r="B174">
        <v>87</v>
      </c>
      <c r="C174">
        <v>47</v>
      </c>
      <c r="D174">
        <f>piastek[[#This Row],[kostka]]+H173</f>
        <v>244</v>
      </c>
      <c r="E174">
        <f>piastek[[#This Row],[orzech]]+I173</f>
        <v>184</v>
      </c>
      <c r="F174">
        <f>piastek[[#This Row],[miał]]+J173</f>
        <v>1118</v>
      </c>
      <c r="G174" t="str">
        <f>IF(piastek[[#This Row],[ile_kostki]]&gt;=200,"k", IF(piastek[[#This Row],[ile_orzech]]&gt;=200*1.3,"o",IF(piastek[[#This Row],[ile_mial]]&gt;= 200*1.6,"m",0)))</f>
        <v>k</v>
      </c>
      <c r="H174">
        <f>IF(piastek[[#This Row],[czym]]="k",piastek[[#This Row],[ile_kostki]]-200,piastek[[#This Row],[ile_kostki]])</f>
        <v>44</v>
      </c>
      <c r="I174">
        <f>IF(piastek[[#This Row],[czym]]="o",piastek[[#This Row],[ile_orzech]]-260,piastek[[#This Row],[ile_orzech]])</f>
        <v>184</v>
      </c>
      <c r="J174">
        <f>IF(piastek[[#This Row],[czym]]="m",piastek[[#This Row],[ile_mial]]-(200*1.6),piastek[[#This Row],[ile_mial]])</f>
        <v>1118</v>
      </c>
      <c r="K174">
        <f>piastek[[#This Row],[ile_mial]]-piastek[[#This Row],[m]]</f>
        <v>0</v>
      </c>
      <c r="L174" s="1">
        <v>42099</v>
      </c>
      <c r="M174">
        <f>piastek[[#This Row],[kostka]]*685 + piastek[[#This Row],[orzech]]*620 + piastek[[#This Row],[miał]]*380</f>
        <v>123175</v>
      </c>
    </row>
    <row r="175" spans="1:13" x14ac:dyDescent="0.25">
      <c r="A175">
        <v>38</v>
      </c>
      <c r="B175">
        <v>100</v>
      </c>
      <c r="C175">
        <v>50</v>
      </c>
      <c r="D175">
        <f>piastek[[#This Row],[kostka]]+H174</f>
        <v>82</v>
      </c>
      <c r="E175">
        <f>piastek[[#This Row],[orzech]]+I174</f>
        <v>284</v>
      </c>
      <c r="F175">
        <f>piastek[[#This Row],[miał]]+J174</f>
        <v>1168</v>
      </c>
      <c r="G175" t="str">
        <f>IF(piastek[[#This Row],[ile_kostki]]&gt;=200,"k", IF(piastek[[#This Row],[ile_orzech]]&gt;=200*1.3,"o",IF(piastek[[#This Row],[ile_mial]]&gt;= 200*1.6,"m",0)))</f>
        <v>o</v>
      </c>
      <c r="H175">
        <f>IF(piastek[[#This Row],[czym]]="k",piastek[[#This Row],[ile_kostki]]-200,piastek[[#This Row],[ile_kostki]])</f>
        <v>82</v>
      </c>
      <c r="I175">
        <f>IF(piastek[[#This Row],[czym]]="o",piastek[[#This Row],[ile_orzech]]-260,piastek[[#This Row],[ile_orzech]])</f>
        <v>24</v>
      </c>
      <c r="J175">
        <f>IF(piastek[[#This Row],[czym]]="m",piastek[[#This Row],[ile_mial]]-(200*1.6),piastek[[#This Row],[ile_mial]])</f>
        <v>1168</v>
      </c>
      <c r="K175">
        <f>piastek[[#This Row],[ile_mial]]-piastek[[#This Row],[m]]</f>
        <v>0</v>
      </c>
      <c r="L175" s="1">
        <v>42100</v>
      </c>
      <c r="M175">
        <f>piastek[[#This Row],[kostka]]*685 + piastek[[#This Row],[orzech]]*620 + piastek[[#This Row],[miał]]*380</f>
        <v>107030</v>
      </c>
    </row>
    <row r="176" spans="1:13" x14ac:dyDescent="0.25">
      <c r="A176">
        <v>80</v>
      </c>
      <c r="B176">
        <v>40</v>
      </c>
      <c r="C176">
        <v>30</v>
      </c>
      <c r="D176">
        <f>piastek[[#This Row],[kostka]]+H175</f>
        <v>162</v>
      </c>
      <c r="E176">
        <f>piastek[[#This Row],[orzech]]+I175</f>
        <v>64</v>
      </c>
      <c r="F176">
        <f>piastek[[#This Row],[miał]]+J175</f>
        <v>1198</v>
      </c>
      <c r="G176" t="str">
        <f>IF(piastek[[#This Row],[ile_kostki]]&gt;=200,"k", IF(piastek[[#This Row],[ile_orzech]]&gt;=200*1.3,"o",IF(piastek[[#This Row],[ile_mial]]&gt;= 200*1.6,"m",0)))</f>
        <v>m</v>
      </c>
      <c r="H176">
        <f>IF(piastek[[#This Row],[czym]]="k",piastek[[#This Row],[ile_kostki]]-200,piastek[[#This Row],[ile_kostki]])</f>
        <v>162</v>
      </c>
      <c r="I176">
        <f>IF(piastek[[#This Row],[czym]]="o",piastek[[#This Row],[ile_orzech]]-260,piastek[[#This Row],[ile_orzech]])</f>
        <v>64</v>
      </c>
      <c r="J176">
        <f>IF(piastek[[#This Row],[czym]]="m",piastek[[#This Row],[ile_mial]]-(200*1.6),piastek[[#This Row],[ile_mial]])</f>
        <v>878</v>
      </c>
      <c r="K176">
        <f>piastek[[#This Row],[ile_mial]]-piastek[[#This Row],[m]]</f>
        <v>320</v>
      </c>
      <c r="L176" s="1">
        <v>42101</v>
      </c>
      <c r="M176">
        <f>piastek[[#This Row],[kostka]]*685 + piastek[[#This Row],[orzech]]*620 + piastek[[#This Row],[miał]]*380</f>
        <v>91000</v>
      </c>
    </row>
    <row r="177" spans="1:13" x14ac:dyDescent="0.25">
      <c r="A177">
        <v>55</v>
      </c>
      <c r="B177">
        <v>60</v>
      </c>
      <c r="C177">
        <v>50</v>
      </c>
      <c r="D177">
        <f>piastek[[#This Row],[kostka]]+H176</f>
        <v>217</v>
      </c>
      <c r="E177">
        <f>piastek[[#This Row],[orzech]]+I176</f>
        <v>124</v>
      </c>
      <c r="F177">
        <f>piastek[[#This Row],[miał]]+J176</f>
        <v>928</v>
      </c>
      <c r="G177" t="str">
        <f>IF(piastek[[#This Row],[ile_kostki]]&gt;=200,"k", IF(piastek[[#This Row],[ile_orzech]]&gt;=200*1.3,"o",IF(piastek[[#This Row],[ile_mial]]&gt;= 200*1.6,"m",0)))</f>
        <v>k</v>
      </c>
      <c r="H177">
        <f>IF(piastek[[#This Row],[czym]]="k",piastek[[#This Row],[ile_kostki]]-200,piastek[[#This Row],[ile_kostki]])</f>
        <v>17</v>
      </c>
      <c r="I177">
        <f>IF(piastek[[#This Row],[czym]]="o",piastek[[#This Row],[ile_orzech]]-260,piastek[[#This Row],[ile_orzech]])</f>
        <v>124</v>
      </c>
      <c r="J177">
        <f>IF(piastek[[#This Row],[czym]]="m",piastek[[#This Row],[ile_mial]]-(200*1.6),piastek[[#This Row],[ile_mial]])</f>
        <v>928</v>
      </c>
      <c r="K177">
        <f>piastek[[#This Row],[ile_mial]]-piastek[[#This Row],[m]]</f>
        <v>0</v>
      </c>
      <c r="L177" s="1">
        <v>42102</v>
      </c>
      <c r="M177">
        <f>piastek[[#This Row],[kostka]]*685 + piastek[[#This Row],[orzech]]*620 + piastek[[#This Row],[miał]]*380</f>
        <v>93875</v>
      </c>
    </row>
    <row r="178" spans="1:13" x14ac:dyDescent="0.25">
      <c r="A178">
        <v>10</v>
      </c>
      <c r="B178">
        <v>80</v>
      </c>
      <c r="C178">
        <v>48</v>
      </c>
      <c r="D178">
        <f>piastek[[#This Row],[kostka]]+H177</f>
        <v>27</v>
      </c>
      <c r="E178">
        <f>piastek[[#This Row],[orzech]]+I177</f>
        <v>204</v>
      </c>
      <c r="F178">
        <f>piastek[[#This Row],[miał]]+J177</f>
        <v>976</v>
      </c>
      <c r="G178" t="str">
        <f>IF(piastek[[#This Row],[ile_kostki]]&gt;=200,"k", IF(piastek[[#This Row],[ile_orzech]]&gt;=200*1.3,"o",IF(piastek[[#This Row],[ile_mial]]&gt;= 200*1.6,"m",0)))</f>
        <v>m</v>
      </c>
      <c r="H178">
        <f>IF(piastek[[#This Row],[czym]]="k",piastek[[#This Row],[ile_kostki]]-200,piastek[[#This Row],[ile_kostki]])</f>
        <v>27</v>
      </c>
      <c r="I178">
        <f>IF(piastek[[#This Row],[czym]]="o",piastek[[#This Row],[ile_orzech]]-260,piastek[[#This Row],[ile_orzech]])</f>
        <v>204</v>
      </c>
      <c r="J178">
        <f>IF(piastek[[#This Row],[czym]]="m",piastek[[#This Row],[ile_mial]]-(200*1.6),piastek[[#This Row],[ile_mial]])</f>
        <v>656</v>
      </c>
      <c r="K178">
        <f>piastek[[#This Row],[ile_mial]]-piastek[[#This Row],[m]]</f>
        <v>320</v>
      </c>
      <c r="L178" s="1">
        <v>42103</v>
      </c>
      <c r="M178">
        <f>piastek[[#This Row],[kostka]]*685 + piastek[[#This Row],[orzech]]*620 + piastek[[#This Row],[miał]]*380</f>
        <v>74690</v>
      </c>
    </row>
    <row r="179" spans="1:13" x14ac:dyDescent="0.25">
      <c r="A179">
        <v>95</v>
      </c>
      <c r="B179">
        <v>60</v>
      </c>
      <c r="C179">
        <v>51</v>
      </c>
      <c r="D179">
        <f>piastek[[#This Row],[kostka]]+H178</f>
        <v>122</v>
      </c>
      <c r="E179">
        <f>piastek[[#This Row],[orzech]]+I178</f>
        <v>264</v>
      </c>
      <c r="F179">
        <f>piastek[[#This Row],[miał]]+J178</f>
        <v>707</v>
      </c>
      <c r="G179" t="str">
        <f>IF(piastek[[#This Row],[ile_kostki]]&gt;=200,"k", IF(piastek[[#This Row],[ile_orzech]]&gt;=200*1.3,"o",IF(piastek[[#This Row],[ile_mial]]&gt;= 200*1.6,"m",0)))</f>
        <v>o</v>
      </c>
      <c r="H179">
        <f>IF(piastek[[#This Row],[czym]]="k",piastek[[#This Row],[ile_kostki]]-200,piastek[[#This Row],[ile_kostki]])</f>
        <v>122</v>
      </c>
      <c r="I179">
        <f>IF(piastek[[#This Row],[czym]]="o",piastek[[#This Row],[ile_orzech]]-260,piastek[[#This Row],[ile_orzech]])</f>
        <v>4</v>
      </c>
      <c r="J179">
        <f>IF(piastek[[#This Row],[czym]]="m",piastek[[#This Row],[ile_mial]]-(200*1.6),piastek[[#This Row],[ile_mial]])</f>
        <v>707</v>
      </c>
      <c r="K179">
        <f>piastek[[#This Row],[ile_mial]]-piastek[[#This Row],[m]]</f>
        <v>0</v>
      </c>
      <c r="L179" s="1">
        <v>42104</v>
      </c>
      <c r="M179">
        <f>piastek[[#This Row],[kostka]]*685 + piastek[[#This Row],[orzech]]*620 + piastek[[#This Row],[miał]]*380</f>
        <v>121655</v>
      </c>
    </row>
    <row r="180" spans="1:13" x14ac:dyDescent="0.25">
      <c r="A180">
        <v>90</v>
      </c>
      <c r="B180">
        <v>100</v>
      </c>
      <c r="C180">
        <v>50</v>
      </c>
      <c r="D180">
        <f>piastek[[#This Row],[kostka]]+H179</f>
        <v>212</v>
      </c>
      <c r="E180">
        <f>piastek[[#This Row],[orzech]]+I179</f>
        <v>104</v>
      </c>
      <c r="F180">
        <f>piastek[[#This Row],[miał]]+J179</f>
        <v>757</v>
      </c>
      <c r="G180" t="str">
        <f>IF(piastek[[#This Row],[ile_kostki]]&gt;=200,"k", IF(piastek[[#This Row],[ile_orzech]]&gt;=200*1.3,"o",IF(piastek[[#This Row],[ile_mial]]&gt;= 200*1.6,"m",0)))</f>
        <v>k</v>
      </c>
      <c r="H180">
        <f>IF(piastek[[#This Row],[czym]]="k",piastek[[#This Row],[ile_kostki]]-200,piastek[[#This Row],[ile_kostki]])</f>
        <v>12</v>
      </c>
      <c r="I180">
        <f>IF(piastek[[#This Row],[czym]]="o",piastek[[#This Row],[ile_orzech]]-260,piastek[[#This Row],[ile_orzech]])</f>
        <v>104</v>
      </c>
      <c r="J180">
        <f>IF(piastek[[#This Row],[czym]]="m",piastek[[#This Row],[ile_mial]]-(200*1.6),piastek[[#This Row],[ile_mial]])</f>
        <v>757</v>
      </c>
      <c r="K180">
        <f>piastek[[#This Row],[ile_mial]]-piastek[[#This Row],[m]]</f>
        <v>0</v>
      </c>
      <c r="L180" s="1">
        <v>42105</v>
      </c>
      <c r="M180">
        <f>piastek[[#This Row],[kostka]]*685 + piastek[[#This Row],[orzech]]*620 + piastek[[#This Row],[miał]]*380</f>
        <v>142650</v>
      </c>
    </row>
    <row r="181" spans="1:13" x14ac:dyDescent="0.25">
      <c r="A181">
        <v>186</v>
      </c>
      <c r="B181">
        <v>60</v>
      </c>
      <c r="C181">
        <v>92</v>
      </c>
      <c r="D181">
        <f>piastek[[#This Row],[kostka]]+H180</f>
        <v>198</v>
      </c>
      <c r="E181">
        <f>piastek[[#This Row],[orzech]]+I180</f>
        <v>164</v>
      </c>
      <c r="F181">
        <f>piastek[[#This Row],[miał]]+J180</f>
        <v>849</v>
      </c>
      <c r="G181" t="str">
        <f>IF(piastek[[#This Row],[ile_kostki]]&gt;=200,"k", IF(piastek[[#This Row],[ile_orzech]]&gt;=200*1.3,"o",IF(piastek[[#This Row],[ile_mial]]&gt;= 200*1.6,"m",0)))</f>
        <v>m</v>
      </c>
      <c r="H181">
        <f>IF(piastek[[#This Row],[czym]]="k",piastek[[#This Row],[ile_kostki]]-200,piastek[[#This Row],[ile_kostki]])</f>
        <v>198</v>
      </c>
      <c r="I181">
        <f>IF(piastek[[#This Row],[czym]]="o",piastek[[#This Row],[ile_orzech]]-260,piastek[[#This Row],[ile_orzech]])</f>
        <v>164</v>
      </c>
      <c r="J181">
        <f>IF(piastek[[#This Row],[czym]]="m",piastek[[#This Row],[ile_mial]]-(200*1.6),piastek[[#This Row],[ile_mial]])</f>
        <v>529</v>
      </c>
      <c r="K181">
        <f>piastek[[#This Row],[ile_mial]]-piastek[[#This Row],[m]]</f>
        <v>320</v>
      </c>
      <c r="L181" s="1">
        <v>42106</v>
      </c>
      <c r="M181">
        <f>piastek[[#This Row],[kostka]]*685 + piastek[[#This Row],[orzech]]*620 + piastek[[#This Row],[miał]]*380</f>
        <v>199570</v>
      </c>
    </row>
    <row r="182" spans="1:13" x14ac:dyDescent="0.25">
      <c r="A182">
        <v>2</v>
      </c>
      <c r="B182">
        <v>40</v>
      </c>
      <c r="C182">
        <v>50</v>
      </c>
      <c r="D182">
        <f>piastek[[#This Row],[kostka]]+H181</f>
        <v>200</v>
      </c>
      <c r="E182">
        <f>piastek[[#This Row],[orzech]]+I181</f>
        <v>204</v>
      </c>
      <c r="F182">
        <f>piastek[[#This Row],[miał]]+J181</f>
        <v>579</v>
      </c>
      <c r="G182" t="str">
        <f>IF(piastek[[#This Row],[ile_kostki]]&gt;=200,"k", IF(piastek[[#This Row],[ile_orzech]]&gt;=200*1.3,"o",IF(piastek[[#This Row],[ile_mial]]&gt;= 200*1.6,"m",0)))</f>
        <v>k</v>
      </c>
      <c r="H182">
        <f>IF(piastek[[#This Row],[czym]]="k",piastek[[#This Row],[ile_kostki]]-200,piastek[[#This Row],[ile_kostki]])</f>
        <v>0</v>
      </c>
      <c r="I182">
        <f>IF(piastek[[#This Row],[czym]]="o",piastek[[#This Row],[ile_orzech]]-260,piastek[[#This Row],[ile_orzech]])</f>
        <v>204</v>
      </c>
      <c r="J182">
        <f>IF(piastek[[#This Row],[czym]]="m",piastek[[#This Row],[ile_mial]]-(200*1.6),piastek[[#This Row],[ile_mial]])</f>
        <v>579</v>
      </c>
      <c r="K182">
        <f>piastek[[#This Row],[ile_mial]]-piastek[[#This Row],[m]]</f>
        <v>0</v>
      </c>
      <c r="L182" s="1">
        <v>42107</v>
      </c>
      <c r="M182">
        <f>piastek[[#This Row],[kostka]]*685 + piastek[[#This Row],[orzech]]*620 + piastek[[#This Row],[miał]]*380</f>
        <v>45170</v>
      </c>
    </row>
    <row r="183" spans="1:13" x14ac:dyDescent="0.25">
      <c r="A183">
        <v>136</v>
      </c>
      <c r="B183">
        <v>20</v>
      </c>
      <c r="C183">
        <v>66</v>
      </c>
      <c r="D183">
        <f>piastek[[#This Row],[kostka]]+H182</f>
        <v>136</v>
      </c>
      <c r="E183">
        <f>piastek[[#This Row],[orzech]]+I182</f>
        <v>224</v>
      </c>
      <c r="F183">
        <f>piastek[[#This Row],[miał]]+J182</f>
        <v>645</v>
      </c>
      <c r="G183" t="str">
        <f>IF(piastek[[#This Row],[ile_kostki]]&gt;=200,"k", IF(piastek[[#This Row],[ile_orzech]]&gt;=200*1.3,"o",IF(piastek[[#This Row],[ile_mial]]&gt;= 200*1.6,"m",0)))</f>
        <v>m</v>
      </c>
      <c r="H183">
        <f>IF(piastek[[#This Row],[czym]]="k",piastek[[#This Row],[ile_kostki]]-200,piastek[[#This Row],[ile_kostki]])</f>
        <v>136</v>
      </c>
      <c r="I183">
        <f>IF(piastek[[#This Row],[czym]]="o",piastek[[#This Row],[ile_orzech]]-260,piastek[[#This Row],[ile_orzech]])</f>
        <v>224</v>
      </c>
      <c r="J183">
        <f>IF(piastek[[#This Row],[czym]]="m",piastek[[#This Row],[ile_mial]]-(200*1.6),piastek[[#This Row],[ile_mial]])</f>
        <v>325</v>
      </c>
      <c r="K183">
        <f>piastek[[#This Row],[ile_mial]]-piastek[[#This Row],[m]]</f>
        <v>320</v>
      </c>
      <c r="L183" s="1">
        <v>42108</v>
      </c>
      <c r="M183">
        <f>piastek[[#This Row],[kostka]]*685 + piastek[[#This Row],[orzech]]*620 + piastek[[#This Row],[miał]]*380</f>
        <v>130640</v>
      </c>
    </row>
    <row r="184" spans="1:13" x14ac:dyDescent="0.25">
      <c r="A184">
        <v>4</v>
      </c>
      <c r="B184">
        <v>20</v>
      </c>
      <c r="C184">
        <v>10</v>
      </c>
      <c r="D184">
        <f>piastek[[#This Row],[kostka]]+H183</f>
        <v>140</v>
      </c>
      <c r="E184">
        <f>piastek[[#This Row],[orzech]]+I183</f>
        <v>244</v>
      </c>
      <c r="F184">
        <f>piastek[[#This Row],[miał]]+J183</f>
        <v>335</v>
      </c>
      <c r="G184" t="str">
        <f>IF(piastek[[#This Row],[ile_kostki]]&gt;=200,"k", IF(piastek[[#This Row],[ile_orzech]]&gt;=200*1.3,"o",IF(piastek[[#This Row],[ile_mial]]&gt;= 200*1.6,"m",0)))</f>
        <v>m</v>
      </c>
      <c r="H184">
        <f>IF(piastek[[#This Row],[czym]]="k",piastek[[#This Row],[ile_kostki]]-200,piastek[[#This Row],[ile_kostki]])</f>
        <v>140</v>
      </c>
      <c r="I184">
        <f>IF(piastek[[#This Row],[czym]]="o",piastek[[#This Row],[ile_orzech]]-260,piastek[[#This Row],[ile_orzech]])</f>
        <v>244</v>
      </c>
      <c r="J184">
        <f>IF(piastek[[#This Row],[czym]]="m",piastek[[#This Row],[ile_mial]]-(200*1.6),piastek[[#This Row],[ile_mial]])</f>
        <v>15</v>
      </c>
      <c r="K184">
        <f>piastek[[#This Row],[ile_mial]]-piastek[[#This Row],[m]]</f>
        <v>320</v>
      </c>
      <c r="L184" s="1">
        <v>42109</v>
      </c>
      <c r="M184">
        <f>piastek[[#This Row],[kostka]]*685 + piastek[[#This Row],[orzech]]*620 + piastek[[#This Row],[miał]]*380</f>
        <v>18940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EC9D-2377-44A2-AA0C-1EC9DC88969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2 b G t V C + Y D Q y k A A A A 9 Q A A A B I A H A B D b 2 5 m a W c v U G F j a 2 F n Z S 5 4 b W w g o h g A K K A U A A A A A A A A A A A A A A A A A A A A A A A A A A A A h Y + x D o I w F E V / h X S n r X U R 8 i i J D i 6 S m J g Y 1 6 Z U a I S H g W L 5 N w c / y V 8 Q o 6 i b 4 z 3 3 D P f e r z d I h 7 o K L q b t b I M J m V F O A o O 6 y S 0 W C e n d M V y Q V M J W 6 Z M q T D D K 2 M V D l y e k d O 4 c M + a 9 p 3 5 O m 7 Z g g v M Z O 2 S b n S 5 N r c h H t v / l 0 G L n F G p D J O x f Y 6 S g U U Q F F 5 Q D m x h k F r + 9 G O c + 2 x 8 I q 7 5 y f W u k w X C 9 B D Z F Y O 8 L 8 g F Q S w M E F A A C A A g A 2 b G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x r V Q X k 1 f U E A E A A I 0 B A A A T A B w A R m 9 y b X V s Y X M v U 2 V j d G l v b j E u b S C i G A A o o B Q A A A A A A A A A A A A A A A A A A A A A A A A A A A B 1 j 8 9 K w 0 A Q x s 8 G 8 g 7 L e k l g C S a 1 H i w 5 J Q p e F G m 9 a K S s y V S X J r N h d 1 K N p R d f y Z N n 6 X u 5 G v 8 g 6 F x m d n 4 f s 9 9 n o S S l k U 2 H H k 9 8 z / f s n T R Q s V Z J S 7 B k K a u B f I + 5 2 r 6 Y 1 + d q + 6 T d M r O r K N d l 1 w B S c K x q i D K N 5 B 4 2 4 N l h c W H B 2 K K R h v r i D C E 3 a g V F r p c f + t 4 B 6 o y c K 1 z I o n w E c 6 + g n C d 7 8 b j 4 / D a i B + K h u M q h V o 0 i M C n f 4 Y J l u u 4 a t O l I s C M s d a X w N o 2 T c S L Y e a c J p t T X k P 6 M 0 a l G u A 7 F Y H + X X z Y K 0 A X V j P q W u x Q z e e N U M y P R L r R p h v O z v g U b f I c V 6 z U f Q O w c n C A d 7 E f v k o 1 g X y D 5 D 4 x + g 0 3 o e w r / d j N 5 A 1 B L A Q I t A B Q A A g A I A N m x r V Q v m A 0 M p A A A A P U A A A A S A A A A A A A A A A A A A A A A A A A A A A B D b 2 5 m a W c v U G F j a 2 F n Z S 5 4 b W x Q S w E C L Q A U A A I A C A D Z s a 1 U D 8 r p q 6 Q A A A D p A A A A E w A A A A A A A A A A A A A A A A D w A A A A W 0 N v b n R l b n R f V H l w Z X N d L n h t b F B L A Q I t A B Q A A g A I A N m x r V Q X k 1 f U E A E A A I 0 B A A A T A A A A A A A A A A A A A A A A A O E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I I A A A A A A A A w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F z d G V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l h c 3 R l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N U M j A 6 M T Q 6 N D k u O T k 0 M D g w M 1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h c 3 R l a y 9 B d X R v U m V t b 3 Z l Z E N v b H V t b n M x L n t D b 2 x 1 b W 4 x L D B 9 J n F 1 b 3 Q 7 L C Z x d W 9 0 O 1 N l Y 3 R p b 2 4 x L 3 B p Y X N 0 Z W s v Q X V 0 b 1 J l b W 9 2 Z W R D b 2 x 1 b W 5 z M S 5 7 Q 2 9 s d W 1 u M i w x f S Z x d W 9 0 O y w m c X V v d D t T Z W N 0 a W 9 u M S 9 w a W F z d G V r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h c 3 R l a y 9 B d X R v U m V t b 3 Z l Z E N v b H V t b n M x L n t D b 2 x 1 b W 4 x L D B 9 J n F 1 b 3 Q 7 L C Z x d W 9 0 O 1 N l Y 3 R p b 2 4 x L 3 B p Y X N 0 Z W s v Q X V 0 b 1 J l b W 9 2 Z W R D b 2 x 1 b W 5 z M S 5 7 Q 2 9 s d W 1 u M i w x f S Z x d W 9 0 O y w m c X V v d D t T Z W N 0 a W 9 u M S 9 w a W F z d G V r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Y X N 0 Z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h c 3 R l a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f u N + H P s 7 E i r E v S O b 8 4 m h A A A A A A C A A A A A A A Q Z g A A A A E A A C A A A A B x P Y b S h O p w l J s z c a 1 v i h 6 L m i 2 Z b A Y 1 P m u M e n s s 8 E G 8 I A A A A A A O g A A A A A I A A C A A A A A a m + t g x S a I A g c E q D x D y 6 f f x o p U s q s g X l U 5 c m + o i i E g U 1 A A A A C f k s o D h N h E u b f d 2 Y d A L r w X + G C w d E b 0 V t k t e N 5 1 n t t 4 w 0 V C C q R o 4 r s R p N d V D 4 c 0 n g z 4 t 9 8 N u e 0 X 7 h q s l + B A b 1 4 9 n w b r q R v E Y r w 6 6 W 2 K W S 0 H N 0 A A A A A w p I K Z S E w u g l p R V + f 6 S q / a C z T P D X v G 1 9 i I 0 n D E v k 1 9 x n X l u h B w f 8 W C L n 1 I d B P Q d 4 W v S w / 0 I B K U 0 o / x z h F 9 3 O n / < / D a t a M a s h u p > 
</file>

<file path=customXml/itemProps1.xml><?xml version="1.0" encoding="utf-8"?>
<ds:datastoreItem xmlns:ds="http://schemas.openxmlformats.org/officeDocument/2006/customXml" ds:itemID="{6FFF9E31-8A67-4EBE-8027-0C22D1566C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Arkusz6</vt:lpstr>
      <vt:lpstr>piastek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 Cichosz</dc:creator>
  <cp:lastModifiedBy>Martyna Cichosz</cp:lastModifiedBy>
  <dcterms:created xsi:type="dcterms:W3CDTF">2022-05-13T20:08:12Z</dcterms:created>
  <dcterms:modified xsi:type="dcterms:W3CDTF">2022-05-13T20:43:03Z</dcterms:modified>
</cp:coreProperties>
</file>