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4.xml" ContentType="application/vnd.openxmlformats-officedocument.spreadsheetml.pivot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68fe218c1544e15/Dokumenty/matura_infa/czerwiec_2017/"/>
    </mc:Choice>
  </mc:AlternateContent>
  <xr:revisionPtr revIDLastSave="264" documentId="8_{32F0D7A8-408F-44F6-940F-544C3623CEEC}" xr6:coauthVersionLast="47" xr6:coauthVersionMax="47" xr10:uidLastSave="{10B00D41-B506-4AA6-AFAA-84F3F70ABAAE}"/>
  <bookViews>
    <workbookView xWindow="-120" yWindow="-120" windowWidth="29040" windowHeight="15840" xr2:uid="{75253E36-3B95-419B-8669-007A21117BCA}"/>
  </bookViews>
  <sheets>
    <sheet name="transport" sheetId="2" r:id="rId1"/>
    <sheet name="zad2" sheetId="5" r:id="rId2"/>
    <sheet name="zad 2 wykres" sheetId="8" r:id="rId3"/>
    <sheet name="zad3" sheetId="12" r:id="rId4"/>
    <sheet name="marki_model" sheetId="6" r:id="rId5"/>
    <sheet name="pomoc_zamiana_spacji" sheetId="1" r:id="rId6"/>
    <sheet name="pomoc" sheetId="3" r:id="rId7"/>
  </sheets>
  <definedNames>
    <definedName name="DaneZewnętrzne_1" localSheetId="4" hidden="1">marki_model!$A$1:$C$135</definedName>
    <definedName name="DaneZewnętrzne_1" localSheetId="0" hidden="1">transport!$A$1:$F$135</definedName>
  </definedNames>
  <calcPr calcId="191029"/>
  <pivotCaches>
    <pivotCache cacheId="0" r:id="rId8"/>
    <pivotCache cacheId="1" r:id="rId9"/>
    <pivotCache cacheId="2" r:id="rId10"/>
    <pivotCache cacheId="3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" i="2" l="1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C135" i="3"/>
  <c r="A135" i="3"/>
  <c r="C134" i="3"/>
  <c r="A134" i="3"/>
  <c r="C133" i="3"/>
  <c r="A133" i="3"/>
  <c r="C132" i="3"/>
  <c r="A132" i="3"/>
  <c r="C131" i="3"/>
  <c r="A131" i="3"/>
  <c r="C130" i="3"/>
  <c r="A130" i="3"/>
  <c r="C129" i="3"/>
  <c r="A129" i="3"/>
  <c r="C128" i="3"/>
  <c r="A128" i="3"/>
  <c r="C127" i="3"/>
  <c r="A127" i="3"/>
  <c r="C126" i="3"/>
  <c r="A126" i="3"/>
  <c r="C125" i="3"/>
  <c r="A125" i="3"/>
  <c r="C124" i="3"/>
  <c r="A124" i="3"/>
  <c r="C123" i="3"/>
  <c r="A123" i="3"/>
  <c r="C122" i="3"/>
  <c r="A122" i="3"/>
  <c r="C121" i="3"/>
  <c r="A121" i="3"/>
  <c r="C120" i="3"/>
  <c r="A120" i="3"/>
  <c r="C119" i="3"/>
  <c r="A119" i="3"/>
  <c r="C118" i="3"/>
  <c r="A118" i="3"/>
  <c r="C117" i="3"/>
  <c r="A117" i="3"/>
  <c r="C116" i="3"/>
  <c r="A116" i="3"/>
  <c r="C115" i="3"/>
  <c r="A115" i="3"/>
  <c r="C114" i="3"/>
  <c r="A114" i="3"/>
  <c r="C113" i="3"/>
  <c r="A113" i="3"/>
  <c r="C112" i="3"/>
  <c r="A112" i="3"/>
  <c r="C111" i="3"/>
  <c r="A111" i="3"/>
  <c r="C110" i="3"/>
  <c r="A110" i="3"/>
  <c r="C109" i="3"/>
  <c r="A109" i="3"/>
  <c r="C108" i="3"/>
  <c r="A108" i="3"/>
  <c r="C107" i="3"/>
  <c r="A107" i="3"/>
  <c r="C106" i="3"/>
  <c r="A106" i="3"/>
  <c r="C105" i="3"/>
  <c r="A105" i="3"/>
  <c r="C104" i="3"/>
  <c r="A104" i="3"/>
  <c r="C103" i="3"/>
  <c r="A103" i="3"/>
  <c r="C102" i="3"/>
  <c r="A102" i="3"/>
  <c r="C101" i="3"/>
  <c r="A101" i="3"/>
  <c r="C100" i="3"/>
  <c r="A100" i="3"/>
  <c r="C99" i="3"/>
  <c r="A99" i="3"/>
  <c r="C98" i="3"/>
  <c r="A98" i="3"/>
  <c r="C97" i="3"/>
  <c r="A97" i="3"/>
  <c r="C96" i="3"/>
  <c r="A96" i="3"/>
  <c r="C95" i="3"/>
  <c r="A95" i="3"/>
  <c r="C94" i="3"/>
  <c r="A94" i="3"/>
  <c r="C93" i="3"/>
  <c r="A93" i="3"/>
  <c r="C92" i="3"/>
  <c r="A92" i="3"/>
  <c r="C91" i="3"/>
  <c r="A91" i="3"/>
  <c r="C90" i="3"/>
  <c r="A90" i="3"/>
  <c r="C89" i="3"/>
  <c r="A89" i="3"/>
  <c r="C88" i="3"/>
  <c r="A88" i="3"/>
  <c r="C87" i="3"/>
  <c r="A87" i="3"/>
  <c r="C86" i="3"/>
  <c r="A86" i="3"/>
  <c r="C85" i="3"/>
  <c r="A85" i="3"/>
  <c r="C84" i="3"/>
  <c r="A84" i="3"/>
  <c r="C83" i="3"/>
  <c r="A83" i="3"/>
  <c r="C82" i="3"/>
  <c r="A82" i="3"/>
  <c r="C81" i="3"/>
  <c r="A81" i="3"/>
  <c r="C80" i="3"/>
  <c r="A80" i="3"/>
  <c r="C79" i="3"/>
  <c r="A79" i="3"/>
  <c r="C78" i="3"/>
  <c r="A78" i="3"/>
  <c r="C77" i="3"/>
  <c r="A77" i="3"/>
  <c r="C76" i="3"/>
  <c r="A76" i="3"/>
  <c r="C75" i="3"/>
  <c r="A75" i="3"/>
  <c r="C74" i="3"/>
  <c r="A74" i="3"/>
  <c r="C73" i="3"/>
  <c r="A73" i="3"/>
  <c r="C72" i="3"/>
  <c r="A72" i="3"/>
  <c r="C71" i="3"/>
  <c r="A71" i="3"/>
  <c r="C70" i="3"/>
  <c r="A70" i="3"/>
  <c r="C69" i="3"/>
  <c r="A69" i="3"/>
  <c r="C68" i="3"/>
  <c r="A68" i="3"/>
  <c r="C67" i="3"/>
  <c r="A67" i="3"/>
  <c r="C66" i="3"/>
  <c r="A66" i="3"/>
  <c r="C65" i="3"/>
  <c r="A65" i="3"/>
  <c r="C64" i="3"/>
  <c r="A64" i="3"/>
  <c r="C63" i="3"/>
  <c r="A63" i="3"/>
  <c r="C62" i="3"/>
  <c r="A62" i="3"/>
  <c r="C61" i="3"/>
  <c r="A61" i="3"/>
  <c r="C60" i="3"/>
  <c r="A60" i="3"/>
  <c r="C59" i="3"/>
  <c r="A59" i="3"/>
  <c r="C58" i="3"/>
  <c r="A58" i="3"/>
  <c r="C57" i="3"/>
  <c r="A57" i="3"/>
  <c r="C56" i="3"/>
  <c r="A56" i="3"/>
  <c r="C55" i="3"/>
  <c r="A55" i="3"/>
  <c r="C54" i="3"/>
  <c r="A54" i="3"/>
  <c r="C53" i="3"/>
  <c r="A53" i="3"/>
  <c r="C52" i="3"/>
  <c r="A52" i="3"/>
  <c r="C51" i="3"/>
  <c r="A51" i="3"/>
  <c r="C50" i="3"/>
  <c r="A50" i="3"/>
  <c r="C49" i="3"/>
  <c r="A49" i="3"/>
  <c r="C48" i="3"/>
  <c r="A48" i="3"/>
  <c r="C47" i="3"/>
  <c r="A47" i="3"/>
  <c r="C46" i="3"/>
  <c r="A46" i="3"/>
  <c r="C45" i="3"/>
  <c r="A45" i="3"/>
  <c r="C44" i="3"/>
  <c r="A44" i="3"/>
  <c r="C43" i="3"/>
  <c r="A43" i="3"/>
  <c r="C42" i="3"/>
  <c r="A42" i="3"/>
  <c r="C41" i="3"/>
  <c r="A41" i="3"/>
  <c r="C40" i="3"/>
  <c r="A40" i="3"/>
  <c r="C39" i="3"/>
  <c r="A39" i="3"/>
  <c r="C38" i="3"/>
  <c r="A38" i="3"/>
  <c r="C37" i="3"/>
  <c r="A37" i="3"/>
  <c r="C36" i="3"/>
  <c r="A36" i="3"/>
  <c r="C35" i="3"/>
  <c r="A35" i="3"/>
  <c r="C34" i="3"/>
  <c r="A34" i="3"/>
  <c r="C33" i="3"/>
  <c r="A33" i="3"/>
  <c r="C32" i="3"/>
  <c r="A32" i="3"/>
  <c r="C31" i="3"/>
  <c r="A31" i="3"/>
  <c r="C30" i="3"/>
  <c r="A30" i="3"/>
  <c r="C29" i="3"/>
  <c r="A29" i="3"/>
  <c r="C28" i="3"/>
  <c r="A28" i="3"/>
  <c r="C27" i="3"/>
  <c r="A27" i="3"/>
  <c r="C26" i="3"/>
  <c r="A26" i="3"/>
  <c r="C25" i="3"/>
  <c r="A25" i="3"/>
  <c r="C24" i="3"/>
  <c r="A24" i="3"/>
  <c r="C23" i="3"/>
  <c r="A23" i="3"/>
  <c r="C22" i="3"/>
  <c r="A22" i="3"/>
  <c r="C21" i="3"/>
  <c r="A21" i="3"/>
  <c r="C20" i="3"/>
  <c r="A20" i="3"/>
  <c r="C19" i="3"/>
  <c r="A19" i="3"/>
  <c r="C18" i="3"/>
  <c r="A18" i="3"/>
  <c r="C17" i="3"/>
  <c r="A17" i="3"/>
  <c r="C16" i="3"/>
  <c r="A16" i="3"/>
  <c r="C15" i="3"/>
  <c r="A15" i="3"/>
  <c r="C14" i="3"/>
  <c r="A14" i="3"/>
  <c r="C13" i="3"/>
  <c r="A13" i="3"/>
  <c r="C12" i="3"/>
  <c r="A12" i="3"/>
  <c r="C11" i="3"/>
  <c r="A11" i="3"/>
  <c r="C10" i="3"/>
  <c r="A10" i="3"/>
  <c r="C9" i="3"/>
  <c r="A9" i="3"/>
  <c r="C8" i="3"/>
  <c r="A8" i="3"/>
  <c r="C7" i="3"/>
  <c r="A7" i="3"/>
  <c r="C6" i="3"/>
  <c r="A6" i="3"/>
  <c r="C5" i="3"/>
  <c r="A5" i="3"/>
  <c r="C4" i="3"/>
  <c r="A4" i="3"/>
  <c r="C3" i="3"/>
  <c r="A3" i="3"/>
  <c r="C2" i="3"/>
  <c r="A2" i="3"/>
  <c r="K9" i="2"/>
  <c r="K6" i="2"/>
  <c r="K3" i="2"/>
  <c r="K4" i="2"/>
  <c r="K8" i="2"/>
  <c r="K114" i="2"/>
  <c r="K115" i="2"/>
  <c r="K40" i="2"/>
  <c r="K54" i="2"/>
  <c r="K83" i="2"/>
  <c r="K18" i="2"/>
  <c r="K41" i="2"/>
  <c r="K25" i="2"/>
  <c r="K42" i="2"/>
  <c r="K36" i="2"/>
  <c r="K87" i="2"/>
  <c r="K37" i="2"/>
  <c r="K55" i="2"/>
  <c r="K77" i="2"/>
  <c r="K2" i="2"/>
  <c r="K79" i="2"/>
  <c r="K80" i="2"/>
  <c r="K84" i="2"/>
  <c r="K38" i="2"/>
  <c r="K19" i="2"/>
  <c r="K27" i="2"/>
  <c r="K16" i="2"/>
  <c r="K88" i="2"/>
  <c r="K89" i="2"/>
  <c r="K75" i="2"/>
  <c r="K118" i="2"/>
  <c r="K69" i="2"/>
  <c r="K57" i="2"/>
  <c r="K106" i="2"/>
  <c r="K59" i="2"/>
  <c r="K65" i="2"/>
  <c r="K63" i="2"/>
  <c r="K67" i="2"/>
  <c r="K12" i="2"/>
  <c r="K90" i="2"/>
  <c r="K43" i="2"/>
  <c r="K7" i="2"/>
  <c r="K26" i="2"/>
  <c r="K28" i="2"/>
  <c r="K85" i="2"/>
  <c r="K29" i="2"/>
  <c r="K86" i="2"/>
  <c r="K52" i="2"/>
  <c r="K17" i="2"/>
  <c r="K14" i="2"/>
  <c r="K5" i="2"/>
  <c r="K45" i="2"/>
  <c r="K46" i="2"/>
  <c r="K47" i="2"/>
  <c r="K93" i="2"/>
  <c r="K66" i="2"/>
  <c r="K61" i="2"/>
  <c r="K68" i="2"/>
  <c r="K48" i="2"/>
  <c r="K49" i="2"/>
  <c r="K44" i="2"/>
  <c r="K30" i="2"/>
  <c r="K110" i="2"/>
  <c r="K111" i="2"/>
  <c r="K112" i="2"/>
  <c r="K113" i="2"/>
  <c r="K50" i="2"/>
  <c r="K51" i="2"/>
  <c r="K60" i="2"/>
  <c r="K100" i="2"/>
  <c r="K101" i="2"/>
  <c r="K102" i="2"/>
  <c r="K103" i="2"/>
  <c r="K104" i="2"/>
  <c r="K105" i="2"/>
  <c r="K13" i="2"/>
  <c r="K23" i="2"/>
  <c r="K56" i="2"/>
  <c r="K78" i="2"/>
  <c r="K39" i="2"/>
  <c r="K20" i="2"/>
  <c r="K76" i="2"/>
  <c r="K108" i="2"/>
  <c r="K10" i="2"/>
  <c r="K11" i="2"/>
  <c r="K70" i="2"/>
  <c r="K95" i="2"/>
  <c r="K96" i="2"/>
  <c r="K97" i="2"/>
  <c r="K98" i="2"/>
  <c r="K99" i="2"/>
  <c r="K91" i="2"/>
  <c r="K107" i="2"/>
  <c r="K92" i="2"/>
  <c r="K116" i="2"/>
  <c r="K94" i="2"/>
  <c r="K31" i="2"/>
  <c r="K32" i="2"/>
  <c r="K33" i="2"/>
  <c r="K34" i="2"/>
  <c r="K35" i="2"/>
  <c r="K64" i="2"/>
  <c r="K24" i="2"/>
  <c r="K81" i="2"/>
  <c r="K82" i="2"/>
  <c r="K53" i="2"/>
  <c r="K15" i="2"/>
  <c r="K119" i="2"/>
  <c r="K123" i="2"/>
  <c r="K124" i="2"/>
  <c r="K125" i="2"/>
  <c r="K126" i="2"/>
  <c r="K127" i="2"/>
  <c r="K128" i="2"/>
  <c r="K129" i="2"/>
  <c r="K130" i="2"/>
  <c r="K117" i="2"/>
  <c r="K71" i="2"/>
  <c r="K73" i="2"/>
  <c r="K74" i="2"/>
  <c r="K109" i="2"/>
  <c r="K58" i="2"/>
  <c r="K21" i="2"/>
  <c r="K120" i="2"/>
  <c r="K121" i="2"/>
  <c r="K122" i="2"/>
  <c r="K72" i="2"/>
  <c r="K22" i="2"/>
  <c r="K62" i="2"/>
  <c r="K131" i="2"/>
  <c r="K132" i="2"/>
  <c r="K133" i="2"/>
  <c r="K134" i="2"/>
  <c r="K135" i="2"/>
  <c r="J9" i="2"/>
  <c r="J6" i="2"/>
  <c r="J3" i="2"/>
  <c r="J4" i="2"/>
  <c r="J8" i="2"/>
  <c r="J114" i="2"/>
  <c r="J115" i="2"/>
  <c r="J40" i="2"/>
  <c r="J54" i="2"/>
  <c r="J83" i="2"/>
  <c r="J18" i="2"/>
  <c r="J41" i="2"/>
  <c r="J25" i="2"/>
  <c r="J42" i="2"/>
  <c r="J36" i="2"/>
  <c r="J87" i="2"/>
  <c r="J37" i="2"/>
  <c r="J55" i="2"/>
  <c r="J77" i="2"/>
  <c r="J2" i="2"/>
  <c r="J79" i="2"/>
  <c r="J80" i="2"/>
  <c r="J84" i="2"/>
  <c r="J38" i="2"/>
  <c r="J19" i="2"/>
  <c r="J27" i="2"/>
  <c r="J16" i="2"/>
  <c r="J88" i="2"/>
  <c r="J89" i="2"/>
  <c r="J75" i="2"/>
  <c r="J118" i="2"/>
  <c r="J69" i="2"/>
  <c r="J57" i="2"/>
  <c r="J106" i="2"/>
  <c r="J59" i="2"/>
  <c r="J65" i="2"/>
  <c r="J63" i="2"/>
  <c r="J67" i="2"/>
  <c r="J12" i="2"/>
  <c r="J90" i="2"/>
  <c r="J43" i="2"/>
  <c r="J7" i="2"/>
  <c r="J26" i="2"/>
  <c r="J28" i="2"/>
  <c r="J85" i="2"/>
  <c r="J29" i="2"/>
  <c r="J86" i="2"/>
  <c r="J52" i="2"/>
  <c r="J17" i="2"/>
  <c r="J14" i="2"/>
  <c r="J5" i="2"/>
  <c r="J45" i="2"/>
  <c r="J46" i="2"/>
  <c r="J47" i="2"/>
  <c r="J93" i="2"/>
  <c r="J66" i="2"/>
  <c r="J61" i="2"/>
  <c r="J68" i="2"/>
  <c r="J48" i="2"/>
  <c r="J49" i="2"/>
  <c r="J44" i="2"/>
  <c r="J30" i="2"/>
  <c r="J110" i="2"/>
  <c r="J111" i="2"/>
  <c r="J112" i="2"/>
  <c r="J113" i="2"/>
  <c r="J50" i="2"/>
  <c r="J51" i="2"/>
  <c r="J60" i="2"/>
  <c r="J100" i="2"/>
  <c r="J101" i="2"/>
  <c r="J102" i="2"/>
  <c r="J103" i="2"/>
  <c r="J104" i="2"/>
  <c r="J105" i="2"/>
  <c r="J13" i="2"/>
  <c r="J23" i="2"/>
  <c r="J56" i="2"/>
  <c r="J78" i="2"/>
  <c r="J39" i="2"/>
  <c r="J20" i="2"/>
  <c r="J76" i="2"/>
  <c r="J108" i="2"/>
  <c r="J10" i="2"/>
  <c r="J11" i="2"/>
  <c r="J70" i="2"/>
  <c r="J95" i="2"/>
  <c r="J96" i="2"/>
  <c r="J97" i="2"/>
  <c r="J98" i="2"/>
  <c r="J99" i="2"/>
  <c r="J91" i="2"/>
  <c r="J107" i="2"/>
  <c r="J92" i="2"/>
  <c r="J116" i="2"/>
  <c r="J94" i="2"/>
  <c r="J31" i="2"/>
  <c r="J32" i="2"/>
  <c r="J33" i="2"/>
  <c r="J34" i="2"/>
  <c r="J35" i="2"/>
  <c r="J64" i="2"/>
  <c r="J24" i="2"/>
  <c r="J81" i="2"/>
  <c r="J82" i="2"/>
  <c r="J53" i="2"/>
  <c r="J15" i="2"/>
  <c r="J119" i="2"/>
  <c r="J123" i="2"/>
  <c r="J124" i="2"/>
  <c r="J125" i="2"/>
  <c r="J126" i="2"/>
  <c r="J127" i="2"/>
  <c r="J128" i="2"/>
  <c r="J129" i="2"/>
  <c r="J130" i="2"/>
  <c r="J117" i="2"/>
  <c r="J71" i="2"/>
  <c r="J73" i="2"/>
  <c r="J74" i="2"/>
  <c r="J109" i="2"/>
  <c r="J58" i="2"/>
  <c r="J21" i="2"/>
  <c r="J120" i="2"/>
  <c r="J121" i="2"/>
  <c r="J122" i="2"/>
  <c r="J72" i="2"/>
  <c r="J22" i="2"/>
  <c r="J62" i="2"/>
  <c r="J131" i="2"/>
  <c r="J132" i="2"/>
  <c r="J133" i="2"/>
  <c r="J134" i="2"/>
  <c r="J135" i="2"/>
  <c r="H6" i="8"/>
  <c r="H7" i="8"/>
  <c r="H8" i="8"/>
  <c r="H9" i="8"/>
  <c r="H10" i="8"/>
  <c r="H5" i="8"/>
  <c r="H4" i="8"/>
  <c r="H114" i="2"/>
  <c r="H9" i="2"/>
  <c r="H6" i="2"/>
  <c r="H3" i="2"/>
  <c r="H4" i="2"/>
  <c r="H8" i="2"/>
  <c r="H67" i="2"/>
  <c r="H25" i="2"/>
  <c r="H2" i="2"/>
  <c r="H36" i="2"/>
  <c r="H37" i="2"/>
  <c r="H77" i="2"/>
  <c r="H87" i="2"/>
  <c r="H7" i="2"/>
  <c r="H68" i="2"/>
  <c r="H90" i="2"/>
  <c r="H115" i="2"/>
  <c r="H12" i="2"/>
  <c r="H54" i="2"/>
  <c r="H13" i="2"/>
  <c r="H40" i="2"/>
  <c r="H55" i="2"/>
  <c r="H78" i="2"/>
  <c r="H41" i="2"/>
  <c r="H42" i="2"/>
  <c r="H23" i="2"/>
  <c r="H24" i="2"/>
  <c r="H48" i="2"/>
  <c r="H49" i="2"/>
  <c r="H56" i="2"/>
  <c r="H79" i="2"/>
  <c r="H80" i="2"/>
  <c r="H18" i="2"/>
  <c r="H28" i="2"/>
  <c r="H83" i="2"/>
  <c r="H44" i="2"/>
  <c r="H38" i="2"/>
  <c r="H43" i="2"/>
  <c r="H26" i="2"/>
  <c r="H19" i="2"/>
  <c r="H30" i="2"/>
  <c r="H27" i="2"/>
  <c r="H84" i="2"/>
  <c r="H29" i="2"/>
  <c r="H85" i="2"/>
  <c r="H86" i="2"/>
  <c r="H81" i="2"/>
  <c r="H39" i="2"/>
  <c r="H45" i="2"/>
  <c r="H46" i="2"/>
  <c r="H88" i="2"/>
  <c r="H89" i="2"/>
  <c r="H82" i="2"/>
  <c r="H16" i="2"/>
  <c r="H75" i="2"/>
  <c r="H52" i="2"/>
  <c r="H17" i="2"/>
  <c r="H118" i="2"/>
  <c r="H47" i="2"/>
  <c r="H53" i="2"/>
  <c r="H20" i="2"/>
  <c r="H69" i="2"/>
  <c r="H73" i="2"/>
  <c r="H110" i="2"/>
  <c r="H111" i="2"/>
  <c r="H74" i="2"/>
  <c r="H14" i="2"/>
  <c r="H50" i="2"/>
  <c r="H76" i="2"/>
  <c r="H112" i="2"/>
  <c r="H113" i="2"/>
  <c r="H100" i="2"/>
  <c r="H10" i="2"/>
  <c r="H11" i="2"/>
  <c r="H51" i="2"/>
  <c r="H5" i="2"/>
  <c r="H108" i="2"/>
  <c r="H95" i="2"/>
  <c r="H96" i="2"/>
  <c r="H57" i="2"/>
  <c r="H119" i="2"/>
  <c r="H15" i="2"/>
  <c r="H106" i="2"/>
  <c r="H101" i="2"/>
  <c r="H102" i="2"/>
  <c r="H103" i="2"/>
  <c r="H104" i="2"/>
  <c r="H70" i="2"/>
  <c r="H97" i="2"/>
  <c r="H98" i="2"/>
  <c r="H99" i="2"/>
  <c r="H109" i="2"/>
  <c r="H65" i="2"/>
  <c r="H93" i="2"/>
  <c r="H91" i="2"/>
  <c r="H59" i="2"/>
  <c r="H105" i="2"/>
  <c r="H66" i="2"/>
  <c r="H92" i="2"/>
  <c r="H116" i="2"/>
  <c r="H94" i="2"/>
  <c r="H60" i="2"/>
  <c r="H107" i="2"/>
  <c r="H58" i="2"/>
  <c r="H31" i="2"/>
  <c r="H32" i="2"/>
  <c r="H61" i="2"/>
  <c r="H33" i="2"/>
  <c r="H34" i="2"/>
  <c r="H123" i="2"/>
  <c r="H63" i="2"/>
  <c r="H35" i="2"/>
  <c r="H124" i="2"/>
  <c r="H125" i="2"/>
  <c r="H126" i="2"/>
  <c r="H127" i="2"/>
  <c r="H128" i="2"/>
  <c r="H21" i="2"/>
  <c r="H129" i="2"/>
  <c r="H130" i="2"/>
  <c r="H22" i="2"/>
  <c r="H120" i="2"/>
  <c r="H121" i="2"/>
  <c r="H122" i="2"/>
  <c r="H64" i="2"/>
  <c r="H117" i="2"/>
  <c r="H71" i="2"/>
  <c r="H72" i="2"/>
  <c r="H62" i="2"/>
  <c r="H131" i="2"/>
  <c r="H132" i="2"/>
  <c r="H133" i="2"/>
  <c r="H134" i="2"/>
  <c r="H135" i="2"/>
  <c r="G114" i="2"/>
  <c r="G9" i="2"/>
  <c r="G6" i="2"/>
  <c r="G3" i="2"/>
  <c r="G4" i="2"/>
  <c r="G8" i="2"/>
  <c r="I8" i="2" s="1"/>
  <c r="G67" i="2"/>
  <c r="G25" i="2"/>
  <c r="G2" i="2"/>
  <c r="G36" i="2"/>
  <c r="G37" i="2"/>
  <c r="I37" i="2" s="1"/>
  <c r="G77" i="2"/>
  <c r="G87" i="2"/>
  <c r="G7" i="2"/>
  <c r="G68" i="2"/>
  <c r="G90" i="2"/>
  <c r="G115" i="2"/>
  <c r="G12" i="2"/>
  <c r="I12" i="2" s="1"/>
  <c r="G54" i="2"/>
  <c r="G13" i="2"/>
  <c r="G40" i="2"/>
  <c r="G55" i="2"/>
  <c r="G78" i="2"/>
  <c r="I78" i="2" s="1"/>
  <c r="G41" i="2"/>
  <c r="G42" i="2"/>
  <c r="G23" i="2"/>
  <c r="G24" i="2"/>
  <c r="G48" i="2"/>
  <c r="G49" i="2"/>
  <c r="G56" i="2"/>
  <c r="I56" i="2" s="1"/>
  <c r="G79" i="2"/>
  <c r="G80" i="2"/>
  <c r="G18" i="2"/>
  <c r="G28" i="2"/>
  <c r="G83" i="2"/>
  <c r="I83" i="2" s="1"/>
  <c r="G44" i="2"/>
  <c r="G38" i="2"/>
  <c r="G43" i="2"/>
  <c r="G26" i="2"/>
  <c r="G19" i="2"/>
  <c r="G30" i="2"/>
  <c r="G27" i="2"/>
  <c r="I27" i="2" s="1"/>
  <c r="G84" i="2"/>
  <c r="G29" i="2"/>
  <c r="G85" i="2"/>
  <c r="G86" i="2"/>
  <c r="G81" i="2"/>
  <c r="I81" i="2" s="1"/>
  <c r="G39" i="2"/>
  <c r="G45" i="2"/>
  <c r="G46" i="2"/>
  <c r="G88" i="2"/>
  <c r="G89" i="2"/>
  <c r="G82" i="2"/>
  <c r="G16" i="2"/>
  <c r="I16" i="2" s="1"/>
  <c r="G75" i="2"/>
  <c r="G52" i="2"/>
  <c r="G17" i="2"/>
  <c r="G118" i="2"/>
  <c r="G47" i="2"/>
  <c r="I47" i="2" s="1"/>
  <c r="G53" i="2"/>
  <c r="G20" i="2"/>
  <c r="G69" i="2"/>
  <c r="G73" i="2"/>
  <c r="G110" i="2"/>
  <c r="G111" i="2"/>
  <c r="G74" i="2"/>
  <c r="I74" i="2" s="1"/>
  <c r="G14" i="2"/>
  <c r="G50" i="2"/>
  <c r="G76" i="2"/>
  <c r="G112" i="2"/>
  <c r="G113" i="2"/>
  <c r="I113" i="2" s="1"/>
  <c r="G100" i="2"/>
  <c r="G10" i="2"/>
  <c r="G11" i="2"/>
  <c r="G51" i="2"/>
  <c r="G5" i="2"/>
  <c r="G108" i="2"/>
  <c r="G95" i="2"/>
  <c r="I95" i="2" s="1"/>
  <c r="G96" i="2"/>
  <c r="G57" i="2"/>
  <c r="G119" i="2"/>
  <c r="G15" i="2"/>
  <c r="G106" i="2"/>
  <c r="I106" i="2" s="1"/>
  <c r="G101" i="2"/>
  <c r="G102" i="2"/>
  <c r="G103" i="2"/>
  <c r="G104" i="2"/>
  <c r="G70" i="2"/>
  <c r="G97" i="2"/>
  <c r="G98" i="2"/>
  <c r="I98" i="2" s="1"/>
  <c r="G99" i="2"/>
  <c r="G109" i="2"/>
  <c r="G65" i="2"/>
  <c r="G93" i="2"/>
  <c r="G91" i="2"/>
  <c r="I91" i="2" s="1"/>
  <c r="G59" i="2"/>
  <c r="G105" i="2"/>
  <c r="G66" i="2"/>
  <c r="G92" i="2"/>
  <c r="G116" i="2"/>
  <c r="G94" i="2"/>
  <c r="G60" i="2"/>
  <c r="I60" i="2" s="1"/>
  <c r="G107" i="2"/>
  <c r="G58" i="2"/>
  <c r="G31" i="2"/>
  <c r="G32" i="2"/>
  <c r="G61" i="2"/>
  <c r="I61" i="2" s="1"/>
  <c r="G33" i="2"/>
  <c r="G34" i="2"/>
  <c r="G123" i="2"/>
  <c r="G63" i="2"/>
  <c r="G35" i="2"/>
  <c r="G124" i="2"/>
  <c r="G125" i="2"/>
  <c r="I125" i="2" s="1"/>
  <c r="G126" i="2"/>
  <c r="G127" i="2"/>
  <c r="G128" i="2"/>
  <c r="G21" i="2"/>
  <c r="G129" i="2"/>
  <c r="I129" i="2" s="1"/>
  <c r="G130" i="2"/>
  <c r="G22" i="2"/>
  <c r="G120" i="2"/>
  <c r="G121" i="2"/>
  <c r="G122" i="2"/>
  <c r="G64" i="2"/>
  <c r="G117" i="2"/>
  <c r="I117" i="2" s="1"/>
  <c r="G71" i="2"/>
  <c r="G72" i="2"/>
  <c r="G62" i="2"/>
  <c r="G131" i="2"/>
  <c r="G132" i="2"/>
  <c r="I132" i="2" s="1"/>
  <c r="G133" i="2"/>
  <c r="G134" i="2"/>
  <c r="G135" i="2"/>
  <c r="I135" i="2" l="1"/>
  <c r="I66" i="2"/>
  <c r="I11" i="2"/>
  <c r="I46" i="2"/>
  <c r="I23" i="2"/>
  <c r="I9" i="2"/>
  <c r="I120" i="2"/>
  <c r="I123" i="2"/>
  <c r="I103" i="2"/>
  <c r="I69" i="2"/>
  <c r="I43" i="2"/>
  <c r="I7" i="2"/>
  <c r="I93" i="2"/>
  <c r="I118" i="2"/>
  <c r="I55" i="2"/>
  <c r="I131" i="2"/>
  <c r="I21" i="2"/>
  <c r="I32" i="2"/>
  <c r="I15" i="2"/>
  <c r="I112" i="2"/>
  <c r="I86" i="2"/>
  <c r="I28" i="2"/>
  <c r="I36" i="2"/>
  <c r="I127" i="2"/>
  <c r="I58" i="2"/>
  <c r="I57" i="2"/>
  <c r="I50" i="2"/>
  <c r="I52" i="2"/>
  <c r="I29" i="2"/>
  <c r="I80" i="2"/>
  <c r="I13" i="2"/>
  <c r="I72" i="2"/>
  <c r="I109" i="2"/>
  <c r="I121" i="2"/>
  <c r="I63" i="2"/>
  <c r="I92" i="2"/>
  <c r="I104" i="2"/>
  <c r="I51" i="2"/>
  <c r="I73" i="2"/>
  <c r="I88" i="2"/>
  <c r="I26" i="2"/>
  <c r="I24" i="2"/>
  <c r="I68" i="2"/>
  <c r="I6" i="2"/>
  <c r="I22" i="2"/>
  <c r="I134" i="2"/>
  <c r="I133" i="2"/>
  <c r="I130" i="2"/>
  <c r="I33" i="2"/>
  <c r="I59" i="2"/>
  <c r="I101" i="2"/>
  <c r="I100" i="2"/>
  <c r="I53" i="2"/>
  <c r="I39" i="2"/>
  <c r="I44" i="2"/>
  <c r="I41" i="2"/>
  <c r="I77" i="2"/>
  <c r="I71" i="2"/>
  <c r="I107" i="2"/>
  <c r="I99" i="2"/>
  <c r="I96" i="2"/>
  <c r="I14" i="2"/>
  <c r="I75" i="2"/>
  <c r="I84" i="2"/>
  <c r="I79" i="2"/>
  <c r="I54" i="2"/>
  <c r="I67" i="2"/>
  <c r="I126" i="2"/>
  <c r="I111" i="2"/>
  <c r="I64" i="2"/>
  <c r="I124" i="2"/>
  <c r="I94" i="2"/>
  <c r="I97" i="2"/>
  <c r="I108" i="2"/>
  <c r="I82" i="2"/>
  <c r="I122" i="2"/>
  <c r="I34" i="2"/>
  <c r="I105" i="2"/>
  <c r="I102" i="2"/>
  <c r="I10" i="2"/>
  <c r="I20" i="2"/>
  <c r="I45" i="2"/>
  <c r="I38" i="2"/>
  <c r="I42" i="2"/>
  <c r="I87" i="2"/>
  <c r="I114" i="2"/>
  <c r="I62" i="2"/>
  <c r="I128" i="2"/>
  <c r="I31" i="2"/>
  <c r="I65" i="2"/>
  <c r="I119" i="2"/>
  <c r="I76" i="2"/>
  <c r="I17" i="2"/>
  <c r="I85" i="2"/>
  <c r="I18" i="2"/>
  <c r="I40" i="2"/>
  <c r="I2" i="2"/>
  <c r="I25" i="2"/>
  <c r="I35" i="2"/>
  <c r="I116" i="2"/>
  <c r="I70" i="2"/>
  <c r="I5" i="2"/>
  <c r="I110" i="2"/>
  <c r="I89" i="2"/>
  <c r="I19" i="2"/>
  <c r="I48" i="2"/>
  <c r="I90" i="2"/>
  <c r="I3" i="2"/>
  <c r="I30" i="2"/>
  <c r="I115" i="2"/>
  <c r="I49" i="2"/>
  <c r="I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5E9533F-C0B5-448B-BB61-867E95BF8730}" keepAlive="1" name="Zapytanie — marki_model" description="Połączenie z zapytaniem „marki_model” w skoroszycie." type="5" refreshedVersion="0" background="1" saveData="1">
    <dbPr connection="Provider=Microsoft.Mashup.OleDb.1;Data Source=$Workbook$;Location=marki_model;Extended Properties=&quot;&quot;" command="SELECT * FROM [marki_model]"/>
  </connection>
  <connection id="2" xr16:uid="{21B5025F-CEA7-4046-BE7D-BB19886C8519}" keepAlive="1" name="Zapytanie — marki_model (2)" description="Połączenie z zapytaniem „marki_model (2)” w skoroszycie." type="5" refreshedVersion="7" background="1" saveData="1">
    <dbPr connection="Provider=Microsoft.Mashup.OleDb.1;Data Source=$Workbook$;Location=&quot;marki_model (2)&quot;;Extended Properties=&quot;&quot;" command="SELECT * FROM [marki_model (2)]"/>
  </connection>
  <connection id="3" xr16:uid="{2C12BB38-43E5-4FFE-85CA-776C3041B303}" keepAlive="1" name="Zapytanie — transport" description="Połączenie z zapytaniem „transport” w skoroszycie." type="5" refreshedVersion="7" background="1" saveData="1">
    <dbPr connection="Provider=Microsoft.Mashup.OleDb.1;Data Source=$Workbook$;Location=transport;Extended Properties=&quot;&quot;" command="SELECT * FROM [transport]"/>
  </connection>
</connections>
</file>

<file path=xl/sharedStrings.xml><?xml version="1.0" encoding="utf-8"?>
<sst xmlns="http://schemas.openxmlformats.org/spreadsheetml/2006/main" count="910" uniqueCount="285">
  <si>
    <t>Marka_i_model</t>
  </si>
  <si>
    <t>Rok_produkcji</t>
  </si>
  <si>
    <t>Cena_zakupu</t>
  </si>
  <si>
    <t>Nr_rejestracyjny</t>
  </si>
  <si>
    <t>Przebieg</t>
  </si>
  <si>
    <t>Data_ostatniego_remontu</t>
  </si>
  <si>
    <t>Iveco Strails</t>
  </si>
  <si>
    <t>ERA 210 TR</t>
  </si>
  <si>
    <t>ERA 211 TR</t>
  </si>
  <si>
    <t>ERA 212 TR</t>
  </si>
  <si>
    <t>ERA 213 TR</t>
  </si>
  <si>
    <t>ERA 209 TR</t>
  </si>
  <si>
    <t>Mercedes Axor</t>
  </si>
  <si>
    <t>ERA 223 TR</t>
  </si>
  <si>
    <t>MAN TGA</t>
  </si>
  <si>
    <t>ERA 217 TR</t>
  </si>
  <si>
    <t>Volvo FE</t>
  </si>
  <si>
    <t>ERA 095 TR</t>
  </si>
  <si>
    <t>Volvo FM</t>
  </si>
  <si>
    <t>ERA 093 TR</t>
  </si>
  <si>
    <t>Volvo FMX</t>
  </si>
  <si>
    <t>ERA 094 TR</t>
  </si>
  <si>
    <t>Volvo FH</t>
  </si>
  <si>
    <t>ERA 092 TR</t>
  </si>
  <si>
    <t>ERA 097 TR</t>
  </si>
  <si>
    <t>Iveco 100E</t>
  </si>
  <si>
    <t>ERA 114 TR</t>
  </si>
  <si>
    <t>ERA 108 TR</t>
  </si>
  <si>
    <t>Scania L94</t>
  </si>
  <si>
    <t>ERA 100 TR</t>
  </si>
  <si>
    <t>ERA 101 TR</t>
  </si>
  <si>
    <t>ERA 111 TR</t>
  </si>
  <si>
    <t>ERA 120 TR</t>
  </si>
  <si>
    <t>Renault Premium</t>
  </si>
  <si>
    <t>ERA 110 TR</t>
  </si>
  <si>
    <t>Mercedes Atego</t>
  </si>
  <si>
    <t>ERA 112 TR</t>
  </si>
  <si>
    <t>Scania M93</t>
  </si>
  <si>
    <t>ERA 102 TR</t>
  </si>
  <si>
    <t>ERA 302 TR</t>
  </si>
  <si>
    <t>ERA 096 TR</t>
  </si>
  <si>
    <t>Iveco EuroCargo</t>
  </si>
  <si>
    <t>ERA 104 TR</t>
  </si>
  <si>
    <t>ERA 119 TR</t>
  </si>
  <si>
    <t>ERA 106 TR</t>
  </si>
  <si>
    <t>MAN TGL</t>
  </si>
  <si>
    <t>ERA 117 TR</t>
  </si>
  <si>
    <t>Volvo FL</t>
  </si>
  <si>
    <t>ERA 098 TR</t>
  </si>
  <si>
    <t>ERA 109 TR</t>
  </si>
  <si>
    <t>DAF LF45</t>
  </si>
  <si>
    <t>ERA 115 TR</t>
  </si>
  <si>
    <t>ERA 113 TR</t>
  </si>
  <si>
    <t>ERA 107 TR</t>
  </si>
  <si>
    <t>MAN TGA41</t>
  </si>
  <si>
    <t>ERA 116 TR</t>
  </si>
  <si>
    <t>MAN TGA33</t>
  </si>
  <si>
    <t>ERA 105 TR</t>
  </si>
  <si>
    <t>DAF CF85</t>
  </si>
  <si>
    <t>ERA 103 TR</t>
  </si>
  <si>
    <t>Mercedes Sided</t>
  </si>
  <si>
    <t>ERA 099 TR</t>
  </si>
  <si>
    <t>Mercedes Actros</t>
  </si>
  <si>
    <t>ERA 118 TR</t>
  </si>
  <si>
    <t>ERA 132 TR</t>
  </si>
  <si>
    <t>ERA 142 TR</t>
  </si>
  <si>
    <t>ERA 145 TR</t>
  </si>
  <si>
    <t>Renault Midlum</t>
  </si>
  <si>
    <t>ERA 146 TR</t>
  </si>
  <si>
    <t>ERA 135 TR</t>
  </si>
  <si>
    <t>ERA 136 TR</t>
  </si>
  <si>
    <t>Renault D10</t>
  </si>
  <si>
    <t>ERA 141 TR</t>
  </si>
  <si>
    <t>ERA 340 TR</t>
  </si>
  <si>
    <t>ERA 147 TR</t>
  </si>
  <si>
    <t>ERA 394 TR</t>
  </si>
  <si>
    <t>DAF CF75</t>
  </si>
  <si>
    <t>ERA 143 TR</t>
  </si>
  <si>
    <t>ERA 140 TR</t>
  </si>
  <si>
    <t>DAF CF65</t>
  </si>
  <si>
    <t>ERA 133 TR</t>
  </si>
  <si>
    <t>Iveco TrakkerEuro5</t>
  </si>
  <si>
    <t>ERA 214 TR</t>
  </si>
  <si>
    <t>Renault Magnum</t>
  </si>
  <si>
    <t>ERA 227 TR</t>
  </si>
  <si>
    <t>ERA 228 TR</t>
  </si>
  <si>
    <t>ERA 226 TR</t>
  </si>
  <si>
    <t>ERA 131 TR</t>
  </si>
  <si>
    <t>ERA 144 TR</t>
  </si>
  <si>
    <t>ERA 134 TR</t>
  </si>
  <si>
    <t>ERA 161 TR</t>
  </si>
  <si>
    <t>Renault R385</t>
  </si>
  <si>
    <t>ERA 158 TR</t>
  </si>
  <si>
    <t>ERA 160 TR</t>
  </si>
  <si>
    <t>ERA 159 TR</t>
  </si>
  <si>
    <t>ERA 157 TR</t>
  </si>
  <si>
    <t>ERA 221 TR</t>
  </si>
  <si>
    <t>ERA 225 TR</t>
  </si>
  <si>
    <t>ERA 220 TR</t>
  </si>
  <si>
    <t>ERA 222 TR</t>
  </si>
  <si>
    <t>Renault Pelen</t>
  </si>
  <si>
    <t>ERA 230 TR</t>
  </si>
  <si>
    <t>ERA 229 TR</t>
  </si>
  <si>
    <t>ERA 162 TR</t>
  </si>
  <si>
    <t>Scania R500</t>
  </si>
  <si>
    <t>ERA 237 TR</t>
  </si>
  <si>
    <t>ERA 236 TR</t>
  </si>
  <si>
    <t>ERA 238 TR</t>
  </si>
  <si>
    <t>ERA 240 TR</t>
  </si>
  <si>
    <t>ERA 241 TR</t>
  </si>
  <si>
    <t>ERA 239 TR</t>
  </si>
  <si>
    <t>ERA 168 TR</t>
  </si>
  <si>
    <t>ERA 175 TR</t>
  </si>
  <si>
    <t>ERA 173 TR</t>
  </si>
  <si>
    <t>ERA 166 TR</t>
  </si>
  <si>
    <t>ERA 176 TR</t>
  </si>
  <si>
    <t>ERA 172 TR</t>
  </si>
  <si>
    <t>ERA 169 TR</t>
  </si>
  <si>
    <t>ERA 170 TR</t>
  </si>
  <si>
    <t>Iveco STRALIS</t>
  </si>
  <si>
    <t>ERA 215 TR</t>
  </si>
  <si>
    <t>ERA 216 TR</t>
  </si>
  <si>
    <t>ERA 178 TR</t>
  </si>
  <si>
    <t>Scania R420</t>
  </si>
  <si>
    <t>ERA 232 TR</t>
  </si>
  <si>
    <t>ERA 233 TR</t>
  </si>
  <si>
    <t>ERA 231 TR</t>
  </si>
  <si>
    <t>ERA 234 TR</t>
  </si>
  <si>
    <t>ERA 235 TR</t>
  </si>
  <si>
    <t>Volvo FH13-500</t>
  </si>
  <si>
    <t>ERA 248 TR</t>
  </si>
  <si>
    <t>ERA 177 TR</t>
  </si>
  <si>
    <t>ERA 247 TR</t>
  </si>
  <si>
    <t>MAN TGX</t>
  </si>
  <si>
    <t>ERA 218 TR</t>
  </si>
  <si>
    <t>ERA 174 TR</t>
  </si>
  <si>
    <t>DAF XF460</t>
  </si>
  <si>
    <t>ERA 207 TR</t>
  </si>
  <si>
    <t>ERA 405 TR</t>
  </si>
  <si>
    <t>ERA 204 TR</t>
  </si>
  <si>
    <t>ERA 208 TR</t>
  </si>
  <si>
    <t>ERA 406 TR</t>
  </si>
  <si>
    <t>ERA 171 TR</t>
  </si>
  <si>
    <t>ERA 183 TR</t>
  </si>
  <si>
    <t>ERA 388 TR</t>
  </si>
  <si>
    <t>ERA 188 TR</t>
  </si>
  <si>
    <t>ERA 184 TR</t>
  </si>
  <si>
    <t>ERA 186 TR</t>
  </si>
  <si>
    <t>ERA 185 TR</t>
  </si>
  <si>
    <t>ERA 199 TR</t>
  </si>
  <si>
    <t>ERA 198 TR</t>
  </si>
  <si>
    <t>ERA 200 TR</t>
  </si>
  <si>
    <t>ERA 201 TR</t>
  </si>
  <si>
    <t>ERA 496 TR</t>
  </si>
  <si>
    <t>ERA 497 TR</t>
  </si>
  <si>
    <t>ERA 202 TR</t>
  </si>
  <si>
    <t>ERA 203 TR</t>
  </si>
  <si>
    <t>MAN TGS</t>
  </si>
  <si>
    <t>ERA 187 TR</t>
  </si>
  <si>
    <t>ERA 219 TR</t>
  </si>
  <si>
    <t>MAN TGA18</t>
  </si>
  <si>
    <t>ERA 193 TR</t>
  </si>
  <si>
    <t>ERA 195 TR</t>
  </si>
  <si>
    <t>ERA 197 TR</t>
  </si>
  <si>
    <t>ERA 194 TR</t>
  </si>
  <si>
    <t>ERA 196 TR</t>
  </si>
  <si>
    <t>ERA 393 TR</t>
  </si>
  <si>
    <t>ERA 494 TR</t>
  </si>
  <si>
    <t>ERA 495 TR</t>
  </si>
  <si>
    <t>ERA 192 TR</t>
  </si>
  <si>
    <t>ERA 205 TR</t>
  </si>
  <si>
    <t>ERA 206 TR</t>
  </si>
  <si>
    <t>Volvo 2015Euro6M</t>
  </si>
  <si>
    <t>ERA 242 TR</t>
  </si>
  <si>
    <t>ERA 243 TR</t>
  </si>
  <si>
    <t>ERA 244 TR</t>
  </si>
  <si>
    <t>ERA 245 TR</t>
  </si>
  <si>
    <t>ERA 246 TR</t>
  </si>
  <si>
    <t>Kolumna1</t>
  </si>
  <si>
    <t>Kolumna2</t>
  </si>
  <si>
    <t>amortyzacja_czas</t>
  </si>
  <si>
    <t>amortyzacja_przebieg</t>
  </si>
  <si>
    <t>wartosc</t>
  </si>
  <si>
    <t>DAF;LF45</t>
  </si>
  <si>
    <t>Iveco;Strails</t>
  </si>
  <si>
    <t>Volvo;FE</t>
  </si>
  <si>
    <t>Volvo;FM</t>
  </si>
  <si>
    <t>Iveco;100E</t>
  </si>
  <si>
    <t>Scania;L94</t>
  </si>
  <si>
    <t>Renault;Premium</t>
  </si>
  <si>
    <t>Mercedes;Atego</t>
  </si>
  <si>
    <t>Renault;R385</t>
  </si>
  <si>
    <t>Renault;Midlum</t>
  </si>
  <si>
    <t>Scania;M93</t>
  </si>
  <si>
    <t>Volvo;FMX</t>
  </si>
  <si>
    <t>Volvo;FH</t>
  </si>
  <si>
    <t>Renault;D10</t>
  </si>
  <si>
    <t>Iveco;EuroCargo</t>
  </si>
  <si>
    <t>Mercedes;Axor</t>
  </si>
  <si>
    <t>MAN;TGL</t>
  </si>
  <si>
    <t>DAF;CF75</t>
  </si>
  <si>
    <t>MAN;TGA</t>
  </si>
  <si>
    <t>Volvo;FL</t>
  </si>
  <si>
    <t>MAN;TGA18</t>
  </si>
  <si>
    <t>DAF;CF65</t>
  </si>
  <si>
    <t>Iveco;TrakkerEuro5</t>
  </si>
  <si>
    <t>MAN;TGA41</t>
  </si>
  <si>
    <t>Iveco;STRALIS</t>
  </si>
  <si>
    <t>MAN;TGA33</t>
  </si>
  <si>
    <t>DAF;CF85</t>
  </si>
  <si>
    <t>Mercedes;Actros</t>
  </si>
  <si>
    <t>Scania;R420</t>
  </si>
  <si>
    <t>Renault;Pelen</t>
  </si>
  <si>
    <t>Mercedes;Sided</t>
  </si>
  <si>
    <t>Renault;Magnum</t>
  </si>
  <si>
    <t>Volvo;FH13-500</t>
  </si>
  <si>
    <t>Scania;R500</t>
  </si>
  <si>
    <t>MAN;TGX</t>
  </si>
  <si>
    <t>DAF;XF460</t>
  </si>
  <si>
    <t>MAN;TGS</t>
  </si>
  <si>
    <t>Volvo;2015Euro6M</t>
  </si>
  <si>
    <t>DAF</t>
  </si>
  <si>
    <t>Iveco</t>
  </si>
  <si>
    <t>Volvo</t>
  </si>
  <si>
    <t>Scania</t>
  </si>
  <si>
    <t>Renault</t>
  </si>
  <si>
    <t>Mercedes</t>
  </si>
  <si>
    <t>MAN</t>
  </si>
  <si>
    <t>marka</t>
  </si>
  <si>
    <t>model</t>
  </si>
  <si>
    <t>Etykiety wierszy</t>
  </si>
  <si>
    <t>Liczba z model</t>
  </si>
  <si>
    <t>Suma końcowa</t>
  </si>
  <si>
    <t>;</t>
  </si>
  <si>
    <t xml:space="preserve">LF45	</t>
  </si>
  <si>
    <t xml:space="preserve">Strails	</t>
  </si>
  <si>
    <t xml:space="preserve">FE	</t>
  </si>
  <si>
    <t xml:space="preserve">FM	</t>
  </si>
  <si>
    <t xml:space="preserve">100E	</t>
  </si>
  <si>
    <t xml:space="preserve">L94	</t>
  </si>
  <si>
    <t xml:space="preserve">Premium	</t>
  </si>
  <si>
    <t xml:space="preserve">Atego	</t>
  </si>
  <si>
    <t xml:space="preserve">R385	</t>
  </si>
  <si>
    <t xml:space="preserve">Midlum	</t>
  </si>
  <si>
    <t xml:space="preserve">M93	</t>
  </si>
  <si>
    <t xml:space="preserve">FMX	</t>
  </si>
  <si>
    <t xml:space="preserve">FH	</t>
  </si>
  <si>
    <t xml:space="preserve">D10	</t>
  </si>
  <si>
    <t xml:space="preserve">EuroCargo	</t>
  </si>
  <si>
    <t xml:space="preserve">Axor	</t>
  </si>
  <si>
    <t xml:space="preserve">TGL	</t>
  </si>
  <si>
    <t xml:space="preserve">CF75	</t>
  </si>
  <si>
    <t xml:space="preserve">TGA	</t>
  </si>
  <si>
    <t xml:space="preserve">FL	</t>
  </si>
  <si>
    <t xml:space="preserve">TGA18	</t>
  </si>
  <si>
    <t xml:space="preserve">CF65	</t>
  </si>
  <si>
    <t xml:space="preserve">TrakkerEuro5	</t>
  </si>
  <si>
    <t xml:space="preserve">TGA41	</t>
  </si>
  <si>
    <t xml:space="preserve">STRALIS	</t>
  </si>
  <si>
    <t xml:space="preserve">TGA33	</t>
  </si>
  <si>
    <t xml:space="preserve">CF85	</t>
  </si>
  <si>
    <t xml:space="preserve">Actros	</t>
  </si>
  <si>
    <t xml:space="preserve">R420	</t>
  </si>
  <si>
    <t xml:space="preserve">Pelen	</t>
  </si>
  <si>
    <t xml:space="preserve">Sided	</t>
  </si>
  <si>
    <t xml:space="preserve">Magnum	</t>
  </si>
  <si>
    <t xml:space="preserve">FH13-500	</t>
  </si>
  <si>
    <t xml:space="preserve">R500	</t>
  </si>
  <si>
    <t xml:space="preserve">TGX	</t>
  </si>
  <si>
    <t xml:space="preserve">XF460	</t>
  </si>
  <si>
    <t xml:space="preserve">TGS	</t>
  </si>
  <si>
    <t xml:space="preserve">2015Euro6M	</t>
  </si>
  <si>
    <t>przebieg</t>
  </si>
  <si>
    <t>Suma z przebieg</t>
  </si>
  <si>
    <t>(puste)</t>
  </si>
  <si>
    <t>suma_przebieg</t>
  </si>
  <si>
    <t>ile_aut</t>
  </si>
  <si>
    <t>średnia</t>
  </si>
  <si>
    <t>rok</t>
  </si>
  <si>
    <t>ile aut</t>
  </si>
  <si>
    <t>rok_z_podziałem na matki</t>
  </si>
  <si>
    <t>Kolumna3</t>
  </si>
  <si>
    <t>zad4</t>
  </si>
  <si>
    <t>&lt;--- zad1 A</t>
  </si>
  <si>
    <t>&lt;--- zad1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</si>
</sst>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</cellStyleXfs>
  <cellXfs count="26">
    <xf numFmtId="0" fontId="0" fillId="0" borderId="0" xfId="0"/>
    <xf numFmtId="0" fontId="0" fillId="0" borderId="0" xfId="0" applyNumberFormat="1"/>
    <xf numFmtId="14" fontId="0" fillId="0" borderId="0" xfId="0" applyNumberFormat="1"/>
    <xf numFmtId="0" fontId="0" fillId="5" borderId="3" xfId="0" applyFont="1" applyFill="1" applyBorder="1"/>
    <xf numFmtId="0" fontId="0" fillId="0" borderId="3" xfId="0" applyFont="1" applyBorder="1"/>
    <xf numFmtId="0" fontId="1" fillId="2" borderId="0" xfId="1" applyNumberFormat="1"/>
    <xf numFmtId="0" fontId="1" fillId="2" borderId="0" xfId="1"/>
    <xf numFmtId="14" fontId="1" fillId="2" borderId="0" xfId="1" applyNumberFormat="1"/>
    <xf numFmtId="0" fontId="2" fillId="3" borderId="0" xfId="2" applyNumberFormat="1"/>
    <xf numFmtId="0" fontId="2" fillId="3" borderId="0" xfId="2"/>
    <xf numFmtId="14" fontId="2" fillId="3" borderId="0" xfId="2" applyNumberFormat="1"/>
    <xf numFmtId="0" fontId="0" fillId="5" borderId="2" xfId="0" applyFont="1" applyFill="1" applyBorder="1"/>
    <xf numFmtId="0" fontId="1" fillId="2" borderId="2" xfId="1" applyNumberFormat="1" applyFont="1" applyFill="1" applyBorder="1"/>
    <xf numFmtId="0" fontId="0" fillId="0" borderId="2" xfId="0" applyNumberFormat="1" applyFont="1" applyBorder="1"/>
    <xf numFmtId="0" fontId="0" fillId="5" borderId="2" xfId="0" applyNumberFormat="1" applyFont="1" applyFill="1" applyBorder="1"/>
    <xf numFmtId="0" fontId="2" fillId="3" borderId="2" xfId="2" applyNumberFormat="1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1" fillId="2" borderId="3" xfId="1" applyFont="1" applyFill="1" applyBorder="1"/>
    <xf numFmtId="0" fontId="2" fillId="3" borderId="3" xfId="2" applyFont="1" applyFill="1" applyBorder="1"/>
    <xf numFmtId="0" fontId="0" fillId="0" borderId="0" xfId="0" applyAlignment="1">
      <alignment horizontal="left" indent="1"/>
    </xf>
    <xf numFmtId="49" fontId="0" fillId="0" borderId="0" xfId="0" applyNumberFormat="1"/>
    <xf numFmtId="49" fontId="0" fillId="0" borderId="0" xfId="0" applyNumberFormat="1" applyAlignment="1">
      <alignment horizontal="left"/>
    </xf>
    <xf numFmtId="0" fontId="3" fillId="4" borderId="1" xfId="3" applyNumberFormat="1"/>
    <xf numFmtId="0" fontId="3" fillId="4" borderId="1" xfId="3"/>
    <xf numFmtId="14" fontId="3" fillId="4" borderId="1" xfId="3" applyNumberFormat="1"/>
  </cellXfs>
  <cellStyles count="4">
    <cellStyle name="Dane wejściowe" xfId="3" builtinId="20"/>
    <cellStyle name="Neutralny" xfId="2" builtinId="28"/>
    <cellStyle name="Normalny" xfId="0" builtinId="0"/>
    <cellStyle name="Zły" xfId="1" builtinId="27"/>
  </cellStyles>
  <dxfs count="13"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4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średni</a:t>
            </a:r>
            <a:r>
              <a:rPr lang="pl-PL" baseline="0"/>
              <a:t> przebieg każdej marki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'zad 2 wykres'!$H$3</c:f>
              <c:strCache>
                <c:ptCount val="1"/>
                <c:pt idx="0">
                  <c:v>średnia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'zad 2 wykres'!$G$4:$G$10</c:f>
              <c:strCache>
                <c:ptCount val="7"/>
                <c:pt idx="0">
                  <c:v>DAF</c:v>
                </c:pt>
                <c:pt idx="1">
                  <c:v>Iveco</c:v>
                </c:pt>
                <c:pt idx="2">
                  <c:v>MAN</c:v>
                </c:pt>
                <c:pt idx="3">
                  <c:v>Mercedes</c:v>
                </c:pt>
                <c:pt idx="4">
                  <c:v>Renault</c:v>
                </c:pt>
                <c:pt idx="5">
                  <c:v>Scania</c:v>
                </c:pt>
                <c:pt idx="6">
                  <c:v>Volvo</c:v>
                </c:pt>
              </c:strCache>
            </c:strRef>
          </c:cat>
          <c:val>
            <c:numRef>
              <c:f>'zad 2 wykres'!$H$4:$H$10</c:f>
              <c:numCache>
                <c:formatCode>General</c:formatCode>
                <c:ptCount val="7"/>
                <c:pt idx="0">
                  <c:v>273239</c:v>
                </c:pt>
                <c:pt idx="1">
                  <c:v>657434</c:v>
                </c:pt>
                <c:pt idx="2">
                  <c:v>289637</c:v>
                </c:pt>
                <c:pt idx="3">
                  <c:v>486545</c:v>
                </c:pt>
                <c:pt idx="4">
                  <c:v>519936</c:v>
                </c:pt>
                <c:pt idx="5">
                  <c:v>557117</c:v>
                </c:pt>
                <c:pt idx="6">
                  <c:v>307130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3C-4182-A6C8-95E5D00C1E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1270655"/>
        <c:axId val="531254015"/>
      </c:barChart>
      <c:catAx>
        <c:axId val="531270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31254015"/>
        <c:crosses val="autoZero"/>
        <c:auto val="1"/>
        <c:lblAlgn val="ctr"/>
        <c:lblOffset val="100"/>
        <c:noMultiLvlLbl val="0"/>
      </c:catAx>
      <c:valAx>
        <c:axId val="531254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312706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161925</xdr:colOff>
      <xdr:row>11</xdr:row>
      <xdr:rowOff>166687</xdr:rowOff>
    </xdr:from>
    <xdr:to>
      <xdr:col>12</xdr:col>
      <xdr:colOff>466725</xdr:colOff>
      <xdr:row>26</xdr:row>
      <xdr:rowOff>52387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D284F7BD-580D-47AA-A503-C5090E21E3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tyna Cichosz" refreshedDate="44637.89570335648" createdVersion="7" refreshedVersion="7" minRefreshableVersion="3" recordCount="134" xr:uid="{9B1898B6-2FD8-4ED9-A490-615BCC6E754C}">
  <cacheSource type="worksheet">
    <worksheetSource name="marki_model"/>
  </cacheSource>
  <cacheFields count="2">
    <cacheField name="marka" numFmtId="0">
      <sharedItems count="7">
        <s v="DAF"/>
        <s v="Iveco"/>
        <s v="Volvo"/>
        <s v="Scania"/>
        <s v="Renault"/>
        <s v="Mercedes"/>
        <s v="MAN"/>
      </sharedItems>
    </cacheField>
    <cacheField name="model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tyna Cichosz" refreshedDate="44637.900027777781" createdVersion="7" refreshedVersion="7" minRefreshableVersion="3" recordCount="135" xr:uid="{628716EA-59A2-4369-965F-3339C38441A9}">
  <cacheSource type="worksheet">
    <worksheetSource ref="A1:C1048576" sheet="marki_model"/>
  </cacheSource>
  <cacheFields count="3">
    <cacheField name="marka" numFmtId="0">
      <sharedItems containsBlank="1" count="8">
        <s v="DAF"/>
        <s v="Iveco"/>
        <s v="Volvo"/>
        <s v="Scania"/>
        <s v="Renault"/>
        <s v="Mercedes"/>
        <s v="MAN"/>
        <m/>
      </sharedItems>
    </cacheField>
    <cacheField name="model" numFmtId="0">
      <sharedItems containsBlank="1" count="39">
        <s v="LF45_x0009_"/>
        <s v="Strails_x0009_"/>
        <s v="FE_x0009_"/>
        <s v="FM_x0009_"/>
        <s v="100E_x0009_"/>
        <s v="L94_x0009_"/>
        <s v="Premium_x0009_"/>
        <s v="Atego_x0009_"/>
        <s v="R385_x0009_"/>
        <s v="Midlum_x0009_"/>
        <s v="M93_x0009_"/>
        <s v="FMX_x0009_"/>
        <s v="FH_x0009_"/>
        <s v="D10_x0009_"/>
        <s v="EuroCargo_x0009_"/>
        <s v="Axor_x0009_"/>
        <s v="TGL_x0009_"/>
        <s v="CF75_x0009_"/>
        <s v="TGA_x0009_"/>
        <s v="FL_x0009_"/>
        <s v="TGA18_x0009_"/>
        <s v="CF65_x0009_"/>
        <s v="TrakkerEuro5_x0009_"/>
        <s v="TGA41_x0009_"/>
        <s v="STRALIS_x0009_"/>
        <s v="TGA33_x0009_"/>
        <s v="CF85_x0009_"/>
        <s v="Actros_x0009_"/>
        <s v="R420_x0009_"/>
        <s v="Pelen_x0009_"/>
        <s v="Sided_x0009_"/>
        <s v="Magnum_x0009_"/>
        <s v="FH13-500_x0009_"/>
        <s v="R500_x0009_"/>
        <s v="TGX_x0009_"/>
        <s v="XF460_x0009_"/>
        <s v="TGS_x0009_"/>
        <s v="2015Euro6M_x0009_"/>
        <m/>
      </sharedItems>
    </cacheField>
    <cacheField name="przebieg" numFmtId="0">
      <sharedItems containsString="0" containsBlank="1" containsNumber="1" containsInteger="1" minValue="91000" maxValue="126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tyna Cichosz" refreshedDate="44637.901023379629" createdVersion="7" refreshedVersion="7" minRefreshableVersion="3" recordCount="134" xr:uid="{7E42ACF5-AAC5-4FE5-A400-46673180068C}">
  <cacheSource type="worksheet">
    <worksheetSource name="marki_model__2"/>
  </cacheSource>
  <cacheFields count="3">
    <cacheField name="marka" numFmtId="0">
      <sharedItems count="7">
        <s v="DAF"/>
        <s v="Iveco"/>
        <s v="Volvo"/>
        <s v="Scania"/>
        <s v="Renault"/>
        <s v="Mercedes"/>
        <s v="MAN"/>
      </sharedItems>
    </cacheField>
    <cacheField name="model" numFmtId="0">
      <sharedItems/>
    </cacheField>
    <cacheField name="przebieg" numFmtId="0">
      <sharedItems containsSemiMixedTypes="0" containsString="0" containsNumber="1" containsInteger="1" minValue="91000" maxValue="126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tyna Cichosz" refreshedDate="44637.915961689818" createdVersion="7" refreshedVersion="7" minRefreshableVersion="3" recordCount="134" xr:uid="{18AED7DB-3F7B-4456-8CF3-D35797F23B1E}">
  <cacheSource type="worksheet">
    <worksheetSource ref="A1:C135" sheet="pomoc"/>
  </cacheSource>
  <cacheFields count="3">
    <cacheField name="rok" numFmtId="49">
      <sharedItems containsSemiMixedTypes="0" containsString="0" containsNumber="1" containsInteger="1" minValue="2006" maxValue="2015" count="10">
        <n v="2006"/>
        <n v="2007"/>
        <n v="2008"/>
        <n v="2009"/>
        <n v="2010"/>
        <n v="2011"/>
        <n v="2012"/>
        <n v="2013"/>
        <n v="2014"/>
        <n v="2015"/>
      </sharedItems>
    </cacheField>
    <cacheField name="rok2" numFmtId="49">
      <sharedItems containsSemiMixedTypes="0" containsString="0" containsNumber="1" containsInteger="1" minValue="2006" maxValue="2015"/>
    </cacheField>
    <cacheField name="marka" numFmtId="0">
      <sharedItems count="7">
        <s v="Iveco"/>
        <s v="Mercedes"/>
        <s v="MAN"/>
        <s v="Volvo"/>
        <s v="Scania"/>
        <s v="Renault"/>
        <s v="DAF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4">
  <r>
    <x v="0"/>
    <s v="LF45"/>
  </r>
  <r>
    <x v="1"/>
    <s v="Strails"/>
  </r>
  <r>
    <x v="1"/>
    <s v="Strails"/>
  </r>
  <r>
    <x v="0"/>
    <s v="LF45"/>
  </r>
  <r>
    <x v="1"/>
    <s v="Strails"/>
  </r>
  <r>
    <x v="1"/>
    <s v="Strails"/>
  </r>
  <r>
    <x v="0"/>
    <s v="LF45"/>
  </r>
  <r>
    <x v="1"/>
    <s v="Strails"/>
  </r>
  <r>
    <x v="2"/>
    <s v="FE"/>
  </r>
  <r>
    <x v="0"/>
    <s v="LF45"/>
  </r>
  <r>
    <x v="2"/>
    <s v="FE"/>
  </r>
  <r>
    <x v="2"/>
    <s v="FM"/>
  </r>
  <r>
    <x v="1"/>
    <s v="100E"/>
  </r>
  <r>
    <x v="2"/>
    <s v="FE"/>
  </r>
  <r>
    <x v="3"/>
    <s v="L94"/>
  </r>
  <r>
    <x v="2"/>
    <s v="FE"/>
  </r>
  <r>
    <x v="3"/>
    <s v="L94"/>
  </r>
  <r>
    <x v="2"/>
    <s v="FM"/>
  </r>
  <r>
    <x v="2"/>
    <s v="FE"/>
  </r>
  <r>
    <x v="4"/>
    <s v="Premium"/>
  </r>
  <r>
    <x v="0"/>
    <s v="LF45"/>
  </r>
  <r>
    <x v="5"/>
    <s v="Atego"/>
  </r>
  <r>
    <x v="0"/>
    <s v="LF45"/>
  </r>
  <r>
    <x v="4"/>
    <s v="R385"/>
  </r>
  <r>
    <x v="4"/>
    <s v="R385"/>
  </r>
  <r>
    <x v="4"/>
    <s v="Midlum"/>
  </r>
  <r>
    <x v="5"/>
    <s v="Atego"/>
  </r>
  <r>
    <x v="4"/>
    <s v="Midlum"/>
  </r>
  <r>
    <x v="2"/>
    <s v="FM"/>
  </r>
  <r>
    <x v="1"/>
    <s v="100E"/>
  </r>
  <r>
    <x v="3"/>
    <s v="M93"/>
  </r>
  <r>
    <x v="3"/>
    <s v="M93"/>
  </r>
  <r>
    <x v="2"/>
    <s v="FMX"/>
  </r>
  <r>
    <x v="2"/>
    <s v="FH"/>
  </r>
  <r>
    <x v="4"/>
    <s v="D10"/>
  </r>
  <r>
    <x v="4"/>
    <s v="Premium"/>
  </r>
  <r>
    <x v="2"/>
    <s v="FMX"/>
  </r>
  <r>
    <x v="1"/>
    <s v="EuroCargo"/>
  </r>
  <r>
    <x v="4"/>
    <s v="D10"/>
  </r>
  <r>
    <x v="2"/>
    <s v="FH"/>
  </r>
  <r>
    <x v="5"/>
    <s v="Atego"/>
  </r>
  <r>
    <x v="2"/>
    <s v="FMX"/>
  </r>
  <r>
    <x v="5"/>
    <s v="Axor"/>
  </r>
  <r>
    <x v="5"/>
    <s v="Atego"/>
  </r>
  <r>
    <x v="6"/>
    <s v="TGL"/>
  </r>
  <r>
    <x v="3"/>
    <s v="M93"/>
  </r>
  <r>
    <x v="1"/>
    <s v="EuroCargo"/>
  </r>
  <r>
    <x v="3"/>
    <s v="M93"/>
  </r>
  <r>
    <x v="0"/>
    <s v="CF75"/>
  </r>
  <r>
    <x v="6"/>
    <s v="TGL"/>
  </r>
  <r>
    <x v="6"/>
    <s v="TGA"/>
  </r>
  <r>
    <x v="6"/>
    <s v="TGL"/>
  </r>
  <r>
    <x v="2"/>
    <s v="FL"/>
  </r>
  <r>
    <x v="2"/>
    <s v="FL"/>
  </r>
  <r>
    <x v="0"/>
    <s v="LF45"/>
  </r>
  <r>
    <x v="0"/>
    <s v="CF75"/>
  </r>
  <r>
    <x v="2"/>
    <s v="FH"/>
  </r>
  <r>
    <x v="6"/>
    <s v="TGA18"/>
  </r>
  <r>
    <x v="6"/>
    <s v="TGA18"/>
  </r>
  <r>
    <x v="0"/>
    <s v="CF65"/>
  </r>
  <r>
    <x v="6"/>
    <s v="TGL"/>
  </r>
  <r>
    <x v="4"/>
    <s v="Premium"/>
  </r>
  <r>
    <x v="0"/>
    <s v="LF45"/>
  </r>
  <r>
    <x v="6"/>
    <s v="TGL"/>
  </r>
  <r>
    <x v="1"/>
    <s v="TrakkerEuro5"/>
  </r>
  <r>
    <x v="6"/>
    <s v="TGA41"/>
  </r>
  <r>
    <x v="1"/>
    <s v="STRALIS"/>
  </r>
  <r>
    <x v="1"/>
    <s v="STRALIS"/>
  </r>
  <r>
    <x v="0"/>
    <s v="CF65"/>
  </r>
  <r>
    <x v="6"/>
    <s v="TGA33"/>
  </r>
  <r>
    <x v="6"/>
    <s v="TGL"/>
  </r>
  <r>
    <x v="4"/>
    <s v="Premium"/>
  </r>
  <r>
    <x v="0"/>
    <s v="CF85"/>
  </r>
  <r>
    <x v="6"/>
    <s v="TGL"/>
  </r>
  <r>
    <x v="5"/>
    <s v="Actros"/>
  </r>
  <r>
    <x v="5"/>
    <s v="Actros"/>
  </r>
  <r>
    <x v="3"/>
    <s v="R420"/>
  </r>
  <r>
    <x v="3"/>
    <s v="R420"/>
  </r>
  <r>
    <x v="5"/>
    <s v="Actros"/>
  </r>
  <r>
    <x v="5"/>
    <s v="Actros"/>
  </r>
  <r>
    <x v="3"/>
    <s v="R420"/>
  </r>
  <r>
    <x v="3"/>
    <s v="R420"/>
  </r>
  <r>
    <x v="3"/>
    <s v="R420"/>
  </r>
  <r>
    <x v="4"/>
    <s v="Pelen"/>
  </r>
  <r>
    <x v="5"/>
    <s v="Sided"/>
  </r>
  <r>
    <x v="4"/>
    <s v="Magnum"/>
  </r>
  <r>
    <x v="4"/>
    <s v="Magnum"/>
  </r>
  <r>
    <x v="4"/>
    <s v="Pelen"/>
  </r>
  <r>
    <x v="4"/>
    <s v="Magnum"/>
  </r>
  <r>
    <x v="4"/>
    <s v="Premium"/>
  </r>
  <r>
    <x v="0"/>
    <s v="CF85"/>
  </r>
  <r>
    <x v="5"/>
    <s v="Sided"/>
  </r>
  <r>
    <x v="2"/>
    <s v="FH13-500"/>
  </r>
  <r>
    <x v="3"/>
    <s v="R500"/>
  </r>
  <r>
    <x v="6"/>
    <s v="TGA41"/>
  </r>
  <r>
    <x v="6"/>
    <s v="TGA33"/>
  </r>
  <r>
    <x v="2"/>
    <s v="FH13-500"/>
  </r>
  <r>
    <x v="6"/>
    <s v="TGX"/>
  </r>
  <r>
    <x v="3"/>
    <s v="R500"/>
  </r>
  <r>
    <x v="3"/>
    <s v="R500"/>
  </r>
  <r>
    <x v="3"/>
    <s v="R500"/>
  </r>
  <r>
    <x v="3"/>
    <s v="R500"/>
  </r>
  <r>
    <x v="3"/>
    <s v="R500"/>
  </r>
  <r>
    <x v="4"/>
    <s v="Premium"/>
  </r>
  <r>
    <x v="5"/>
    <s v="Actros"/>
  </r>
  <r>
    <x v="0"/>
    <s v="XF460"/>
  </r>
  <r>
    <x v="0"/>
    <s v="XF460"/>
  </r>
  <r>
    <x v="5"/>
    <s v="Actros"/>
  </r>
  <r>
    <x v="0"/>
    <s v="XF460"/>
  </r>
  <r>
    <x v="0"/>
    <s v="XF460"/>
  </r>
  <r>
    <x v="0"/>
    <s v="XF460"/>
  </r>
  <r>
    <x v="0"/>
    <s v="XF460"/>
  </r>
  <r>
    <x v="5"/>
    <s v="Atego"/>
  </r>
  <r>
    <x v="0"/>
    <s v="XF460"/>
  </r>
  <r>
    <x v="0"/>
    <s v="XF460"/>
  </r>
  <r>
    <x v="0"/>
    <s v="XF460"/>
  </r>
  <r>
    <x v="0"/>
    <s v="XF460"/>
  </r>
  <r>
    <x v="0"/>
    <s v="XF460"/>
  </r>
  <r>
    <x v="0"/>
    <s v="XF460"/>
  </r>
  <r>
    <x v="0"/>
    <s v="XF460"/>
  </r>
  <r>
    <x v="5"/>
    <s v="Atego"/>
  </r>
  <r>
    <x v="0"/>
    <s v="XF460"/>
  </r>
  <r>
    <x v="0"/>
    <s v="XF460"/>
  </r>
  <r>
    <x v="0"/>
    <s v="XF460"/>
  </r>
  <r>
    <x v="6"/>
    <s v="TGS"/>
  </r>
  <r>
    <x v="6"/>
    <s v="TGS"/>
  </r>
  <r>
    <x v="5"/>
    <s v="Actros"/>
  </r>
  <r>
    <x v="6"/>
    <s v="TGS"/>
  </r>
  <r>
    <x v="5"/>
    <s v="Actros"/>
  </r>
  <r>
    <x v="2"/>
    <s v="2015Euro6M"/>
  </r>
  <r>
    <x v="2"/>
    <s v="2015Euro6M"/>
  </r>
  <r>
    <x v="2"/>
    <s v="2015Euro6M"/>
  </r>
  <r>
    <x v="2"/>
    <s v="2015Euro6M"/>
  </r>
  <r>
    <x v="2"/>
    <s v="2015Euro6M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5">
  <r>
    <x v="0"/>
    <x v="0"/>
    <n v="978000"/>
  </r>
  <r>
    <x v="1"/>
    <x v="1"/>
    <n v="1200655"/>
  </r>
  <r>
    <x v="1"/>
    <x v="1"/>
    <n v="1068570"/>
  </r>
  <r>
    <x v="0"/>
    <x v="0"/>
    <n v="574000"/>
  </r>
  <r>
    <x v="1"/>
    <x v="1"/>
    <n v="936780"/>
  </r>
  <r>
    <x v="1"/>
    <x v="1"/>
    <n v="998704"/>
  </r>
  <r>
    <x v="0"/>
    <x v="0"/>
    <n v="326000"/>
  </r>
  <r>
    <x v="1"/>
    <x v="1"/>
    <n v="870233"/>
  </r>
  <r>
    <x v="2"/>
    <x v="2"/>
    <n v="186000"/>
  </r>
  <r>
    <x v="0"/>
    <x v="0"/>
    <n v="330000"/>
  </r>
  <r>
    <x v="2"/>
    <x v="2"/>
    <n v="190000"/>
  </r>
  <r>
    <x v="2"/>
    <x v="3"/>
    <n v="306000"/>
  </r>
  <r>
    <x v="1"/>
    <x v="4"/>
    <n v="992600"/>
  </r>
  <r>
    <x v="2"/>
    <x v="2"/>
    <n v="186000"/>
  </r>
  <r>
    <x v="3"/>
    <x v="5"/>
    <n v="850000"/>
  </r>
  <r>
    <x v="2"/>
    <x v="2"/>
    <n v="740000"/>
  </r>
  <r>
    <x v="3"/>
    <x v="5"/>
    <n v="846000"/>
  </r>
  <r>
    <x v="2"/>
    <x v="3"/>
    <n v="302000"/>
  </r>
  <r>
    <x v="2"/>
    <x v="2"/>
    <n v="736000"/>
  </r>
  <r>
    <x v="4"/>
    <x v="6"/>
    <n v="846000"/>
  </r>
  <r>
    <x v="0"/>
    <x v="0"/>
    <n v="268650"/>
  </r>
  <r>
    <x v="5"/>
    <x v="7"/>
    <n v="946000"/>
  </r>
  <r>
    <x v="0"/>
    <x v="0"/>
    <n v="272650"/>
  </r>
  <r>
    <x v="4"/>
    <x v="8"/>
    <n v="290000"/>
  </r>
  <r>
    <x v="4"/>
    <x v="8"/>
    <n v="286000"/>
  </r>
  <r>
    <x v="4"/>
    <x v="9"/>
    <n v="99250"/>
  </r>
  <r>
    <x v="5"/>
    <x v="7"/>
    <n v="950000"/>
  </r>
  <r>
    <x v="4"/>
    <x v="9"/>
    <n v="103250"/>
  </r>
  <r>
    <x v="2"/>
    <x v="3"/>
    <n v="302000"/>
  </r>
  <r>
    <x v="1"/>
    <x v="4"/>
    <n v="103260"/>
  </r>
  <r>
    <x v="3"/>
    <x v="10"/>
    <n v="390000"/>
  </r>
  <r>
    <x v="3"/>
    <x v="10"/>
    <n v="390000"/>
  </r>
  <r>
    <x v="2"/>
    <x v="11"/>
    <n v="266000"/>
  </r>
  <r>
    <x v="2"/>
    <x v="12"/>
    <n v="305000"/>
  </r>
  <r>
    <x v="4"/>
    <x v="13"/>
    <n v="302000"/>
  </r>
  <r>
    <x v="4"/>
    <x v="6"/>
    <n v="850000"/>
  </r>
  <r>
    <x v="2"/>
    <x v="11"/>
    <n v="270000"/>
  </r>
  <r>
    <x v="1"/>
    <x v="14"/>
    <n v="380000"/>
  </r>
  <r>
    <x v="4"/>
    <x v="13"/>
    <n v="306000"/>
  </r>
  <r>
    <x v="2"/>
    <x v="12"/>
    <n v="301000"/>
  </r>
  <r>
    <x v="5"/>
    <x v="7"/>
    <n v="360000"/>
  </r>
  <r>
    <x v="2"/>
    <x v="11"/>
    <n v="266000"/>
  </r>
  <r>
    <x v="5"/>
    <x v="15"/>
    <n v="1260000"/>
  </r>
  <r>
    <x v="5"/>
    <x v="7"/>
    <n v="356000"/>
  </r>
  <r>
    <x v="6"/>
    <x v="16"/>
    <n v="266000"/>
  </r>
  <r>
    <x v="3"/>
    <x v="10"/>
    <n v="350000"/>
  </r>
  <r>
    <x v="1"/>
    <x v="14"/>
    <n v="376000"/>
  </r>
  <r>
    <x v="3"/>
    <x v="10"/>
    <n v="235000"/>
  </r>
  <r>
    <x v="0"/>
    <x v="17"/>
    <n v="91000"/>
  </r>
  <r>
    <x v="6"/>
    <x v="16"/>
    <n v="226000"/>
  </r>
  <r>
    <x v="6"/>
    <x v="18"/>
    <n v="890200"/>
  </r>
  <r>
    <x v="6"/>
    <x v="16"/>
    <n v="230000"/>
  </r>
  <r>
    <x v="2"/>
    <x v="19"/>
    <n v="482000"/>
  </r>
  <r>
    <x v="2"/>
    <x v="19"/>
    <n v="478000"/>
  </r>
  <r>
    <x v="0"/>
    <x v="0"/>
    <n v="306000"/>
  </r>
  <r>
    <x v="0"/>
    <x v="17"/>
    <n v="195000"/>
  </r>
  <r>
    <x v="2"/>
    <x v="12"/>
    <n v="201000"/>
  </r>
  <r>
    <x v="6"/>
    <x v="20"/>
    <n v="251000"/>
  </r>
  <r>
    <x v="6"/>
    <x v="20"/>
    <n v="247000"/>
  </r>
  <r>
    <x v="0"/>
    <x v="21"/>
    <n v="251000"/>
  </r>
  <r>
    <x v="6"/>
    <x v="16"/>
    <n v="403000"/>
  </r>
  <r>
    <x v="4"/>
    <x v="6"/>
    <n v="370000"/>
  </r>
  <r>
    <x v="0"/>
    <x v="0"/>
    <n v="310000"/>
  </r>
  <r>
    <x v="6"/>
    <x v="16"/>
    <n v="247000"/>
  </r>
  <r>
    <x v="1"/>
    <x v="22"/>
    <n v="263000"/>
  </r>
  <r>
    <x v="6"/>
    <x v="23"/>
    <n v="186300"/>
  </r>
  <r>
    <x v="1"/>
    <x v="24"/>
    <n v="312680"/>
  </r>
  <r>
    <x v="1"/>
    <x v="24"/>
    <n v="386732"/>
  </r>
  <r>
    <x v="0"/>
    <x v="21"/>
    <n v="247000"/>
  </r>
  <r>
    <x v="6"/>
    <x v="25"/>
    <n v="290000"/>
  </r>
  <r>
    <x v="6"/>
    <x v="16"/>
    <n v="243000"/>
  </r>
  <r>
    <x v="4"/>
    <x v="6"/>
    <n v="366000"/>
  </r>
  <r>
    <x v="0"/>
    <x v="26"/>
    <n v="190000"/>
  </r>
  <r>
    <x v="6"/>
    <x v="16"/>
    <n v="407000"/>
  </r>
  <r>
    <x v="5"/>
    <x v="27"/>
    <n v="760300"/>
  </r>
  <r>
    <x v="5"/>
    <x v="27"/>
    <n v="780000"/>
  </r>
  <r>
    <x v="3"/>
    <x v="28"/>
    <n v="520000"/>
  </r>
  <r>
    <x v="3"/>
    <x v="28"/>
    <n v="530000"/>
  </r>
  <r>
    <x v="5"/>
    <x v="27"/>
    <n v="655000"/>
  </r>
  <r>
    <x v="5"/>
    <x v="27"/>
    <n v="680000"/>
  </r>
  <r>
    <x v="3"/>
    <x v="28"/>
    <n v="454000"/>
  </r>
  <r>
    <x v="3"/>
    <x v="28"/>
    <n v="481000"/>
  </r>
  <r>
    <x v="3"/>
    <x v="28"/>
    <n v="490000"/>
  </r>
  <r>
    <x v="4"/>
    <x v="29"/>
    <n v="731000"/>
  </r>
  <r>
    <x v="5"/>
    <x v="30"/>
    <n v="305000"/>
  </r>
  <r>
    <x v="4"/>
    <x v="31"/>
    <n v="912000"/>
  </r>
  <r>
    <x v="4"/>
    <x v="31"/>
    <n v="930000"/>
  </r>
  <r>
    <x v="4"/>
    <x v="29"/>
    <n v="685413"/>
  </r>
  <r>
    <x v="4"/>
    <x v="31"/>
    <n v="856000"/>
  </r>
  <r>
    <x v="4"/>
    <x v="6"/>
    <n v="455000"/>
  </r>
  <r>
    <x v="0"/>
    <x v="26"/>
    <n v="186000"/>
  </r>
  <r>
    <x v="5"/>
    <x v="30"/>
    <n v="301000"/>
  </r>
  <r>
    <x v="2"/>
    <x v="32"/>
    <n v="517000"/>
  </r>
  <r>
    <x v="3"/>
    <x v="33"/>
    <n v="720000"/>
  </r>
  <r>
    <x v="6"/>
    <x v="23"/>
    <n v="190300"/>
  </r>
  <r>
    <x v="6"/>
    <x v="25"/>
    <n v="286000"/>
  </r>
  <r>
    <x v="2"/>
    <x v="32"/>
    <n v="435000"/>
  </r>
  <r>
    <x v="6"/>
    <x v="34"/>
    <n v="417671"/>
  </r>
  <r>
    <x v="3"/>
    <x v="33"/>
    <n v="630000"/>
  </r>
  <r>
    <x v="3"/>
    <x v="33"/>
    <n v="655000"/>
  </r>
  <r>
    <x v="3"/>
    <x v="33"/>
    <n v="660000"/>
  </r>
  <r>
    <x v="3"/>
    <x v="33"/>
    <n v="680000"/>
  </r>
  <r>
    <x v="3"/>
    <x v="33"/>
    <n v="590000"/>
  </r>
  <r>
    <x v="4"/>
    <x v="6"/>
    <n v="451000"/>
  </r>
  <r>
    <x v="5"/>
    <x v="27"/>
    <n v="164700"/>
  </r>
  <r>
    <x v="0"/>
    <x v="35"/>
    <n v="301344"/>
  </r>
  <r>
    <x v="0"/>
    <x v="35"/>
    <n v="315988"/>
  </r>
  <r>
    <x v="5"/>
    <x v="27"/>
    <n v="166000"/>
  </r>
  <r>
    <x v="0"/>
    <x v="35"/>
    <n v="210780"/>
  </r>
  <r>
    <x v="0"/>
    <x v="35"/>
    <n v="234760"/>
  </r>
  <r>
    <x v="0"/>
    <x v="35"/>
    <n v="198240"/>
  </r>
  <r>
    <x v="0"/>
    <x v="35"/>
    <n v="301232"/>
  </r>
  <r>
    <x v="5"/>
    <x v="7"/>
    <n v="126290"/>
  </r>
  <r>
    <x v="0"/>
    <x v="35"/>
    <n v="200123"/>
  </r>
  <r>
    <x v="0"/>
    <x v="35"/>
    <n v="235811"/>
  </r>
  <r>
    <x v="0"/>
    <x v="35"/>
    <n v="245211"/>
  </r>
  <r>
    <x v="0"/>
    <x v="35"/>
    <n v="250021"/>
  </r>
  <r>
    <x v="0"/>
    <x v="35"/>
    <n v="289567"/>
  </r>
  <r>
    <x v="0"/>
    <x v="35"/>
    <n v="189761"/>
  </r>
  <r>
    <x v="0"/>
    <x v="35"/>
    <n v="198340"/>
  </r>
  <r>
    <x v="5"/>
    <x v="7"/>
    <n v="130290"/>
  </r>
  <r>
    <x v="0"/>
    <x v="35"/>
    <n v="156724"/>
  </r>
  <r>
    <x v="0"/>
    <x v="35"/>
    <n v="160198"/>
  </r>
  <r>
    <x v="0"/>
    <x v="35"/>
    <n v="183788"/>
  </r>
  <r>
    <x v="6"/>
    <x v="36"/>
    <n v="123000"/>
  </r>
  <r>
    <x v="6"/>
    <x v="36"/>
    <n v="153000"/>
  </r>
  <r>
    <x v="5"/>
    <x v="27"/>
    <n v="170000"/>
  </r>
  <r>
    <x v="6"/>
    <x v="36"/>
    <n v="157000"/>
  </r>
  <r>
    <x v="5"/>
    <x v="27"/>
    <n v="160700"/>
  </r>
  <r>
    <x v="2"/>
    <x v="37"/>
    <n v="100000"/>
  </r>
  <r>
    <x v="2"/>
    <x v="37"/>
    <n v="108000"/>
  </r>
  <r>
    <x v="2"/>
    <x v="37"/>
    <n v="115000"/>
  </r>
  <r>
    <x v="2"/>
    <x v="37"/>
    <n v="132000"/>
  </r>
  <r>
    <x v="2"/>
    <x v="37"/>
    <n v="140000"/>
  </r>
  <r>
    <x v="7"/>
    <x v="38"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4">
  <r>
    <x v="0"/>
    <s v="LF45_x0009_"/>
    <n v="978000"/>
  </r>
  <r>
    <x v="1"/>
    <s v="Strails_x0009_"/>
    <n v="1200655"/>
  </r>
  <r>
    <x v="1"/>
    <s v="Strails_x0009_"/>
    <n v="1068570"/>
  </r>
  <r>
    <x v="0"/>
    <s v="LF45_x0009_"/>
    <n v="574000"/>
  </r>
  <r>
    <x v="1"/>
    <s v="Strails_x0009_"/>
    <n v="936780"/>
  </r>
  <r>
    <x v="1"/>
    <s v="Strails_x0009_"/>
    <n v="998704"/>
  </r>
  <r>
    <x v="0"/>
    <s v="LF45_x0009_"/>
    <n v="326000"/>
  </r>
  <r>
    <x v="1"/>
    <s v="Strails_x0009_"/>
    <n v="870233"/>
  </r>
  <r>
    <x v="2"/>
    <s v="FE_x0009_"/>
    <n v="186000"/>
  </r>
  <r>
    <x v="0"/>
    <s v="LF45_x0009_"/>
    <n v="330000"/>
  </r>
  <r>
    <x v="2"/>
    <s v="FE_x0009_"/>
    <n v="190000"/>
  </r>
  <r>
    <x v="2"/>
    <s v="FM_x0009_"/>
    <n v="306000"/>
  </r>
  <r>
    <x v="1"/>
    <s v="100E_x0009_"/>
    <n v="992600"/>
  </r>
  <r>
    <x v="2"/>
    <s v="FE_x0009_"/>
    <n v="186000"/>
  </r>
  <r>
    <x v="3"/>
    <s v="L94_x0009_"/>
    <n v="850000"/>
  </r>
  <r>
    <x v="2"/>
    <s v="FE_x0009_"/>
    <n v="740000"/>
  </r>
  <r>
    <x v="3"/>
    <s v="L94_x0009_"/>
    <n v="846000"/>
  </r>
  <r>
    <x v="2"/>
    <s v="FM_x0009_"/>
    <n v="302000"/>
  </r>
  <r>
    <x v="2"/>
    <s v="FE_x0009_"/>
    <n v="736000"/>
  </r>
  <r>
    <x v="4"/>
    <s v="Premium_x0009_"/>
    <n v="846000"/>
  </r>
  <r>
    <x v="0"/>
    <s v="LF45_x0009_"/>
    <n v="268650"/>
  </r>
  <r>
    <x v="5"/>
    <s v="Atego_x0009_"/>
    <n v="946000"/>
  </r>
  <r>
    <x v="0"/>
    <s v="LF45_x0009_"/>
    <n v="272650"/>
  </r>
  <r>
    <x v="4"/>
    <s v="R385_x0009_"/>
    <n v="290000"/>
  </r>
  <r>
    <x v="4"/>
    <s v="R385_x0009_"/>
    <n v="286000"/>
  </r>
  <r>
    <x v="4"/>
    <s v="Midlum_x0009_"/>
    <n v="99250"/>
  </r>
  <r>
    <x v="5"/>
    <s v="Atego_x0009_"/>
    <n v="950000"/>
  </r>
  <r>
    <x v="4"/>
    <s v="Midlum_x0009_"/>
    <n v="103250"/>
  </r>
  <r>
    <x v="2"/>
    <s v="FM_x0009_"/>
    <n v="302000"/>
  </r>
  <r>
    <x v="1"/>
    <s v="100E_x0009_"/>
    <n v="103260"/>
  </r>
  <r>
    <x v="3"/>
    <s v="M93_x0009_"/>
    <n v="390000"/>
  </r>
  <r>
    <x v="3"/>
    <s v="M93_x0009_"/>
    <n v="390000"/>
  </r>
  <r>
    <x v="2"/>
    <s v="FMX_x0009_"/>
    <n v="266000"/>
  </r>
  <r>
    <x v="2"/>
    <s v="FH_x0009_"/>
    <n v="305000"/>
  </r>
  <r>
    <x v="4"/>
    <s v="D10_x0009_"/>
    <n v="302000"/>
  </r>
  <r>
    <x v="4"/>
    <s v="Premium_x0009_"/>
    <n v="850000"/>
  </r>
  <r>
    <x v="2"/>
    <s v="FMX_x0009_"/>
    <n v="270000"/>
  </r>
  <r>
    <x v="1"/>
    <s v="EuroCargo_x0009_"/>
    <n v="380000"/>
  </r>
  <r>
    <x v="4"/>
    <s v="D10_x0009_"/>
    <n v="306000"/>
  </r>
  <r>
    <x v="2"/>
    <s v="FH_x0009_"/>
    <n v="301000"/>
  </r>
  <r>
    <x v="5"/>
    <s v="Atego_x0009_"/>
    <n v="360000"/>
  </r>
  <r>
    <x v="2"/>
    <s v="FMX_x0009_"/>
    <n v="266000"/>
  </r>
  <r>
    <x v="5"/>
    <s v="Axor_x0009_"/>
    <n v="1260000"/>
  </r>
  <r>
    <x v="5"/>
    <s v="Atego_x0009_"/>
    <n v="356000"/>
  </r>
  <r>
    <x v="6"/>
    <s v="TGL_x0009_"/>
    <n v="266000"/>
  </r>
  <r>
    <x v="3"/>
    <s v="M93_x0009_"/>
    <n v="350000"/>
  </r>
  <r>
    <x v="1"/>
    <s v="EuroCargo_x0009_"/>
    <n v="376000"/>
  </r>
  <r>
    <x v="3"/>
    <s v="M93_x0009_"/>
    <n v="235000"/>
  </r>
  <r>
    <x v="0"/>
    <s v="CF75_x0009_"/>
    <n v="91000"/>
  </r>
  <r>
    <x v="6"/>
    <s v="TGL_x0009_"/>
    <n v="226000"/>
  </r>
  <r>
    <x v="6"/>
    <s v="TGA_x0009_"/>
    <n v="890200"/>
  </r>
  <r>
    <x v="6"/>
    <s v="TGL_x0009_"/>
    <n v="230000"/>
  </r>
  <r>
    <x v="2"/>
    <s v="FL_x0009_"/>
    <n v="482000"/>
  </r>
  <r>
    <x v="2"/>
    <s v="FL_x0009_"/>
    <n v="478000"/>
  </r>
  <r>
    <x v="0"/>
    <s v="LF45_x0009_"/>
    <n v="306000"/>
  </r>
  <r>
    <x v="0"/>
    <s v="CF75_x0009_"/>
    <n v="195000"/>
  </r>
  <r>
    <x v="2"/>
    <s v="FH_x0009_"/>
    <n v="201000"/>
  </r>
  <r>
    <x v="6"/>
    <s v="TGA18_x0009_"/>
    <n v="251000"/>
  </r>
  <r>
    <x v="6"/>
    <s v="TGA18_x0009_"/>
    <n v="247000"/>
  </r>
  <r>
    <x v="0"/>
    <s v="CF65_x0009_"/>
    <n v="251000"/>
  </r>
  <r>
    <x v="6"/>
    <s v="TGL_x0009_"/>
    <n v="403000"/>
  </r>
  <r>
    <x v="4"/>
    <s v="Premium_x0009_"/>
    <n v="370000"/>
  </r>
  <r>
    <x v="0"/>
    <s v="LF45_x0009_"/>
    <n v="310000"/>
  </r>
  <r>
    <x v="6"/>
    <s v="TGL_x0009_"/>
    <n v="247000"/>
  </r>
  <r>
    <x v="1"/>
    <s v="TrakkerEuro5_x0009_"/>
    <n v="263000"/>
  </r>
  <r>
    <x v="6"/>
    <s v="TGA41_x0009_"/>
    <n v="186300"/>
  </r>
  <r>
    <x v="1"/>
    <s v="STRALIS_x0009_"/>
    <n v="312680"/>
  </r>
  <r>
    <x v="1"/>
    <s v="STRALIS_x0009_"/>
    <n v="386732"/>
  </r>
  <r>
    <x v="0"/>
    <s v="CF65_x0009_"/>
    <n v="247000"/>
  </r>
  <r>
    <x v="6"/>
    <s v="TGA33_x0009_"/>
    <n v="290000"/>
  </r>
  <r>
    <x v="6"/>
    <s v="TGL_x0009_"/>
    <n v="243000"/>
  </r>
  <r>
    <x v="4"/>
    <s v="Premium_x0009_"/>
    <n v="366000"/>
  </r>
  <r>
    <x v="0"/>
    <s v="CF85_x0009_"/>
    <n v="190000"/>
  </r>
  <r>
    <x v="6"/>
    <s v="TGL_x0009_"/>
    <n v="407000"/>
  </r>
  <r>
    <x v="5"/>
    <s v="Actros_x0009_"/>
    <n v="760300"/>
  </r>
  <r>
    <x v="5"/>
    <s v="Actros_x0009_"/>
    <n v="780000"/>
  </r>
  <r>
    <x v="3"/>
    <s v="R420_x0009_"/>
    <n v="520000"/>
  </r>
  <r>
    <x v="3"/>
    <s v="R420_x0009_"/>
    <n v="530000"/>
  </r>
  <r>
    <x v="5"/>
    <s v="Actros_x0009_"/>
    <n v="655000"/>
  </r>
  <r>
    <x v="5"/>
    <s v="Actros_x0009_"/>
    <n v="680000"/>
  </r>
  <r>
    <x v="3"/>
    <s v="R420_x0009_"/>
    <n v="454000"/>
  </r>
  <r>
    <x v="3"/>
    <s v="R420_x0009_"/>
    <n v="481000"/>
  </r>
  <r>
    <x v="3"/>
    <s v="R420_x0009_"/>
    <n v="490000"/>
  </r>
  <r>
    <x v="4"/>
    <s v="Pelen_x0009_"/>
    <n v="731000"/>
  </r>
  <r>
    <x v="5"/>
    <s v="Sided_x0009_"/>
    <n v="305000"/>
  </r>
  <r>
    <x v="4"/>
    <s v="Magnum_x0009_"/>
    <n v="912000"/>
  </r>
  <r>
    <x v="4"/>
    <s v="Magnum_x0009_"/>
    <n v="930000"/>
  </r>
  <r>
    <x v="4"/>
    <s v="Pelen_x0009_"/>
    <n v="685413"/>
  </r>
  <r>
    <x v="4"/>
    <s v="Magnum_x0009_"/>
    <n v="856000"/>
  </r>
  <r>
    <x v="4"/>
    <s v="Premium_x0009_"/>
    <n v="455000"/>
  </r>
  <r>
    <x v="0"/>
    <s v="CF85_x0009_"/>
    <n v="186000"/>
  </r>
  <r>
    <x v="5"/>
    <s v="Sided_x0009_"/>
    <n v="301000"/>
  </r>
  <r>
    <x v="2"/>
    <s v="FH13-500_x0009_"/>
    <n v="517000"/>
  </r>
  <r>
    <x v="3"/>
    <s v="R500_x0009_"/>
    <n v="720000"/>
  </r>
  <r>
    <x v="6"/>
    <s v="TGA41_x0009_"/>
    <n v="190300"/>
  </r>
  <r>
    <x v="6"/>
    <s v="TGA33_x0009_"/>
    <n v="286000"/>
  </r>
  <r>
    <x v="2"/>
    <s v="FH13-500_x0009_"/>
    <n v="435000"/>
  </r>
  <r>
    <x v="6"/>
    <s v="TGX_x0009_"/>
    <n v="417671"/>
  </r>
  <r>
    <x v="3"/>
    <s v="R500_x0009_"/>
    <n v="630000"/>
  </r>
  <r>
    <x v="3"/>
    <s v="R500_x0009_"/>
    <n v="655000"/>
  </r>
  <r>
    <x v="3"/>
    <s v="R500_x0009_"/>
    <n v="660000"/>
  </r>
  <r>
    <x v="3"/>
    <s v="R500_x0009_"/>
    <n v="680000"/>
  </r>
  <r>
    <x v="3"/>
    <s v="R500_x0009_"/>
    <n v="590000"/>
  </r>
  <r>
    <x v="4"/>
    <s v="Premium_x0009_"/>
    <n v="451000"/>
  </r>
  <r>
    <x v="5"/>
    <s v="Actros_x0009_"/>
    <n v="164700"/>
  </r>
  <r>
    <x v="0"/>
    <s v="XF460_x0009_"/>
    <n v="301344"/>
  </r>
  <r>
    <x v="0"/>
    <s v="XF460_x0009_"/>
    <n v="315988"/>
  </r>
  <r>
    <x v="5"/>
    <s v="Actros_x0009_"/>
    <n v="166000"/>
  </r>
  <r>
    <x v="0"/>
    <s v="XF460_x0009_"/>
    <n v="210780"/>
  </r>
  <r>
    <x v="0"/>
    <s v="XF460_x0009_"/>
    <n v="234760"/>
  </r>
  <r>
    <x v="0"/>
    <s v="XF460_x0009_"/>
    <n v="198240"/>
  </r>
  <r>
    <x v="0"/>
    <s v="XF460_x0009_"/>
    <n v="301232"/>
  </r>
  <r>
    <x v="5"/>
    <s v="Atego_x0009_"/>
    <n v="126290"/>
  </r>
  <r>
    <x v="0"/>
    <s v="XF460_x0009_"/>
    <n v="200123"/>
  </r>
  <r>
    <x v="0"/>
    <s v="XF460_x0009_"/>
    <n v="235811"/>
  </r>
  <r>
    <x v="0"/>
    <s v="XF460_x0009_"/>
    <n v="245211"/>
  </r>
  <r>
    <x v="0"/>
    <s v="XF460_x0009_"/>
    <n v="250021"/>
  </r>
  <r>
    <x v="0"/>
    <s v="XF460_x0009_"/>
    <n v="289567"/>
  </r>
  <r>
    <x v="0"/>
    <s v="XF460_x0009_"/>
    <n v="189761"/>
  </r>
  <r>
    <x v="0"/>
    <s v="XF460_x0009_"/>
    <n v="198340"/>
  </r>
  <r>
    <x v="5"/>
    <s v="Atego_x0009_"/>
    <n v="130290"/>
  </r>
  <r>
    <x v="0"/>
    <s v="XF460_x0009_"/>
    <n v="156724"/>
  </r>
  <r>
    <x v="0"/>
    <s v="XF460_x0009_"/>
    <n v="160198"/>
  </r>
  <r>
    <x v="0"/>
    <s v="XF460_x0009_"/>
    <n v="183788"/>
  </r>
  <r>
    <x v="6"/>
    <s v="TGS_x0009_"/>
    <n v="123000"/>
  </r>
  <r>
    <x v="6"/>
    <s v="TGS_x0009_"/>
    <n v="153000"/>
  </r>
  <r>
    <x v="5"/>
    <s v="Actros_x0009_"/>
    <n v="170000"/>
  </r>
  <r>
    <x v="6"/>
    <s v="TGS_x0009_"/>
    <n v="157000"/>
  </r>
  <r>
    <x v="5"/>
    <s v="Actros_x0009_"/>
    <n v="160700"/>
  </r>
  <r>
    <x v="2"/>
    <s v="2015Euro6M_x0009_"/>
    <n v="100000"/>
  </r>
  <r>
    <x v="2"/>
    <s v="2015Euro6M_x0009_"/>
    <n v="108000"/>
  </r>
  <r>
    <x v="2"/>
    <s v="2015Euro6M_x0009_"/>
    <n v="115000"/>
  </r>
  <r>
    <x v="2"/>
    <s v="2015Euro6M_x0009_"/>
    <n v="132000"/>
  </r>
  <r>
    <x v="2"/>
    <s v="2015Euro6M_x0009_"/>
    <n v="14000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4">
  <r>
    <x v="0"/>
    <n v="2006"/>
    <x v="0"/>
  </r>
  <r>
    <x v="0"/>
    <n v="2006"/>
    <x v="0"/>
  </r>
  <r>
    <x v="0"/>
    <n v="2006"/>
    <x v="0"/>
  </r>
  <r>
    <x v="0"/>
    <n v="2006"/>
    <x v="0"/>
  </r>
  <r>
    <x v="0"/>
    <n v="2006"/>
    <x v="0"/>
  </r>
  <r>
    <x v="1"/>
    <n v="2007"/>
    <x v="1"/>
  </r>
  <r>
    <x v="1"/>
    <n v="2007"/>
    <x v="2"/>
  </r>
  <r>
    <x v="2"/>
    <n v="2008"/>
    <x v="3"/>
  </r>
  <r>
    <x v="2"/>
    <n v="2008"/>
    <x v="3"/>
  </r>
  <r>
    <x v="2"/>
    <n v="2008"/>
    <x v="3"/>
  </r>
  <r>
    <x v="2"/>
    <n v="2008"/>
    <x v="3"/>
  </r>
  <r>
    <x v="3"/>
    <n v="2009"/>
    <x v="3"/>
  </r>
  <r>
    <x v="3"/>
    <n v="2009"/>
    <x v="0"/>
  </r>
  <r>
    <x v="3"/>
    <n v="2009"/>
    <x v="3"/>
  </r>
  <r>
    <x v="3"/>
    <n v="2009"/>
    <x v="4"/>
  </r>
  <r>
    <x v="3"/>
    <n v="2009"/>
    <x v="3"/>
  </r>
  <r>
    <x v="3"/>
    <n v="2009"/>
    <x v="4"/>
  </r>
  <r>
    <x v="3"/>
    <n v="2009"/>
    <x v="3"/>
  </r>
  <r>
    <x v="3"/>
    <n v="2009"/>
    <x v="5"/>
  </r>
  <r>
    <x v="3"/>
    <n v="2009"/>
    <x v="1"/>
  </r>
  <r>
    <x v="3"/>
    <n v="2009"/>
    <x v="4"/>
  </r>
  <r>
    <x v="3"/>
    <n v="2009"/>
    <x v="4"/>
  </r>
  <r>
    <x v="3"/>
    <n v="2009"/>
    <x v="3"/>
  </r>
  <r>
    <x v="3"/>
    <n v="2009"/>
    <x v="0"/>
  </r>
  <r>
    <x v="3"/>
    <n v="2009"/>
    <x v="3"/>
  </r>
  <r>
    <x v="3"/>
    <n v="2009"/>
    <x v="1"/>
  </r>
  <r>
    <x v="3"/>
    <n v="2009"/>
    <x v="2"/>
  </r>
  <r>
    <x v="3"/>
    <n v="2009"/>
    <x v="3"/>
  </r>
  <r>
    <x v="3"/>
    <n v="2009"/>
    <x v="3"/>
  </r>
  <r>
    <x v="3"/>
    <n v="2009"/>
    <x v="6"/>
  </r>
  <r>
    <x v="3"/>
    <n v="2009"/>
    <x v="2"/>
  </r>
  <r>
    <x v="3"/>
    <n v="2009"/>
    <x v="5"/>
  </r>
  <r>
    <x v="3"/>
    <n v="2009"/>
    <x v="2"/>
  </r>
  <r>
    <x v="3"/>
    <n v="2009"/>
    <x v="2"/>
  </r>
  <r>
    <x v="3"/>
    <n v="2009"/>
    <x v="6"/>
  </r>
  <r>
    <x v="3"/>
    <n v="2009"/>
    <x v="1"/>
  </r>
  <r>
    <x v="3"/>
    <n v="2009"/>
    <x v="1"/>
  </r>
  <r>
    <x v="4"/>
    <n v="2010"/>
    <x v="6"/>
  </r>
  <r>
    <x v="4"/>
    <n v="2010"/>
    <x v="6"/>
  </r>
  <r>
    <x v="4"/>
    <n v="2010"/>
    <x v="3"/>
  </r>
  <r>
    <x v="4"/>
    <n v="2010"/>
    <x v="5"/>
  </r>
  <r>
    <x v="4"/>
    <n v="2010"/>
    <x v="1"/>
  </r>
  <r>
    <x v="4"/>
    <n v="2010"/>
    <x v="0"/>
  </r>
  <r>
    <x v="4"/>
    <n v="2010"/>
    <x v="5"/>
  </r>
  <r>
    <x v="4"/>
    <n v="2010"/>
    <x v="3"/>
  </r>
  <r>
    <x v="4"/>
    <n v="2010"/>
    <x v="1"/>
  </r>
  <r>
    <x v="4"/>
    <n v="2010"/>
    <x v="2"/>
  </r>
  <r>
    <x v="4"/>
    <n v="2010"/>
    <x v="6"/>
  </r>
  <r>
    <x v="4"/>
    <n v="2010"/>
    <x v="2"/>
  </r>
  <r>
    <x v="4"/>
    <n v="2010"/>
    <x v="6"/>
  </r>
  <r>
    <x v="4"/>
    <n v="2010"/>
    <x v="0"/>
  </r>
  <r>
    <x v="4"/>
    <n v="2010"/>
    <x v="5"/>
  </r>
  <r>
    <x v="4"/>
    <n v="2010"/>
    <x v="5"/>
  </r>
  <r>
    <x v="4"/>
    <n v="2010"/>
    <x v="5"/>
  </r>
  <r>
    <x v="4"/>
    <n v="2010"/>
    <x v="5"/>
  </r>
  <r>
    <x v="4"/>
    <n v="2010"/>
    <x v="1"/>
  </r>
  <r>
    <x v="4"/>
    <n v="2010"/>
    <x v="1"/>
  </r>
  <r>
    <x v="5"/>
    <n v="2011"/>
    <x v="6"/>
  </r>
  <r>
    <x v="5"/>
    <n v="2011"/>
    <x v="5"/>
  </r>
  <r>
    <x v="5"/>
    <n v="2011"/>
    <x v="5"/>
  </r>
  <r>
    <x v="5"/>
    <n v="2011"/>
    <x v="5"/>
  </r>
  <r>
    <x v="5"/>
    <n v="2011"/>
    <x v="5"/>
  </r>
  <r>
    <x v="5"/>
    <n v="2011"/>
    <x v="1"/>
  </r>
  <r>
    <x v="5"/>
    <n v="2011"/>
    <x v="1"/>
  </r>
  <r>
    <x v="5"/>
    <n v="2011"/>
    <x v="1"/>
  </r>
  <r>
    <x v="5"/>
    <n v="2011"/>
    <x v="1"/>
  </r>
  <r>
    <x v="5"/>
    <n v="2011"/>
    <x v="5"/>
  </r>
  <r>
    <x v="5"/>
    <n v="2011"/>
    <x v="5"/>
  </r>
  <r>
    <x v="5"/>
    <n v="2011"/>
    <x v="6"/>
  </r>
  <r>
    <x v="5"/>
    <n v="2011"/>
    <x v="4"/>
  </r>
  <r>
    <x v="5"/>
    <n v="2011"/>
    <x v="4"/>
  </r>
  <r>
    <x v="5"/>
    <n v="2011"/>
    <x v="4"/>
  </r>
  <r>
    <x v="5"/>
    <n v="2011"/>
    <x v="4"/>
  </r>
  <r>
    <x v="5"/>
    <n v="2011"/>
    <x v="4"/>
  </r>
  <r>
    <x v="5"/>
    <n v="2011"/>
    <x v="4"/>
  </r>
  <r>
    <x v="6"/>
    <n v="2012"/>
    <x v="6"/>
  </r>
  <r>
    <x v="6"/>
    <n v="2012"/>
    <x v="6"/>
  </r>
  <r>
    <x v="6"/>
    <n v="2012"/>
    <x v="3"/>
  </r>
  <r>
    <x v="6"/>
    <n v="2012"/>
    <x v="5"/>
  </r>
  <r>
    <x v="6"/>
    <n v="2012"/>
    <x v="0"/>
  </r>
  <r>
    <x v="6"/>
    <n v="2012"/>
    <x v="3"/>
  </r>
  <r>
    <x v="6"/>
    <n v="2012"/>
    <x v="6"/>
  </r>
  <r>
    <x v="6"/>
    <n v="2012"/>
    <x v="2"/>
  </r>
  <r>
    <x v="6"/>
    <n v="2012"/>
    <x v="0"/>
  </r>
  <r>
    <x v="6"/>
    <n v="2012"/>
    <x v="0"/>
  </r>
  <r>
    <x v="6"/>
    <n v="2012"/>
    <x v="5"/>
  </r>
  <r>
    <x v="6"/>
    <n v="2012"/>
    <x v="4"/>
  </r>
  <r>
    <x v="6"/>
    <n v="2012"/>
    <x v="4"/>
  </r>
  <r>
    <x v="6"/>
    <n v="2012"/>
    <x v="4"/>
  </r>
  <r>
    <x v="6"/>
    <n v="2012"/>
    <x v="4"/>
  </r>
  <r>
    <x v="6"/>
    <n v="2012"/>
    <x v="4"/>
  </r>
  <r>
    <x v="6"/>
    <n v="2012"/>
    <x v="3"/>
  </r>
  <r>
    <x v="6"/>
    <n v="2012"/>
    <x v="2"/>
  </r>
  <r>
    <x v="6"/>
    <n v="2012"/>
    <x v="3"/>
  </r>
  <r>
    <x v="6"/>
    <n v="2012"/>
    <x v="2"/>
  </r>
  <r>
    <x v="6"/>
    <n v="2012"/>
    <x v="5"/>
  </r>
  <r>
    <x v="6"/>
    <n v="2012"/>
    <x v="6"/>
  </r>
  <r>
    <x v="6"/>
    <n v="2012"/>
    <x v="6"/>
  </r>
  <r>
    <x v="6"/>
    <n v="2012"/>
    <x v="6"/>
  </r>
  <r>
    <x v="6"/>
    <n v="2012"/>
    <x v="6"/>
  </r>
  <r>
    <x v="6"/>
    <n v="2012"/>
    <x v="6"/>
  </r>
  <r>
    <x v="6"/>
    <n v="2012"/>
    <x v="1"/>
  </r>
  <r>
    <x v="7"/>
    <n v="2013"/>
    <x v="6"/>
  </r>
  <r>
    <x v="7"/>
    <n v="2013"/>
    <x v="4"/>
  </r>
  <r>
    <x v="7"/>
    <n v="2013"/>
    <x v="4"/>
  </r>
  <r>
    <x v="7"/>
    <n v="2013"/>
    <x v="6"/>
  </r>
  <r>
    <x v="7"/>
    <n v="2013"/>
    <x v="6"/>
  </r>
  <r>
    <x v="7"/>
    <n v="2013"/>
    <x v="2"/>
  </r>
  <r>
    <x v="7"/>
    <n v="2013"/>
    <x v="6"/>
  </r>
  <r>
    <x v="7"/>
    <n v="2013"/>
    <x v="6"/>
  </r>
  <r>
    <x v="7"/>
    <n v="2013"/>
    <x v="6"/>
  </r>
  <r>
    <x v="7"/>
    <n v="2013"/>
    <x v="6"/>
  </r>
  <r>
    <x v="7"/>
    <n v="2013"/>
    <x v="6"/>
  </r>
  <r>
    <x v="7"/>
    <n v="2013"/>
    <x v="6"/>
  </r>
  <r>
    <x v="7"/>
    <n v="2013"/>
    <x v="6"/>
  </r>
  <r>
    <x v="7"/>
    <n v="2013"/>
    <x v="6"/>
  </r>
  <r>
    <x v="7"/>
    <n v="2013"/>
    <x v="2"/>
  </r>
  <r>
    <x v="7"/>
    <n v="2013"/>
    <x v="2"/>
  </r>
  <r>
    <x v="8"/>
    <n v="2014"/>
    <x v="2"/>
  </r>
  <r>
    <x v="8"/>
    <n v="2014"/>
    <x v="2"/>
  </r>
  <r>
    <x v="8"/>
    <n v="2014"/>
    <x v="2"/>
  </r>
  <r>
    <x v="8"/>
    <n v="2014"/>
    <x v="2"/>
  </r>
  <r>
    <x v="8"/>
    <n v="2014"/>
    <x v="1"/>
  </r>
  <r>
    <x v="8"/>
    <n v="2014"/>
    <x v="6"/>
  </r>
  <r>
    <x v="8"/>
    <n v="2014"/>
    <x v="6"/>
  </r>
  <r>
    <x v="8"/>
    <n v="2014"/>
    <x v="6"/>
  </r>
  <r>
    <x v="8"/>
    <n v="2014"/>
    <x v="2"/>
  </r>
  <r>
    <x v="9"/>
    <n v="2015"/>
    <x v="1"/>
  </r>
  <r>
    <x v="9"/>
    <n v="2015"/>
    <x v="1"/>
  </r>
  <r>
    <x v="9"/>
    <n v="2015"/>
    <x v="3"/>
  </r>
  <r>
    <x v="9"/>
    <n v="2015"/>
    <x v="3"/>
  </r>
  <r>
    <x v="9"/>
    <n v="2015"/>
    <x v="3"/>
  </r>
  <r>
    <x v="9"/>
    <n v="2015"/>
    <x v="3"/>
  </r>
  <r>
    <x v="9"/>
    <n v="2015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87F769-30F5-49F2-8E4D-A2678C895893}" name="Tabela przestawna2" cacheId="0" applyNumberFormats="0" applyBorderFormats="0" applyFontFormats="0" applyPatternFormats="0" applyAlignmentFormats="0" applyWidthHeightFormats="1" dataCaption="Wartości" updatedVersion="7" minRefreshableVersion="3" useAutoFormatting="1" itemPrintTitles="1" createdVersion="7" indent="0" outline="1" outlineData="1" multipleFieldFilters="0" rowHeaderCaption="marka">
  <location ref="A3:B11" firstHeaderRow="1" firstDataRow="1" firstDataCol="1"/>
  <pivotFields count="2">
    <pivotField axis="axisRow" showAll="0">
      <items count="8">
        <item x="0"/>
        <item x="1"/>
        <item x="6"/>
        <item x="5"/>
        <item x="4"/>
        <item x="3"/>
        <item x="2"/>
        <item t="default"/>
      </items>
    </pivotField>
    <pivotField dataField="1"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Liczba z model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DB00CC-70EC-4F0F-B75A-30C28E9BFED7}" name="Tabela przestawna11" cacheId="2" applyNumberFormats="0" applyBorderFormats="0" applyFontFormats="0" applyPatternFormats="0" applyAlignmentFormats="0" applyWidthHeightFormats="1" dataCaption="Wartości" updatedVersion="7" minRefreshableVersion="3" useAutoFormatting="1" itemPrintTitles="1" createdVersion="7" indent="0" outline="1" outlineData="1" multipleFieldFilters="0" rowHeaderCaption="marka">
  <location ref="A14:B22" firstHeaderRow="1" firstDataRow="1" firstDataCol="1"/>
  <pivotFields count="3">
    <pivotField axis="axisRow" showAll="0">
      <items count="8">
        <item x="0"/>
        <item x="1"/>
        <item x="6"/>
        <item x="5"/>
        <item x="4"/>
        <item x="3"/>
        <item x="2"/>
        <item t="default"/>
      </items>
    </pivotField>
    <pivotField dataField="1" showAll="0"/>
    <pivotField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Liczba z model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EC7F02-300E-463B-8CBF-073BC325F1C6}" name="Tabela przestawna7" cacheId="1" applyNumberFormats="0" applyBorderFormats="0" applyFontFormats="0" applyPatternFormats="0" applyAlignmentFormats="0" applyWidthHeightFormats="1" dataCaption="Wartości" updatedVersion="7" minRefreshableVersion="3" useAutoFormatting="1" itemPrintTitles="1" createdVersion="7" indent="0" outline="1" outlineData="1" multipleFieldFilters="0">
  <location ref="A3:B12" firstHeaderRow="1" firstDataRow="1" firstDataCol="1"/>
  <pivotFields count="3">
    <pivotField axis="axisRow" showAll="0">
      <items count="9">
        <item x="0"/>
        <item x="1"/>
        <item x="6"/>
        <item x="5"/>
        <item x="4"/>
        <item x="3"/>
        <item x="2"/>
        <item x="7"/>
        <item t="default"/>
      </items>
    </pivotField>
    <pivotField showAll="0">
      <items count="40">
        <item x="4"/>
        <item x="37"/>
        <item x="27"/>
        <item x="7"/>
        <item x="15"/>
        <item x="21"/>
        <item x="17"/>
        <item x="26"/>
        <item x="13"/>
        <item x="14"/>
        <item x="2"/>
        <item x="12"/>
        <item x="32"/>
        <item x="19"/>
        <item x="3"/>
        <item x="11"/>
        <item x="5"/>
        <item x="0"/>
        <item x="10"/>
        <item x="31"/>
        <item x="9"/>
        <item x="29"/>
        <item x="6"/>
        <item x="8"/>
        <item x="28"/>
        <item x="33"/>
        <item x="30"/>
        <item x="1"/>
        <item x="24"/>
        <item x="18"/>
        <item x="20"/>
        <item x="25"/>
        <item x="23"/>
        <item x="16"/>
        <item x="36"/>
        <item x="34"/>
        <item x="22"/>
        <item x="35"/>
        <item x="38"/>
        <item t="default"/>
      </items>
    </pivotField>
    <pivotField dataField="1"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uma z przebieg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590A07-E180-4DFE-AA40-EE8F38EA1A5E}" name="Tabela przestawna21" cacheId="3" applyNumberFormats="0" applyBorderFormats="0" applyFontFormats="0" applyPatternFormats="0" applyAlignmentFormats="0" applyWidthHeightFormats="1" dataCaption="Wartości" updatedVersion="7" minRefreshableVersion="3" useAutoFormatting="1" itemPrintTitles="1" createdVersion="7" indent="0" outline="1" outlineData="1" multipleFieldFilters="0" rowHeaderCaption="rok_z_podziałem na matki">
  <location ref="A1:B48" firstHeaderRow="1" firstDataRow="1" firstDataCol="1"/>
  <pivotFields count="3">
    <pivotField axis="axisRow" numFmtId="49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numFmtId="49" showAll="0"/>
    <pivotField axis="axisRow" showAll="0">
      <items count="8">
        <item x="6"/>
        <item x="0"/>
        <item x="2"/>
        <item x="1"/>
        <item x="5"/>
        <item x="4"/>
        <item x="3"/>
        <item t="default"/>
      </items>
    </pivotField>
  </pivotFields>
  <rowFields count="2">
    <field x="0"/>
    <field x="2"/>
  </rowFields>
  <rowItems count="47">
    <i>
      <x/>
    </i>
    <i r="1">
      <x v="1"/>
    </i>
    <i>
      <x v="1"/>
    </i>
    <i r="1">
      <x v="2"/>
    </i>
    <i r="1">
      <x v="3"/>
    </i>
    <i>
      <x v="2"/>
    </i>
    <i r="1">
      <x v="6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4"/>
    </i>
    <i r="1">
      <x/>
    </i>
    <i r="1">
      <x v="1"/>
    </i>
    <i r="1">
      <x v="2"/>
    </i>
    <i r="1">
      <x v="3"/>
    </i>
    <i r="1">
      <x v="4"/>
    </i>
    <i r="1">
      <x v="6"/>
    </i>
    <i>
      <x v="5"/>
    </i>
    <i r="1">
      <x/>
    </i>
    <i r="1">
      <x v="3"/>
    </i>
    <i r="1">
      <x v="4"/>
    </i>
    <i r="1">
      <x v="5"/>
    </i>
    <i>
      <x v="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7"/>
    </i>
    <i r="1">
      <x/>
    </i>
    <i r="1">
      <x v="2"/>
    </i>
    <i r="1">
      <x v="5"/>
    </i>
    <i>
      <x v="8"/>
    </i>
    <i r="1">
      <x/>
    </i>
    <i r="1">
      <x v="2"/>
    </i>
    <i r="1">
      <x v="3"/>
    </i>
    <i>
      <x v="9"/>
    </i>
    <i r="1">
      <x v="3"/>
    </i>
    <i r="1">
      <x v="6"/>
    </i>
    <i t="grand">
      <x/>
    </i>
  </rowItems>
  <colItems count="1">
    <i/>
  </colItems>
  <dataFields count="1">
    <dataField name="ile aut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3" xr16:uid="{E40C445D-659B-4435-BC5B-375CB83960F5}" autoFormatId="16" applyNumberFormats="0" applyBorderFormats="0" applyFontFormats="0" applyPatternFormats="0" applyAlignmentFormats="0" applyWidthHeightFormats="0">
  <queryTableRefresh nextId="14" unboundColumnsRight="7">
    <queryTableFields count="13">
      <queryTableField id="1" name="Marka_i_model" tableColumnId="1"/>
      <queryTableField id="2" name="Rok_produkcji" tableColumnId="2"/>
      <queryTableField id="3" name="Cena_zakupu" tableColumnId="3"/>
      <queryTableField id="4" name="Nr_rejestracyjny" tableColumnId="4"/>
      <queryTableField id="5" name="Przebieg" tableColumnId="5"/>
      <queryTableField id="6" name="Data_ostatniego_remontu" tableColumnId="6"/>
      <queryTableField id="7" dataBound="0" tableColumnId="7"/>
      <queryTableField id="8" dataBound="0" tableColumnId="8"/>
      <queryTableField id="9" dataBound="0" tableColumnId="9"/>
      <queryTableField id="10" dataBound="0" tableColumnId="10"/>
      <queryTableField id="11" dataBound="0" tableColumnId="11"/>
      <queryTableField id="12" dataBound="0" tableColumnId="12"/>
      <queryTableField id="13" dataBound="0" tableColumnId="1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2" xr16:uid="{0FDD398C-CF42-4FE3-A7C6-451342AE8AD2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0CAC5B5-47D2-4203-859C-D04979EAFA2D}" name="transport" displayName="transport" ref="A1:M135" tableType="queryTable" totalsRowShown="0">
  <autoFilter ref="A1:M135" xr:uid="{D0CAC5B5-47D2-4203-859C-D04979EAFA2D}"/>
  <sortState xmlns:xlrd2="http://schemas.microsoft.com/office/spreadsheetml/2017/richdata2" ref="A2:M135">
    <sortCondition descending="1" ref="M1:M135"/>
  </sortState>
  <tableColumns count="13">
    <tableColumn id="1" xr3:uid="{21982602-4FD7-40F7-9AC6-1EEE4187E747}" uniqueName="1" name="Marka_i_model" queryTableFieldId="1" dataDxfId="11"/>
    <tableColumn id="2" xr3:uid="{239E0766-6DBD-454E-AE64-5C6B47864E54}" uniqueName="2" name="Rok_produkcji" queryTableFieldId="2"/>
    <tableColumn id="3" xr3:uid="{1B0EDBF3-24D7-4768-ACF1-566348FC482C}" uniqueName="3" name="Cena_zakupu" queryTableFieldId="3"/>
    <tableColumn id="4" xr3:uid="{1FBB8EAA-EDD7-440A-99F1-20849C6A1FF7}" uniqueName="4" name="Nr_rejestracyjny" queryTableFieldId="4" dataDxfId="10"/>
    <tableColumn id="5" xr3:uid="{1C10E99B-0261-4A20-81DF-F82272B018DF}" uniqueName="5" name="Przebieg" queryTableFieldId="5"/>
    <tableColumn id="6" xr3:uid="{731BC3DC-0B0D-4908-8D5F-6E23A12CB881}" uniqueName="6" name="Data_ostatniego_remontu" queryTableFieldId="6" dataDxfId="9"/>
    <tableColumn id="7" xr3:uid="{3C93C71C-0FAF-4CA4-AB40-4B534F87F7E7}" uniqueName="7" name="amortyzacja_czas" queryTableFieldId="7" dataDxfId="8">
      <calculatedColumnFormula>(2017 -transport[[#This Row],[Rok_produkcji]])*5%*transport[[#This Row],[Cena_zakupu]]</calculatedColumnFormula>
    </tableColumn>
    <tableColumn id="8" xr3:uid="{11CE3947-1A52-4A9A-B4AF-C6E226355F9C}" uniqueName="8" name="amortyzacja_przebieg" queryTableFieldId="8" dataDxfId="7">
      <calculatedColumnFormula>INT(transport[[#This Row],[Przebieg]]/100000)*2%*transport[[#This Row],[Cena_zakupu]]</calculatedColumnFormula>
    </tableColumn>
    <tableColumn id="9" xr3:uid="{90DCA346-CBED-4186-98EC-458029B8F107}" uniqueName="9" name="wartosc" queryTableFieldId="9" dataDxfId="6">
      <calculatedColumnFormula>transport[[#This Row],[Cena_zakupu]]-transport[[#This Row],[amortyzacja_czas]]-transport[[#This Row],[amortyzacja_przebieg]]</calculatedColumnFormula>
    </tableColumn>
    <tableColumn id="10" xr3:uid="{59B819F8-2245-4DBA-ABC5-B2A9DC296E38}" uniqueName="10" name="Kolumna1" queryTableFieldId="10" dataDxfId="5">
      <calculatedColumnFormula>transport[[#This Row],[Rok_produkcji]]</calculatedColumnFormula>
    </tableColumn>
    <tableColumn id="11" xr3:uid="{29C8EDB1-F296-420F-9410-E13F7EFDD87C}" uniqueName="11" name="rok" queryTableFieldId="11" dataDxfId="4">
      <calculatedColumnFormula>LEFT(transport[[#This Row],[Marka_i_model]],FIND(" ",transport[[#This Row],[Marka_i_model]])-1)</calculatedColumnFormula>
    </tableColumn>
    <tableColumn id="12" xr3:uid="{11055628-D0D7-45F5-845B-B30623556D75}" uniqueName="12" name="Kolumna3" queryTableFieldId="12" dataDxfId="3"/>
    <tableColumn id="13" xr3:uid="{EF5F58DA-5A30-4153-BC4B-2B8EB8EC9AF1}" uniqueName="13" name="Kolumna2" queryTableFieldId="13" dataDxfId="2">
      <calculatedColumnFormula>_xlfn.DAYS(transport[[#This Row],[Kolumna3]],transport[[#This Row],[Data_ostatniego_remontu]])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579FB80-5704-424E-9065-5C811DB01121}" name="marki_model__2" displayName="marki_model__2" ref="A1:C135" tableType="queryTable" totalsRowShown="0">
  <autoFilter ref="A1:C135" xr:uid="{6579FB80-5704-424E-9065-5C811DB01121}"/>
  <tableColumns count="3">
    <tableColumn id="1" xr3:uid="{DDA21EF1-9AF1-4073-9B60-B899205BA9B2}" uniqueName="1" name="marka" queryTableFieldId="1" dataDxfId="1"/>
    <tableColumn id="2" xr3:uid="{A4D2D3ED-C2F4-4F52-9CF7-438776A1FB4D}" uniqueName="2" name="model" queryTableFieldId="2" dataDxfId="0"/>
    <tableColumn id="3" xr3:uid="{C4158703-8712-447D-BAEF-E91288AB0768}" uniqueName="3" name="przebieg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79147A-7623-46D8-B980-88252DD1720D}">
  <dimension ref="A1:O135"/>
  <sheetViews>
    <sheetView tabSelected="1" workbookViewId="0">
      <selection activeCell="R2" sqref="R2"/>
    </sheetView>
  </sheetViews>
  <sheetFormatPr defaultRowHeight="15" x14ac:dyDescent="0.25"/>
  <cols>
    <col min="1" max="1" width="18" bestFit="1" customWidth="1"/>
    <col min="2" max="2" width="16" bestFit="1" customWidth="1"/>
    <col min="3" max="3" width="15" bestFit="1" customWidth="1"/>
    <col min="4" max="4" width="18" bestFit="1" customWidth="1"/>
    <col min="5" max="5" width="11" bestFit="1" customWidth="1"/>
    <col min="6" max="6" width="26.85546875" style="2" bestFit="1" customWidth="1"/>
    <col min="7" max="7" width="17.5703125" customWidth="1"/>
    <col min="8" max="8" width="18.7109375" customWidth="1"/>
    <col min="10" max="10" width="13.85546875" customWidth="1"/>
    <col min="11" max="11" width="9.28515625" customWidth="1"/>
    <col min="12" max="12" width="10.7109375" style="2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2" t="s">
        <v>5</v>
      </c>
      <c r="G1" t="s">
        <v>180</v>
      </c>
      <c r="H1" t="s">
        <v>181</v>
      </c>
      <c r="I1" t="s">
        <v>182</v>
      </c>
      <c r="J1" t="s">
        <v>178</v>
      </c>
      <c r="K1" t="s">
        <v>278</v>
      </c>
      <c r="L1" s="2" t="s">
        <v>281</v>
      </c>
      <c r="M1" t="s">
        <v>179</v>
      </c>
    </row>
    <row r="2" spans="1:15" x14ac:dyDescent="0.25">
      <c r="A2" s="23" t="s">
        <v>35</v>
      </c>
      <c r="B2" s="24">
        <v>2009</v>
      </c>
      <c r="C2" s="24">
        <v>85000</v>
      </c>
      <c r="D2" s="23" t="s">
        <v>36</v>
      </c>
      <c r="E2" s="24">
        <v>946000</v>
      </c>
      <c r="F2" s="25">
        <v>42014</v>
      </c>
      <c r="G2" s="24">
        <f>(2017 -transport[[#This Row],[Rok_produkcji]])*5%*transport[[#This Row],[Cena_zakupu]]</f>
        <v>34000</v>
      </c>
      <c r="H2" s="24">
        <f>INT(transport[[#This Row],[Przebieg]]/100000)*2%*transport[[#This Row],[Cena_zakupu]]</f>
        <v>15300</v>
      </c>
      <c r="I2" s="23">
        <f>transport[[#This Row],[Cena_zakupu]]-transport[[#This Row],[amortyzacja_czas]]-transport[[#This Row],[amortyzacja_przebieg]]</f>
        <v>35700</v>
      </c>
      <c r="J2" s="23">
        <f>transport[[#This Row],[Rok_produkcji]]</f>
        <v>2009</v>
      </c>
      <c r="K2" s="23" t="str">
        <f>LEFT(transport[[#This Row],[Marka_i_model]],FIND(" ",transport[[#This Row],[Marka_i_model]])-1)</f>
        <v>Mercedes</v>
      </c>
      <c r="L2" s="25">
        <v>42736</v>
      </c>
      <c r="M2" s="23">
        <f>_xlfn.DAYS(transport[[#This Row],[Kolumna3]],transport[[#This Row],[Data_ostatniego_remontu]])</f>
        <v>722</v>
      </c>
      <c r="O2" t="s">
        <v>282</v>
      </c>
    </row>
    <row r="3" spans="1:15" x14ac:dyDescent="0.25">
      <c r="A3" s="23" t="s">
        <v>6</v>
      </c>
      <c r="B3" s="24">
        <v>2006</v>
      </c>
      <c r="C3" s="24">
        <v>85900</v>
      </c>
      <c r="D3" s="23" t="s">
        <v>10</v>
      </c>
      <c r="E3" s="24">
        <v>936780</v>
      </c>
      <c r="F3" s="25">
        <v>42028</v>
      </c>
      <c r="G3" s="24">
        <f>(2017 -transport[[#This Row],[Rok_produkcji]])*5%*transport[[#This Row],[Cena_zakupu]]</f>
        <v>47245.000000000007</v>
      </c>
      <c r="H3" s="24">
        <f>INT(transport[[#This Row],[Przebieg]]/100000)*2%*transport[[#This Row],[Cena_zakupu]]</f>
        <v>15462</v>
      </c>
      <c r="I3" s="23">
        <f>transport[[#This Row],[Cena_zakupu]]-transport[[#This Row],[amortyzacja_czas]]-transport[[#This Row],[amortyzacja_przebieg]]</f>
        <v>23192.999999999993</v>
      </c>
      <c r="J3" s="23">
        <f>transport[[#This Row],[Rok_produkcji]]</f>
        <v>2006</v>
      </c>
      <c r="K3" s="23" t="str">
        <f>LEFT(transport[[#This Row],[Marka_i_model]],FIND(" ",transport[[#This Row],[Marka_i_model]])-1)</f>
        <v>Iveco</v>
      </c>
      <c r="L3" s="25">
        <v>42736</v>
      </c>
      <c r="M3" s="23">
        <f>_xlfn.DAYS(transport[[#This Row],[Kolumna3]],transport[[#This Row],[Data_ostatniego_remontu]])</f>
        <v>708</v>
      </c>
      <c r="O3" t="s">
        <v>282</v>
      </c>
    </row>
    <row r="4" spans="1:15" x14ac:dyDescent="0.25">
      <c r="A4" s="23" t="s">
        <v>6</v>
      </c>
      <c r="B4" s="24">
        <v>2006</v>
      </c>
      <c r="C4" s="24">
        <v>85900</v>
      </c>
      <c r="D4" s="23" t="s">
        <v>9</v>
      </c>
      <c r="E4" s="24">
        <v>998704</v>
      </c>
      <c r="F4" s="25">
        <v>42028</v>
      </c>
      <c r="G4" s="24">
        <f>(2017 -transport[[#This Row],[Rok_produkcji]])*5%*transport[[#This Row],[Cena_zakupu]]</f>
        <v>47245.000000000007</v>
      </c>
      <c r="H4" s="24">
        <f>INT(transport[[#This Row],[Przebieg]]/100000)*2%*transport[[#This Row],[Cena_zakupu]]</f>
        <v>15462</v>
      </c>
      <c r="I4" s="23">
        <f>transport[[#This Row],[Cena_zakupu]]-transport[[#This Row],[amortyzacja_czas]]-transport[[#This Row],[amortyzacja_przebieg]]</f>
        <v>23192.999999999993</v>
      </c>
      <c r="J4" s="23">
        <f>transport[[#This Row],[Rok_produkcji]]</f>
        <v>2006</v>
      </c>
      <c r="K4" s="23" t="str">
        <f>LEFT(transport[[#This Row],[Marka_i_model]],FIND(" ",transport[[#This Row],[Marka_i_model]])-1)</f>
        <v>Iveco</v>
      </c>
      <c r="L4" s="25">
        <v>42736</v>
      </c>
      <c r="M4" s="23">
        <f>_xlfn.DAYS(transport[[#This Row],[Kolumna3]],transport[[#This Row],[Data_ostatniego_remontu]])</f>
        <v>708</v>
      </c>
      <c r="O4" t="s">
        <v>282</v>
      </c>
    </row>
    <row r="5" spans="1:15" x14ac:dyDescent="0.25">
      <c r="A5" s="23" t="s">
        <v>81</v>
      </c>
      <c r="B5" s="24">
        <v>2010</v>
      </c>
      <c r="C5" s="24">
        <v>160000</v>
      </c>
      <c r="D5" s="23" t="s">
        <v>82</v>
      </c>
      <c r="E5" s="24">
        <v>263000</v>
      </c>
      <c r="F5" s="25">
        <v>42028</v>
      </c>
      <c r="G5" s="24">
        <f>(2017 -transport[[#This Row],[Rok_produkcji]])*5%*transport[[#This Row],[Cena_zakupu]]</f>
        <v>56000.000000000007</v>
      </c>
      <c r="H5" s="24">
        <f>INT(transport[[#This Row],[Przebieg]]/100000)*2%*transport[[#This Row],[Cena_zakupu]]</f>
        <v>6400</v>
      </c>
      <c r="I5" s="23">
        <f>transport[[#This Row],[Cena_zakupu]]-transport[[#This Row],[amortyzacja_czas]]-transport[[#This Row],[amortyzacja_przebieg]]</f>
        <v>97600</v>
      </c>
      <c r="J5" s="23">
        <f>transport[[#This Row],[Rok_produkcji]]</f>
        <v>2010</v>
      </c>
      <c r="K5" s="23" t="str">
        <f>LEFT(transport[[#This Row],[Marka_i_model]],FIND(" ",transport[[#This Row],[Marka_i_model]])-1)</f>
        <v>Iveco</v>
      </c>
      <c r="L5" s="25">
        <v>42736</v>
      </c>
      <c r="M5" s="23">
        <f>_xlfn.DAYS(transport[[#This Row],[Kolumna3]],transport[[#This Row],[Data_ostatniego_remontu]])</f>
        <v>708</v>
      </c>
      <c r="O5" t="s">
        <v>282</v>
      </c>
    </row>
    <row r="6" spans="1:15" x14ac:dyDescent="0.25">
      <c r="A6" s="1" t="s">
        <v>6</v>
      </c>
      <c r="B6">
        <v>2006</v>
      </c>
      <c r="C6">
        <v>85900</v>
      </c>
      <c r="D6" s="1" t="s">
        <v>8</v>
      </c>
      <c r="E6">
        <v>1068570</v>
      </c>
      <c r="F6" s="2">
        <v>42029</v>
      </c>
      <c r="G6">
        <f>(2017 -transport[[#This Row],[Rok_produkcji]])*5%*transport[[#This Row],[Cena_zakupu]]</f>
        <v>47245.000000000007</v>
      </c>
      <c r="H6">
        <f>INT(transport[[#This Row],[Przebieg]]/100000)*2%*transport[[#This Row],[Cena_zakupu]]</f>
        <v>17180</v>
      </c>
      <c r="I6" s="1">
        <f>transport[[#This Row],[Cena_zakupu]]-transport[[#This Row],[amortyzacja_czas]]-transport[[#This Row],[amortyzacja_przebieg]]</f>
        <v>21474.999999999993</v>
      </c>
      <c r="J6" s="1">
        <f>transport[[#This Row],[Rok_produkcji]]</f>
        <v>2006</v>
      </c>
      <c r="K6" s="1" t="str">
        <f>LEFT(transport[[#This Row],[Marka_i_model]],FIND(" ",transport[[#This Row],[Marka_i_model]])-1)</f>
        <v>Iveco</v>
      </c>
      <c r="L6" s="2">
        <v>42736</v>
      </c>
      <c r="M6" s="1">
        <f>_xlfn.DAYS(transport[[#This Row],[Kolumna3]],transport[[#This Row],[Data_ostatniego_remontu]])</f>
        <v>707</v>
      </c>
    </row>
    <row r="7" spans="1:15" x14ac:dyDescent="0.25">
      <c r="A7" s="1" t="s">
        <v>35</v>
      </c>
      <c r="B7">
        <v>2010</v>
      </c>
      <c r="C7">
        <v>84000</v>
      </c>
      <c r="D7" s="1" t="s">
        <v>69</v>
      </c>
      <c r="E7">
        <v>950000</v>
      </c>
      <c r="F7" s="2">
        <v>42029</v>
      </c>
      <c r="G7">
        <f>(2017 -transport[[#This Row],[Rok_produkcji]])*5%*transport[[#This Row],[Cena_zakupu]]</f>
        <v>29400.000000000004</v>
      </c>
      <c r="H7">
        <f>INT(transport[[#This Row],[Przebieg]]/100000)*2%*transport[[#This Row],[Cena_zakupu]]</f>
        <v>15120</v>
      </c>
      <c r="I7" s="1">
        <f>transport[[#This Row],[Cena_zakupu]]-transport[[#This Row],[amortyzacja_czas]]-transport[[#This Row],[amortyzacja_przebieg]]</f>
        <v>39480</v>
      </c>
      <c r="J7" s="1">
        <f>transport[[#This Row],[Rok_produkcji]]</f>
        <v>2010</v>
      </c>
      <c r="K7" s="1" t="str">
        <f>LEFT(transport[[#This Row],[Marka_i_model]],FIND(" ",transport[[#This Row],[Marka_i_model]])-1)</f>
        <v>Mercedes</v>
      </c>
      <c r="L7" s="2">
        <v>42736</v>
      </c>
      <c r="M7" s="1">
        <f>_xlfn.DAYS(transport[[#This Row],[Kolumna3]],transport[[#This Row],[Data_ostatniego_remontu]])</f>
        <v>707</v>
      </c>
    </row>
    <row r="8" spans="1:15" x14ac:dyDescent="0.25">
      <c r="A8" s="1" t="s">
        <v>6</v>
      </c>
      <c r="B8">
        <v>2006</v>
      </c>
      <c r="C8">
        <v>85900</v>
      </c>
      <c r="D8" s="1" t="s">
        <v>11</v>
      </c>
      <c r="E8">
        <v>870233</v>
      </c>
      <c r="F8" s="2">
        <v>42034</v>
      </c>
      <c r="G8">
        <f>(2017 -transport[[#This Row],[Rok_produkcji]])*5%*transport[[#This Row],[Cena_zakupu]]</f>
        <v>47245.000000000007</v>
      </c>
      <c r="H8">
        <f>INT(transport[[#This Row],[Przebieg]]/100000)*2%*transport[[#This Row],[Cena_zakupu]]</f>
        <v>13744</v>
      </c>
      <c r="I8" s="1">
        <f>transport[[#This Row],[Cena_zakupu]]-transport[[#This Row],[amortyzacja_czas]]-transport[[#This Row],[amortyzacja_przebieg]]</f>
        <v>24910.999999999993</v>
      </c>
      <c r="J8" s="1">
        <f>transport[[#This Row],[Rok_produkcji]]</f>
        <v>2006</v>
      </c>
      <c r="K8" s="1" t="str">
        <f>LEFT(transport[[#This Row],[Marka_i_model]],FIND(" ",transport[[#This Row],[Marka_i_model]])-1)</f>
        <v>Iveco</v>
      </c>
      <c r="L8" s="2">
        <v>42736</v>
      </c>
      <c r="M8" s="1">
        <f>_xlfn.DAYS(transport[[#This Row],[Kolumna3]],transport[[#This Row],[Data_ostatniego_remontu]])</f>
        <v>702</v>
      </c>
    </row>
    <row r="9" spans="1:15" x14ac:dyDescent="0.25">
      <c r="A9" s="1" t="s">
        <v>6</v>
      </c>
      <c r="B9">
        <v>2006</v>
      </c>
      <c r="C9">
        <v>85900</v>
      </c>
      <c r="D9" s="1" t="s">
        <v>7</v>
      </c>
      <c r="E9">
        <v>1200655</v>
      </c>
      <c r="F9" s="2">
        <v>42035</v>
      </c>
      <c r="G9">
        <f>(2017 -transport[[#This Row],[Rok_produkcji]])*5%*transport[[#This Row],[Cena_zakupu]]</f>
        <v>47245.000000000007</v>
      </c>
      <c r="H9">
        <f>INT(transport[[#This Row],[Przebieg]]/100000)*2%*transport[[#This Row],[Cena_zakupu]]</f>
        <v>20616</v>
      </c>
      <c r="I9" s="1">
        <f>transport[[#This Row],[Cena_zakupu]]-transport[[#This Row],[amortyzacja_czas]]-transport[[#This Row],[amortyzacja_przebieg]]</f>
        <v>18038.999999999993</v>
      </c>
      <c r="J9" s="1">
        <f>transport[[#This Row],[Rok_produkcji]]</f>
        <v>2006</v>
      </c>
      <c r="K9" s="1" t="str">
        <f>LEFT(transport[[#This Row],[Marka_i_model]],FIND(" ",transport[[#This Row],[Marka_i_model]])-1)</f>
        <v>Iveco</v>
      </c>
      <c r="L9" s="2">
        <v>42736</v>
      </c>
      <c r="M9" s="1">
        <f>_xlfn.DAYS(transport[[#This Row],[Kolumna3]],transport[[#This Row],[Data_ostatniego_remontu]])</f>
        <v>701</v>
      </c>
    </row>
    <row r="10" spans="1:15" x14ac:dyDescent="0.25">
      <c r="A10" s="1" t="s">
        <v>119</v>
      </c>
      <c r="B10">
        <v>2012</v>
      </c>
      <c r="C10">
        <v>145000</v>
      </c>
      <c r="D10" s="1" t="s">
        <v>121</v>
      </c>
      <c r="E10">
        <v>312680</v>
      </c>
      <c r="F10" s="2">
        <v>42059</v>
      </c>
      <c r="G10">
        <f>(2017 -transport[[#This Row],[Rok_produkcji]])*5%*transport[[#This Row],[Cena_zakupu]]</f>
        <v>36250</v>
      </c>
      <c r="H10">
        <f>INT(transport[[#This Row],[Przebieg]]/100000)*2%*transport[[#This Row],[Cena_zakupu]]</f>
        <v>8700</v>
      </c>
      <c r="I10" s="1">
        <f>transport[[#This Row],[Cena_zakupu]]-transport[[#This Row],[amortyzacja_czas]]-transport[[#This Row],[amortyzacja_przebieg]]</f>
        <v>100050</v>
      </c>
      <c r="J10" s="1">
        <f>transport[[#This Row],[Rok_produkcji]]</f>
        <v>2012</v>
      </c>
      <c r="K10" s="1" t="str">
        <f>LEFT(transport[[#This Row],[Marka_i_model]],FIND(" ",transport[[#This Row],[Marka_i_model]])-1)</f>
        <v>Iveco</v>
      </c>
      <c r="L10" s="2">
        <v>42736</v>
      </c>
      <c r="M10" s="1">
        <f>_xlfn.DAYS(transport[[#This Row],[Kolumna3]],transport[[#This Row],[Data_ostatniego_remontu]])</f>
        <v>677</v>
      </c>
    </row>
    <row r="11" spans="1:15" x14ac:dyDescent="0.25">
      <c r="A11" s="1" t="s">
        <v>119</v>
      </c>
      <c r="B11">
        <v>2012</v>
      </c>
      <c r="C11">
        <v>145000</v>
      </c>
      <c r="D11" s="1" t="s">
        <v>120</v>
      </c>
      <c r="E11">
        <v>386732</v>
      </c>
      <c r="F11" s="2">
        <v>42059</v>
      </c>
      <c r="G11">
        <f>(2017 -transport[[#This Row],[Rok_produkcji]])*5%*transport[[#This Row],[Cena_zakupu]]</f>
        <v>36250</v>
      </c>
      <c r="H11">
        <f>INT(transport[[#This Row],[Przebieg]]/100000)*2%*transport[[#This Row],[Cena_zakupu]]</f>
        <v>8700</v>
      </c>
      <c r="I11" s="1">
        <f>transport[[#This Row],[Cena_zakupu]]-transport[[#This Row],[amortyzacja_czas]]-transport[[#This Row],[amortyzacja_przebieg]]</f>
        <v>100050</v>
      </c>
      <c r="J11" s="1">
        <f>transport[[#This Row],[Rok_produkcji]]</f>
        <v>2012</v>
      </c>
      <c r="K11" s="1" t="str">
        <f>LEFT(transport[[#This Row],[Marka_i_model]],FIND(" ",transport[[#This Row],[Marka_i_model]])-1)</f>
        <v>Iveco</v>
      </c>
      <c r="L11" s="2">
        <v>42736</v>
      </c>
      <c r="M11" s="1">
        <f>_xlfn.DAYS(transport[[#This Row],[Kolumna3]],transport[[#This Row],[Data_ostatniego_remontu]])</f>
        <v>677</v>
      </c>
    </row>
    <row r="12" spans="1:15" x14ac:dyDescent="0.25">
      <c r="A12" s="1" t="s">
        <v>50</v>
      </c>
      <c r="B12">
        <v>2010</v>
      </c>
      <c r="C12">
        <v>40830</v>
      </c>
      <c r="D12" s="1" t="s">
        <v>65</v>
      </c>
      <c r="E12">
        <v>326000</v>
      </c>
      <c r="F12" s="2">
        <v>42062</v>
      </c>
      <c r="G12">
        <f>(2017 -transport[[#This Row],[Rok_produkcji]])*5%*transport[[#This Row],[Cena_zakupu]]</f>
        <v>14290.500000000002</v>
      </c>
      <c r="H12">
        <f>INT(transport[[#This Row],[Przebieg]]/100000)*2%*transport[[#This Row],[Cena_zakupu]]</f>
        <v>2449.7999999999997</v>
      </c>
      <c r="I12" s="1">
        <f>transport[[#This Row],[Cena_zakupu]]-transport[[#This Row],[amortyzacja_czas]]-transport[[#This Row],[amortyzacja_przebieg]]</f>
        <v>24089.7</v>
      </c>
      <c r="J12" s="1">
        <f>transport[[#This Row],[Rok_produkcji]]</f>
        <v>2010</v>
      </c>
      <c r="K12" s="1" t="str">
        <f>LEFT(transport[[#This Row],[Marka_i_model]],FIND(" ",transport[[#This Row],[Marka_i_model]])-1)</f>
        <v>DAF</v>
      </c>
      <c r="L12" s="2">
        <v>42736</v>
      </c>
      <c r="M12" s="1">
        <f>_xlfn.DAYS(transport[[#This Row],[Kolumna3]],transport[[#This Row],[Data_ostatniego_remontu]])</f>
        <v>674</v>
      </c>
    </row>
    <row r="13" spans="1:15" x14ac:dyDescent="0.25">
      <c r="A13" s="1" t="s">
        <v>50</v>
      </c>
      <c r="B13">
        <v>2012</v>
      </c>
      <c r="C13">
        <v>39830</v>
      </c>
      <c r="D13" s="1" t="s">
        <v>111</v>
      </c>
      <c r="E13">
        <v>330000</v>
      </c>
      <c r="F13" s="2">
        <v>42062</v>
      </c>
      <c r="G13">
        <f>(2017 -transport[[#This Row],[Rok_produkcji]])*5%*transport[[#This Row],[Cena_zakupu]]</f>
        <v>9957.5</v>
      </c>
      <c r="H13">
        <f>INT(transport[[#This Row],[Przebieg]]/100000)*2%*transport[[#This Row],[Cena_zakupu]]</f>
        <v>2389.7999999999997</v>
      </c>
      <c r="I13" s="1">
        <f>transport[[#This Row],[Cena_zakupu]]-transport[[#This Row],[amortyzacja_czas]]-transport[[#This Row],[amortyzacja_przebieg]]</f>
        <v>27482.7</v>
      </c>
      <c r="J13" s="1">
        <f>transport[[#This Row],[Rok_produkcji]]</f>
        <v>2012</v>
      </c>
      <c r="K13" s="1" t="str">
        <f>LEFT(transport[[#This Row],[Marka_i_model]],FIND(" ",transport[[#This Row],[Marka_i_model]])-1)</f>
        <v>DAF</v>
      </c>
      <c r="L13" s="2">
        <v>42736</v>
      </c>
      <c r="M13" s="1">
        <f>_xlfn.DAYS(transport[[#This Row],[Kolumna3]],transport[[#This Row],[Data_ostatniego_remontu]])</f>
        <v>674</v>
      </c>
    </row>
    <row r="14" spans="1:15" x14ac:dyDescent="0.25">
      <c r="A14" s="1" t="s">
        <v>79</v>
      </c>
      <c r="B14">
        <v>2010</v>
      </c>
      <c r="C14">
        <v>135000</v>
      </c>
      <c r="D14" s="1" t="s">
        <v>80</v>
      </c>
      <c r="E14">
        <v>251000</v>
      </c>
      <c r="F14" s="2">
        <v>42067</v>
      </c>
      <c r="G14">
        <f>(2017 -transport[[#This Row],[Rok_produkcji]])*5%*transport[[#This Row],[Cena_zakupu]]</f>
        <v>47250.000000000007</v>
      </c>
      <c r="H14">
        <f>INT(transport[[#This Row],[Przebieg]]/100000)*2%*transport[[#This Row],[Cena_zakupu]]</f>
        <v>5400</v>
      </c>
      <c r="I14" s="1">
        <f>transport[[#This Row],[Cena_zakupu]]-transport[[#This Row],[amortyzacja_czas]]-transport[[#This Row],[amortyzacja_przebieg]]</f>
        <v>82350</v>
      </c>
      <c r="J14" s="1">
        <f>transport[[#This Row],[Rok_produkcji]]</f>
        <v>2010</v>
      </c>
      <c r="K14" s="1" t="str">
        <f>LEFT(transport[[#This Row],[Marka_i_model]],FIND(" ",transport[[#This Row],[Marka_i_model]])-1)</f>
        <v>DAF</v>
      </c>
      <c r="L14" s="2">
        <v>42736</v>
      </c>
      <c r="M14" s="1">
        <f>_xlfn.DAYS(transport[[#This Row],[Kolumna3]],transport[[#This Row],[Data_ostatniego_remontu]])</f>
        <v>669</v>
      </c>
    </row>
    <row r="15" spans="1:15" x14ac:dyDescent="0.25">
      <c r="A15" s="1" t="s">
        <v>79</v>
      </c>
      <c r="B15">
        <v>2013</v>
      </c>
      <c r="C15">
        <v>136000</v>
      </c>
      <c r="D15" s="1" t="s">
        <v>147</v>
      </c>
      <c r="E15">
        <v>247000</v>
      </c>
      <c r="F15" s="2">
        <v>42067</v>
      </c>
      <c r="G15">
        <f>(2017 -transport[[#This Row],[Rok_produkcji]])*5%*transport[[#This Row],[Cena_zakupu]]</f>
        <v>27200</v>
      </c>
      <c r="H15">
        <f>INT(transport[[#This Row],[Przebieg]]/100000)*2%*transport[[#This Row],[Cena_zakupu]]</f>
        <v>5440</v>
      </c>
      <c r="I15" s="1">
        <f>transport[[#This Row],[Cena_zakupu]]-transport[[#This Row],[amortyzacja_czas]]-transport[[#This Row],[amortyzacja_przebieg]]</f>
        <v>103360</v>
      </c>
      <c r="J15" s="1">
        <f>transport[[#This Row],[Rok_produkcji]]</f>
        <v>2013</v>
      </c>
      <c r="K15" s="1" t="str">
        <f>LEFT(transport[[#This Row],[Marka_i_model]],FIND(" ",transport[[#This Row],[Marka_i_model]])-1)</f>
        <v>DAF</v>
      </c>
      <c r="L15" s="2">
        <v>42736</v>
      </c>
      <c r="M15" s="1">
        <f>_xlfn.DAYS(transport[[#This Row],[Kolumna3]],transport[[#This Row],[Data_ostatniego_remontu]])</f>
        <v>669</v>
      </c>
    </row>
    <row r="16" spans="1:15" x14ac:dyDescent="0.25">
      <c r="A16" s="1" t="s">
        <v>45</v>
      </c>
      <c r="B16">
        <v>2009</v>
      </c>
      <c r="C16">
        <v>114400</v>
      </c>
      <c r="D16" s="1" t="s">
        <v>46</v>
      </c>
      <c r="E16">
        <v>226000</v>
      </c>
      <c r="F16" s="2">
        <v>42073</v>
      </c>
      <c r="G16">
        <f>(2017 -transport[[#This Row],[Rok_produkcji]])*5%*transport[[#This Row],[Cena_zakupu]]</f>
        <v>45760</v>
      </c>
      <c r="H16">
        <f>INT(transport[[#This Row],[Przebieg]]/100000)*2%*transport[[#This Row],[Cena_zakupu]]</f>
        <v>4576</v>
      </c>
      <c r="I16" s="1">
        <f>transport[[#This Row],[Cena_zakupu]]-transport[[#This Row],[amortyzacja_czas]]-transport[[#This Row],[amortyzacja_przebieg]]</f>
        <v>64064</v>
      </c>
      <c r="J16" s="1">
        <f>transport[[#This Row],[Rok_produkcji]]</f>
        <v>2009</v>
      </c>
      <c r="K16" s="1" t="str">
        <f>LEFT(transport[[#This Row],[Marka_i_model]],FIND(" ",transport[[#This Row],[Marka_i_model]])-1)</f>
        <v>MAN</v>
      </c>
      <c r="L16" s="2">
        <v>42736</v>
      </c>
      <c r="M16" s="1">
        <f>_xlfn.DAYS(transport[[#This Row],[Kolumna3]],transport[[#This Row],[Data_ostatniego_remontu]])</f>
        <v>663</v>
      </c>
    </row>
    <row r="17" spans="1:15" x14ac:dyDescent="0.25">
      <c r="A17" s="1" t="s">
        <v>45</v>
      </c>
      <c r="B17">
        <v>2010</v>
      </c>
      <c r="C17">
        <v>113400</v>
      </c>
      <c r="D17" s="1" t="s">
        <v>78</v>
      </c>
      <c r="E17">
        <v>230000</v>
      </c>
      <c r="F17" s="2">
        <v>42073</v>
      </c>
      <c r="G17">
        <f>(2017 -transport[[#This Row],[Rok_produkcji]])*5%*transport[[#This Row],[Cena_zakupu]]</f>
        <v>39690.000000000007</v>
      </c>
      <c r="H17">
        <f>INT(transport[[#This Row],[Przebieg]]/100000)*2%*transport[[#This Row],[Cena_zakupu]]</f>
        <v>4536</v>
      </c>
      <c r="I17" s="1">
        <f>transport[[#This Row],[Cena_zakupu]]-transport[[#This Row],[amortyzacja_czas]]-transport[[#This Row],[amortyzacja_przebieg]]</f>
        <v>69174</v>
      </c>
      <c r="J17" s="1">
        <f>transport[[#This Row],[Rok_produkcji]]</f>
        <v>2010</v>
      </c>
      <c r="K17" s="1" t="str">
        <f>LEFT(transport[[#This Row],[Marka_i_model]],FIND(" ",transport[[#This Row],[Marka_i_model]])-1)</f>
        <v>MAN</v>
      </c>
      <c r="L17" s="2">
        <v>42736</v>
      </c>
      <c r="M17" s="1">
        <f>_xlfn.DAYS(transport[[#This Row],[Kolumna3]],transport[[#This Row],[Data_ostatniego_remontu]])</f>
        <v>663</v>
      </c>
    </row>
    <row r="18" spans="1:15" x14ac:dyDescent="0.25">
      <c r="A18" s="8" t="s">
        <v>22</v>
      </c>
      <c r="B18" s="9">
        <v>2008</v>
      </c>
      <c r="C18" s="9">
        <v>89000</v>
      </c>
      <c r="D18" s="8" t="s">
        <v>23</v>
      </c>
      <c r="E18" s="9">
        <v>305000</v>
      </c>
      <c r="F18" s="10">
        <v>42075</v>
      </c>
      <c r="G18" s="9">
        <f>(2017 -transport[[#This Row],[Rok_produkcji]])*5%*transport[[#This Row],[Cena_zakupu]]</f>
        <v>40050</v>
      </c>
      <c r="H18" s="9">
        <f>INT(transport[[#This Row],[Przebieg]]/100000)*2%*transport[[#This Row],[Cena_zakupu]]</f>
        <v>5340</v>
      </c>
      <c r="I18" s="8">
        <f>transport[[#This Row],[Cena_zakupu]]-transport[[#This Row],[amortyzacja_czas]]-transport[[#This Row],[amortyzacja_przebieg]]</f>
        <v>43610</v>
      </c>
      <c r="J18" s="1">
        <f>transport[[#This Row],[Rok_produkcji]]</f>
        <v>2008</v>
      </c>
      <c r="K18" s="1" t="str">
        <f>LEFT(transport[[#This Row],[Marka_i_model]],FIND(" ",transport[[#This Row],[Marka_i_model]])-1)</f>
        <v>Volvo</v>
      </c>
      <c r="L18" s="2">
        <v>42736</v>
      </c>
      <c r="M18" s="1">
        <f>_xlfn.DAYS(transport[[#This Row],[Kolumna3]],transport[[#This Row],[Data_ostatniego_remontu]])</f>
        <v>661</v>
      </c>
      <c r="O18" t="s">
        <v>283</v>
      </c>
    </row>
    <row r="19" spans="1:15" x14ac:dyDescent="0.25">
      <c r="A19" s="1" t="s">
        <v>22</v>
      </c>
      <c r="B19">
        <v>2009</v>
      </c>
      <c r="C19">
        <v>90000</v>
      </c>
      <c r="D19" s="1" t="s">
        <v>43</v>
      </c>
      <c r="E19">
        <v>301000</v>
      </c>
      <c r="F19" s="2">
        <v>42075</v>
      </c>
      <c r="G19">
        <f>(2017 -transport[[#This Row],[Rok_produkcji]])*5%*transport[[#This Row],[Cena_zakupu]]</f>
        <v>36000</v>
      </c>
      <c r="H19">
        <f>INT(transport[[#This Row],[Przebieg]]/100000)*2%*transport[[#This Row],[Cena_zakupu]]</f>
        <v>5400</v>
      </c>
      <c r="I19" s="1">
        <f>transport[[#This Row],[Cena_zakupu]]-transport[[#This Row],[amortyzacja_czas]]-transport[[#This Row],[amortyzacja_przebieg]]</f>
        <v>48600</v>
      </c>
      <c r="J19" s="1">
        <f>transport[[#This Row],[Rok_produkcji]]</f>
        <v>2009</v>
      </c>
      <c r="K19" s="1" t="str">
        <f>LEFT(transport[[#This Row],[Marka_i_model]],FIND(" ",transport[[#This Row],[Marka_i_model]])-1)</f>
        <v>Volvo</v>
      </c>
      <c r="L19" s="2">
        <v>42736</v>
      </c>
      <c r="M19" s="1">
        <f>_xlfn.DAYS(transport[[#This Row],[Kolumna3]],transport[[#This Row],[Data_ostatniego_remontu]])</f>
        <v>661</v>
      </c>
    </row>
    <row r="20" spans="1:15" x14ac:dyDescent="0.25">
      <c r="A20" s="1" t="s">
        <v>22</v>
      </c>
      <c r="B20">
        <v>2012</v>
      </c>
      <c r="C20">
        <v>110000</v>
      </c>
      <c r="D20" s="1" t="s">
        <v>116</v>
      </c>
      <c r="E20">
        <v>201000</v>
      </c>
      <c r="F20" s="2">
        <v>42075</v>
      </c>
      <c r="G20">
        <f>(2017 -transport[[#This Row],[Rok_produkcji]])*5%*transport[[#This Row],[Cena_zakupu]]</f>
        <v>27500</v>
      </c>
      <c r="H20">
        <f>INT(transport[[#This Row],[Przebieg]]/100000)*2%*transport[[#This Row],[Cena_zakupu]]</f>
        <v>4400</v>
      </c>
      <c r="I20" s="1">
        <f>transport[[#This Row],[Cena_zakupu]]-transport[[#This Row],[amortyzacja_czas]]-transport[[#This Row],[amortyzacja_przebieg]]</f>
        <v>78100</v>
      </c>
      <c r="J20" s="1">
        <f>transport[[#This Row],[Rok_produkcji]]</f>
        <v>2012</v>
      </c>
      <c r="K20" s="1" t="str">
        <f>LEFT(transport[[#This Row],[Marka_i_model]],FIND(" ",transport[[#This Row],[Marka_i_model]])-1)</f>
        <v>Volvo</v>
      </c>
      <c r="L20" s="2">
        <v>42736</v>
      </c>
      <c r="M20" s="1">
        <f>_xlfn.DAYS(transport[[#This Row],[Kolumna3]],transport[[#This Row],[Data_ostatniego_remontu]])</f>
        <v>661</v>
      </c>
    </row>
    <row r="21" spans="1:15" x14ac:dyDescent="0.25">
      <c r="A21" s="1" t="s">
        <v>35</v>
      </c>
      <c r="B21">
        <v>2014</v>
      </c>
      <c r="C21">
        <v>219000</v>
      </c>
      <c r="D21" s="1" t="s">
        <v>165</v>
      </c>
      <c r="E21">
        <v>126290</v>
      </c>
      <c r="F21" s="2">
        <v>42083</v>
      </c>
      <c r="G21">
        <f>(2017 -transport[[#This Row],[Rok_produkcji]])*5%*transport[[#This Row],[Cena_zakupu]]</f>
        <v>32850.000000000007</v>
      </c>
      <c r="H21">
        <f>INT(transport[[#This Row],[Przebieg]]/100000)*2%*transport[[#This Row],[Cena_zakupu]]</f>
        <v>4380</v>
      </c>
      <c r="I21" s="1">
        <f>transport[[#This Row],[Cena_zakupu]]-transport[[#This Row],[amortyzacja_czas]]-transport[[#This Row],[amortyzacja_przebieg]]</f>
        <v>181770</v>
      </c>
      <c r="J21" s="1">
        <f>transport[[#This Row],[Rok_produkcji]]</f>
        <v>2014</v>
      </c>
      <c r="K21" s="1" t="str">
        <f>LEFT(transport[[#This Row],[Marka_i_model]],FIND(" ",transport[[#This Row],[Marka_i_model]])-1)</f>
        <v>Mercedes</v>
      </c>
      <c r="L21" s="2">
        <v>42736</v>
      </c>
      <c r="M21" s="1">
        <f>_xlfn.DAYS(transport[[#This Row],[Kolumna3]],transport[[#This Row],[Data_ostatniego_remontu]])</f>
        <v>653</v>
      </c>
    </row>
    <row r="22" spans="1:15" x14ac:dyDescent="0.25">
      <c r="A22" s="1" t="s">
        <v>35</v>
      </c>
      <c r="B22">
        <v>2015</v>
      </c>
      <c r="C22">
        <v>218000</v>
      </c>
      <c r="D22" s="1" t="s">
        <v>170</v>
      </c>
      <c r="E22">
        <v>130290</v>
      </c>
      <c r="F22" s="2">
        <v>42083</v>
      </c>
      <c r="G22">
        <f>(2017 -transport[[#This Row],[Rok_produkcji]])*5%*transport[[#This Row],[Cena_zakupu]]</f>
        <v>21800</v>
      </c>
      <c r="H22">
        <f>INT(transport[[#This Row],[Przebieg]]/100000)*2%*transport[[#This Row],[Cena_zakupu]]</f>
        <v>4360</v>
      </c>
      <c r="I22" s="1">
        <f>transport[[#This Row],[Cena_zakupu]]-transport[[#This Row],[amortyzacja_czas]]-transport[[#This Row],[amortyzacja_przebieg]]</f>
        <v>191840</v>
      </c>
      <c r="J22" s="1">
        <f>transport[[#This Row],[Rok_produkcji]]</f>
        <v>2015</v>
      </c>
      <c r="K22" s="1" t="str">
        <f>LEFT(transport[[#This Row],[Marka_i_model]],FIND(" ",transport[[#This Row],[Marka_i_model]])-1)</f>
        <v>Mercedes</v>
      </c>
      <c r="L22" s="2">
        <v>42736</v>
      </c>
      <c r="M22" s="1">
        <f>_xlfn.DAYS(transport[[#This Row],[Kolumna3]],transport[[#This Row],[Data_ostatniego_remontu]])</f>
        <v>653</v>
      </c>
    </row>
    <row r="23" spans="1:15" x14ac:dyDescent="0.25">
      <c r="A23" s="1" t="s">
        <v>50</v>
      </c>
      <c r="B23">
        <v>2012</v>
      </c>
      <c r="C23">
        <v>48800</v>
      </c>
      <c r="D23" s="1" t="s">
        <v>112</v>
      </c>
      <c r="E23">
        <v>268650</v>
      </c>
      <c r="F23" s="2">
        <v>42117</v>
      </c>
      <c r="G23">
        <f>(2017 -transport[[#This Row],[Rok_produkcji]])*5%*transport[[#This Row],[Cena_zakupu]]</f>
        <v>12200</v>
      </c>
      <c r="H23">
        <f>INT(transport[[#This Row],[Przebieg]]/100000)*2%*transport[[#This Row],[Cena_zakupu]]</f>
        <v>1952</v>
      </c>
      <c r="I23" s="1">
        <f>transport[[#This Row],[Cena_zakupu]]-transport[[#This Row],[amortyzacja_czas]]-transport[[#This Row],[amortyzacja_przebieg]]</f>
        <v>34648</v>
      </c>
      <c r="J23" s="1">
        <f>transport[[#This Row],[Rok_produkcji]]</f>
        <v>2012</v>
      </c>
      <c r="K23" s="1" t="str">
        <f>LEFT(transport[[#This Row],[Marka_i_model]],FIND(" ",transport[[#This Row],[Marka_i_model]])-1)</f>
        <v>DAF</v>
      </c>
      <c r="L23" s="2">
        <v>42736</v>
      </c>
      <c r="M23" s="1">
        <f>_xlfn.DAYS(transport[[#This Row],[Kolumna3]],transport[[#This Row],[Data_ostatniego_remontu]])</f>
        <v>619</v>
      </c>
    </row>
    <row r="24" spans="1:15" x14ac:dyDescent="0.25">
      <c r="A24" t="s">
        <v>50</v>
      </c>
      <c r="B24">
        <v>2013</v>
      </c>
      <c r="C24">
        <v>47800</v>
      </c>
      <c r="D24" t="s">
        <v>143</v>
      </c>
      <c r="E24">
        <v>272650</v>
      </c>
      <c r="F24" s="2">
        <v>42117</v>
      </c>
      <c r="G24">
        <f>(2017 -transport[[#This Row],[Rok_produkcji]])*5%*transport[[#This Row],[Cena_zakupu]]</f>
        <v>9560</v>
      </c>
      <c r="H24">
        <f>INT(transport[[#This Row],[Przebieg]]/100000)*2%*transport[[#This Row],[Cena_zakupu]]</f>
        <v>1912</v>
      </c>
      <c r="I24" s="1">
        <f>transport[[#This Row],[Cena_zakupu]]-transport[[#This Row],[amortyzacja_czas]]-transport[[#This Row],[amortyzacja_przebieg]]</f>
        <v>36328</v>
      </c>
      <c r="J24" s="1">
        <f>transport[[#This Row],[Rok_produkcji]]</f>
        <v>2013</v>
      </c>
      <c r="K24" s="1" t="str">
        <f>LEFT(transport[[#This Row],[Marka_i_model]],FIND(" ",transport[[#This Row],[Marka_i_model]])-1)</f>
        <v>DAF</v>
      </c>
      <c r="L24" s="2">
        <v>42736</v>
      </c>
      <c r="M24" s="1">
        <f>_xlfn.DAYS(transport[[#This Row],[Kolumna3]],transport[[#This Row],[Data_ostatniego_remontu]])</f>
        <v>619</v>
      </c>
    </row>
    <row r="25" spans="1:15" x14ac:dyDescent="0.25">
      <c r="A25" s="1" t="s">
        <v>25</v>
      </c>
      <c r="B25">
        <v>2009</v>
      </c>
      <c r="C25">
        <v>68000</v>
      </c>
      <c r="D25" s="1" t="s">
        <v>26</v>
      </c>
      <c r="E25">
        <v>992600</v>
      </c>
      <c r="F25" s="2">
        <v>42157</v>
      </c>
      <c r="G25">
        <f>(2017 -transport[[#This Row],[Rok_produkcji]])*5%*transport[[#This Row],[Cena_zakupu]]</f>
        <v>27200</v>
      </c>
      <c r="H25">
        <f>INT(transport[[#This Row],[Przebieg]]/100000)*2%*transport[[#This Row],[Cena_zakupu]]</f>
        <v>12240</v>
      </c>
      <c r="I25" s="1">
        <f>transport[[#This Row],[Cena_zakupu]]-transport[[#This Row],[amortyzacja_czas]]-transport[[#This Row],[amortyzacja_przebieg]]</f>
        <v>28560</v>
      </c>
      <c r="J25" s="1">
        <f>transport[[#This Row],[Rok_produkcji]]</f>
        <v>2009</v>
      </c>
      <c r="K25" s="1" t="str">
        <f>LEFT(transport[[#This Row],[Marka_i_model]],FIND(" ",transport[[#This Row],[Marka_i_model]])-1)</f>
        <v>Iveco</v>
      </c>
      <c r="L25" s="2">
        <v>42736</v>
      </c>
      <c r="M25" s="1">
        <f>_xlfn.DAYS(transport[[#This Row],[Kolumna3]],transport[[#This Row],[Data_ostatniego_remontu]])</f>
        <v>579</v>
      </c>
    </row>
    <row r="26" spans="1:15" x14ac:dyDescent="0.25">
      <c r="A26" s="1" t="s">
        <v>25</v>
      </c>
      <c r="B26">
        <v>2010</v>
      </c>
      <c r="C26">
        <v>67000</v>
      </c>
      <c r="D26" s="1" t="s">
        <v>70</v>
      </c>
      <c r="E26">
        <v>103260</v>
      </c>
      <c r="F26" s="2">
        <v>42157</v>
      </c>
      <c r="G26">
        <f>(2017 -transport[[#This Row],[Rok_produkcji]])*5%*transport[[#This Row],[Cena_zakupu]]</f>
        <v>23450.000000000004</v>
      </c>
      <c r="H26">
        <f>INT(transport[[#This Row],[Przebieg]]/100000)*2%*transport[[#This Row],[Cena_zakupu]]</f>
        <v>1340</v>
      </c>
      <c r="I26" s="1">
        <f>transport[[#This Row],[Cena_zakupu]]-transport[[#This Row],[amortyzacja_czas]]-transport[[#This Row],[amortyzacja_przebieg]]</f>
        <v>42210</v>
      </c>
      <c r="J26" s="1">
        <f>transport[[#This Row],[Rok_produkcji]]</f>
        <v>2010</v>
      </c>
      <c r="K26" s="1" t="str">
        <f>LEFT(transport[[#This Row],[Marka_i_model]],FIND(" ",transport[[#This Row],[Marka_i_model]])-1)</f>
        <v>Iveco</v>
      </c>
      <c r="L26" s="2">
        <v>42736</v>
      </c>
      <c r="M26" s="1">
        <f>_xlfn.DAYS(transport[[#This Row],[Kolumna3]],transport[[#This Row],[Data_ostatniego_remontu]])</f>
        <v>579</v>
      </c>
    </row>
    <row r="27" spans="1:15" x14ac:dyDescent="0.25">
      <c r="A27" s="1" t="s">
        <v>35</v>
      </c>
      <c r="B27">
        <v>2009</v>
      </c>
      <c r="C27">
        <v>91000</v>
      </c>
      <c r="D27" s="1" t="s">
        <v>44</v>
      </c>
      <c r="E27">
        <v>360000</v>
      </c>
      <c r="F27" s="2">
        <v>42174</v>
      </c>
      <c r="G27">
        <f>(2017 -transport[[#This Row],[Rok_produkcji]])*5%*transport[[#This Row],[Cena_zakupu]]</f>
        <v>36400</v>
      </c>
      <c r="H27">
        <f>INT(transport[[#This Row],[Przebieg]]/100000)*2%*transport[[#This Row],[Cena_zakupu]]</f>
        <v>5460</v>
      </c>
      <c r="I27" s="1">
        <f>transport[[#This Row],[Cena_zakupu]]-transport[[#This Row],[amortyzacja_czas]]-transport[[#This Row],[amortyzacja_przebieg]]</f>
        <v>49140</v>
      </c>
      <c r="J27" s="1">
        <f>transport[[#This Row],[Rok_produkcji]]</f>
        <v>2009</v>
      </c>
      <c r="K27" s="1" t="str">
        <f>LEFT(transport[[#This Row],[Marka_i_model]],FIND(" ",transport[[#This Row],[Marka_i_model]])-1)</f>
        <v>Mercedes</v>
      </c>
      <c r="L27" s="2">
        <v>42736</v>
      </c>
      <c r="M27" s="1">
        <f>_xlfn.DAYS(transport[[#This Row],[Kolumna3]],transport[[#This Row],[Data_ostatniego_remontu]])</f>
        <v>562</v>
      </c>
    </row>
    <row r="28" spans="1:15" x14ac:dyDescent="0.25">
      <c r="A28" s="1" t="s">
        <v>71</v>
      </c>
      <c r="B28">
        <v>2010</v>
      </c>
      <c r="C28">
        <v>75300</v>
      </c>
      <c r="D28" s="1" t="s">
        <v>72</v>
      </c>
      <c r="E28">
        <v>302000</v>
      </c>
      <c r="F28" s="2">
        <v>42174</v>
      </c>
      <c r="G28">
        <f>(2017 -transport[[#This Row],[Rok_produkcji]])*5%*transport[[#This Row],[Cena_zakupu]]</f>
        <v>26355.000000000004</v>
      </c>
      <c r="H28">
        <f>INT(transport[[#This Row],[Przebieg]]/100000)*2%*transport[[#This Row],[Cena_zakupu]]</f>
        <v>4518</v>
      </c>
      <c r="I28" s="1">
        <f>transport[[#This Row],[Cena_zakupu]]-transport[[#This Row],[amortyzacja_czas]]-transport[[#This Row],[amortyzacja_przebieg]]</f>
        <v>44427</v>
      </c>
      <c r="J28" s="1">
        <f>transport[[#This Row],[Rok_produkcji]]</f>
        <v>2010</v>
      </c>
      <c r="K28" s="1" t="str">
        <f>LEFT(transport[[#This Row],[Marka_i_model]],FIND(" ",transport[[#This Row],[Marka_i_model]])-1)</f>
        <v>Renault</v>
      </c>
      <c r="L28" s="2">
        <v>42736</v>
      </c>
      <c r="M28" s="1">
        <f>_xlfn.DAYS(transport[[#This Row],[Kolumna3]],transport[[#This Row],[Data_ostatniego_remontu]])</f>
        <v>562</v>
      </c>
    </row>
    <row r="29" spans="1:15" x14ac:dyDescent="0.25">
      <c r="A29" s="1" t="s">
        <v>35</v>
      </c>
      <c r="B29">
        <v>2010</v>
      </c>
      <c r="C29">
        <v>92000</v>
      </c>
      <c r="D29" s="1" t="s">
        <v>74</v>
      </c>
      <c r="E29">
        <v>356000</v>
      </c>
      <c r="F29" s="2">
        <v>42174</v>
      </c>
      <c r="G29">
        <f>(2017 -transport[[#This Row],[Rok_produkcji]])*5%*transport[[#This Row],[Cena_zakupu]]</f>
        <v>32200.000000000004</v>
      </c>
      <c r="H29">
        <f>INT(transport[[#This Row],[Przebieg]]/100000)*2%*transport[[#This Row],[Cena_zakupu]]</f>
        <v>5520</v>
      </c>
      <c r="I29" s="1">
        <f>transport[[#This Row],[Cena_zakupu]]-transport[[#This Row],[amortyzacja_czas]]-transport[[#This Row],[amortyzacja_przebieg]]</f>
        <v>54280</v>
      </c>
      <c r="J29" s="1">
        <f>transport[[#This Row],[Rok_produkcji]]</f>
        <v>2010</v>
      </c>
      <c r="K29" s="1" t="str">
        <f>LEFT(transport[[#This Row],[Marka_i_model]],FIND(" ",transport[[#This Row],[Marka_i_model]])-1)</f>
        <v>Mercedes</v>
      </c>
      <c r="L29" s="2">
        <v>42736</v>
      </c>
      <c r="M29" s="1">
        <f>_xlfn.DAYS(transport[[#This Row],[Kolumna3]],transport[[#This Row],[Data_ostatniego_remontu]])</f>
        <v>562</v>
      </c>
    </row>
    <row r="30" spans="1:15" x14ac:dyDescent="0.25">
      <c r="A30" s="1" t="s">
        <v>71</v>
      </c>
      <c r="B30">
        <v>2011</v>
      </c>
      <c r="C30">
        <v>74300</v>
      </c>
      <c r="D30" s="1" t="s">
        <v>95</v>
      </c>
      <c r="E30">
        <v>306000</v>
      </c>
      <c r="F30" s="2">
        <v>42174</v>
      </c>
      <c r="G30">
        <f>(2017 -transport[[#This Row],[Rok_produkcji]])*5%*transport[[#This Row],[Cena_zakupu]]</f>
        <v>22290.000000000004</v>
      </c>
      <c r="H30">
        <f>INT(transport[[#This Row],[Przebieg]]/100000)*2%*transport[[#This Row],[Cena_zakupu]]</f>
        <v>4458</v>
      </c>
      <c r="I30" s="1">
        <f>transport[[#This Row],[Cena_zakupu]]-transport[[#This Row],[amortyzacja_czas]]-transport[[#This Row],[amortyzacja_przebieg]]</f>
        <v>47552</v>
      </c>
      <c r="J30" s="1">
        <f>transport[[#This Row],[Rok_produkcji]]</f>
        <v>2011</v>
      </c>
      <c r="K30" s="1" t="str">
        <f>LEFT(transport[[#This Row],[Marka_i_model]],FIND(" ",transport[[#This Row],[Marka_i_model]])-1)</f>
        <v>Renault</v>
      </c>
      <c r="L30" s="2">
        <v>42736</v>
      </c>
      <c r="M30" s="1">
        <f>_xlfn.DAYS(transport[[#This Row],[Kolumna3]],transport[[#This Row],[Data_ostatniego_remontu]])</f>
        <v>562</v>
      </c>
    </row>
    <row r="31" spans="1:15" x14ac:dyDescent="0.25">
      <c r="A31" s="1" t="s">
        <v>136</v>
      </c>
      <c r="B31">
        <v>2012</v>
      </c>
      <c r="C31">
        <v>240000</v>
      </c>
      <c r="D31" s="1" t="s">
        <v>137</v>
      </c>
      <c r="E31">
        <v>301344</v>
      </c>
      <c r="F31" s="2">
        <v>42185</v>
      </c>
      <c r="G31">
        <f>(2017 -transport[[#This Row],[Rok_produkcji]])*5%*transport[[#This Row],[Cena_zakupu]]</f>
        <v>60000</v>
      </c>
      <c r="H31">
        <f>INT(transport[[#This Row],[Przebieg]]/100000)*2%*transport[[#This Row],[Cena_zakupu]]</f>
        <v>14400</v>
      </c>
      <c r="I31" s="1">
        <f>transport[[#This Row],[Cena_zakupu]]-transport[[#This Row],[amortyzacja_czas]]-transport[[#This Row],[amortyzacja_przebieg]]</f>
        <v>165600</v>
      </c>
      <c r="J31" s="1">
        <f>transport[[#This Row],[Rok_produkcji]]</f>
        <v>2012</v>
      </c>
      <c r="K31" s="1" t="str">
        <f>LEFT(transport[[#This Row],[Marka_i_model]],FIND(" ",transport[[#This Row],[Marka_i_model]])-1)</f>
        <v>DAF</v>
      </c>
      <c r="L31" s="2">
        <v>42736</v>
      </c>
      <c r="M31" s="1">
        <f>_xlfn.DAYS(transport[[#This Row],[Kolumna3]],transport[[#This Row],[Data_ostatniego_remontu]])</f>
        <v>551</v>
      </c>
    </row>
    <row r="32" spans="1:15" x14ac:dyDescent="0.25">
      <c r="A32" s="1" t="s">
        <v>136</v>
      </c>
      <c r="B32">
        <v>2012</v>
      </c>
      <c r="C32">
        <v>240000</v>
      </c>
      <c r="D32" s="1" t="s">
        <v>138</v>
      </c>
      <c r="E32">
        <v>315988</v>
      </c>
      <c r="F32" s="2">
        <v>42185</v>
      </c>
      <c r="G32">
        <f>(2017 -transport[[#This Row],[Rok_produkcji]])*5%*transport[[#This Row],[Cena_zakupu]]</f>
        <v>60000</v>
      </c>
      <c r="H32">
        <f>INT(transport[[#This Row],[Przebieg]]/100000)*2%*transport[[#This Row],[Cena_zakupu]]</f>
        <v>14400</v>
      </c>
      <c r="I32" s="1">
        <f>transport[[#This Row],[Cena_zakupu]]-transport[[#This Row],[amortyzacja_czas]]-transport[[#This Row],[amortyzacja_przebieg]]</f>
        <v>165600</v>
      </c>
      <c r="J32" s="1">
        <f>transport[[#This Row],[Rok_produkcji]]</f>
        <v>2012</v>
      </c>
      <c r="K32" s="1" t="str">
        <f>LEFT(transport[[#This Row],[Marka_i_model]],FIND(" ",transport[[#This Row],[Marka_i_model]])-1)</f>
        <v>DAF</v>
      </c>
      <c r="L32" s="2">
        <v>42736</v>
      </c>
      <c r="M32" s="1">
        <f>_xlfn.DAYS(transport[[#This Row],[Kolumna3]],transport[[#This Row],[Data_ostatniego_remontu]])</f>
        <v>551</v>
      </c>
    </row>
    <row r="33" spans="1:13" x14ac:dyDescent="0.25">
      <c r="A33" s="1" t="s">
        <v>136</v>
      </c>
      <c r="B33">
        <v>2012</v>
      </c>
      <c r="C33">
        <v>240000</v>
      </c>
      <c r="D33" s="1" t="s">
        <v>140</v>
      </c>
      <c r="E33">
        <v>210780</v>
      </c>
      <c r="F33" s="2">
        <v>42185</v>
      </c>
      <c r="G33">
        <f>(2017 -transport[[#This Row],[Rok_produkcji]])*5%*transport[[#This Row],[Cena_zakupu]]</f>
        <v>60000</v>
      </c>
      <c r="H33">
        <f>INT(transport[[#This Row],[Przebieg]]/100000)*2%*transport[[#This Row],[Cena_zakupu]]</f>
        <v>9600</v>
      </c>
      <c r="I33" s="1">
        <f>transport[[#This Row],[Cena_zakupu]]-transport[[#This Row],[amortyzacja_czas]]-transport[[#This Row],[amortyzacja_przebieg]]</f>
        <v>170400</v>
      </c>
      <c r="J33" s="1">
        <f>transport[[#This Row],[Rok_produkcji]]</f>
        <v>2012</v>
      </c>
      <c r="K33" s="1" t="str">
        <f>LEFT(transport[[#This Row],[Marka_i_model]],FIND(" ",transport[[#This Row],[Marka_i_model]])-1)</f>
        <v>DAF</v>
      </c>
      <c r="L33" s="2">
        <v>42736</v>
      </c>
      <c r="M33" s="1">
        <f>_xlfn.DAYS(transport[[#This Row],[Kolumna3]],transport[[#This Row],[Data_ostatniego_remontu]])</f>
        <v>551</v>
      </c>
    </row>
    <row r="34" spans="1:13" x14ac:dyDescent="0.25">
      <c r="A34" s="1" t="s">
        <v>136</v>
      </c>
      <c r="B34">
        <v>2012</v>
      </c>
      <c r="C34">
        <v>240000</v>
      </c>
      <c r="D34" s="1" t="s">
        <v>139</v>
      </c>
      <c r="E34">
        <v>234760</v>
      </c>
      <c r="F34" s="2">
        <v>42185</v>
      </c>
      <c r="G34">
        <f>(2017 -transport[[#This Row],[Rok_produkcji]])*5%*transport[[#This Row],[Cena_zakupu]]</f>
        <v>60000</v>
      </c>
      <c r="H34">
        <f>INT(transport[[#This Row],[Przebieg]]/100000)*2%*transport[[#This Row],[Cena_zakupu]]</f>
        <v>9600</v>
      </c>
      <c r="I34" s="1">
        <f>transport[[#This Row],[Cena_zakupu]]-transport[[#This Row],[amortyzacja_czas]]-transport[[#This Row],[amortyzacja_przebieg]]</f>
        <v>170400</v>
      </c>
      <c r="J34" s="1">
        <f>transport[[#This Row],[Rok_produkcji]]</f>
        <v>2012</v>
      </c>
      <c r="K34" s="1" t="str">
        <f>LEFT(transport[[#This Row],[Marka_i_model]],FIND(" ",transport[[#This Row],[Marka_i_model]])-1)</f>
        <v>DAF</v>
      </c>
      <c r="L34" s="2">
        <v>42736</v>
      </c>
      <c r="M34" s="1">
        <f>_xlfn.DAYS(transport[[#This Row],[Kolumna3]],transport[[#This Row],[Data_ostatniego_remontu]])</f>
        <v>551</v>
      </c>
    </row>
    <row r="35" spans="1:13" x14ac:dyDescent="0.25">
      <c r="A35" s="1" t="s">
        <v>136</v>
      </c>
      <c r="B35">
        <v>2012</v>
      </c>
      <c r="C35">
        <v>240000</v>
      </c>
      <c r="D35" s="1" t="s">
        <v>141</v>
      </c>
      <c r="E35">
        <v>198240</v>
      </c>
      <c r="F35" s="2">
        <v>42185</v>
      </c>
      <c r="G35">
        <f>(2017 -transport[[#This Row],[Rok_produkcji]])*5%*transport[[#This Row],[Cena_zakupu]]</f>
        <v>60000</v>
      </c>
      <c r="H35">
        <f>INT(transport[[#This Row],[Przebieg]]/100000)*2%*transport[[#This Row],[Cena_zakupu]]</f>
        <v>4800</v>
      </c>
      <c r="I35" s="1">
        <f>transport[[#This Row],[Cena_zakupu]]-transport[[#This Row],[amortyzacja_czas]]-transport[[#This Row],[amortyzacja_przebieg]]</f>
        <v>175200</v>
      </c>
      <c r="J35" s="1">
        <f>transport[[#This Row],[Rok_produkcji]]</f>
        <v>2012</v>
      </c>
      <c r="K35" s="1" t="str">
        <f>LEFT(transport[[#This Row],[Marka_i_model]],FIND(" ",transport[[#This Row],[Marka_i_model]])-1)</f>
        <v>DAF</v>
      </c>
      <c r="L35" s="2">
        <v>42736</v>
      </c>
      <c r="M35" s="1">
        <f>_xlfn.DAYS(transport[[#This Row],[Kolumna3]],transport[[#This Row],[Data_ostatniego_remontu]])</f>
        <v>551</v>
      </c>
    </row>
    <row r="36" spans="1:13" x14ac:dyDescent="0.25">
      <c r="A36" s="1" t="s">
        <v>28</v>
      </c>
      <c r="B36">
        <v>2009</v>
      </c>
      <c r="C36">
        <v>67900</v>
      </c>
      <c r="D36" s="1" t="s">
        <v>29</v>
      </c>
      <c r="E36">
        <v>850000</v>
      </c>
      <c r="F36" s="2">
        <v>42194</v>
      </c>
      <c r="G36">
        <f>(2017 -transport[[#This Row],[Rok_produkcji]])*5%*transport[[#This Row],[Cena_zakupu]]</f>
        <v>27160</v>
      </c>
      <c r="H36">
        <f>INT(transport[[#This Row],[Przebieg]]/100000)*2%*transport[[#This Row],[Cena_zakupu]]</f>
        <v>10864</v>
      </c>
      <c r="I36" s="1">
        <f>transport[[#This Row],[Cena_zakupu]]-transport[[#This Row],[amortyzacja_czas]]-transport[[#This Row],[amortyzacja_przebieg]]</f>
        <v>29876</v>
      </c>
      <c r="J36" s="1">
        <f>transport[[#This Row],[Rok_produkcji]]</f>
        <v>2009</v>
      </c>
      <c r="K36" s="1" t="str">
        <f>LEFT(transport[[#This Row],[Marka_i_model]],FIND(" ",transport[[#This Row],[Marka_i_model]])-1)</f>
        <v>Scania</v>
      </c>
      <c r="L36" s="2">
        <v>42736</v>
      </c>
      <c r="M36" s="1">
        <f>_xlfn.DAYS(transport[[#This Row],[Kolumna3]],transport[[#This Row],[Data_ostatniego_remontu]])</f>
        <v>542</v>
      </c>
    </row>
    <row r="37" spans="1:13" x14ac:dyDescent="0.25">
      <c r="A37" s="1" t="s">
        <v>28</v>
      </c>
      <c r="B37">
        <v>2009</v>
      </c>
      <c r="C37">
        <v>68900</v>
      </c>
      <c r="D37" s="1" t="s">
        <v>31</v>
      </c>
      <c r="E37">
        <v>846000</v>
      </c>
      <c r="F37" s="2">
        <v>42194</v>
      </c>
      <c r="G37">
        <f>(2017 -transport[[#This Row],[Rok_produkcji]])*5%*transport[[#This Row],[Cena_zakupu]]</f>
        <v>27560</v>
      </c>
      <c r="H37">
        <f>INT(transport[[#This Row],[Przebieg]]/100000)*2%*transport[[#This Row],[Cena_zakupu]]</f>
        <v>11024</v>
      </c>
      <c r="I37" s="1">
        <f>transport[[#This Row],[Cena_zakupu]]-transport[[#This Row],[amortyzacja_czas]]-transport[[#This Row],[amortyzacja_przebieg]]</f>
        <v>30316</v>
      </c>
      <c r="J37" s="1">
        <f>transport[[#This Row],[Rok_produkcji]]</f>
        <v>2009</v>
      </c>
      <c r="K37" s="1" t="str">
        <f>LEFT(transport[[#This Row],[Marka_i_model]],FIND(" ",transport[[#This Row],[Marka_i_model]])-1)</f>
        <v>Scania</v>
      </c>
      <c r="L37" s="2">
        <v>42736</v>
      </c>
      <c r="M37" s="1">
        <f>_xlfn.DAYS(transport[[#This Row],[Kolumna3]],transport[[#This Row],[Data_ostatniego_remontu]])</f>
        <v>542</v>
      </c>
    </row>
    <row r="38" spans="1:13" x14ac:dyDescent="0.25">
      <c r="A38" s="1" t="s">
        <v>41</v>
      </c>
      <c r="B38">
        <v>2009</v>
      </c>
      <c r="C38">
        <v>86133</v>
      </c>
      <c r="D38" s="1" t="s">
        <v>42</v>
      </c>
      <c r="E38">
        <v>380000</v>
      </c>
      <c r="F38" s="2">
        <v>42208</v>
      </c>
      <c r="G38">
        <f>(2017 -transport[[#This Row],[Rok_produkcji]])*5%*transport[[#This Row],[Cena_zakupu]]</f>
        <v>34453.200000000004</v>
      </c>
      <c r="H38">
        <f>INT(transport[[#This Row],[Przebieg]]/100000)*2%*transport[[#This Row],[Cena_zakupu]]</f>
        <v>5167.9799999999996</v>
      </c>
      <c r="I38" s="1">
        <f>transport[[#This Row],[Cena_zakupu]]-transport[[#This Row],[amortyzacja_czas]]-transport[[#This Row],[amortyzacja_przebieg]]</f>
        <v>46511.819999999992</v>
      </c>
      <c r="J38" s="1">
        <f>transport[[#This Row],[Rok_produkcji]]</f>
        <v>2009</v>
      </c>
      <c r="K38" s="1" t="str">
        <f>LEFT(transport[[#This Row],[Marka_i_model]],FIND(" ",transport[[#This Row],[Marka_i_model]])-1)</f>
        <v>Iveco</v>
      </c>
      <c r="L38" s="2">
        <v>42736</v>
      </c>
      <c r="M38" s="1">
        <f>_xlfn.DAYS(transport[[#This Row],[Kolumna3]],transport[[#This Row],[Data_ostatniego_remontu]])</f>
        <v>528</v>
      </c>
    </row>
    <row r="39" spans="1:13" x14ac:dyDescent="0.25">
      <c r="A39" s="1" t="s">
        <v>41</v>
      </c>
      <c r="B39">
        <v>2012</v>
      </c>
      <c r="C39">
        <v>87133</v>
      </c>
      <c r="D39" s="1" t="s">
        <v>115</v>
      </c>
      <c r="E39">
        <v>376000</v>
      </c>
      <c r="F39" s="2">
        <v>42208</v>
      </c>
      <c r="G39">
        <f>(2017 -transport[[#This Row],[Rok_produkcji]])*5%*transport[[#This Row],[Cena_zakupu]]</f>
        <v>21783.25</v>
      </c>
      <c r="H39">
        <f>INT(transport[[#This Row],[Przebieg]]/100000)*2%*transport[[#This Row],[Cena_zakupu]]</f>
        <v>5227.9799999999996</v>
      </c>
      <c r="I39" s="1">
        <f>transport[[#This Row],[Cena_zakupu]]-transport[[#This Row],[amortyzacja_czas]]-transport[[#This Row],[amortyzacja_przebieg]]</f>
        <v>60121.770000000004</v>
      </c>
      <c r="J39" s="1">
        <f>transport[[#This Row],[Rok_produkcji]]</f>
        <v>2012</v>
      </c>
      <c r="K39" s="1" t="str">
        <f>LEFT(transport[[#This Row],[Marka_i_model]],FIND(" ",transport[[#This Row],[Marka_i_model]])-1)</f>
        <v>Iveco</v>
      </c>
      <c r="L39" s="2">
        <v>42736</v>
      </c>
      <c r="M39" s="1">
        <f>_xlfn.DAYS(transport[[#This Row],[Kolumna3]],transport[[#This Row],[Data_ostatniego_remontu]])</f>
        <v>528</v>
      </c>
    </row>
    <row r="40" spans="1:13" x14ac:dyDescent="0.25">
      <c r="A40" s="1" t="s">
        <v>16</v>
      </c>
      <c r="B40">
        <v>2008</v>
      </c>
      <c r="C40">
        <v>49411</v>
      </c>
      <c r="D40" s="1" t="s">
        <v>17</v>
      </c>
      <c r="E40">
        <v>186000</v>
      </c>
      <c r="F40" s="2">
        <v>42210</v>
      </c>
      <c r="G40">
        <f>(2017 -transport[[#This Row],[Rok_produkcji]])*5%*transport[[#This Row],[Cena_zakupu]]</f>
        <v>22234.95</v>
      </c>
      <c r="H40">
        <f>INT(transport[[#This Row],[Przebieg]]/100000)*2%*transport[[#This Row],[Cena_zakupu]]</f>
        <v>988.22</v>
      </c>
      <c r="I40" s="1">
        <f>transport[[#This Row],[Cena_zakupu]]-transport[[#This Row],[amortyzacja_czas]]-transport[[#This Row],[amortyzacja_przebieg]]</f>
        <v>26187.829999999998</v>
      </c>
      <c r="J40" s="1">
        <f>transport[[#This Row],[Rok_produkcji]]</f>
        <v>2008</v>
      </c>
      <c r="K40" s="1" t="str">
        <f>LEFT(transport[[#This Row],[Marka_i_model]],FIND(" ",transport[[#This Row],[Marka_i_model]])-1)</f>
        <v>Volvo</v>
      </c>
      <c r="L40" s="2">
        <v>42736</v>
      </c>
      <c r="M40" s="1">
        <f>_xlfn.DAYS(transport[[#This Row],[Kolumna3]],transport[[#This Row],[Data_ostatniego_remontu]])</f>
        <v>526</v>
      </c>
    </row>
    <row r="41" spans="1:13" x14ac:dyDescent="0.25">
      <c r="A41" s="1" t="s">
        <v>16</v>
      </c>
      <c r="B41">
        <v>2009</v>
      </c>
      <c r="C41">
        <v>48411</v>
      </c>
      <c r="D41" s="1" t="s">
        <v>24</v>
      </c>
      <c r="E41">
        <v>190000</v>
      </c>
      <c r="F41" s="2">
        <v>42210</v>
      </c>
      <c r="G41">
        <f>(2017 -transport[[#This Row],[Rok_produkcji]])*5%*transport[[#This Row],[Cena_zakupu]]</f>
        <v>19364.400000000001</v>
      </c>
      <c r="H41">
        <f>INT(transport[[#This Row],[Przebieg]]/100000)*2%*transport[[#This Row],[Cena_zakupu]]</f>
        <v>968.22</v>
      </c>
      <c r="I41" s="1">
        <f>transport[[#This Row],[Cena_zakupu]]-transport[[#This Row],[amortyzacja_czas]]-transport[[#This Row],[amortyzacja_przebieg]]</f>
        <v>28078.379999999997</v>
      </c>
      <c r="J41" s="1">
        <f>transport[[#This Row],[Rok_produkcji]]</f>
        <v>2009</v>
      </c>
      <c r="K41" s="1" t="str">
        <f>LEFT(transport[[#This Row],[Marka_i_model]],FIND(" ",transport[[#This Row],[Marka_i_model]])-1)</f>
        <v>Volvo</v>
      </c>
      <c r="L41" s="2">
        <v>42736</v>
      </c>
      <c r="M41" s="1">
        <f>_xlfn.DAYS(transport[[#This Row],[Kolumna3]],transport[[#This Row],[Data_ostatniego_remontu]])</f>
        <v>526</v>
      </c>
    </row>
    <row r="42" spans="1:13" x14ac:dyDescent="0.25">
      <c r="A42" s="1" t="s">
        <v>16</v>
      </c>
      <c r="B42">
        <v>2009</v>
      </c>
      <c r="C42">
        <v>49411</v>
      </c>
      <c r="D42" s="1" t="s">
        <v>27</v>
      </c>
      <c r="E42">
        <v>186000</v>
      </c>
      <c r="F42" s="2">
        <v>42210</v>
      </c>
      <c r="G42">
        <f>(2017 -transport[[#This Row],[Rok_produkcji]])*5%*transport[[#This Row],[Cena_zakupu]]</f>
        <v>19764.400000000001</v>
      </c>
      <c r="H42">
        <f>INT(transport[[#This Row],[Przebieg]]/100000)*2%*transport[[#This Row],[Cena_zakupu]]</f>
        <v>988.22</v>
      </c>
      <c r="I42" s="1">
        <f>transport[[#This Row],[Cena_zakupu]]-transport[[#This Row],[amortyzacja_czas]]-transport[[#This Row],[amortyzacja_przebieg]]</f>
        <v>28658.379999999997</v>
      </c>
      <c r="J42" s="1">
        <f>transport[[#This Row],[Rok_produkcji]]</f>
        <v>2009</v>
      </c>
      <c r="K42" s="1" t="str">
        <f>LEFT(transport[[#This Row],[Marka_i_model]],FIND(" ",transport[[#This Row],[Marka_i_model]])-1)</f>
        <v>Volvo</v>
      </c>
      <c r="L42" s="2">
        <v>42736</v>
      </c>
      <c r="M42" s="1">
        <f>_xlfn.DAYS(transport[[#This Row],[Kolumna3]],transport[[#This Row],[Data_ostatniego_remontu]])</f>
        <v>526</v>
      </c>
    </row>
    <row r="43" spans="1:13" x14ac:dyDescent="0.25">
      <c r="A43" s="1" t="s">
        <v>67</v>
      </c>
      <c r="B43">
        <v>2010</v>
      </c>
      <c r="C43">
        <v>60000</v>
      </c>
      <c r="D43" s="1" t="s">
        <v>68</v>
      </c>
      <c r="E43">
        <v>99250</v>
      </c>
      <c r="F43" s="2">
        <v>42226</v>
      </c>
      <c r="G43">
        <f>(2017 -transport[[#This Row],[Rok_produkcji]])*5%*transport[[#This Row],[Cena_zakupu]]</f>
        <v>21000.000000000004</v>
      </c>
      <c r="H43">
        <f>INT(transport[[#This Row],[Przebieg]]/100000)*2%*transport[[#This Row],[Cena_zakupu]]</f>
        <v>0</v>
      </c>
      <c r="I43" s="1">
        <f>transport[[#This Row],[Cena_zakupu]]-transport[[#This Row],[amortyzacja_czas]]-transport[[#This Row],[amortyzacja_przebieg]]</f>
        <v>39000</v>
      </c>
      <c r="J43" s="1">
        <f>transport[[#This Row],[Rok_produkcji]]</f>
        <v>2010</v>
      </c>
      <c r="K43" s="1" t="str">
        <f>LEFT(transport[[#This Row],[Marka_i_model]],FIND(" ",transport[[#This Row],[Marka_i_model]])-1)</f>
        <v>Renault</v>
      </c>
      <c r="L43" s="2">
        <v>42736</v>
      </c>
      <c r="M43" s="1">
        <f>_xlfn.DAYS(transport[[#This Row],[Kolumna3]],transport[[#This Row],[Data_ostatniego_remontu]])</f>
        <v>510</v>
      </c>
    </row>
    <row r="44" spans="1:13" x14ac:dyDescent="0.25">
      <c r="A44" s="1" t="s">
        <v>67</v>
      </c>
      <c r="B44">
        <v>2011</v>
      </c>
      <c r="C44">
        <v>59000</v>
      </c>
      <c r="D44" s="1" t="s">
        <v>94</v>
      </c>
      <c r="E44">
        <v>103250</v>
      </c>
      <c r="F44" s="2">
        <v>42226</v>
      </c>
      <c r="G44">
        <f>(2017 -transport[[#This Row],[Rok_produkcji]])*5%*transport[[#This Row],[Cena_zakupu]]</f>
        <v>17700.000000000004</v>
      </c>
      <c r="H44">
        <f>INT(transport[[#This Row],[Przebieg]]/100000)*2%*transport[[#This Row],[Cena_zakupu]]</f>
        <v>1180</v>
      </c>
      <c r="I44" s="1">
        <f>transport[[#This Row],[Cena_zakupu]]-transport[[#This Row],[amortyzacja_czas]]-transport[[#This Row],[amortyzacja_przebieg]]</f>
        <v>40120</v>
      </c>
      <c r="J44" s="1">
        <f>transport[[#This Row],[Rok_produkcji]]</f>
        <v>2011</v>
      </c>
      <c r="K44" s="1" t="str">
        <f>LEFT(transport[[#This Row],[Marka_i_model]],FIND(" ",transport[[#This Row],[Marka_i_model]])-1)</f>
        <v>Renault</v>
      </c>
      <c r="L44" s="2">
        <v>42736</v>
      </c>
      <c r="M44" s="1">
        <f>_xlfn.DAYS(transport[[#This Row],[Kolumna3]],transport[[#This Row],[Data_ostatniego_remontu]])</f>
        <v>510</v>
      </c>
    </row>
    <row r="45" spans="1:13" x14ac:dyDescent="0.25">
      <c r="A45" s="1" t="s">
        <v>83</v>
      </c>
      <c r="B45">
        <v>2010</v>
      </c>
      <c r="C45">
        <v>265000</v>
      </c>
      <c r="D45" s="1" t="s">
        <v>85</v>
      </c>
      <c r="E45">
        <v>912000</v>
      </c>
      <c r="F45" s="2">
        <v>42236</v>
      </c>
      <c r="G45">
        <f>(2017 -transport[[#This Row],[Rok_produkcji]])*5%*transport[[#This Row],[Cena_zakupu]]</f>
        <v>92750.000000000015</v>
      </c>
      <c r="H45">
        <f>INT(transport[[#This Row],[Przebieg]]/100000)*2%*transport[[#This Row],[Cena_zakupu]]</f>
        <v>47700</v>
      </c>
      <c r="I45" s="1">
        <f>transport[[#This Row],[Cena_zakupu]]-transport[[#This Row],[amortyzacja_czas]]-transport[[#This Row],[amortyzacja_przebieg]]</f>
        <v>124550</v>
      </c>
      <c r="J45" s="1">
        <f>transport[[#This Row],[Rok_produkcji]]</f>
        <v>2010</v>
      </c>
      <c r="K45" s="1" t="str">
        <f>LEFT(transport[[#This Row],[Marka_i_model]],FIND(" ",transport[[#This Row],[Marka_i_model]])-1)</f>
        <v>Renault</v>
      </c>
      <c r="L45" s="2">
        <v>42736</v>
      </c>
      <c r="M45" s="1">
        <f>_xlfn.DAYS(transport[[#This Row],[Kolumna3]],transport[[#This Row],[Data_ostatniego_remontu]])</f>
        <v>500</v>
      </c>
    </row>
    <row r="46" spans="1:13" x14ac:dyDescent="0.25">
      <c r="A46" s="1" t="s">
        <v>83</v>
      </c>
      <c r="B46">
        <v>2010</v>
      </c>
      <c r="C46">
        <v>265000</v>
      </c>
      <c r="D46" s="1" t="s">
        <v>84</v>
      </c>
      <c r="E46">
        <v>930000</v>
      </c>
      <c r="F46" s="2">
        <v>42236</v>
      </c>
      <c r="G46">
        <f>(2017 -transport[[#This Row],[Rok_produkcji]])*5%*transport[[#This Row],[Cena_zakupu]]</f>
        <v>92750.000000000015</v>
      </c>
      <c r="H46">
        <f>INT(transport[[#This Row],[Przebieg]]/100000)*2%*transport[[#This Row],[Cena_zakupu]]</f>
        <v>47700</v>
      </c>
      <c r="I46" s="1">
        <f>transport[[#This Row],[Cena_zakupu]]-transport[[#This Row],[amortyzacja_czas]]-transport[[#This Row],[amortyzacja_przebieg]]</f>
        <v>124550</v>
      </c>
      <c r="J46" s="1">
        <f>transport[[#This Row],[Rok_produkcji]]</f>
        <v>2010</v>
      </c>
      <c r="K46" s="1" t="str">
        <f>LEFT(transport[[#This Row],[Marka_i_model]],FIND(" ",transport[[#This Row],[Marka_i_model]])-1)</f>
        <v>Renault</v>
      </c>
      <c r="L46" s="2">
        <v>42736</v>
      </c>
      <c r="M46" s="1">
        <f>_xlfn.DAYS(transport[[#This Row],[Kolumna3]],transport[[#This Row],[Data_ostatniego_remontu]])</f>
        <v>500</v>
      </c>
    </row>
    <row r="47" spans="1:13" x14ac:dyDescent="0.25">
      <c r="A47" s="1" t="s">
        <v>83</v>
      </c>
      <c r="B47">
        <v>2010</v>
      </c>
      <c r="C47">
        <v>265000</v>
      </c>
      <c r="D47" s="1" t="s">
        <v>86</v>
      </c>
      <c r="E47">
        <v>856000</v>
      </c>
      <c r="F47" s="2">
        <v>42236</v>
      </c>
      <c r="G47">
        <f>(2017 -transport[[#This Row],[Rok_produkcji]])*5%*transport[[#This Row],[Cena_zakupu]]</f>
        <v>92750.000000000015</v>
      </c>
      <c r="H47">
        <f>INT(transport[[#This Row],[Przebieg]]/100000)*2%*transport[[#This Row],[Cena_zakupu]]</f>
        <v>42400</v>
      </c>
      <c r="I47" s="1">
        <f>transport[[#This Row],[Cena_zakupu]]-transport[[#This Row],[amortyzacja_czas]]-transport[[#This Row],[amortyzacja_przebieg]]</f>
        <v>129850</v>
      </c>
      <c r="J47" s="1">
        <f>transport[[#This Row],[Rok_produkcji]]</f>
        <v>2010</v>
      </c>
      <c r="K47" s="1" t="str">
        <f>LEFT(transport[[#This Row],[Marka_i_model]],FIND(" ",transport[[#This Row],[Marka_i_model]])-1)</f>
        <v>Renault</v>
      </c>
      <c r="L47" s="2">
        <v>42736</v>
      </c>
      <c r="M47" s="1">
        <f>_xlfn.DAYS(transport[[#This Row],[Kolumna3]],transport[[#This Row],[Data_ostatniego_remontu]])</f>
        <v>500</v>
      </c>
    </row>
    <row r="48" spans="1:13" x14ac:dyDescent="0.25">
      <c r="A48" s="1" t="s">
        <v>91</v>
      </c>
      <c r="B48">
        <v>2011</v>
      </c>
      <c r="C48">
        <v>56700</v>
      </c>
      <c r="D48" s="1" t="s">
        <v>92</v>
      </c>
      <c r="E48">
        <v>290000</v>
      </c>
      <c r="F48" s="2">
        <v>42236</v>
      </c>
      <c r="G48">
        <f>(2017 -transport[[#This Row],[Rok_produkcji]])*5%*transport[[#This Row],[Cena_zakupu]]</f>
        <v>17010.000000000004</v>
      </c>
      <c r="H48">
        <f>INT(transport[[#This Row],[Przebieg]]/100000)*2%*transport[[#This Row],[Cena_zakupu]]</f>
        <v>2268</v>
      </c>
      <c r="I48" s="1">
        <f>transport[[#This Row],[Cena_zakupu]]-transport[[#This Row],[amortyzacja_czas]]-transport[[#This Row],[amortyzacja_przebieg]]</f>
        <v>37422</v>
      </c>
      <c r="J48" s="1">
        <f>transport[[#This Row],[Rok_produkcji]]</f>
        <v>2011</v>
      </c>
      <c r="K48" s="1" t="str">
        <f>LEFT(transport[[#This Row],[Marka_i_model]],FIND(" ",transport[[#This Row],[Marka_i_model]])-1)</f>
        <v>Renault</v>
      </c>
      <c r="L48" s="2">
        <v>42736</v>
      </c>
      <c r="M48" s="1">
        <f>_xlfn.DAYS(transport[[#This Row],[Kolumna3]],transport[[#This Row],[Data_ostatniego_remontu]])</f>
        <v>500</v>
      </c>
    </row>
    <row r="49" spans="1:13" x14ac:dyDescent="0.25">
      <c r="A49" s="1" t="s">
        <v>91</v>
      </c>
      <c r="B49">
        <v>2011</v>
      </c>
      <c r="C49">
        <v>57700</v>
      </c>
      <c r="D49" s="1" t="s">
        <v>93</v>
      </c>
      <c r="E49">
        <v>286000</v>
      </c>
      <c r="F49" s="2">
        <v>42236</v>
      </c>
      <c r="G49">
        <f>(2017 -transport[[#This Row],[Rok_produkcji]])*5%*transport[[#This Row],[Cena_zakupu]]</f>
        <v>17310.000000000004</v>
      </c>
      <c r="H49">
        <f>INT(transport[[#This Row],[Przebieg]]/100000)*2%*transport[[#This Row],[Cena_zakupu]]</f>
        <v>2308</v>
      </c>
      <c r="I49" s="1">
        <f>transport[[#This Row],[Cena_zakupu]]-transport[[#This Row],[amortyzacja_czas]]-transport[[#This Row],[amortyzacja_przebieg]]</f>
        <v>38082</v>
      </c>
      <c r="J49" s="1">
        <f>transport[[#This Row],[Rok_produkcji]]</f>
        <v>2011</v>
      </c>
      <c r="K49" s="1" t="str">
        <f>LEFT(transport[[#This Row],[Marka_i_model]],FIND(" ",transport[[#This Row],[Marka_i_model]])-1)</f>
        <v>Renault</v>
      </c>
      <c r="L49" s="2">
        <v>42736</v>
      </c>
      <c r="M49" s="1">
        <f>_xlfn.DAYS(transport[[#This Row],[Kolumna3]],transport[[#This Row],[Data_ostatniego_remontu]])</f>
        <v>500</v>
      </c>
    </row>
    <row r="50" spans="1:13" x14ac:dyDescent="0.25">
      <c r="A50" s="1" t="s">
        <v>100</v>
      </c>
      <c r="B50">
        <v>2011</v>
      </c>
      <c r="C50">
        <v>220000</v>
      </c>
      <c r="D50" s="1" t="s">
        <v>101</v>
      </c>
      <c r="E50">
        <v>731000</v>
      </c>
      <c r="F50" s="2">
        <v>42236</v>
      </c>
      <c r="G50">
        <f>(2017 -transport[[#This Row],[Rok_produkcji]])*5%*transport[[#This Row],[Cena_zakupu]]</f>
        <v>66000.000000000015</v>
      </c>
      <c r="H50">
        <f>INT(transport[[#This Row],[Przebieg]]/100000)*2%*transport[[#This Row],[Cena_zakupu]]</f>
        <v>30800.000000000004</v>
      </c>
      <c r="I50" s="1">
        <f>transport[[#This Row],[Cena_zakupu]]-transport[[#This Row],[amortyzacja_czas]]-transport[[#This Row],[amortyzacja_przebieg]]</f>
        <v>123200</v>
      </c>
      <c r="J50" s="1">
        <f>transport[[#This Row],[Rok_produkcji]]</f>
        <v>2011</v>
      </c>
      <c r="K50" s="1" t="str">
        <f>LEFT(transport[[#This Row],[Marka_i_model]],FIND(" ",transport[[#This Row],[Marka_i_model]])-1)</f>
        <v>Renault</v>
      </c>
      <c r="L50" s="2">
        <v>42736</v>
      </c>
      <c r="M50" s="1">
        <f>_xlfn.DAYS(transport[[#This Row],[Kolumna3]],transport[[#This Row],[Data_ostatniego_remontu]])</f>
        <v>500</v>
      </c>
    </row>
    <row r="51" spans="1:13" x14ac:dyDescent="0.25">
      <c r="A51" s="1" t="s">
        <v>100</v>
      </c>
      <c r="B51">
        <v>2011</v>
      </c>
      <c r="C51">
        <v>220000</v>
      </c>
      <c r="D51" s="1" t="s">
        <v>102</v>
      </c>
      <c r="E51">
        <v>685413</v>
      </c>
      <c r="F51" s="2">
        <v>42236</v>
      </c>
      <c r="G51">
        <f>(2017 -transport[[#This Row],[Rok_produkcji]])*5%*transport[[#This Row],[Cena_zakupu]]</f>
        <v>66000.000000000015</v>
      </c>
      <c r="H51">
        <f>INT(transport[[#This Row],[Przebieg]]/100000)*2%*transport[[#This Row],[Cena_zakupu]]</f>
        <v>26400</v>
      </c>
      <c r="I51" s="1">
        <f>transport[[#This Row],[Cena_zakupu]]-transport[[#This Row],[amortyzacja_czas]]-transport[[#This Row],[amortyzacja_przebieg]]</f>
        <v>127600</v>
      </c>
      <c r="J51" s="1">
        <f>transport[[#This Row],[Rok_produkcji]]</f>
        <v>2011</v>
      </c>
      <c r="K51" s="1" t="str">
        <f>LEFT(transport[[#This Row],[Marka_i_model]],FIND(" ",transport[[#This Row],[Marka_i_model]])-1)</f>
        <v>Renault</v>
      </c>
      <c r="L51" s="2">
        <v>42736</v>
      </c>
      <c r="M51" s="1">
        <f>_xlfn.DAYS(transport[[#This Row],[Kolumna3]],transport[[#This Row],[Data_ostatniego_remontu]])</f>
        <v>500</v>
      </c>
    </row>
    <row r="52" spans="1:13" x14ac:dyDescent="0.25">
      <c r="A52" s="1" t="s">
        <v>76</v>
      </c>
      <c r="B52">
        <v>2010</v>
      </c>
      <c r="C52">
        <v>94000</v>
      </c>
      <c r="D52" s="1" t="s">
        <v>77</v>
      </c>
      <c r="E52">
        <v>91000</v>
      </c>
      <c r="F52" s="2">
        <v>42268</v>
      </c>
      <c r="G52">
        <f>(2017 -transport[[#This Row],[Rok_produkcji]])*5%*transport[[#This Row],[Cena_zakupu]]</f>
        <v>32900</v>
      </c>
      <c r="H52">
        <f>INT(transport[[#This Row],[Przebieg]]/100000)*2%*transport[[#This Row],[Cena_zakupu]]</f>
        <v>0</v>
      </c>
      <c r="I52" s="1">
        <f>transport[[#This Row],[Cena_zakupu]]-transport[[#This Row],[amortyzacja_czas]]-transport[[#This Row],[amortyzacja_przebieg]]</f>
        <v>61100</v>
      </c>
      <c r="J52" s="1">
        <f>transport[[#This Row],[Rok_produkcji]]</f>
        <v>2010</v>
      </c>
      <c r="K52" s="1" t="str">
        <f>LEFT(transport[[#This Row],[Marka_i_model]],FIND(" ",transport[[#This Row],[Marka_i_model]])-1)</f>
        <v>DAF</v>
      </c>
      <c r="L52" s="2">
        <v>42736</v>
      </c>
      <c r="M52" s="1">
        <f>_xlfn.DAYS(transport[[#This Row],[Kolumna3]],transport[[#This Row],[Data_ostatniego_remontu]])</f>
        <v>468</v>
      </c>
    </row>
    <row r="53" spans="1:13" x14ac:dyDescent="0.25">
      <c r="A53" s="1" t="s">
        <v>76</v>
      </c>
      <c r="B53">
        <v>2013</v>
      </c>
      <c r="C53">
        <v>93000</v>
      </c>
      <c r="D53" s="1" t="s">
        <v>146</v>
      </c>
      <c r="E53">
        <v>195000</v>
      </c>
      <c r="F53" s="2">
        <v>42268</v>
      </c>
      <c r="G53">
        <f>(2017 -transport[[#This Row],[Rok_produkcji]])*5%*transport[[#This Row],[Cena_zakupu]]</f>
        <v>18600</v>
      </c>
      <c r="H53">
        <f>INT(transport[[#This Row],[Przebieg]]/100000)*2%*transport[[#This Row],[Cena_zakupu]]</f>
        <v>1860</v>
      </c>
      <c r="I53" s="1">
        <f>transport[[#This Row],[Cena_zakupu]]-transport[[#This Row],[amortyzacja_czas]]-transport[[#This Row],[amortyzacja_przebieg]]</f>
        <v>72540</v>
      </c>
      <c r="J53" s="1">
        <f>transport[[#This Row],[Rok_produkcji]]</f>
        <v>2013</v>
      </c>
      <c r="K53" s="1" t="str">
        <f>LEFT(transport[[#This Row],[Marka_i_model]],FIND(" ",transport[[#This Row],[Marka_i_model]])-1)</f>
        <v>DAF</v>
      </c>
      <c r="L53" s="2">
        <v>42736</v>
      </c>
      <c r="M53" s="1">
        <f>_xlfn.DAYS(transport[[#This Row],[Kolumna3]],transport[[#This Row],[Data_ostatniego_remontu]])</f>
        <v>468</v>
      </c>
    </row>
    <row r="54" spans="1:13" x14ac:dyDescent="0.25">
      <c r="A54" s="1" t="s">
        <v>18</v>
      </c>
      <c r="B54">
        <v>2008</v>
      </c>
      <c r="C54">
        <v>58000</v>
      </c>
      <c r="D54" s="1" t="s">
        <v>19</v>
      </c>
      <c r="E54">
        <v>306000</v>
      </c>
      <c r="F54" s="2">
        <v>42271</v>
      </c>
      <c r="G54">
        <f>(2017 -transport[[#This Row],[Rok_produkcji]])*5%*transport[[#This Row],[Cena_zakupu]]</f>
        <v>26100</v>
      </c>
      <c r="H54">
        <f>INT(transport[[#This Row],[Przebieg]]/100000)*2%*transport[[#This Row],[Cena_zakupu]]</f>
        <v>3480</v>
      </c>
      <c r="I54" s="1">
        <f>transport[[#This Row],[Cena_zakupu]]-transport[[#This Row],[amortyzacja_czas]]-transport[[#This Row],[amortyzacja_przebieg]]</f>
        <v>28420</v>
      </c>
      <c r="J54" s="1">
        <f>transport[[#This Row],[Rok_produkcji]]</f>
        <v>2008</v>
      </c>
      <c r="K54" s="1" t="str">
        <f>LEFT(transport[[#This Row],[Marka_i_model]],FIND(" ",transport[[#This Row],[Marka_i_model]])-1)</f>
        <v>Volvo</v>
      </c>
      <c r="L54" s="2">
        <v>42736</v>
      </c>
      <c r="M54" s="1">
        <f>_xlfn.DAYS(transport[[#This Row],[Kolumna3]],transport[[#This Row],[Data_ostatniego_remontu]])</f>
        <v>465</v>
      </c>
    </row>
    <row r="55" spans="1:13" x14ac:dyDescent="0.25">
      <c r="A55" s="1" t="s">
        <v>18</v>
      </c>
      <c r="B55">
        <v>2009</v>
      </c>
      <c r="C55">
        <v>59000</v>
      </c>
      <c r="D55" s="1" t="s">
        <v>32</v>
      </c>
      <c r="E55">
        <v>302000</v>
      </c>
      <c r="F55" s="2">
        <v>42271</v>
      </c>
      <c r="G55">
        <f>(2017 -transport[[#This Row],[Rok_produkcji]])*5%*transport[[#This Row],[Cena_zakupu]]</f>
        <v>23600</v>
      </c>
      <c r="H55">
        <f>INT(transport[[#This Row],[Przebieg]]/100000)*2%*transport[[#This Row],[Cena_zakupu]]</f>
        <v>3540</v>
      </c>
      <c r="I55" s="1">
        <f>transport[[#This Row],[Cena_zakupu]]-transport[[#This Row],[amortyzacja_czas]]-transport[[#This Row],[amortyzacja_przebieg]]</f>
        <v>31860</v>
      </c>
      <c r="J55" s="1">
        <f>transport[[#This Row],[Rok_produkcji]]</f>
        <v>2009</v>
      </c>
      <c r="K55" s="1" t="str">
        <f>LEFT(transport[[#This Row],[Marka_i_model]],FIND(" ",transport[[#This Row],[Marka_i_model]])-1)</f>
        <v>Volvo</v>
      </c>
      <c r="L55" s="2">
        <v>42736</v>
      </c>
      <c r="M55" s="1">
        <f>_xlfn.DAYS(transport[[#This Row],[Kolumna3]],transport[[#This Row],[Data_ostatniego_remontu]])</f>
        <v>465</v>
      </c>
    </row>
    <row r="56" spans="1:13" x14ac:dyDescent="0.25">
      <c r="A56" s="1" t="s">
        <v>18</v>
      </c>
      <c r="B56">
        <v>2012</v>
      </c>
      <c r="C56">
        <v>59000</v>
      </c>
      <c r="D56" s="1" t="s">
        <v>113</v>
      </c>
      <c r="E56">
        <v>302000</v>
      </c>
      <c r="F56" s="2">
        <v>42271</v>
      </c>
      <c r="G56">
        <f>(2017 -transport[[#This Row],[Rok_produkcji]])*5%*transport[[#This Row],[Cena_zakupu]]</f>
        <v>14750</v>
      </c>
      <c r="H56">
        <f>INT(transport[[#This Row],[Przebieg]]/100000)*2%*transport[[#This Row],[Cena_zakupu]]</f>
        <v>3540</v>
      </c>
      <c r="I56" s="1">
        <f>transport[[#This Row],[Cena_zakupu]]-transport[[#This Row],[amortyzacja_czas]]-transport[[#This Row],[amortyzacja_przebieg]]</f>
        <v>40710</v>
      </c>
      <c r="J56" s="1">
        <f>transport[[#This Row],[Rok_produkcji]]</f>
        <v>2012</v>
      </c>
      <c r="K56" s="1" t="str">
        <f>LEFT(transport[[#This Row],[Marka_i_model]],FIND(" ",transport[[#This Row],[Marka_i_model]])-1)</f>
        <v>Volvo</v>
      </c>
      <c r="L56" s="2">
        <v>42736</v>
      </c>
      <c r="M56" s="1">
        <f>_xlfn.DAYS(transport[[#This Row],[Kolumna3]],transport[[#This Row],[Data_ostatniego_remontu]])</f>
        <v>465</v>
      </c>
    </row>
    <row r="57" spans="1:13" x14ac:dyDescent="0.25">
      <c r="A57" s="1" t="s">
        <v>54</v>
      </c>
      <c r="B57">
        <v>2009</v>
      </c>
      <c r="C57">
        <v>168800</v>
      </c>
      <c r="D57" s="1" t="s">
        <v>55</v>
      </c>
      <c r="E57">
        <v>186300</v>
      </c>
      <c r="F57" s="2">
        <v>42272</v>
      </c>
      <c r="G57">
        <f>(2017 -transport[[#This Row],[Rok_produkcji]])*5%*transport[[#This Row],[Cena_zakupu]]</f>
        <v>67520</v>
      </c>
      <c r="H57">
        <f>INT(transport[[#This Row],[Przebieg]]/100000)*2%*transport[[#This Row],[Cena_zakupu]]</f>
        <v>3376</v>
      </c>
      <c r="I57" s="1">
        <f>transport[[#This Row],[Cena_zakupu]]-transport[[#This Row],[amortyzacja_czas]]-transport[[#This Row],[amortyzacja_przebieg]]</f>
        <v>97904</v>
      </c>
      <c r="J57" s="1">
        <f>transport[[#This Row],[Rok_produkcji]]</f>
        <v>2009</v>
      </c>
      <c r="K57" s="1" t="str">
        <f>LEFT(transport[[#This Row],[Marka_i_model]],FIND(" ",transport[[#This Row],[Marka_i_model]])-1)</f>
        <v>MAN</v>
      </c>
      <c r="L57" s="2">
        <v>42736</v>
      </c>
      <c r="M57" s="1">
        <f>_xlfn.DAYS(transport[[#This Row],[Kolumna3]],transport[[#This Row],[Data_ostatniego_remontu]])</f>
        <v>464</v>
      </c>
    </row>
    <row r="58" spans="1:13" x14ac:dyDescent="0.25">
      <c r="A58" s="1" t="s">
        <v>54</v>
      </c>
      <c r="B58">
        <v>2014</v>
      </c>
      <c r="C58">
        <v>167800</v>
      </c>
      <c r="D58" s="1" t="s">
        <v>164</v>
      </c>
      <c r="E58">
        <v>190300</v>
      </c>
      <c r="F58" s="2">
        <v>42272</v>
      </c>
      <c r="G58">
        <f>(2017 -transport[[#This Row],[Rok_produkcji]])*5%*transport[[#This Row],[Cena_zakupu]]</f>
        <v>25170.000000000004</v>
      </c>
      <c r="H58">
        <f>INT(transport[[#This Row],[Przebieg]]/100000)*2%*transport[[#This Row],[Cena_zakupu]]</f>
        <v>3356</v>
      </c>
      <c r="I58" s="1">
        <f>transport[[#This Row],[Cena_zakupu]]-transport[[#This Row],[amortyzacja_czas]]-transport[[#This Row],[amortyzacja_przebieg]]</f>
        <v>139274</v>
      </c>
      <c r="J58" s="1">
        <f>transport[[#This Row],[Rok_produkcji]]</f>
        <v>2014</v>
      </c>
      <c r="K58" s="1" t="str">
        <f>LEFT(transport[[#This Row],[Marka_i_model]],FIND(" ",transport[[#This Row],[Marka_i_model]])-1)</f>
        <v>MAN</v>
      </c>
      <c r="L58" s="2">
        <v>42736</v>
      </c>
      <c r="M58" s="1">
        <f>_xlfn.DAYS(transport[[#This Row],[Kolumna3]],transport[[#This Row],[Data_ostatniego_remontu]])</f>
        <v>464</v>
      </c>
    </row>
    <row r="59" spans="1:13" x14ac:dyDescent="0.25">
      <c r="A59" s="1" t="s">
        <v>58</v>
      </c>
      <c r="B59">
        <v>2009</v>
      </c>
      <c r="C59">
        <v>195340</v>
      </c>
      <c r="D59" s="1" t="s">
        <v>59</v>
      </c>
      <c r="E59">
        <v>190000</v>
      </c>
      <c r="F59" s="2">
        <v>42278</v>
      </c>
      <c r="G59">
        <f>(2017 -transport[[#This Row],[Rok_produkcji]])*5%*transport[[#This Row],[Cena_zakupu]]</f>
        <v>78136</v>
      </c>
      <c r="H59">
        <f>INT(transport[[#This Row],[Przebieg]]/100000)*2%*transport[[#This Row],[Cena_zakupu]]</f>
        <v>3906.8</v>
      </c>
      <c r="I59" s="1">
        <f>transport[[#This Row],[Cena_zakupu]]-transport[[#This Row],[amortyzacja_czas]]-transport[[#This Row],[amortyzacja_przebieg]]</f>
        <v>113297.2</v>
      </c>
      <c r="J59" s="1">
        <f>transport[[#This Row],[Rok_produkcji]]</f>
        <v>2009</v>
      </c>
      <c r="K59" s="1" t="str">
        <f>LEFT(transport[[#This Row],[Marka_i_model]],FIND(" ",transport[[#This Row],[Marka_i_model]])-1)</f>
        <v>DAF</v>
      </c>
      <c r="L59" s="2">
        <v>42736</v>
      </c>
      <c r="M59" s="1">
        <f>_xlfn.DAYS(transport[[#This Row],[Kolumna3]],transport[[#This Row],[Data_ostatniego_remontu]])</f>
        <v>458</v>
      </c>
    </row>
    <row r="60" spans="1:13" x14ac:dyDescent="0.25">
      <c r="A60" s="1" t="s">
        <v>58</v>
      </c>
      <c r="B60">
        <v>2011</v>
      </c>
      <c r="C60">
        <v>196340</v>
      </c>
      <c r="D60" s="1" t="s">
        <v>103</v>
      </c>
      <c r="E60">
        <v>186000</v>
      </c>
      <c r="F60" s="2">
        <v>42278</v>
      </c>
      <c r="G60">
        <f>(2017 -transport[[#This Row],[Rok_produkcji]])*5%*transport[[#This Row],[Cena_zakupu]]</f>
        <v>58902.000000000007</v>
      </c>
      <c r="H60">
        <f>INT(transport[[#This Row],[Przebieg]]/100000)*2%*transport[[#This Row],[Cena_zakupu]]</f>
        <v>3926.8</v>
      </c>
      <c r="I60" s="1">
        <f>transport[[#This Row],[Cena_zakupu]]-transport[[#This Row],[amortyzacja_czas]]-transport[[#This Row],[amortyzacja_przebieg]]</f>
        <v>133511.20000000001</v>
      </c>
      <c r="J60" s="1">
        <f>transport[[#This Row],[Rok_produkcji]]</f>
        <v>2011</v>
      </c>
      <c r="K60" s="1" t="str">
        <f>LEFT(transport[[#This Row],[Marka_i_model]],FIND(" ",transport[[#This Row],[Marka_i_model]])-1)</f>
        <v>DAF</v>
      </c>
      <c r="L60" s="2">
        <v>42736</v>
      </c>
      <c r="M60" s="1">
        <f>_xlfn.DAYS(transport[[#This Row],[Kolumna3]],transport[[#This Row],[Data_ostatniego_remontu]])</f>
        <v>458</v>
      </c>
    </row>
    <row r="61" spans="1:13" x14ac:dyDescent="0.25">
      <c r="A61" s="1" t="s">
        <v>62</v>
      </c>
      <c r="B61">
        <v>2010</v>
      </c>
      <c r="C61">
        <v>257000</v>
      </c>
      <c r="D61" s="1" t="s">
        <v>89</v>
      </c>
      <c r="E61">
        <v>164700</v>
      </c>
      <c r="F61" s="2">
        <v>42286</v>
      </c>
      <c r="G61">
        <f>(2017 -transport[[#This Row],[Rok_produkcji]])*5%*transport[[#This Row],[Cena_zakupu]]</f>
        <v>89950.000000000015</v>
      </c>
      <c r="H61">
        <f>INT(transport[[#This Row],[Przebieg]]/100000)*2%*transport[[#This Row],[Cena_zakupu]]</f>
        <v>5140</v>
      </c>
      <c r="I61" s="1">
        <f>transport[[#This Row],[Cena_zakupu]]-transport[[#This Row],[amortyzacja_czas]]-transport[[#This Row],[amortyzacja_przebieg]]</f>
        <v>161910</v>
      </c>
      <c r="J61" s="1">
        <f>transport[[#This Row],[Rok_produkcji]]</f>
        <v>2010</v>
      </c>
      <c r="K61" s="1" t="str">
        <f>LEFT(transport[[#This Row],[Marka_i_model]],FIND(" ",transport[[#This Row],[Marka_i_model]])-1)</f>
        <v>Mercedes</v>
      </c>
      <c r="L61" s="2">
        <v>42736</v>
      </c>
      <c r="M61" s="1">
        <f>_xlfn.DAYS(transport[[#This Row],[Kolumna3]],transport[[#This Row],[Data_ostatniego_remontu]])</f>
        <v>450</v>
      </c>
    </row>
    <row r="62" spans="1:13" x14ac:dyDescent="0.25">
      <c r="A62" s="1" t="s">
        <v>62</v>
      </c>
      <c r="B62">
        <v>2015</v>
      </c>
      <c r="C62">
        <v>258000</v>
      </c>
      <c r="D62" s="1" t="s">
        <v>171</v>
      </c>
      <c r="E62">
        <v>160700</v>
      </c>
      <c r="F62" s="2">
        <v>42286</v>
      </c>
      <c r="G62">
        <f>(2017 -transport[[#This Row],[Rok_produkcji]])*5%*transport[[#This Row],[Cena_zakupu]]</f>
        <v>25800</v>
      </c>
      <c r="H62">
        <f>INT(transport[[#This Row],[Przebieg]]/100000)*2%*transport[[#This Row],[Cena_zakupu]]</f>
        <v>5160</v>
      </c>
      <c r="I62" s="1">
        <f>transport[[#This Row],[Cena_zakupu]]-transport[[#This Row],[amortyzacja_czas]]-transport[[#This Row],[amortyzacja_przebieg]]</f>
        <v>227040</v>
      </c>
      <c r="J62" s="1">
        <f>transport[[#This Row],[Rok_produkcji]]</f>
        <v>2015</v>
      </c>
      <c r="K62" s="1" t="str">
        <f>LEFT(transport[[#This Row],[Marka_i_model]],FIND(" ",transport[[#This Row],[Marka_i_model]])-1)</f>
        <v>Mercedes</v>
      </c>
      <c r="L62" s="2">
        <v>42736</v>
      </c>
      <c r="M62" s="1">
        <f>_xlfn.DAYS(transport[[#This Row],[Kolumna3]],transport[[#This Row],[Data_ostatniego_remontu]])</f>
        <v>450</v>
      </c>
    </row>
    <row r="63" spans="1:13" x14ac:dyDescent="0.25">
      <c r="A63" s="1" t="s">
        <v>62</v>
      </c>
      <c r="B63">
        <v>2009</v>
      </c>
      <c r="C63">
        <v>291000</v>
      </c>
      <c r="D63" s="1" t="s">
        <v>63</v>
      </c>
      <c r="E63">
        <v>166000</v>
      </c>
      <c r="F63" s="2">
        <v>42297</v>
      </c>
      <c r="G63">
        <f>(2017 -transport[[#This Row],[Rok_produkcji]])*5%*transport[[#This Row],[Cena_zakupu]]</f>
        <v>116400</v>
      </c>
      <c r="H63">
        <f>INT(transport[[#This Row],[Przebieg]]/100000)*2%*transport[[#This Row],[Cena_zakupu]]</f>
        <v>5820</v>
      </c>
      <c r="I63" s="1">
        <f>transport[[#This Row],[Cena_zakupu]]-transport[[#This Row],[amortyzacja_czas]]-transport[[#This Row],[amortyzacja_przebieg]]</f>
        <v>168780</v>
      </c>
      <c r="J63" s="1">
        <f>transport[[#This Row],[Rok_produkcji]]</f>
        <v>2009</v>
      </c>
      <c r="K63" s="1" t="str">
        <f>LEFT(transport[[#This Row],[Marka_i_model]],FIND(" ",transport[[#This Row],[Marka_i_model]])-1)</f>
        <v>Mercedes</v>
      </c>
      <c r="L63" s="2">
        <v>42736</v>
      </c>
      <c r="M63" s="1">
        <f>_xlfn.DAYS(transport[[#This Row],[Kolumna3]],transport[[#This Row],[Data_ostatniego_remontu]])</f>
        <v>439</v>
      </c>
    </row>
    <row r="64" spans="1:13" x14ac:dyDescent="0.25">
      <c r="A64" s="1" t="s">
        <v>62</v>
      </c>
      <c r="B64">
        <v>2012</v>
      </c>
      <c r="C64">
        <v>290000</v>
      </c>
      <c r="D64" s="1" t="s">
        <v>142</v>
      </c>
      <c r="E64">
        <v>170000</v>
      </c>
      <c r="F64" s="2">
        <v>42297</v>
      </c>
      <c r="G64">
        <f>(2017 -transport[[#This Row],[Rok_produkcji]])*5%*transport[[#This Row],[Cena_zakupu]]</f>
        <v>72500</v>
      </c>
      <c r="H64">
        <f>INT(transport[[#This Row],[Przebieg]]/100000)*2%*transport[[#This Row],[Cena_zakupu]]</f>
        <v>5800</v>
      </c>
      <c r="I64" s="1">
        <f>transport[[#This Row],[Cena_zakupu]]-transport[[#This Row],[amortyzacja_czas]]-transport[[#This Row],[amortyzacja_przebieg]]</f>
        <v>211700</v>
      </c>
      <c r="J64" s="1">
        <f>transport[[#This Row],[Rok_produkcji]]</f>
        <v>2012</v>
      </c>
      <c r="K64" s="1" t="str">
        <f>LEFT(transport[[#This Row],[Marka_i_model]],FIND(" ",transport[[#This Row],[Marka_i_model]])-1)</f>
        <v>Mercedes</v>
      </c>
      <c r="L64" s="2">
        <v>42736</v>
      </c>
      <c r="M64" s="1">
        <f>_xlfn.DAYS(transport[[#This Row],[Kolumna3]],transport[[#This Row],[Data_ostatniego_remontu]])</f>
        <v>439</v>
      </c>
    </row>
    <row r="65" spans="1:15" x14ac:dyDescent="0.25">
      <c r="A65" s="1" t="s">
        <v>60</v>
      </c>
      <c r="B65">
        <v>2009</v>
      </c>
      <c r="C65">
        <v>230000</v>
      </c>
      <c r="D65" s="1" t="s">
        <v>61</v>
      </c>
      <c r="E65">
        <v>305000</v>
      </c>
      <c r="F65" s="2">
        <v>42307</v>
      </c>
      <c r="G65">
        <f>(2017 -transport[[#This Row],[Rok_produkcji]])*5%*transport[[#This Row],[Cena_zakupu]]</f>
        <v>92000</v>
      </c>
      <c r="H65">
        <f>INT(transport[[#This Row],[Przebieg]]/100000)*2%*transport[[#This Row],[Cena_zakupu]]</f>
        <v>13800</v>
      </c>
      <c r="I65" s="1">
        <f>transport[[#This Row],[Cena_zakupu]]-transport[[#This Row],[amortyzacja_czas]]-transport[[#This Row],[amortyzacja_przebieg]]</f>
        <v>124200</v>
      </c>
      <c r="J65" s="1">
        <f>transport[[#This Row],[Rok_produkcji]]</f>
        <v>2009</v>
      </c>
      <c r="K65" s="1" t="str">
        <f>LEFT(transport[[#This Row],[Marka_i_model]],FIND(" ",transport[[#This Row],[Marka_i_model]])-1)</f>
        <v>Mercedes</v>
      </c>
      <c r="L65" s="2">
        <v>42736</v>
      </c>
      <c r="M65" s="1">
        <f>_xlfn.DAYS(transport[[#This Row],[Kolumna3]],transport[[#This Row],[Data_ostatniego_remontu]])</f>
        <v>429</v>
      </c>
    </row>
    <row r="66" spans="1:15" x14ac:dyDescent="0.25">
      <c r="A66" s="1" t="s">
        <v>60</v>
      </c>
      <c r="B66">
        <v>2010</v>
      </c>
      <c r="C66">
        <v>231000</v>
      </c>
      <c r="D66" s="1" t="s">
        <v>88</v>
      </c>
      <c r="E66">
        <v>301000</v>
      </c>
      <c r="F66" s="2">
        <v>42307</v>
      </c>
      <c r="G66">
        <f>(2017 -transport[[#This Row],[Rok_produkcji]])*5%*transport[[#This Row],[Cena_zakupu]]</f>
        <v>80850.000000000015</v>
      </c>
      <c r="H66">
        <f>INT(transport[[#This Row],[Przebieg]]/100000)*2%*transport[[#This Row],[Cena_zakupu]]</f>
        <v>13860</v>
      </c>
      <c r="I66" s="1">
        <f>transport[[#This Row],[Cena_zakupu]]-transport[[#This Row],[amortyzacja_czas]]-transport[[#This Row],[amortyzacja_przebieg]]</f>
        <v>136290</v>
      </c>
      <c r="J66" s="1">
        <f>transport[[#This Row],[Rok_produkcji]]</f>
        <v>2010</v>
      </c>
      <c r="K66" s="1" t="str">
        <f>LEFT(transport[[#This Row],[Marka_i_model]],FIND(" ",transport[[#This Row],[Marka_i_model]])-1)</f>
        <v>Mercedes</v>
      </c>
      <c r="L66" s="2">
        <v>42736</v>
      </c>
      <c r="M66" s="1">
        <f>_xlfn.DAYS(transport[[#This Row],[Kolumna3]],transport[[#This Row],[Data_ostatniego_remontu]])</f>
        <v>429</v>
      </c>
    </row>
    <row r="67" spans="1:15" x14ac:dyDescent="0.25">
      <c r="A67" s="5" t="s">
        <v>50</v>
      </c>
      <c r="B67" s="6">
        <v>2010</v>
      </c>
      <c r="C67" s="6">
        <v>37000</v>
      </c>
      <c r="D67" s="5" t="s">
        <v>64</v>
      </c>
      <c r="E67" s="6">
        <v>978000</v>
      </c>
      <c r="F67" s="7">
        <v>42309</v>
      </c>
      <c r="G67" s="6">
        <f>(2017 -transport[[#This Row],[Rok_produkcji]])*5%*transport[[#This Row],[Cena_zakupu]]</f>
        <v>12950.000000000002</v>
      </c>
      <c r="H67" s="6">
        <f>INT(transport[[#This Row],[Przebieg]]/100000)*2%*transport[[#This Row],[Cena_zakupu]]</f>
        <v>6660</v>
      </c>
      <c r="I67" s="5">
        <f>transport[[#This Row],[Cena_zakupu]]-transport[[#This Row],[amortyzacja_czas]]-transport[[#This Row],[amortyzacja_przebieg]]</f>
        <v>17390</v>
      </c>
      <c r="J67" s="1">
        <f>transport[[#This Row],[Rok_produkcji]]</f>
        <v>2010</v>
      </c>
      <c r="K67" s="1" t="str">
        <f>LEFT(transport[[#This Row],[Marka_i_model]],FIND(" ",transport[[#This Row],[Marka_i_model]])-1)</f>
        <v>DAF</v>
      </c>
      <c r="L67" s="2">
        <v>42736</v>
      </c>
      <c r="M67" s="1">
        <f>_xlfn.DAYS(transport[[#This Row],[Kolumna3]],transport[[#This Row],[Data_ostatniego_remontu]])</f>
        <v>427</v>
      </c>
      <c r="O67" t="s">
        <v>284</v>
      </c>
    </row>
    <row r="68" spans="1:15" x14ac:dyDescent="0.25">
      <c r="A68" s="1" t="s">
        <v>50</v>
      </c>
      <c r="B68">
        <v>2011</v>
      </c>
      <c r="C68">
        <v>38000</v>
      </c>
      <c r="D68" s="1" t="s">
        <v>90</v>
      </c>
      <c r="E68">
        <v>574000</v>
      </c>
      <c r="F68" s="2">
        <v>42309</v>
      </c>
      <c r="G68">
        <f>(2017 -transport[[#This Row],[Rok_produkcji]])*5%*transport[[#This Row],[Cena_zakupu]]</f>
        <v>11400.000000000002</v>
      </c>
      <c r="H68">
        <f>INT(transport[[#This Row],[Przebieg]]/100000)*2%*transport[[#This Row],[Cena_zakupu]]</f>
        <v>3800</v>
      </c>
      <c r="I68" s="1">
        <f>transport[[#This Row],[Cena_zakupu]]-transport[[#This Row],[amortyzacja_czas]]-transport[[#This Row],[amortyzacja_przebieg]]</f>
        <v>22800</v>
      </c>
      <c r="J68" s="1">
        <f>transport[[#This Row],[Rok_produkcji]]</f>
        <v>2011</v>
      </c>
      <c r="K68" s="1" t="str">
        <f>LEFT(transport[[#This Row],[Marka_i_model]],FIND(" ",transport[[#This Row],[Marka_i_model]])-1)</f>
        <v>DAF</v>
      </c>
      <c r="L68" s="2">
        <v>42736</v>
      </c>
      <c r="M68" s="1">
        <f>_xlfn.DAYS(transport[[#This Row],[Kolumna3]],transport[[#This Row],[Data_ostatniego_remontu]])</f>
        <v>427</v>
      </c>
    </row>
    <row r="69" spans="1:15" x14ac:dyDescent="0.25">
      <c r="A69" s="1" t="s">
        <v>33</v>
      </c>
      <c r="B69">
        <v>2009</v>
      </c>
      <c r="C69">
        <v>162800</v>
      </c>
      <c r="D69" s="1" t="s">
        <v>53</v>
      </c>
      <c r="E69">
        <v>370000</v>
      </c>
      <c r="F69" s="2">
        <v>42329</v>
      </c>
      <c r="G69">
        <f>(2017 -transport[[#This Row],[Rok_produkcji]])*5%*transport[[#This Row],[Cena_zakupu]]</f>
        <v>65120</v>
      </c>
      <c r="H69">
        <f>INT(transport[[#This Row],[Przebieg]]/100000)*2%*transport[[#This Row],[Cena_zakupu]]</f>
        <v>9768</v>
      </c>
      <c r="I69" s="1">
        <f>transport[[#This Row],[Cena_zakupu]]-transport[[#This Row],[amortyzacja_czas]]-transport[[#This Row],[amortyzacja_przebieg]]</f>
        <v>87912</v>
      </c>
      <c r="J69" s="1">
        <f>transport[[#This Row],[Rok_produkcji]]</f>
        <v>2009</v>
      </c>
      <c r="K69" s="1" t="str">
        <f>LEFT(transport[[#This Row],[Marka_i_model]],FIND(" ",transport[[#This Row],[Marka_i_model]])-1)</f>
        <v>Renault</v>
      </c>
      <c r="L69" s="2">
        <v>42736</v>
      </c>
      <c r="M69" s="1">
        <f>_xlfn.DAYS(transport[[#This Row],[Kolumna3]],transport[[#This Row],[Data_ostatniego_remontu]])</f>
        <v>407</v>
      </c>
    </row>
    <row r="70" spans="1:15" x14ac:dyDescent="0.25">
      <c r="A70" s="1" t="s">
        <v>33</v>
      </c>
      <c r="B70">
        <v>2012</v>
      </c>
      <c r="C70">
        <v>163800</v>
      </c>
      <c r="D70" s="1" t="s">
        <v>122</v>
      </c>
      <c r="E70">
        <v>366000</v>
      </c>
      <c r="F70" s="2">
        <v>42329</v>
      </c>
      <c r="G70">
        <f>(2017 -transport[[#This Row],[Rok_produkcji]])*5%*transport[[#This Row],[Cena_zakupu]]</f>
        <v>40950</v>
      </c>
      <c r="H70">
        <f>INT(transport[[#This Row],[Przebieg]]/100000)*2%*transport[[#This Row],[Cena_zakupu]]</f>
        <v>9828</v>
      </c>
      <c r="I70" s="1">
        <f>transport[[#This Row],[Cena_zakupu]]-transport[[#This Row],[amortyzacja_czas]]-transport[[#This Row],[amortyzacja_przebieg]]</f>
        <v>113022</v>
      </c>
      <c r="J70" s="1">
        <f>transport[[#This Row],[Rok_produkcji]]</f>
        <v>2012</v>
      </c>
      <c r="K70" s="1" t="str">
        <f>LEFT(transport[[#This Row],[Marka_i_model]],FIND(" ",transport[[#This Row],[Marka_i_model]])-1)</f>
        <v>Renault</v>
      </c>
      <c r="L70" s="2">
        <v>42736</v>
      </c>
      <c r="M70" s="1">
        <f>_xlfn.DAYS(transport[[#This Row],[Kolumna3]],transport[[#This Row],[Data_ostatniego_remontu]])</f>
        <v>407</v>
      </c>
    </row>
    <row r="71" spans="1:15" x14ac:dyDescent="0.25">
      <c r="A71" s="1" t="s">
        <v>157</v>
      </c>
      <c r="B71">
        <v>2013</v>
      </c>
      <c r="C71">
        <v>271000</v>
      </c>
      <c r="D71" s="1" t="s">
        <v>158</v>
      </c>
      <c r="E71">
        <v>153000</v>
      </c>
      <c r="F71" s="2">
        <v>42334</v>
      </c>
      <c r="G71">
        <f>(2017 -transport[[#This Row],[Rok_produkcji]])*5%*transport[[#This Row],[Cena_zakupu]]</f>
        <v>54200</v>
      </c>
      <c r="H71">
        <f>INT(transport[[#This Row],[Przebieg]]/100000)*2%*transport[[#This Row],[Cena_zakupu]]</f>
        <v>5420</v>
      </c>
      <c r="I71" s="1">
        <f>transport[[#This Row],[Cena_zakupu]]-transport[[#This Row],[amortyzacja_czas]]-transport[[#This Row],[amortyzacja_przebieg]]</f>
        <v>211380</v>
      </c>
      <c r="J71" s="1">
        <f>transport[[#This Row],[Rok_produkcji]]</f>
        <v>2013</v>
      </c>
      <c r="K71" s="1" t="str">
        <f>LEFT(transport[[#This Row],[Marka_i_model]],FIND(" ",transport[[#This Row],[Marka_i_model]])-1)</f>
        <v>MAN</v>
      </c>
      <c r="L71" s="2">
        <v>42736</v>
      </c>
      <c r="M71" s="1">
        <f>_xlfn.DAYS(transport[[#This Row],[Kolumna3]],transport[[#This Row],[Data_ostatniego_remontu]])</f>
        <v>402</v>
      </c>
    </row>
    <row r="72" spans="1:15" x14ac:dyDescent="0.25">
      <c r="A72" s="1" t="s">
        <v>157</v>
      </c>
      <c r="B72">
        <v>2014</v>
      </c>
      <c r="C72">
        <v>270000</v>
      </c>
      <c r="D72" s="1" t="s">
        <v>169</v>
      </c>
      <c r="E72">
        <v>157000</v>
      </c>
      <c r="F72" s="2">
        <v>42334</v>
      </c>
      <c r="G72">
        <f>(2017 -transport[[#This Row],[Rok_produkcji]])*5%*transport[[#This Row],[Cena_zakupu]]</f>
        <v>40500.000000000007</v>
      </c>
      <c r="H72">
        <f>INT(transport[[#This Row],[Przebieg]]/100000)*2%*transport[[#This Row],[Cena_zakupu]]</f>
        <v>5400</v>
      </c>
      <c r="I72" s="1">
        <f>transport[[#This Row],[Cena_zakupu]]-transport[[#This Row],[amortyzacja_czas]]-transport[[#This Row],[amortyzacja_przebieg]]</f>
        <v>224100</v>
      </c>
      <c r="J72" s="1">
        <f>transport[[#This Row],[Rok_produkcji]]</f>
        <v>2014</v>
      </c>
      <c r="K72" s="1" t="str">
        <f>LEFT(transport[[#This Row],[Marka_i_model]],FIND(" ",transport[[#This Row],[Marka_i_model]])-1)</f>
        <v>MAN</v>
      </c>
      <c r="L72" s="2">
        <v>42736</v>
      </c>
      <c r="M72" s="1">
        <f>_xlfn.DAYS(transport[[#This Row],[Kolumna3]],transport[[#This Row],[Data_ostatniego_remontu]])</f>
        <v>402</v>
      </c>
    </row>
    <row r="73" spans="1:15" x14ac:dyDescent="0.25">
      <c r="A73" s="1" t="s">
        <v>160</v>
      </c>
      <c r="B73">
        <v>2014</v>
      </c>
      <c r="C73">
        <v>98000</v>
      </c>
      <c r="D73" s="1" t="s">
        <v>161</v>
      </c>
      <c r="E73">
        <v>251000</v>
      </c>
      <c r="F73" s="2">
        <v>42344</v>
      </c>
      <c r="G73">
        <f>(2017 -transport[[#This Row],[Rok_produkcji]])*5%*transport[[#This Row],[Cena_zakupu]]</f>
        <v>14700.000000000002</v>
      </c>
      <c r="H73">
        <f>INT(transport[[#This Row],[Przebieg]]/100000)*2%*transport[[#This Row],[Cena_zakupu]]</f>
        <v>3920</v>
      </c>
      <c r="I73" s="1">
        <f>transport[[#This Row],[Cena_zakupu]]-transport[[#This Row],[amortyzacja_czas]]-transport[[#This Row],[amortyzacja_przebieg]]</f>
        <v>79380</v>
      </c>
      <c r="J73" s="1">
        <f>transport[[#This Row],[Rok_produkcji]]</f>
        <v>2014</v>
      </c>
      <c r="K73" s="1" t="str">
        <f>LEFT(transport[[#This Row],[Marka_i_model]],FIND(" ",transport[[#This Row],[Marka_i_model]])-1)</f>
        <v>MAN</v>
      </c>
      <c r="L73" s="2">
        <v>42736</v>
      </c>
      <c r="M73" s="1">
        <f>_xlfn.DAYS(transport[[#This Row],[Kolumna3]],transport[[#This Row],[Data_ostatniego_remontu]])</f>
        <v>392</v>
      </c>
    </row>
    <row r="74" spans="1:15" x14ac:dyDescent="0.25">
      <c r="A74" s="1" t="s">
        <v>160</v>
      </c>
      <c r="B74">
        <v>2014</v>
      </c>
      <c r="C74">
        <v>99000</v>
      </c>
      <c r="D74" s="1" t="s">
        <v>162</v>
      </c>
      <c r="E74">
        <v>247000</v>
      </c>
      <c r="F74" s="2">
        <v>42344</v>
      </c>
      <c r="G74">
        <f>(2017 -transport[[#This Row],[Rok_produkcji]])*5%*transport[[#This Row],[Cena_zakupu]]</f>
        <v>14850.000000000002</v>
      </c>
      <c r="H74">
        <f>INT(transport[[#This Row],[Przebieg]]/100000)*2%*transport[[#This Row],[Cena_zakupu]]</f>
        <v>3960</v>
      </c>
      <c r="I74" s="1">
        <f>transport[[#This Row],[Cena_zakupu]]-transport[[#This Row],[amortyzacja_czas]]-transport[[#This Row],[amortyzacja_przebieg]]</f>
        <v>80190</v>
      </c>
      <c r="J74" s="1">
        <f>transport[[#This Row],[Rok_produkcji]]</f>
        <v>2014</v>
      </c>
      <c r="K74" s="1" t="str">
        <f>LEFT(transport[[#This Row],[Marka_i_model]],FIND(" ",transport[[#This Row],[Marka_i_model]])-1)</f>
        <v>MAN</v>
      </c>
      <c r="L74" s="2">
        <v>42736</v>
      </c>
      <c r="M74" s="1">
        <f>_xlfn.DAYS(transport[[#This Row],[Kolumna3]],transport[[#This Row],[Data_ostatniego_remontu]])</f>
        <v>392</v>
      </c>
    </row>
    <row r="75" spans="1:15" x14ac:dyDescent="0.25">
      <c r="A75" s="1" t="s">
        <v>50</v>
      </c>
      <c r="B75">
        <v>2009</v>
      </c>
      <c r="C75">
        <v>131780</v>
      </c>
      <c r="D75" s="1" t="s">
        <v>51</v>
      </c>
      <c r="E75">
        <v>306000</v>
      </c>
      <c r="F75" s="2">
        <v>42365</v>
      </c>
      <c r="G75">
        <f>(2017 -transport[[#This Row],[Rok_produkcji]])*5%*transport[[#This Row],[Cena_zakupu]]</f>
        <v>52712</v>
      </c>
      <c r="H75">
        <f>INT(transport[[#This Row],[Przebieg]]/100000)*2%*transport[[#This Row],[Cena_zakupu]]</f>
        <v>7906.7999999999993</v>
      </c>
      <c r="I75" s="1">
        <f>transport[[#This Row],[Cena_zakupu]]-transport[[#This Row],[amortyzacja_czas]]-transport[[#This Row],[amortyzacja_przebieg]]</f>
        <v>71161.2</v>
      </c>
      <c r="J75" s="1">
        <f>transport[[#This Row],[Rok_produkcji]]</f>
        <v>2009</v>
      </c>
      <c r="K75" s="1" t="str">
        <f>LEFT(transport[[#This Row],[Marka_i_model]],FIND(" ",transport[[#This Row],[Marka_i_model]])-1)</f>
        <v>DAF</v>
      </c>
      <c r="L75" s="2">
        <v>42736</v>
      </c>
      <c r="M75" s="1">
        <f>_xlfn.DAYS(transport[[#This Row],[Kolumna3]],transport[[#This Row],[Data_ostatniego_remontu]])</f>
        <v>371</v>
      </c>
    </row>
    <row r="76" spans="1:15" x14ac:dyDescent="0.25">
      <c r="A76" s="1" t="s">
        <v>50</v>
      </c>
      <c r="B76">
        <v>2012</v>
      </c>
      <c r="C76">
        <v>130780</v>
      </c>
      <c r="D76" s="1" t="s">
        <v>117</v>
      </c>
      <c r="E76">
        <v>310000</v>
      </c>
      <c r="F76" s="2">
        <v>42365</v>
      </c>
      <c r="G76">
        <f>(2017 -transport[[#This Row],[Rok_produkcji]])*5%*transport[[#This Row],[Cena_zakupu]]</f>
        <v>32695</v>
      </c>
      <c r="H76">
        <f>INT(transport[[#This Row],[Przebieg]]/100000)*2%*transport[[#This Row],[Cena_zakupu]]</f>
        <v>7846.7999999999993</v>
      </c>
      <c r="I76" s="1">
        <f>transport[[#This Row],[Cena_zakupu]]-transport[[#This Row],[amortyzacja_czas]]-transport[[#This Row],[amortyzacja_przebieg]]</f>
        <v>90238.2</v>
      </c>
      <c r="J76" s="1">
        <f>transport[[#This Row],[Rok_produkcji]]</f>
        <v>2012</v>
      </c>
      <c r="K76" s="1" t="str">
        <f>LEFT(transport[[#This Row],[Marka_i_model]],FIND(" ",transport[[#This Row],[Marka_i_model]])-1)</f>
        <v>DAF</v>
      </c>
      <c r="L76" s="2">
        <v>42736</v>
      </c>
      <c r="M76" s="1">
        <f>_xlfn.DAYS(transport[[#This Row],[Kolumna3]],transport[[#This Row],[Data_ostatniego_remontu]])</f>
        <v>371</v>
      </c>
    </row>
    <row r="77" spans="1:15" x14ac:dyDescent="0.25">
      <c r="A77" s="1" t="s">
        <v>33</v>
      </c>
      <c r="B77">
        <v>2009</v>
      </c>
      <c r="C77">
        <v>77000</v>
      </c>
      <c r="D77" s="1" t="s">
        <v>34</v>
      </c>
      <c r="E77">
        <v>846000</v>
      </c>
      <c r="F77" s="2">
        <v>42376</v>
      </c>
      <c r="G77">
        <f>(2017 -transport[[#This Row],[Rok_produkcji]])*5%*transport[[#This Row],[Cena_zakupu]]</f>
        <v>30800</v>
      </c>
      <c r="H77">
        <f>INT(transport[[#This Row],[Przebieg]]/100000)*2%*transport[[#This Row],[Cena_zakupu]]</f>
        <v>12320</v>
      </c>
      <c r="I77" s="1">
        <f>transport[[#This Row],[Cena_zakupu]]-transport[[#This Row],[amortyzacja_czas]]-transport[[#This Row],[amortyzacja_przebieg]]</f>
        <v>33880</v>
      </c>
      <c r="J77" s="1">
        <f>transport[[#This Row],[Rok_produkcji]]</f>
        <v>2009</v>
      </c>
      <c r="K77" s="1" t="str">
        <f>LEFT(transport[[#This Row],[Marka_i_model]],FIND(" ",transport[[#This Row],[Marka_i_model]])-1)</f>
        <v>Renault</v>
      </c>
      <c r="L77" s="2">
        <v>42736</v>
      </c>
      <c r="M77" s="1">
        <f>_xlfn.DAYS(transport[[#This Row],[Kolumna3]],transport[[#This Row],[Data_ostatniego_remontu]])</f>
        <v>360</v>
      </c>
    </row>
    <row r="78" spans="1:15" x14ac:dyDescent="0.25">
      <c r="A78" s="1" t="s">
        <v>33</v>
      </c>
      <c r="B78">
        <v>2012</v>
      </c>
      <c r="C78">
        <v>76000</v>
      </c>
      <c r="D78" s="1" t="s">
        <v>114</v>
      </c>
      <c r="E78">
        <v>850000</v>
      </c>
      <c r="F78" s="2">
        <v>42376</v>
      </c>
      <c r="G78">
        <f>(2017 -transport[[#This Row],[Rok_produkcji]])*5%*transport[[#This Row],[Cena_zakupu]]</f>
        <v>19000</v>
      </c>
      <c r="H78">
        <f>INT(transport[[#This Row],[Przebieg]]/100000)*2%*transport[[#This Row],[Cena_zakupu]]</f>
        <v>12160</v>
      </c>
      <c r="I78" s="1">
        <f>transport[[#This Row],[Cena_zakupu]]-transport[[#This Row],[amortyzacja_czas]]-transport[[#This Row],[amortyzacja_przebieg]]</f>
        <v>44840</v>
      </c>
      <c r="J78" s="1">
        <f>transport[[#This Row],[Rok_produkcji]]</f>
        <v>2012</v>
      </c>
      <c r="K78" s="1" t="str">
        <f>LEFT(transport[[#This Row],[Marka_i_model]],FIND(" ",transport[[#This Row],[Marka_i_model]])-1)</f>
        <v>Renault</v>
      </c>
      <c r="L78" s="2">
        <v>42736</v>
      </c>
      <c r="M78" s="1">
        <f>_xlfn.DAYS(transport[[#This Row],[Kolumna3]],transport[[#This Row],[Data_ostatniego_remontu]])</f>
        <v>360</v>
      </c>
    </row>
    <row r="79" spans="1:15" x14ac:dyDescent="0.25">
      <c r="A79" s="1" t="s">
        <v>37</v>
      </c>
      <c r="B79">
        <v>2009</v>
      </c>
      <c r="C79">
        <v>79000</v>
      </c>
      <c r="D79" s="1" t="s">
        <v>38</v>
      </c>
      <c r="E79">
        <v>390000</v>
      </c>
      <c r="F79" s="2">
        <v>42379</v>
      </c>
      <c r="G79">
        <f>(2017 -transport[[#This Row],[Rok_produkcji]])*5%*transport[[#This Row],[Cena_zakupu]]</f>
        <v>31600</v>
      </c>
      <c r="H79">
        <f>INT(transport[[#This Row],[Przebieg]]/100000)*2%*transport[[#This Row],[Cena_zakupu]]</f>
        <v>4740</v>
      </c>
      <c r="I79" s="1">
        <f>transport[[#This Row],[Cena_zakupu]]-transport[[#This Row],[amortyzacja_czas]]-transport[[#This Row],[amortyzacja_przebieg]]</f>
        <v>42660</v>
      </c>
      <c r="J79" s="1">
        <f>transport[[#This Row],[Rok_produkcji]]</f>
        <v>2009</v>
      </c>
      <c r="K79" s="1" t="str">
        <f>LEFT(transport[[#This Row],[Marka_i_model]],FIND(" ",transport[[#This Row],[Marka_i_model]])-1)</f>
        <v>Scania</v>
      </c>
      <c r="L79" s="2">
        <v>42736</v>
      </c>
      <c r="M79" s="1">
        <f>_xlfn.DAYS(transport[[#This Row],[Kolumna3]],transport[[#This Row],[Data_ostatniego_remontu]])</f>
        <v>357</v>
      </c>
    </row>
    <row r="80" spans="1:15" x14ac:dyDescent="0.25">
      <c r="A80" s="1" t="s">
        <v>37</v>
      </c>
      <c r="B80">
        <v>2009</v>
      </c>
      <c r="C80">
        <v>79000</v>
      </c>
      <c r="D80" s="1" t="s">
        <v>39</v>
      </c>
      <c r="E80">
        <v>390000</v>
      </c>
      <c r="F80" s="2">
        <v>42379</v>
      </c>
      <c r="G80">
        <f>(2017 -transport[[#This Row],[Rok_produkcji]])*5%*transport[[#This Row],[Cena_zakupu]]</f>
        <v>31600</v>
      </c>
      <c r="H80">
        <f>INT(transport[[#This Row],[Przebieg]]/100000)*2%*transport[[#This Row],[Cena_zakupu]]</f>
        <v>4740</v>
      </c>
      <c r="I80" s="1">
        <f>transport[[#This Row],[Cena_zakupu]]-transport[[#This Row],[amortyzacja_czas]]-transport[[#This Row],[amortyzacja_przebieg]]</f>
        <v>42660</v>
      </c>
      <c r="J80" s="1">
        <f>transport[[#This Row],[Rok_produkcji]]</f>
        <v>2009</v>
      </c>
      <c r="K80" s="1" t="str">
        <f>LEFT(transport[[#This Row],[Marka_i_model]],FIND(" ",transport[[#This Row],[Marka_i_model]])-1)</f>
        <v>Scania</v>
      </c>
      <c r="L80" s="2">
        <v>42736</v>
      </c>
      <c r="M80" s="1">
        <f>_xlfn.DAYS(transport[[#This Row],[Kolumna3]],transport[[#This Row],[Data_ostatniego_remontu]])</f>
        <v>357</v>
      </c>
    </row>
    <row r="81" spans="1:13" x14ac:dyDescent="0.25">
      <c r="A81" s="1" t="s">
        <v>37</v>
      </c>
      <c r="B81">
        <v>2013</v>
      </c>
      <c r="C81">
        <v>80000</v>
      </c>
      <c r="D81" s="1" t="s">
        <v>144</v>
      </c>
      <c r="E81">
        <v>350000</v>
      </c>
      <c r="F81" s="2">
        <v>42379</v>
      </c>
      <c r="G81">
        <f>(2017 -transport[[#This Row],[Rok_produkcji]])*5%*transport[[#This Row],[Cena_zakupu]]</f>
        <v>16000</v>
      </c>
      <c r="H81">
        <f>INT(transport[[#This Row],[Przebieg]]/100000)*2%*transport[[#This Row],[Cena_zakupu]]</f>
        <v>4800</v>
      </c>
      <c r="I81" s="1">
        <f>transport[[#This Row],[Cena_zakupu]]-transport[[#This Row],[amortyzacja_czas]]-transport[[#This Row],[amortyzacja_przebieg]]</f>
        <v>59200</v>
      </c>
      <c r="J81" s="1">
        <f>transport[[#This Row],[Rok_produkcji]]</f>
        <v>2013</v>
      </c>
      <c r="K81" s="1" t="str">
        <f>LEFT(transport[[#This Row],[Marka_i_model]],FIND(" ",transport[[#This Row],[Marka_i_model]])-1)</f>
        <v>Scania</v>
      </c>
      <c r="L81" s="2">
        <v>42736</v>
      </c>
      <c r="M81" s="1">
        <f>_xlfn.DAYS(transport[[#This Row],[Kolumna3]],transport[[#This Row],[Data_ostatniego_remontu]])</f>
        <v>357</v>
      </c>
    </row>
    <row r="82" spans="1:13" x14ac:dyDescent="0.25">
      <c r="A82" s="1" t="s">
        <v>37</v>
      </c>
      <c r="B82">
        <v>2013</v>
      </c>
      <c r="C82">
        <v>80000</v>
      </c>
      <c r="D82" s="1" t="s">
        <v>145</v>
      </c>
      <c r="E82">
        <v>235000</v>
      </c>
      <c r="F82" s="2">
        <v>42379</v>
      </c>
      <c r="G82">
        <f>(2017 -transport[[#This Row],[Rok_produkcji]])*5%*transport[[#This Row],[Cena_zakupu]]</f>
        <v>16000</v>
      </c>
      <c r="H82">
        <f>INT(transport[[#This Row],[Przebieg]]/100000)*2%*transport[[#This Row],[Cena_zakupu]]</f>
        <v>3200</v>
      </c>
      <c r="I82" s="1">
        <f>transport[[#This Row],[Cena_zakupu]]-transport[[#This Row],[amortyzacja_czas]]-transport[[#This Row],[amortyzacja_przebieg]]</f>
        <v>60800</v>
      </c>
      <c r="J82" s="1">
        <f>transport[[#This Row],[Rok_produkcji]]</f>
        <v>2013</v>
      </c>
      <c r="K82" s="1" t="str">
        <f>LEFT(transport[[#This Row],[Marka_i_model]],FIND(" ",transport[[#This Row],[Marka_i_model]])-1)</f>
        <v>Scania</v>
      </c>
      <c r="L82" s="2">
        <v>42736</v>
      </c>
      <c r="M82" s="1">
        <f>_xlfn.DAYS(transport[[#This Row],[Kolumna3]],transport[[#This Row],[Data_ostatniego_remontu]])</f>
        <v>357</v>
      </c>
    </row>
    <row r="83" spans="1:13" x14ac:dyDescent="0.25">
      <c r="A83" s="1" t="s">
        <v>20</v>
      </c>
      <c r="B83">
        <v>2008</v>
      </c>
      <c r="C83">
        <v>84000</v>
      </c>
      <c r="D83" s="1" t="s">
        <v>21</v>
      </c>
      <c r="E83">
        <v>266000</v>
      </c>
      <c r="F83" s="2">
        <v>42382</v>
      </c>
      <c r="G83">
        <f>(2017 -transport[[#This Row],[Rok_produkcji]])*5%*transport[[#This Row],[Cena_zakupu]]</f>
        <v>37800</v>
      </c>
      <c r="H83">
        <f>INT(transport[[#This Row],[Przebieg]]/100000)*2%*transport[[#This Row],[Cena_zakupu]]</f>
        <v>3360</v>
      </c>
      <c r="I83" s="1">
        <f>transport[[#This Row],[Cena_zakupu]]-transport[[#This Row],[amortyzacja_czas]]-transport[[#This Row],[amortyzacja_przebieg]]</f>
        <v>42840</v>
      </c>
      <c r="J83" s="1">
        <f>transport[[#This Row],[Rok_produkcji]]</f>
        <v>2008</v>
      </c>
      <c r="K83" s="1" t="str">
        <f>LEFT(transport[[#This Row],[Marka_i_model]],FIND(" ",transport[[#This Row],[Marka_i_model]])-1)</f>
        <v>Volvo</v>
      </c>
      <c r="L83" s="2">
        <v>42736</v>
      </c>
      <c r="M83" s="1">
        <f>_xlfn.DAYS(transport[[#This Row],[Kolumna3]],transport[[#This Row],[Data_ostatniego_remontu]])</f>
        <v>354</v>
      </c>
    </row>
    <row r="84" spans="1:13" x14ac:dyDescent="0.25">
      <c r="A84" s="1" t="s">
        <v>20</v>
      </c>
      <c r="B84">
        <v>2009</v>
      </c>
      <c r="C84">
        <v>83000</v>
      </c>
      <c r="D84" s="1" t="s">
        <v>40</v>
      </c>
      <c r="E84">
        <v>270000</v>
      </c>
      <c r="F84" s="2">
        <v>42382</v>
      </c>
      <c r="G84">
        <f>(2017 -transport[[#This Row],[Rok_produkcji]])*5%*transport[[#This Row],[Cena_zakupu]]</f>
        <v>33200</v>
      </c>
      <c r="H84">
        <f>INT(transport[[#This Row],[Przebieg]]/100000)*2%*transport[[#This Row],[Cena_zakupu]]</f>
        <v>3320</v>
      </c>
      <c r="I84" s="1">
        <f>transport[[#This Row],[Cena_zakupu]]-transport[[#This Row],[amortyzacja_czas]]-transport[[#This Row],[amortyzacja_przebieg]]</f>
        <v>46480</v>
      </c>
      <c r="J84" s="1">
        <f>transport[[#This Row],[Rok_produkcji]]</f>
        <v>2009</v>
      </c>
      <c r="K84" s="1" t="str">
        <f>LEFT(transport[[#This Row],[Marka_i_model]],FIND(" ",transport[[#This Row],[Marka_i_model]])-1)</f>
        <v>Volvo</v>
      </c>
      <c r="L84" s="2">
        <v>42736</v>
      </c>
      <c r="M84" s="1">
        <f>_xlfn.DAYS(transport[[#This Row],[Kolumna3]],transport[[#This Row],[Data_ostatniego_remontu]])</f>
        <v>354</v>
      </c>
    </row>
    <row r="85" spans="1:13" x14ac:dyDescent="0.25">
      <c r="A85" s="1" t="s">
        <v>20</v>
      </c>
      <c r="B85">
        <v>2010</v>
      </c>
      <c r="C85">
        <v>84000</v>
      </c>
      <c r="D85" s="1" t="s">
        <v>73</v>
      </c>
      <c r="E85">
        <v>266000</v>
      </c>
      <c r="F85" s="2">
        <v>42382</v>
      </c>
      <c r="G85">
        <f>(2017 -transport[[#This Row],[Rok_produkcji]])*5%*transport[[#This Row],[Cena_zakupu]]</f>
        <v>29400.000000000004</v>
      </c>
      <c r="H85">
        <f>INT(transport[[#This Row],[Przebieg]]/100000)*2%*transport[[#This Row],[Cena_zakupu]]</f>
        <v>3360</v>
      </c>
      <c r="I85" s="1">
        <f>transport[[#This Row],[Cena_zakupu]]-transport[[#This Row],[amortyzacja_czas]]-transport[[#This Row],[amortyzacja_przebieg]]</f>
        <v>51240</v>
      </c>
      <c r="J85" s="1">
        <f>transport[[#This Row],[Rok_produkcji]]</f>
        <v>2010</v>
      </c>
      <c r="K85" s="1" t="str">
        <f>LEFT(transport[[#This Row],[Marka_i_model]],FIND(" ",transport[[#This Row],[Marka_i_model]])-1)</f>
        <v>Volvo</v>
      </c>
      <c r="L85" s="2">
        <v>42736</v>
      </c>
      <c r="M85" s="1">
        <f>_xlfn.DAYS(transport[[#This Row],[Kolumna3]],transport[[#This Row],[Data_ostatniego_remontu]])</f>
        <v>354</v>
      </c>
    </row>
    <row r="86" spans="1:13" x14ac:dyDescent="0.25">
      <c r="A86" s="1" t="s">
        <v>45</v>
      </c>
      <c r="B86">
        <v>2010</v>
      </c>
      <c r="C86">
        <v>89000</v>
      </c>
      <c r="D86" s="1" t="s">
        <v>75</v>
      </c>
      <c r="E86">
        <v>266000</v>
      </c>
      <c r="F86" s="2">
        <v>42382</v>
      </c>
      <c r="G86">
        <f>(2017 -transport[[#This Row],[Rok_produkcji]])*5%*transport[[#This Row],[Cena_zakupu]]</f>
        <v>31150.000000000004</v>
      </c>
      <c r="H86">
        <f>INT(transport[[#This Row],[Przebieg]]/100000)*2%*transport[[#This Row],[Cena_zakupu]]</f>
        <v>3560</v>
      </c>
      <c r="I86" s="1">
        <f>transport[[#This Row],[Cena_zakupu]]-transport[[#This Row],[amortyzacja_czas]]-transport[[#This Row],[amortyzacja_przebieg]]</f>
        <v>54290</v>
      </c>
      <c r="J86" s="1">
        <f>transport[[#This Row],[Rok_produkcji]]</f>
        <v>2010</v>
      </c>
      <c r="K86" s="1" t="str">
        <f>LEFT(transport[[#This Row],[Marka_i_model]],FIND(" ",transport[[#This Row],[Marka_i_model]])-1)</f>
        <v>MAN</v>
      </c>
      <c r="L86" s="2">
        <v>42736</v>
      </c>
      <c r="M86" s="1">
        <f>_xlfn.DAYS(transport[[#This Row],[Kolumna3]],transport[[#This Row],[Data_ostatniego_remontu]])</f>
        <v>354</v>
      </c>
    </row>
    <row r="87" spans="1:13" x14ac:dyDescent="0.25">
      <c r="A87" s="1" t="s">
        <v>16</v>
      </c>
      <c r="B87">
        <v>2009</v>
      </c>
      <c r="C87">
        <v>65000</v>
      </c>
      <c r="D87" s="1" t="s">
        <v>30</v>
      </c>
      <c r="E87">
        <v>740000</v>
      </c>
      <c r="F87" s="2">
        <v>42385</v>
      </c>
      <c r="G87">
        <f>(2017 -transport[[#This Row],[Rok_produkcji]])*5%*transport[[#This Row],[Cena_zakupu]]</f>
        <v>26000</v>
      </c>
      <c r="H87">
        <f>INT(transport[[#This Row],[Przebieg]]/100000)*2%*transport[[#This Row],[Cena_zakupu]]</f>
        <v>9100</v>
      </c>
      <c r="I87" s="1">
        <f>transport[[#This Row],[Cena_zakupu]]-transport[[#This Row],[amortyzacja_czas]]-transport[[#This Row],[amortyzacja_przebieg]]</f>
        <v>29900</v>
      </c>
      <c r="J87" s="1">
        <f>transport[[#This Row],[Rok_produkcji]]</f>
        <v>2009</v>
      </c>
      <c r="K87" s="1" t="str">
        <f>LEFT(transport[[#This Row],[Marka_i_model]],FIND(" ",transport[[#This Row],[Marka_i_model]])-1)</f>
        <v>Volvo</v>
      </c>
      <c r="L87" s="2">
        <v>42736</v>
      </c>
      <c r="M87" s="1">
        <f>_xlfn.DAYS(transport[[#This Row],[Kolumna3]],transport[[#This Row],[Data_ostatniego_remontu]])</f>
        <v>351</v>
      </c>
    </row>
    <row r="88" spans="1:13" x14ac:dyDescent="0.25">
      <c r="A88" s="1" t="s">
        <v>47</v>
      </c>
      <c r="B88">
        <v>2009</v>
      </c>
      <c r="C88">
        <v>134000</v>
      </c>
      <c r="D88" s="1" t="s">
        <v>48</v>
      </c>
      <c r="E88">
        <v>482000</v>
      </c>
      <c r="F88" s="2">
        <v>42385</v>
      </c>
      <c r="G88">
        <f>(2017 -transport[[#This Row],[Rok_produkcji]])*5%*transport[[#This Row],[Cena_zakupu]]</f>
        <v>53600</v>
      </c>
      <c r="H88">
        <f>INT(transport[[#This Row],[Przebieg]]/100000)*2%*transport[[#This Row],[Cena_zakupu]]</f>
        <v>10720</v>
      </c>
      <c r="I88" s="1">
        <f>transport[[#This Row],[Cena_zakupu]]-transport[[#This Row],[amortyzacja_czas]]-transport[[#This Row],[amortyzacja_przebieg]]</f>
        <v>69680</v>
      </c>
      <c r="J88" s="1">
        <f>transport[[#This Row],[Rok_produkcji]]</f>
        <v>2009</v>
      </c>
      <c r="K88" s="1" t="str">
        <f>LEFT(transport[[#This Row],[Marka_i_model]],FIND(" ",transport[[#This Row],[Marka_i_model]])-1)</f>
        <v>Volvo</v>
      </c>
      <c r="L88" s="2">
        <v>42736</v>
      </c>
      <c r="M88" s="1">
        <f>_xlfn.DAYS(transport[[#This Row],[Kolumna3]],transport[[#This Row],[Data_ostatniego_remontu]])</f>
        <v>351</v>
      </c>
    </row>
    <row r="89" spans="1:13" x14ac:dyDescent="0.25">
      <c r="A89" s="1" t="s">
        <v>47</v>
      </c>
      <c r="B89">
        <v>2009</v>
      </c>
      <c r="C89">
        <v>135000</v>
      </c>
      <c r="D89" s="1" t="s">
        <v>49</v>
      </c>
      <c r="E89">
        <v>478000</v>
      </c>
      <c r="F89" s="2">
        <v>42385</v>
      </c>
      <c r="G89">
        <f>(2017 -transport[[#This Row],[Rok_produkcji]])*5%*transport[[#This Row],[Cena_zakupu]]</f>
        <v>54000</v>
      </c>
      <c r="H89">
        <f>INT(transport[[#This Row],[Przebieg]]/100000)*2%*transport[[#This Row],[Cena_zakupu]]</f>
        <v>10800</v>
      </c>
      <c r="I89" s="1">
        <f>transport[[#This Row],[Cena_zakupu]]-transport[[#This Row],[amortyzacja_czas]]-transport[[#This Row],[amortyzacja_przebieg]]</f>
        <v>70200</v>
      </c>
      <c r="J89" s="1">
        <f>transport[[#This Row],[Rok_produkcji]]</f>
        <v>2009</v>
      </c>
      <c r="K89" s="1" t="str">
        <f>LEFT(transport[[#This Row],[Marka_i_model]],FIND(" ",transport[[#This Row],[Marka_i_model]])-1)</f>
        <v>Volvo</v>
      </c>
      <c r="L89" s="2">
        <v>42736</v>
      </c>
      <c r="M89" s="1">
        <f>_xlfn.DAYS(transport[[#This Row],[Kolumna3]],transport[[#This Row],[Data_ostatniego_remontu]])</f>
        <v>351</v>
      </c>
    </row>
    <row r="90" spans="1:13" x14ac:dyDescent="0.25">
      <c r="A90" s="1" t="s">
        <v>16</v>
      </c>
      <c r="B90">
        <v>2010</v>
      </c>
      <c r="C90">
        <v>66000</v>
      </c>
      <c r="D90" s="1" t="s">
        <v>66</v>
      </c>
      <c r="E90">
        <v>736000</v>
      </c>
      <c r="F90" s="2">
        <v>42385</v>
      </c>
      <c r="G90">
        <f>(2017 -transport[[#This Row],[Rok_produkcji]])*5%*transport[[#This Row],[Cena_zakupu]]</f>
        <v>23100.000000000004</v>
      </c>
      <c r="H90">
        <f>INT(transport[[#This Row],[Przebieg]]/100000)*2%*transport[[#This Row],[Cena_zakupu]]</f>
        <v>9240</v>
      </c>
      <c r="I90" s="1">
        <f>transport[[#This Row],[Cena_zakupu]]-transport[[#This Row],[amortyzacja_czas]]-transport[[#This Row],[amortyzacja_przebieg]]</f>
        <v>33660</v>
      </c>
      <c r="J90" s="1">
        <f>transport[[#This Row],[Rok_produkcji]]</f>
        <v>2010</v>
      </c>
      <c r="K90" s="1" t="str">
        <f>LEFT(transport[[#This Row],[Marka_i_model]],FIND(" ",transport[[#This Row],[Marka_i_model]])-1)</f>
        <v>Volvo</v>
      </c>
      <c r="L90" s="2">
        <v>42736</v>
      </c>
      <c r="M90" s="1">
        <f>_xlfn.DAYS(transport[[#This Row],[Kolumna3]],transport[[#This Row],[Data_ostatniego_remontu]])</f>
        <v>351</v>
      </c>
    </row>
    <row r="91" spans="1:13" x14ac:dyDescent="0.25">
      <c r="A91" s="1" t="s">
        <v>129</v>
      </c>
      <c r="B91">
        <v>2012</v>
      </c>
      <c r="C91">
        <v>210000</v>
      </c>
      <c r="D91" s="1" t="s">
        <v>130</v>
      </c>
      <c r="E91">
        <v>517000</v>
      </c>
      <c r="F91" s="2">
        <v>42415</v>
      </c>
      <c r="G91">
        <f>(2017 -transport[[#This Row],[Rok_produkcji]])*5%*transport[[#This Row],[Cena_zakupu]]</f>
        <v>52500</v>
      </c>
      <c r="H91">
        <f>INT(transport[[#This Row],[Przebieg]]/100000)*2%*transport[[#This Row],[Cena_zakupu]]</f>
        <v>21000</v>
      </c>
      <c r="I91" s="1">
        <f>transport[[#This Row],[Cena_zakupu]]-transport[[#This Row],[amortyzacja_czas]]-transport[[#This Row],[amortyzacja_przebieg]]</f>
        <v>136500</v>
      </c>
      <c r="J91" s="1">
        <f>transport[[#This Row],[Rok_produkcji]]</f>
        <v>2012</v>
      </c>
      <c r="K91" s="1" t="str">
        <f>LEFT(transport[[#This Row],[Marka_i_model]],FIND(" ",transport[[#This Row],[Marka_i_model]])-1)</f>
        <v>Volvo</v>
      </c>
      <c r="L91" s="2">
        <v>42736</v>
      </c>
      <c r="M91" s="1">
        <f>_xlfn.DAYS(transport[[#This Row],[Kolumna3]],transport[[#This Row],[Data_ostatniego_remontu]])</f>
        <v>321</v>
      </c>
    </row>
    <row r="92" spans="1:13" x14ac:dyDescent="0.25">
      <c r="A92" s="1" t="s">
        <v>129</v>
      </c>
      <c r="B92">
        <v>2012</v>
      </c>
      <c r="C92">
        <v>210000</v>
      </c>
      <c r="D92" s="1" t="s">
        <v>132</v>
      </c>
      <c r="E92">
        <v>435000</v>
      </c>
      <c r="F92" s="2">
        <v>42415</v>
      </c>
      <c r="G92">
        <f>(2017 -transport[[#This Row],[Rok_produkcji]])*5%*transport[[#This Row],[Cena_zakupu]]</f>
        <v>52500</v>
      </c>
      <c r="H92">
        <f>INT(transport[[#This Row],[Przebieg]]/100000)*2%*transport[[#This Row],[Cena_zakupu]]</f>
        <v>16800</v>
      </c>
      <c r="I92" s="1">
        <f>transport[[#This Row],[Cena_zakupu]]-transport[[#This Row],[amortyzacja_czas]]-transport[[#This Row],[amortyzacja_przebieg]]</f>
        <v>140700</v>
      </c>
      <c r="J92" s="1">
        <f>transport[[#This Row],[Rok_produkcji]]</f>
        <v>2012</v>
      </c>
      <c r="K92" s="1" t="str">
        <f>LEFT(transport[[#This Row],[Marka_i_model]],FIND(" ",transport[[#This Row],[Marka_i_model]])-1)</f>
        <v>Volvo</v>
      </c>
      <c r="L92" s="2">
        <v>42736</v>
      </c>
      <c r="M92" s="1">
        <f>_xlfn.DAYS(transport[[#This Row],[Kolumna3]],transport[[#This Row],[Data_ostatniego_remontu]])</f>
        <v>321</v>
      </c>
    </row>
    <row r="93" spans="1:13" x14ac:dyDescent="0.25">
      <c r="A93" s="1" t="s">
        <v>33</v>
      </c>
      <c r="B93">
        <v>2010</v>
      </c>
      <c r="C93">
        <v>230000</v>
      </c>
      <c r="D93" s="1" t="s">
        <v>87</v>
      </c>
      <c r="E93">
        <v>455000</v>
      </c>
      <c r="F93" s="2">
        <v>42439</v>
      </c>
      <c r="G93">
        <f>(2017 -transport[[#This Row],[Rok_produkcji]])*5%*transport[[#This Row],[Cena_zakupu]]</f>
        <v>80500.000000000015</v>
      </c>
      <c r="H93">
        <f>INT(transport[[#This Row],[Przebieg]]/100000)*2%*transport[[#This Row],[Cena_zakupu]]</f>
        <v>18400</v>
      </c>
      <c r="I93" s="1">
        <f>transport[[#This Row],[Cena_zakupu]]-transport[[#This Row],[amortyzacja_czas]]-transport[[#This Row],[amortyzacja_przebieg]]</f>
        <v>131100</v>
      </c>
      <c r="J93" s="1">
        <f>transport[[#This Row],[Rok_produkcji]]</f>
        <v>2010</v>
      </c>
      <c r="K93" s="1" t="str">
        <f>LEFT(transport[[#This Row],[Marka_i_model]],FIND(" ",transport[[#This Row],[Marka_i_model]])-1)</f>
        <v>Renault</v>
      </c>
      <c r="L93" s="2">
        <v>42736</v>
      </c>
      <c r="M93" s="1">
        <f>_xlfn.DAYS(transport[[#This Row],[Kolumna3]],transport[[#This Row],[Data_ostatniego_remontu]])</f>
        <v>297</v>
      </c>
    </row>
    <row r="94" spans="1:13" x14ac:dyDescent="0.25">
      <c r="A94" s="1" t="s">
        <v>33</v>
      </c>
      <c r="B94">
        <v>2012</v>
      </c>
      <c r="C94">
        <v>231000</v>
      </c>
      <c r="D94" s="1" t="s">
        <v>135</v>
      </c>
      <c r="E94">
        <v>451000</v>
      </c>
      <c r="F94" s="2">
        <v>42439</v>
      </c>
      <c r="G94">
        <f>(2017 -transport[[#This Row],[Rok_produkcji]])*5%*transport[[#This Row],[Cena_zakupu]]</f>
        <v>57750</v>
      </c>
      <c r="H94">
        <f>INT(transport[[#This Row],[Przebieg]]/100000)*2%*transport[[#This Row],[Cena_zakupu]]</f>
        <v>18480</v>
      </c>
      <c r="I94" s="1">
        <f>transport[[#This Row],[Cena_zakupu]]-transport[[#This Row],[amortyzacja_czas]]-transport[[#This Row],[amortyzacja_przebieg]]</f>
        <v>154770</v>
      </c>
      <c r="J94" s="1">
        <f>transport[[#This Row],[Rok_produkcji]]</f>
        <v>2012</v>
      </c>
      <c r="K94" s="1" t="str">
        <f>LEFT(transport[[#This Row],[Marka_i_model]],FIND(" ",transport[[#This Row],[Marka_i_model]])-1)</f>
        <v>Renault</v>
      </c>
      <c r="L94" s="2">
        <v>42736</v>
      </c>
      <c r="M94" s="1">
        <f>_xlfn.DAYS(transport[[#This Row],[Kolumna3]],transport[[#This Row],[Data_ostatniego_remontu]])</f>
        <v>297</v>
      </c>
    </row>
    <row r="95" spans="1:13" x14ac:dyDescent="0.25">
      <c r="A95" s="1" t="s">
        <v>123</v>
      </c>
      <c r="B95">
        <v>2012</v>
      </c>
      <c r="C95">
        <v>183000</v>
      </c>
      <c r="D95" s="1" t="s">
        <v>124</v>
      </c>
      <c r="E95">
        <v>520000</v>
      </c>
      <c r="F95" s="2">
        <v>42444</v>
      </c>
      <c r="G95">
        <f>(2017 -transport[[#This Row],[Rok_produkcji]])*5%*transport[[#This Row],[Cena_zakupu]]</f>
        <v>45750</v>
      </c>
      <c r="H95">
        <f>INT(transport[[#This Row],[Przebieg]]/100000)*2%*transport[[#This Row],[Cena_zakupu]]</f>
        <v>18300</v>
      </c>
      <c r="I95" s="1">
        <f>transport[[#This Row],[Cena_zakupu]]-transport[[#This Row],[amortyzacja_czas]]-transport[[#This Row],[amortyzacja_przebieg]]</f>
        <v>118950</v>
      </c>
      <c r="J95" s="1">
        <f>transport[[#This Row],[Rok_produkcji]]</f>
        <v>2012</v>
      </c>
      <c r="K95" s="1" t="str">
        <f>LEFT(transport[[#This Row],[Marka_i_model]],FIND(" ",transport[[#This Row],[Marka_i_model]])-1)</f>
        <v>Scania</v>
      </c>
      <c r="L95" s="2">
        <v>42736</v>
      </c>
      <c r="M95" s="1">
        <f>_xlfn.DAYS(transport[[#This Row],[Kolumna3]],transport[[#This Row],[Data_ostatniego_remontu]])</f>
        <v>292</v>
      </c>
    </row>
    <row r="96" spans="1:13" x14ac:dyDescent="0.25">
      <c r="A96" s="1" t="s">
        <v>123</v>
      </c>
      <c r="B96">
        <v>2012</v>
      </c>
      <c r="C96">
        <v>183000</v>
      </c>
      <c r="D96" s="1" t="s">
        <v>125</v>
      </c>
      <c r="E96">
        <v>530000</v>
      </c>
      <c r="F96" s="2">
        <v>42444</v>
      </c>
      <c r="G96">
        <f>(2017 -transport[[#This Row],[Rok_produkcji]])*5%*transport[[#This Row],[Cena_zakupu]]</f>
        <v>45750</v>
      </c>
      <c r="H96">
        <f>INT(transport[[#This Row],[Przebieg]]/100000)*2%*transport[[#This Row],[Cena_zakupu]]</f>
        <v>18300</v>
      </c>
      <c r="I96" s="1">
        <f>transport[[#This Row],[Cena_zakupu]]-transport[[#This Row],[amortyzacja_czas]]-transport[[#This Row],[amortyzacja_przebieg]]</f>
        <v>118950</v>
      </c>
      <c r="J96" s="1">
        <f>transport[[#This Row],[Rok_produkcji]]</f>
        <v>2012</v>
      </c>
      <c r="K96" s="1" t="str">
        <f>LEFT(transport[[#This Row],[Marka_i_model]],FIND(" ",transport[[#This Row],[Marka_i_model]])-1)</f>
        <v>Scania</v>
      </c>
      <c r="L96" s="2">
        <v>42736</v>
      </c>
      <c r="M96" s="1">
        <f>_xlfn.DAYS(transport[[#This Row],[Kolumna3]],transport[[#This Row],[Data_ostatniego_remontu]])</f>
        <v>292</v>
      </c>
    </row>
    <row r="97" spans="1:13" x14ac:dyDescent="0.25">
      <c r="A97" s="1" t="s">
        <v>123</v>
      </c>
      <c r="B97">
        <v>2012</v>
      </c>
      <c r="C97">
        <v>183000</v>
      </c>
      <c r="D97" s="1" t="s">
        <v>128</v>
      </c>
      <c r="E97">
        <v>454000</v>
      </c>
      <c r="F97" s="2">
        <v>42444</v>
      </c>
      <c r="G97">
        <f>(2017 -transport[[#This Row],[Rok_produkcji]])*5%*transport[[#This Row],[Cena_zakupu]]</f>
        <v>45750</v>
      </c>
      <c r="H97">
        <f>INT(transport[[#This Row],[Przebieg]]/100000)*2%*transport[[#This Row],[Cena_zakupu]]</f>
        <v>14640</v>
      </c>
      <c r="I97" s="1">
        <f>transport[[#This Row],[Cena_zakupu]]-transport[[#This Row],[amortyzacja_czas]]-transport[[#This Row],[amortyzacja_przebieg]]</f>
        <v>122610</v>
      </c>
      <c r="J97" s="1">
        <f>transport[[#This Row],[Rok_produkcji]]</f>
        <v>2012</v>
      </c>
      <c r="K97" s="1" t="str">
        <f>LEFT(transport[[#This Row],[Marka_i_model]],FIND(" ",transport[[#This Row],[Marka_i_model]])-1)</f>
        <v>Scania</v>
      </c>
      <c r="L97" s="2">
        <v>42736</v>
      </c>
      <c r="M97" s="1">
        <f>_xlfn.DAYS(transport[[#This Row],[Kolumna3]],transport[[#This Row],[Data_ostatniego_remontu]])</f>
        <v>292</v>
      </c>
    </row>
    <row r="98" spans="1:13" x14ac:dyDescent="0.25">
      <c r="A98" s="1" t="s">
        <v>123</v>
      </c>
      <c r="B98">
        <v>2012</v>
      </c>
      <c r="C98">
        <v>183000</v>
      </c>
      <c r="D98" s="1" t="s">
        <v>127</v>
      </c>
      <c r="E98">
        <v>481000</v>
      </c>
      <c r="F98" s="2">
        <v>42444</v>
      </c>
      <c r="G98">
        <f>(2017 -transport[[#This Row],[Rok_produkcji]])*5%*transport[[#This Row],[Cena_zakupu]]</f>
        <v>45750</v>
      </c>
      <c r="H98">
        <f>INT(transport[[#This Row],[Przebieg]]/100000)*2%*transport[[#This Row],[Cena_zakupu]]</f>
        <v>14640</v>
      </c>
      <c r="I98" s="1">
        <f>transport[[#This Row],[Cena_zakupu]]-transport[[#This Row],[amortyzacja_czas]]-transport[[#This Row],[amortyzacja_przebieg]]</f>
        <v>122610</v>
      </c>
      <c r="J98" s="1">
        <f>transport[[#This Row],[Rok_produkcji]]</f>
        <v>2012</v>
      </c>
      <c r="K98" s="1" t="str">
        <f>LEFT(transport[[#This Row],[Marka_i_model]],FIND(" ",transport[[#This Row],[Marka_i_model]])-1)</f>
        <v>Scania</v>
      </c>
      <c r="L98" s="2">
        <v>42736</v>
      </c>
      <c r="M98" s="1">
        <f>_xlfn.DAYS(transport[[#This Row],[Kolumna3]],transport[[#This Row],[Data_ostatniego_remontu]])</f>
        <v>292</v>
      </c>
    </row>
    <row r="99" spans="1:13" x14ac:dyDescent="0.25">
      <c r="A99" s="1" t="s">
        <v>123</v>
      </c>
      <c r="B99">
        <v>2012</v>
      </c>
      <c r="C99">
        <v>183000</v>
      </c>
      <c r="D99" s="1" t="s">
        <v>126</v>
      </c>
      <c r="E99">
        <v>490000</v>
      </c>
      <c r="F99" s="2">
        <v>42444</v>
      </c>
      <c r="G99">
        <f>(2017 -transport[[#This Row],[Rok_produkcji]])*5%*transport[[#This Row],[Cena_zakupu]]</f>
        <v>45750</v>
      </c>
      <c r="H99">
        <f>INT(transport[[#This Row],[Przebieg]]/100000)*2%*transport[[#This Row],[Cena_zakupu]]</f>
        <v>14640</v>
      </c>
      <c r="I99" s="1">
        <f>transport[[#This Row],[Cena_zakupu]]-transport[[#This Row],[amortyzacja_czas]]-transport[[#This Row],[amortyzacja_przebieg]]</f>
        <v>122610</v>
      </c>
      <c r="J99" s="1">
        <f>transport[[#This Row],[Rok_produkcji]]</f>
        <v>2012</v>
      </c>
      <c r="K99" s="1" t="str">
        <f>LEFT(transport[[#This Row],[Marka_i_model]],FIND(" ",transport[[#This Row],[Marka_i_model]])-1)</f>
        <v>Scania</v>
      </c>
      <c r="L99" s="2">
        <v>42736</v>
      </c>
      <c r="M99" s="1">
        <f>_xlfn.DAYS(transport[[#This Row],[Kolumna3]],transport[[#This Row],[Data_ostatniego_remontu]])</f>
        <v>292</v>
      </c>
    </row>
    <row r="100" spans="1:13" x14ac:dyDescent="0.25">
      <c r="A100" s="1" t="s">
        <v>104</v>
      </c>
      <c r="B100">
        <v>2011</v>
      </c>
      <c r="C100">
        <v>245000</v>
      </c>
      <c r="D100" s="1" t="s">
        <v>105</v>
      </c>
      <c r="E100">
        <v>720000</v>
      </c>
      <c r="F100" s="2">
        <v>42462</v>
      </c>
      <c r="G100">
        <f>(2017 -transport[[#This Row],[Rok_produkcji]])*5%*transport[[#This Row],[Cena_zakupu]]</f>
        <v>73500.000000000015</v>
      </c>
      <c r="H100">
        <f>INT(transport[[#This Row],[Przebieg]]/100000)*2%*transport[[#This Row],[Cena_zakupu]]</f>
        <v>34300</v>
      </c>
      <c r="I100" s="1">
        <f>transport[[#This Row],[Cena_zakupu]]-transport[[#This Row],[amortyzacja_czas]]-transport[[#This Row],[amortyzacja_przebieg]]</f>
        <v>137200</v>
      </c>
      <c r="J100" s="1">
        <f>transport[[#This Row],[Rok_produkcji]]</f>
        <v>2011</v>
      </c>
      <c r="K100" s="1" t="str">
        <f>LEFT(transport[[#This Row],[Marka_i_model]],FIND(" ",transport[[#This Row],[Marka_i_model]])-1)</f>
        <v>Scania</v>
      </c>
      <c r="L100" s="2">
        <v>42736</v>
      </c>
      <c r="M100" s="1">
        <f>_xlfn.DAYS(transport[[#This Row],[Kolumna3]],transport[[#This Row],[Data_ostatniego_remontu]])</f>
        <v>274</v>
      </c>
    </row>
    <row r="101" spans="1:13" x14ac:dyDescent="0.25">
      <c r="A101" s="1" t="s">
        <v>104</v>
      </c>
      <c r="B101">
        <v>2011</v>
      </c>
      <c r="C101">
        <v>245000</v>
      </c>
      <c r="D101" s="1" t="s">
        <v>108</v>
      </c>
      <c r="E101">
        <v>630000</v>
      </c>
      <c r="F101" s="2">
        <v>42462</v>
      </c>
      <c r="G101">
        <f>(2017 -transport[[#This Row],[Rok_produkcji]])*5%*transport[[#This Row],[Cena_zakupu]]</f>
        <v>73500.000000000015</v>
      </c>
      <c r="H101">
        <f>INT(transport[[#This Row],[Przebieg]]/100000)*2%*transport[[#This Row],[Cena_zakupu]]</f>
        <v>29400</v>
      </c>
      <c r="I101" s="1">
        <f>transport[[#This Row],[Cena_zakupu]]-transport[[#This Row],[amortyzacja_czas]]-transport[[#This Row],[amortyzacja_przebieg]]</f>
        <v>142100</v>
      </c>
      <c r="J101" s="1">
        <f>transport[[#This Row],[Rok_produkcji]]</f>
        <v>2011</v>
      </c>
      <c r="K101" s="1" t="str">
        <f>LEFT(transport[[#This Row],[Marka_i_model]],FIND(" ",transport[[#This Row],[Marka_i_model]])-1)</f>
        <v>Scania</v>
      </c>
      <c r="L101" s="2">
        <v>42736</v>
      </c>
      <c r="M101" s="1">
        <f>_xlfn.DAYS(transport[[#This Row],[Kolumna3]],transport[[#This Row],[Data_ostatniego_remontu]])</f>
        <v>274</v>
      </c>
    </row>
    <row r="102" spans="1:13" x14ac:dyDescent="0.25">
      <c r="A102" s="1" t="s">
        <v>104</v>
      </c>
      <c r="B102">
        <v>2011</v>
      </c>
      <c r="C102">
        <v>245000</v>
      </c>
      <c r="D102" s="1" t="s">
        <v>109</v>
      </c>
      <c r="E102">
        <v>655000</v>
      </c>
      <c r="F102" s="2">
        <v>42462</v>
      </c>
      <c r="G102">
        <f>(2017 -transport[[#This Row],[Rok_produkcji]])*5%*transport[[#This Row],[Cena_zakupu]]</f>
        <v>73500.000000000015</v>
      </c>
      <c r="H102">
        <f>INT(transport[[#This Row],[Przebieg]]/100000)*2%*transport[[#This Row],[Cena_zakupu]]</f>
        <v>29400</v>
      </c>
      <c r="I102" s="1">
        <f>transport[[#This Row],[Cena_zakupu]]-transport[[#This Row],[amortyzacja_czas]]-transport[[#This Row],[amortyzacja_przebieg]]</f>
        <v>142100</v>
      </c>
      <c r="J102" s="1">
        <f>transport[[#This Row],[Rok_produkcji]]</f>
        <v>2011</v>
      </c>
      <c r="K102" s="1" t="str">
        <f>LEFT(transport[[#This Row],[Marka_i_model]],FIND(" ",transport[[#This Row],[Marka_i_model]])-1)</f>
        <v>Scania</v>
      </c>
      <c r="L102" s="2">
        <v>42736</v>
      </c>
      <c r="M102" s="1">
        <f>_xlfn.DAYS(transport[[#This Row],[Kolumna3]],transport[[#This Row],[Data_ostatniego_remontu]])</f>
        <v>274</v>
      </c>
    </row>
    <row r="103" spans="1:13" x14ac:dyDescent="0.25">
      <c r="A103" s="1" t="s">
        <v>104</v>
      </c>
      <c r="B103">
        <v>2011</v>
      </c>
      <c r="C103">
        <v>245000</v>
      </c>
      <c r="D103" s="1" t="s">
        <v>107</v>
      </c>
      <c r="E103">
        <v>660000</v>
      </c>
      <c r="F103" s="2">
        <v>42462</v>
      </c>
      <c r="G103">
        <f>(2017 -transport[[#This Row],[Rok_produkcji]])*5%*transport[[#This Row],[Cena_zakupu]]</f>
        <v>73500.000000000015</v>
      </c>
      <c r="H103">
        <f>INT(transport[[#This Row],[Przebieg]]/100000)*2%*transport[[#This Row],[Cena_zakupu]]</f>
        <v>29400</v>
      </c>
      <c r="I103" s="1">
        <f>transport[[#This Row],[Cena_zakupu]]-transport[[#This Row],[amortyzacja_czas]]-transport[[#This Row],[amortyzacja_przebieg]]</f>
        <v>142100</v>
      </c>
      <c r="J103" s="1">
        <f>transport[[#This Row],[Rok_produkcji]]</f>
        <v>2011</v>
      </c>
      <c r="K103" s="1" t="str">
        <f>LEFT(transport[[#This Row],[Marka_i_model]],FIND(" ",transport[[#This Row],[Marka_i_model]])-1)</f>
        <v>Scania</v>
      </c>
      <c r="L103" s="2">
        <v>42736</v>
      </c>
      <c r="M103" s="1">
        <f>_xlfn.DAYS(transport[[#This Row],[Kolumna3]],transport[[#This Row],[Data_ostatniego_remontu]])</f>
        <v>274</v>
      </c>
    </row>
    <row r="104" spans="1:13" x14ac:dyDescent="0.25">
      <c r="A104" s="1" t="s">
        <v>104</v>
      </c>
      <c r="B104">
        <v>2011</v>
      </c>
      <c r="C104">
        <v>245000</v>
      </c>
      <c r="D104" s="1" t="s">
        <v>106</v>
      </c>
      <c r="E104">
        <v>680000</v>
      </c>
      <c r="F104" s="2">
        <v>42462</v>
      </c>
      <c r="G104">
        <f>(2017 -transport[[#This Row],[Rok_produkcji]])*5%*transport[[#This Row],[Cena_zakupu]]</f>
        <v>73500.000000000015</v>
      </c>
      <c r="H104">
        <f>INT(transport[[#This Row],[Przebieg]]/100000)*2%*transport[[#This Row],[Cena_zakupu]]</f>
        <v>29400</v>
      </c>
      <c r="I104" s="1">
        <f>transport[[#This Row],[Cena_zakupu]]-transport[[#This Row],[amortyzacja_czas]]-transport[[#This Row],[amortyzacja_przebieg]]</f>
        <v>142100</v>
      </c>
      <c r="J104" s="1">
        <f>transport[[#This Row],[Rok_produkcji]]</f>
        <v>2011</v>
      </c>
      <c r="K104" s="1" t="str">
        <f>LEFT(transport[[#This Row],[Marka_i_model]],FIND(" ",transport[[#This Row],[Marka_i_model]])-1)</f>
        <v>Scania</v>
      </c>
      <c r="L104" s="2">
        <v>42736</v>
      </c>
      <c r="M104" s="1">
        <f>_xlfn.DAYS(transport[[#This Row],[Kolumna3]],transport[[#This Row],[Data_ostatniego_remontu]])</f>
        <v>274</v>
      </c>
    </row>
    <row r="105" spans="1:13" x14ac:dyDescent="0.25">
      <c r="A105" s="1" t="s">
        <v>104</v>
      </c>
      <c r="B105">
        <v>2011</v>
      </c>
      <c r="C105">
        <v>245000</v>
      </c>
      <c r="D105" s="1" t="s">
        <v>110</v>
      </c>
      <c r="E105">
        <v>590000</v>
      </c>
      <c r="F105" s="2">
        <v>42462</v>
      </c>
      <c r="G105">
        <f>(2017 -transport[[#This Row],[Rok_produkcji]])*5%*transport[[#This Row],[Cena_zakupu]]</f>
        <v>73500.000000000015</v>
      </c>
      <c r="H105">
        <f>INT(transport[[#This Row],[Przebieg]]/100000)*2%*transport[[#This Row],[Cena_zakupu]]</f>
        <v>24500</v>
      </c>
      <c r="I105" s="1">
        <f>transport[[#This Row],[Cena_zakupu]]-transport[[#This Row],[amortyzacja_czas]]-transport[[#This Row],[amortyzacja_przebieg]]</f>
        <v>147000</v>
      </c>
      <c r="J105" s="1">
        <f>transport[[#This Row],[Rok_produkcji]]</f>
        <v>2011</v>
      </c>
      <c r="K105" s="1" t="str">
        <f>LEFT(transport[[#This Row],[Marka_i_model]],FIND(" ",transport[[#This Row],[Marka_i_model]])-1)</f>
        <v>Scania</v>
      </c>
      <c r="L105" s="2">
        <v>42736</v>
      </c>
      <c r="M105" s="1">
        <f>_xlfn.DAYS(transport[[#This Row],[Kolumna3]],transport[[#This Row],[Data_ostatniego_remontu]])</f>
        <v>274</v>
      </c>
    </row>
    <row r="106" spans="1:13" x14ac:dyDescent="0.25">
      <c r="A106" s="1" t="s">
        <v>56</v>
      </c>
      <c r="B106">
        <v>2009</v>
      </c>
      <c r="C106">
        <v>195370</v>
      </c>
      <c r="D106" s="1" t="s">
        <v>57</v>
      </c>
      <c r="E106">
        <v>290000</v>
      </c>
      <c r="F106" s="2">
        <v>42467</v>
      </c>
      <c r="G106">
        <f>(2017 -transport[[#This Row],[Rok_produkcji]])*5%*transport[[#This Row],[Cena_zakupu]]</f>
        <v>78148</v>
      </c>
      <c r="H106">
        <f>INT(transport[[#This Row],[Przebieg]]/100000)*2%*transport[[#This Row],[Cena_zakupu]]</f>
        <v>7814.8</v>
      </c>
      <c r="I106" s="1">
        <f>transport[[#This Row],[Cena_zakupu]]-transport[[#This Row],[amortyzacja_czas]]-transport[[#This Row],[amortyzacja_przebieg]]</f>
        <v>109407.2</v>
      </c>
      <c r="J106" s="1">
        <f>transport[[#This Row],[Rok_produkcji]]</f>
        <v>2009</v>
      </c>
      <c r="K106" s="1" t="str">
        <f>LEFT(transport[[#This Row],[Marka_i_model]],FIND(" ",transport[[#This Row],[Marka_i_model]])-1)</f>
        <v>MAN</v>
      </c>
      <c r="L106" s="2">
        <v>42736</v>
      </c>
      <c r="M106" s="1">
        <f>_xlfn.DAYS(transport[[#This Row],[Kolumna3]],transport[[#This Row],[Data_ostatniego_remontu]])</f>
        <v>269</v>
      </c>
    </row>
    <row r="107" spans="1:13" x14ac:dyDescent="0.25">
      <c r="A107" s="1" t="s">
        <v>56</v>
      </c>
      <c r="B107">
        <v>2012</v>
      </c>
      <c r="C107">
        <v>196370</v>
      </c>
      <c r="D107" s="1" t="s">
        <v>131</v>
      </c>
      <c r="E107">
        <v>286000</v>
      </c>
      <c r="F107" s="2">
        <v>42467</v>
      </c>
      <c r="G107">
        <f>(2017 -transport[[#This Row],[Rok_produkcji]])*5%*transport[[#This Row],[Cena_zakupu]]</f>
        <v>49092.5</v>
      </c>
      <c r="H107">
        <f>INT(transport[[#This Row],[Przebieg]]/100000)*2%*transport[[#This Row],[Cena_zakupu]]</f>
        <v>7854.8</v>
      </c>
      <c r="I107" s="1">
        <f>transport[[#This Row],[Cena_zakupu]]-transport[[#This Row],[amortyzacja_czas]]-transport[[#This Row],[amortyzacja_przebieg]]</f>
        <v>139422.70000000001</v>
      </c>
      <c r="J107" s="1">
        <f>transport[[#This Row],[Rok_produkcji]]</f>
        <v>2012</v>
      </c>
      <c r="K107" s="1" t="str">
        <f>LEFT(transport[[#This Row],[Marka_i_model]],FIND(" ",transport[[#This Row],[Marka_i_model]])-1)</f>
        <v>MAN</v>
      </c>
      <c r="L107" s="2">
        <v>42736</v>
      </c>
      <c r="M107" s="1">
        <f>_xlfn.DAYS(transport[[#This Row],[Kolumna3]],transport[[#This Row],[Data_ostatniego_remontu]])</f>
        <v>269</v>
      </c>
    </row>
    <row r="108" spans="1:13" x14ac:dyDescent="0.25">
      <c r="A108" s="1" t="s">
        <v>45</v>
      </c>
      <c r="B108">
        <v>2012</v>
      </c>
      <c r="C108">
        <v>135502</v>
      </c>
      <c r="D108" s="1" t="s">
        <v>118</v>
      </c>
      <c r="E108">
        <v>247000</v>
      </c>
      <c r="F108" s="2">
        <v>42476</v>
      </c>
      <c r="G108">
        <f>(2017 -transport[[#This Row],[Rok_produkcji]])*5%*transport[[#This Row],[Cena_zakupu]]</f>
        <v>33875.5</v>
      </c>
      <c r="H108">
        <f>INT(transport[[#This Row],[Przebieg]]/100000)*2%*transport[[#This Row],[Cena_zakupu]]</f>
        <v>5420.08</v>
      </c>
      <c r="I108" s="1">
        <f>transport[[#This Row],[Cena_zakupu]]-transport[[#This Row],[amortyzacja_czas]]-transport[[#This Row],[amortyzacja_przebieg]]</f>
        <v>96206.42</v>
      </c>
      <c r="J108" s="1">
        <f>transport[[#This Row],[Rok_produkcji]]</f>
        <v>2012</v>
      </c>
      <c r="K108" s="1" t="str">
        <f>LEFT(transport[[#This Row],[Marka_i_model]],FIND(" ",transport[[#This Row],[Marka_i_model]])-1)</f>
        <v>MAN</v>
      </c>
      <c r="L108" s="2">
        <v>42736</v>
      </c>
      <c r="M108" s="1">
        <f>_xlfn.DAYS(transport[[#This Row],[Kolumna3]],transport[[#This Row],[Data_ostatniego_remontu]])</f>
        <v>260</v>
      </c>
    </row>
    <row r="109" spans="1:13" x14ac:dyDescent="0.25">
      <c r="A109" s="1" t="s">
        <v>45</v>
      </c>
      <c r="B109">
        <v>2014</v>
      </c>
      <c r="C109">
        <v>136502</v>
      </c>
      <c r="D109" s="1" t="s">
        <v>163</v>
      </c>
      <c r="E109">
        <v>243000</v>
      </c>
      <c r="F109" s="2">
        <v>42476</v>
      </c>
      <c r="G109">
        <f>(2017 -transport[[#This Row],[Rok_produkcji]])*5%*transport[[#This Row],[Cena_zakupu]]</f>
        <v>20475.300000000003</v>
      </c>
      <c r="H109">
        <f>INT(transport[[#This Row],[Przebieg]]/100000)*2%*transport[[#This Row],[Cena_zakupu]]</f>
        <v>5460.08</v>
      </c>
      <c r="I109" s="1">
        <f>transport[[#This Row],[Cena_zakupu]]-transport[[#This Row],[amortyzacja_czas]]-transport[[#This Row],[amortyzacja_przebieg]]</f>
        <v>110566.62</v>
      </c>
      <c r="J109" s="1">
        <f>transport[[#This Row],[Rok_produkcji]]</f>
        <v>2014</v>
      </c>
      <c r="K109" s="1" t="str">
        <f>LEFT(transport[[#This Row],[Marka_i_model]],FIND(" ",transport[[#This Row],[Marka_i_model]])-1)</f>
        <v>MAN</v>
      </c>
      <c r="L109" s="2">
        <v>42736</v>
      </c>
      <c r="M109" s="1">
        <f>_xlfn.DAYS(transport[[#This Row],[Kolumna3]],transport[[#This Row],[Data_ostatniego_remontu]])</f>
        <v>260</v>
      </c>
    </row>
    <row r="110" spans="1:13" x14ac:dyDescent="0.25">
      <c r="A110" s="1" t="s">
        <v>62</v>
      </c>
      <c r="B110">
        <v>2011</v>
      </c>
      <c r="C110">
        <v>210000</v>
      </c>
      <c r="D110" s="1" t="s">
        <v>97</v>
      </c>
      <c r="E110">
        <v>760300</v>
      </c>
      <c r="F110" s="2">
        <v>42481</v>
      </c>
      <c r="G110">
        <f>(2017 -transport[[#This Row],[Rok_produkcji]])*5%*transport[[#This Row],[Cena_zakupu]]</f>
        <v>63000.000000000007</v>
      </c>
      <c r="H110">
        <f>INT(transport[[#This Row],[Przebieg]]/100000)*2%*transport[[#This Row],[Cena_zakupu]]</f>
        <v>29400.000000000004</v>
      </c>
      <c r="I110" s="1">
        <f>transport[[#This Row],[Cena_zakupu]]-transport[[#This Row],[amortyzacja_czas]]-transport[[#This Row],[amortyzacja_przebieg]]</f>
        <v>117600</v>
      </c>
      <c r="J110" s="1">
        <f>transport[[#This Row],[Rok_produkcji]]</f>
        <v>2011</v>
      </c>
      <c r="K110" s="1" t="str">
        <f>LEFT(transport[[#This Row],[Marka_i_model]],FIND(" ",transport[[#This Row],[Marka_i_model]])-1)</f>
        <v>Mercedes</v>
      </c>
      <c r="L110" s="2">
        <v>42736</v>
      </c>
      <c r="M110" s="1">
        <f>_xlfn.DAYS(transport[[#This Row],[Kolumna3]],transport[[#This Row],[Data_ostatniego_remontu]])</f>
        <v>255</v>
      </c>
    </row>
    <row r="111" spans="1:13" x14ac:dyDescent="0.25">
      <c r="A111" s="1" t="s">
        <v>62</v>
      </c>
      <c r="B111">
        <v>2011</v>
      </c>
      <c r="C111">
        <v>210000</v>
      </c>
      <c r="D111" s="1" t="s">
        <v>96</v>
      </c>
      <c r="E111">
        <v>780000</v>
      </c>
      <c r="F111" s="2">
        <v>42481</v>
      </c>
      <c r="G111">
        <f>(2017 -transport[[#This Row],[Rok_produkcji]])*5%*transport[[#This Row],[Cena_zakupu]]</f>
        <v>63000.000000000007</v>
      </c>
      <c r="H111">
        <f>INT(transport[[#This Row],[Przebieg]]/100000)*2%*transport[[#This Row],[Cena_zakupu]]</f>
        <v>29400.000000000004</v>
      </c>
      <c r="I111" s="1">
        <f>transport[[#This Row],[Cena_zakupu]]-transport[[#This Row],[amortyzacja_czas]]-transport[[#This Row],[amortyzacja_przebieg]]</f>
        <v>117600</v>
      </c>
      <c r="J111" s="1">
        <f>transport[[#This Row],[Rok_produkcji]]</f>
        <v>2011</v>
      </c>
      <c r="K111" s="1" t="str">
        <f>LEFT(transport[[#This Row],[Marka_i_model]],FIND(" ",transport[[#This Row],[Marka_i_model]])-1)</f>
        <v>Mercedes</v>
      </c>
      <c r="L111" s="2">
        <v>42736</v>
      </c>
      <c r="M111" s="1">
        <f>_xlfn.DAYS(transport[[#This Row],[Kolumna3]],transport[[#This Row],[Data_ostatniego_remontu]])</f>
        <v>255</v>
      </c>
    </row>
    <row r="112" spans="1:13" x14ac:dyDescent="0.25">
      <c r="A112" s="1" t="s">
        <v>62</v>
      </c>
      <c r="B112">
        <v>2011</v>
      </c>
      <c r="C112">
        <v>210000</v>
      </c>
      <c r="D112" s="1" t="s">
        <v>99</v>
      </c>
      <c r="E112">
        <v>655000</v>
      </c>
      <c r="F112" s="2">
        <v>42481</v>
      </c>
      <c r="G112">
        <f>(2017 -transport[[#This Row],[Rok_produkcji]])*5%*transport[[#This Row],[Cena_zakupu]]</f>
        <v>63000.000000000007</v>
      </c>
      <c r="H112">
        <f>INT(transport[[#This Row],[Przebieg]]/100000)*2%*transport[[#This Row],[Cena_zakupu]]</f>
        <v>25200</v>
      </c>
      <c r="I112" s="1">
        <f>transport[[#This Row],[Cena_zakupu]]-transport[[#This Row],[amortyzacja_czas]]-transport[[#This Row],[amortyzacja_przebieg]]</f>
        <v>121800</v>
      </c>
      <c r="J112" s="1">
        <f>transport[[#This Row],[Rok_produkcji]]</f>
        <v>2011</v>
      </c>
      <c r="K112" s="1" t="str">
        <f>LEFT(transport[[#This Row],[Marka_i_model]],FIND(" ",transport[[#This Row],[Marka_i_model]])-1)</f>
        <v>Mercedes</v>
      </c>
      <c r="L112" s="2">
        <v>42736</v>
      </c>
      <c r="M112" s="1">
        <f>_xlfn.DAYS(transport[[#This Row],[Kolumna3]],transport[[#This Row],[Data_ostatniego_remontu]])</f>
        <v>255</v>
      </c>
    </row>
    <row r="113" spans="1:13" x14ac:dyDescent="0.25">
      <c r="A113" s="1" t="s">
        <v>62</v>
      </c>
      <c r="B113">
        <v>2011</v>
      </c>
      <c r="C113">
        <v>210000</v>
      </c>
      <c r="D113" s="1" t="s">
        <v>98</v>
      </c>
      <c r="E113">
        <v>680000</v>
      </c>
      <c r="F113" s="2">
        <v>42481</v>
      </c>
      <c r="G113">
        <f>(2017 -transport[[#This Row],[Rok_produkcji]])*5%*transport[[#This Row],[Cena_zakupu]]</f>
        <v>63000.000000000007</v>
      </c>
      <c r="H113">
        <f>INT(transport[[#This Row],[Przebieg]]/100000)*2%*transport[[#This Row],[Cena_zakupu]]</f>
        <v>25200</v>
      </c>
      <c r="I113" s="1">
        <f>transport[[#This Row],[Cena_zakupu]]-transport[[#This Row],[amortyzacja_czas]]-transport[[#This Row],[amortyzacja_przebieg]]</f>
        <v>121800</v>
      </c>
      <c r="J113" s="1">
        <f>transport[[#This Row],[Rok_produkcji]]</f>
        <v>2011</v>
      </c>
      <c r="K113" s="1" t="str">
        <f>LEFT(transport[[#This Row],[Marka_i_model]],FIND(" ",transport[[#This Row],[Marka_i_model]])-1)</f>
        <v>Mercedes</v>
      </c>
      <c r="L113" s="2">
        <v>42736</v>
      </c>
      <c r="M113" s="1">
        <f>_xlfn.DAYS(transport[[#This Row],[Kolumna3]],transport[[#This Row],[Data_ostatniego_remontu]])</f>
        <v>255</v>
      </c>
    </row>
    <row r="114" spans="1:13" x14ac:dyDescent="0.25">
      <c r="A114" s="1" t="s">
        <v>12</v>
      </c>
      <c r="B114">
        <v>2007</v>
      </c>
      <c r="C114">
        <v>205000</v>
      </c>
      <c r="D114" s="1" t="s">
        <v>13</v>
      </c>
      <c r="E114">
        <v>1260000</v>
      </c>
      <c r="F114" s="2">
        <v>42483</v>
      </c>
      <c r="G114">
        <f>(2017 -transport[[#This Row],[Rok_produkcji]])*5%*transport[[#This Row],[Cena_zakupu]]</f>
        <v>102500</v>
      </c>
      <c r="H114">
        <f>INT(transport[[#This Row],[Przebieg]]/100000)*2%*transport[[#This Row],[Cena_zakupu]]</f>
        <v>49200</v>
      </c>
      <c r="I114" s="1">
        <f>transport[[#This Row],[Cena_zakupu]]-transport[[#This Row],[amortyzacja_czas]]-transport[[#This Row],[amortyzacja_przebieg]]</f>
        <v>53300</v>
      </c>
      <c r="J114" s="1">
        <f>transport[[#This Row],[Rok_produkcji]]</f>
        <v>2007</v>
      </c>
      <c r="K114" s="1" t="str">
        <f>LEFT(transport[[#This Row],[Marka_i_model]],FIND(" ",transport[[#This Row],[Marka_i_model]])-1)</f>
        <v>Mercedes</v>
      </c>
      <c r="L114" s="2">
        <v>42736</v>
      </c>
      <c r="M114" s="1">
        <f>_xlfn.DAYS(transport[[#This Row],[Kolumna3]],transport[[#This Row],[Data_ostatniego_remontu]])</f>
        <v>253</v>
      </c>
    </row>
    <row r="115" spans="1:13" x14ac:dyDescent="0.25">
      <c r="A115" s="1" t="s">
        <v>14</v>
      </c>
      <c r="B115">
        <v>2007</v>
      </c>
      <c r="C115">
        <v>198000</v>
      </c>
      <c r="D115" s="1" t="s">
        <v>15</v>
      </c>
      <c r="E115">
        <v>890200</v>
      </c>
      <c r="F115" s="2">
        <v>42520</v>
      </c>
      <c r="G115">
        <f>(2017 -transport[[#This Row],[Rok_produkcji]])*5%*transport[[#This Row],[Cena_zakupu]]</f>
        <v>99000</v>
      </c>
      <c r="H115">
        <f>INT(transport[[#This Row],[Przebieg]]/100000)*2%*transport[[#This Row],[Cena_zakupu]]</f>
        <v>31680</v>
      </c>
      <c r="I115" s="1">
        <f>transport[[#This Row],[Cena_zakupu]]-transport[[#This Row],[amortyzacja_czas]]-transport[[#This Row],[amortyzacja_przebieg]]</f>
        <v>67320</v>
      </c>
      <c r="J115" s="1">
        <f>transport[[#This Row],[Rok_produkcji]]</f>
        <v>2007</v>
      </c>
      <c r="K115" s="1" t="str">
        <f>LEFT(transport[[#This Row],[Marka_i_model]],FIND(" ",transport[[#This Row],[Marka_i_model]])-1)</f>
        <v>MAN</v>
      </c>
      <c r="L115" s="2">
        <v>42736</v>
      </c>
      <c r="M115" s="1">
        <f>_xlfn.DAYS(transport[[#This Row],[Kolumna3]],transport[[#This Row],[Data_ostatniego_remontu]])</f>
        <v>216</v>
      </c>
    </row>
    <row r="116" spans="1:13" x14ac:dyDescent="0.25">
      <c r="A116" s="1" t="s">
        <v>133</v>
      </c>
      <c r="B116">
        <v>2012</v>
      </c>
      <c r="C116">
        <v>210300</v>
      </c>
      <c r="D116" s="1" t="s">
        <v>134</v>
      </c>
      <c r="E116">
        <v>417671</v>
      </c>
      <c r="F116" s="2">
        <v>42520</v>
      </c>
      <c r="G116">
        <f>(2017 -transport[[#This Row],[Rok_produkcji]])*5%*transport[[#This Row],[Cena_zakupu]]</f>
        <v>52575</v>
      </c>
      <c r="H116">
        <f>INT(transport[[#This Row],[Przebieg]]/100000)*2%*transport[[#This Row],[Cena_zakupu]]</f>
        <v>16824</v>
      </c>
      <c r="I116" s="1">
        <f>transport[[#This Row],[Cena_zakupu]]-transport[[#This Row],[amortyzacja_czas]]-transport[[#This Row],[amortyzacja_przebieg]]</f>
        <v>140901</v>
      </c>
      <c r="J116" s="1">
        <f>transport[[#This Row],[Rok_produkcji]]</f>
        <v>2012</v>
      </c>
      <c r="K116" s="1" t="str">
        <f>LEFT(transport[[#This Row],[Marka_i_model]],FIND(" ",transport[[#This Row],[Marka_i_model]])-1)</f>
        <v>MAN</v>
      </c>
      <c r="L116" s="2">
        <v>42736</v>
      </c>
      <c r="M116" s="1">
        <f>_xlfn.DAYS(transport[[#This Row],[Kolumna3]],transport[[#This Row],[Data_ostatniego_remontu]])</f>
        <v>216</v>
      </c>
    </row>
    <row r="117" spans="1:13" x14ac:dyDescent="0.25">
      <c r="A117" s="1" t="s">
        <v>157</v>
      </c>
      <c r="B117">
        <v>2013</v>
      </c>
      <c r="C117">
        <v>271000</v>
      </c>
      <c r="D117" s="1" t="s">
        <v>159</v>
      </c>
      <c r="E117">
        <v>123000</v>
      </c>
      <c r="F117" s="2">
        <v>42520</v>
      </c>
      <c r="G117">
        <f>(2017 -transport[[#This Row],[Rok_produkcji]])*5%*transport[[#This Row],[Cena_zakupu]]</f>
        <v>54200</v>
      </c>
      <c r="H117">
        <f>INT(transport[[#This Row],[Przebieg]]/100000)*2%*transport[[#This Row],[Cena_zakupu]]</f>
        <v>5420</v>
      </c>
      <c r="I117" s="1">
        <f>transport[[#This Row],[Cena_zakupu]]-transport[[#This Row],[amortyzacja_czas]]-transport[[#This Row],[amortyzacja_przebieg]]</f>
        <v>211380</v>
      </c>
      <c r="J117" s="1">
        <f>transport[[#This Row],[Rok_produkcji]]</f>
        <v>2013</v>
      </c>
      <c r="K117" s="1" t="str">
        <f>LEFT(transport[[#This Row],[Marka_i_model]],FIND(" ",transport[[#This Row],[Marka_i_model]])-1)</f>
        <v>MAN</v>
      </c>
      <c r="L117" s="2">
        <v>42736</v>
      </c>
      <c r="M117" s="1">
        <f>_xlfn.DAYS(transport[[#This Row],[Kolumna3]],transport[[#This Row],[Data_ostatniego_remontu]])</f>
        <v>216</v>
      </c>
    </row>
    <row r="118" spans="1:13" x14ac:dyDescent="0.25">
      <c r="A118" s="1" t="s">
        <v>45</v>
      </c>
      <c r="B118">
        <v>2009</v>
      </c>
      <c r="C118">
        <v>159000</v>
      </c>
      <c r="D118" s="1" t="s">
        <v>52</v>
      </c>
      <c r="E118">
        <v>403000</v>
      </c>
      <c r="F118" s="2">
        <v>42681</v>
      </c>
      <c r="G118">
        <f>(2017 -transport[[#This Row],[Rok_produkcji]])*5%*transport[[#This Row],[Cena_zakupu]]</f>
        <v>63600</v>
      </c>
      <c r="H118">
        <f>INT(transport[[#This Row],[Przebieg]]/100000)*2%*transport[[#This Row],[Cena_zakupu]]</f>
        <v>12720</v>
      </c>
      <c r="I118" s="1">
        <f>transport[[#This Row],[Cena_zakupu]]-transport[[#This Row],[amortyzacja_czas]]-transport[[#This Row],[amortyzacja_przebieg]]</f>
        <v>82680</v>
      </c>
      <c r="J118" s="1">
        <f>transport[[#This Row],[Rok_produkcji]]</f>
        <v>2009</v>
      </c>
      <c r="K118" s="1" t="str">
        <f>LEFT(transport[[#This Row],[Marka_i_model]],FIND(" ",transport[[#This Row],[Marka_i_model]])-1)</f>
        <v>MAN</v>
      </c>
      <c r="L118" s="2">
        <v>42736</v>
      </c>
      <c r="M118" s="1">
        <f>_xlfn.DAYS(transport[[#This Row],[Kolumna3]],transport[[#This Row],[Data_ostatniego_remontu]])</f>
        <v>55</v>
      </c>
    </row>
    <row r="119" spans="1:13" x14ac:dyDescent="0.25">
      <c r="A119" s="1" t="s">
        <v>45</v>
      </c>
      <c r="B119">
        <v>2013</v>
      </c>
      <c r="C119">
        <v>158000</v>
      </c>
      <c r="D119" s="1" t="s">
        <v>148</v>
      </c>
      <c r="E119">
        <v>407000</v>
      </c>
      <c r="F119" s="2">
        <v>42681</v>
      </c>
      <c r="G119">
        <f>(2017 -transport[[#This Row],[Rok_produkcji]])*5%*transport[[#This Row],[Cena_zakupu]]</f>
        <v>31600</v>
      </c>
      <c r="H119">
        <f>INT(transport[[#This Row],[Przebieg]]/100000)*2%*transport[[#This Row],[Cena_zakupu]]</f>
        <v>12640</v>
      </c>
      <c r="I119" s="1">
        <f>transport[[#This Row],[Cena_zakupu]]-transport[[#This Row],[amortyzacja_czas]]-transport[[#This Row],[amortyzacja_przebieg]]</f>
        <v>113760</v>
      </c>
      <c r="J119" s="1">
        <f>transport[[#This Row],[Rok_produkcji]]</f>
        <v>2013</v>
      </c>
      <c r="K119" s="1" t="str">
        <f>LEFT(transport[[#This Row],[Marka_i_model]],FIND(" ",transport[[#This Row],[Marka_i_model]])-1)</f>
        <v>MAN</v>
      </c>
      <c r="L119" s="2">
        <v>42736</v>
      </c>
      <c r="M119" s="1">
        <f>_xlfn.DAYS(transport[[#This Row],[Kolumna3]],transport[[#This Row],[Data_ostatniego_remontu]])</f>
        <v>55</v>
      </c>
    </row>
    <row r="120" spans="1:13" x14ac:dyDescent="0.25">
      <c r="A120" s="1" t="s">
        <v>136</v>
      </c>
      <c r="B120">
        <v>2014</v>
      </c>
      <c r="C120">
        <v>240000</v>
      </c>
      <c r="D120" s="1" t="s">
        <v>168</v>
      </c>
      <c r="E120">
        <v>156724</v>
      </c>
      <c r="F120" s="2">
        <v>42681</v>
      </c>
      <c r="G120">
        <f>(2017 -transport[[#This Row],[Rok_produkcji]])*5%*transport[[#This Row],[Cena_zakupu]]</f>
        <v>36000.000000000007</v>
      </c>
      <c r="H120">
        <f>INT(transport[[#This Row],[Przebieg]]/100000)*2%*transport[[#This Row],[Cena_zakupu]]</f>
        <v>4800</v>
      </c>
      <c r="I120" s="1">
        <f>transport[[#This Row],[Cena_zakupu]]-transport[[#This Row],[amortyzacja_czas]]-transport[[#This Row],[amortyzacja_przebieg]]</f>
        <v>199200</v>
      </c>
      <c r="J120" s="1">
        <f>transport[[#This Row],[Rok_produkcji]]</f>
        <v>2014</v>
      </c>
      <c r="K120" s="1" t="str">
        <f>LEFT(transport[[#This Row],[Marka_i_model]],FIND(" ",transport[[#This Row],[Marka_i_model]])-1)</f>
        <v>DAF</v>
      </c>
      <c r="L120" s="2">
        <v>42736</v>
      </c>
      <c r="M120" s="1">
        <f>_xlfn.DAYS(transport[[#This Row],[Kolumna3]],transport[[#This Row],[Data_ostatniego_remontu]])</f>
        <v>55</v>
      </c>
    </row>
    <row r="121" spans="1:13" x14ac:dyDescent="0.25">
      <c r="A121" s="1" t="s">
        <v>136</v>
      </c>
      <c r="B121">
        <v>2014</v>
      </c>
      <c r="C121">
        <v>240000</v>
      </c>
      <c r="D121" s="1" t="s">
        <v>167</v>
      </c>
      <c r="E121">
        <v>160198</v>
      </c>
      <c r="F121" s="2">
        <v>42681</v>
      </c>
      <c r="G121">
        <f>(2017 -transport[[#This Row],[Rok_produkcji]])*5%*transport[[#This Row],[Cena_zakupu]]</f>
        <v>36000.000000000007</v>
      </c>
      <c r="H121">
        <f>INT(transport[[#This Row],[Przebieg]]/100000)*2%*transport[[#This Row],[Cena_zakupu]]</f>
        <v>4800</v>
      </c>
      <c r="I121" s="1">
        <f>transport[[#This Row],[Cena_zakupu]]-transport[[#This Row],[amortyzacja_czas]]-transport[[#This Row],[amortyzacja_przebieg]]</f>
        <v>199200</v>
      </c>
      <c r="J121" s="1">
        <f>transport[[#This Row],[Rok_produkcji]]</f>
        <v>2014</v>
      </c>
      <c r="K121" s="1" t="str">
        <f>LEFT(transport[[#This Row],[Marka_i_model]],FIND(" ",transport[[#This Row],[Marka_i_model]])-1)</f>
        <v>DAF</v>
      </c>
      <c r="L121" s="2">
        <v>42736</v>
      </c>
      <c r="M121" s="1">
        <f>_xlfn.DAYS(transport[[#This Row],[Kolumna3]],transport[[#This Row],[Data_ostatniego_remontu]])</f>
        <v>55</v>
      </c>
    </row>
    <row r="122" spans="1:13" x14ac:dyDescent="0.25">
      <c r="A122" s="1" t="s">
        <v>136</v>
      </c>
      <c r="B122">
        <v>2014</v>
      </c>
      <c r="C122">
        <v>240000</v>
      </c>
      <c r="D122" s="1" t="s">
        <v>166</v>
      </c>
      <c r="E122">
        <v>183788</v>
      </c>
      <c r="F122" s="2">
        <v>42681</v>
      </c>
      <c r="G122">
        <f>(2017 -transport[[#This Row],[Rok_produkcji]])*5%*transport[[#This Row],[Cena_zakupu]]</f>
        <v>36000.000000000007</v>
      </c>
      <c r="H122">
        <f>INT(transport[[#This Row],[Przebieg]]/100000)*2%*transport[[#This Row],[Cena_zakupu]]</f>
        <v>4800</v>
      </c>
      <c r="I122" s="1">
        <f>transport[[#This Row],[Cena_zakupu]]-transport[[#This Row],[amortyzacja_czas]]-transport[[#This Row],[amortyzacja_przebieg]]</f>
        <v>199200</v>
      </c>
      <c r="J122" s="1">
        <f>transport[[#This Row],[Rok_produkcji]]</f>
        <v>2014</v>
      </c>
      <c r="K122" s="1" t="str">
        <f>LEFT(transport[[#This Row],[Marka_i_model]],FIND(" ",transport[[#This Row],[Marka_i_model]])-1)</f>
        <v>DAF</v>
      </c>
      <c r="L122" s="2">
        <v>42736</v>
      </c>
      <c r="M122" s="1">
        <f>_xlfn.DAYS(transport[[#This Row],[Kolumna3]],transport[[#This Row],[Data_ostatniego_remontu]])</f>
        <v>55</v>
      </c>
    </row>
    <row r="123" spans="1:13" x14ac:dyDescent="0.25">
      <c r="A123" s="1" t="s">
        <v>136</v>
      </c>
      <c r="B123">
        <v>2013</v>
      </c>
      <c r="C123">
        <v>240000</v>
      </c>
      <c r="D123" s="1" t="s">
        <v>149</v>
      </c>
      <c r="E123">
        <v>301232</v>
      </c>
      <c r="F123" s="2">
        <v>42719</v>
      </c>
      <c r="G123">
        <f>(2017 -transport[[#This Row],[Rok_produkcji]])*5%*transport[[#This Row],[Cena_zakupu]]</f>
        <v>48000</v>
      </c>
      <c r="H123">
        <f>INT(transport[[#This Row],[Przebieg]]/100000)*2%*transport[[#This Row],[Cena_zakupu]]</f>
        <v>14400</v>
      </c>
      <c r="I123" s="1">
        <f>transport[[#This Row],[Cena_zakupu]]-transport[[#This Row],[amortyzacja_czas]]-transport[[#This Row],[amortyzacja_przebieg]]</f>
        <v>177600</v>
      </c>
      <c r="J123" s="1">
        <f>transport[[#This Row],[Rok_produkcji]]</f>
        <v>2013</v>
      </c>
      <c r="K123" s="1" t="str">
        <f>LEFT(transport[[#This Row],[Marka_i_model]],FIND(" ",transport[[#This Row],[Marka_i_model]])-1)</f>
        <v>DAF</v>
      </c>
      <c r="L123" s="2">
        <v>42736</v>
      </c>
      <c r="M123" s="1">
        <f>_xlfn.DAYS(transport[[#This Row],[Kolumna3]],transport[[#This Row],[Data_ostatniego_remontu]])</f>
        <v>17</v>
      </c>
    </row>
    <row r="124" spans="1:13" x14ac:dyDescent="0.25">
      <c r="A124" s="1" t="s">
        <v>136</v>
      </c>
      <c r="B124">
        <v>2013</v>
      </c>
      <c r="C124">
        <v>240000</v>
      </c>
      <c r="D124" s="1" t="s">
        <v>152</v>
      </c>
      <c r="E124">
        <v>200123</v>
      </c>
      <c r="F124" s="2">
        <v>42719</v>
      </c>
      <c r="G124">
        <f>(2017 -transport[[#This Row],[Rok_produkcji]])*5%*transport[[#This Row],[Cena_zakupu]]</f>
        <v>48000</v>
      </c>
      <c r="H124">
        <f>INT(transport[[#This Row],[Przebieg]]/100000)*2%*transport[[#This Row],[Cena_zakupu]]</f>
        <v>9600</v>
      </c>
      <c r="I124" s="1">
        <f>transport[[#This Row],[Cena_zakupu]]-transport[[#This Row],[amortyzacja_czas]]-transport[[#This Row],[amortyzacja_przebieg]]</f>
        <v>182400</v>
      </c>
      <c r="J124" s="1">
        <f>transport[[#This Row],[Rok_produkcji]]</f>
        <v>2013</v>
      </c>
      <c r="K124" s="1" t="str">
        <f>LEFT(transport[[#This Row],[Marka_i_model]],FIND(" ",transport[[#This Row],[Marka_i_model]])-1)</f>
        <v>DAF</v>
      </c>
      <c r="L124" s="2">
        <v>42736</v>
      </c>
      <c r="M124" s="1">
        <f>_xlfn.DAYS(transport[[#This Row],[Kolumna3]],transport[[#This Row],[Data_ostatniego_remontu]])</f>
        <v>17</v>
      </c>
    </row>
    <row r="125" spans="1:13" x14ac:dyDescent="0.25">
      <c r="A125" s="1" t="s">
        <v>136</v>
      </c>
      <c r="B125">
        <v>2013</v>
      </c>
      <c r="C125">
        <v>240000</v>
      </c>
      <c r="D125" s="1" t="s">
        <v>153</v>
      </c>
      <c r="E125">
        <v>235811</v>
      </c>
      <c r="F125" s="2">
        <v>42719</v>
      </c>
      <c r="G125">
        <f>(2017 -transport[[#This Row],[Rok_produkcji]])*5%*transport[[#This Row],[Cena_zakupu]]</f>
        <v>48000</v>
      </c>
      <c r="H125">
        <f>INT(transport[[#This Row],[Przebieg]]/100000)*2%*transport[[#This Row],[Cena_zakupu]]</f>
        <v>9600</v>
      </c>
      <c r="I125" s="1">
        <f>transport[[#This Row],[Cena_zakupu]]-transport[[#This Row],[amortyzacja_czas]]-transport[[#This Row],[amortyzacja_przebieg]]</f>
        <v>182400</v>
      </c>
      <c r="J125" s="1">
        <f>transport[[#This Row],[Rok_produkcji]]</f>
        <v>2013</v>
      </c>
      <c r="K125" s="1" t="str">
        <f>LEFT(transport[[#This Row],[Marka_i_model]],FIND(" ",transport[[#This Row],[Marka_i_model]])-1)</f>
        <v>DAF</v>
      </c>
      <c r="L125" s="2">
        <v>42736</v>
      </c>
      <c r="M125" s="1">
        <f>_xlfn.DAYS(transport[[#This Row],[Kolumna3]],transport[[#This Row],[Data_ostatniego_remontu]])</f>
        <v>17</v>
      </c>
    </row>
    <row r="126" spans="1:13" x14ac:dyDescent="0.25">
      <c r="A126" s="1" t="s">
        <v>136</v>
      </c>
      <c r="B126">
        <v>2013</v>
      </c>
      <c r="C126">
        <v>240000</v>
      </c>
      <c r="D126" s="1" t="s">
        <v>151</v>
      </c>
      <c r="E126">
        <v>245211</v>
      </c>
      <c r="F126" s="2">
        <v>42719</v>
      </c>
      <c r="G126">
        <f>(2017 -transport[[#This Row],[Rok_produkcji]])*5%*transport[[#This Row],[Cena_zakupu]]</f>
        <v>48000</v>
      </c>
      <c r="H126">
        <f>INT(transport[[#This Row],[Przebieg]]/100000)*2%*transport[[#This Row],[Cena_zakupu]]</f>
        <v>9600</v>
      </c>
      <c r="I126" s="1">
        <f>transport[[#This Row],[Cena_zakupu]]-transport[[#This Row],[amortyzacja_czas]]-transport[[#This Row],[amortyzacja_przebieg]]</f>
        <v>182400</v>
      </c>
      <c r="J126" s="1">
        <f>transport[[#This Row],[Rok_produkcji]]</f>
        <v>2013</v>
      </c>
      <c r="K126" s="1" t="str">
        <f>LEFT(transport[[#This Row],[Marka_i_model]],FIND(" ",transport[[#This Row],[Marka_i_model]])-1)</f>
        <v>DAF</v>
      </c>
      <c r="L126" s="2">
        <v>42736</v>
      </c>
      <c r="M126" s="1">
        <f>_xlfn.DAYS(transport[[#This Row],[Kolumna3]],transport[[#This Row],[Data_ostatniego_remontu]])</f>
        <v>17</v>
      </c>
    </row>
    <row r="127" spans="1:13" x14ac:dyDescent="0.25">
      <c r="A127" s="1" t="s">
        <v>136</v>
      </c>
      <c r="B127">
        <v>2013</v>
      </c>
      <c r="C127">
        <v>240000</v>
      </c>
      <c r="D127" s="1" t="s">
        <v>154</v>
      </c>
      <c r="E127">
        <v>250021</v>
      </c>
      <c r="F127" s="2">
        <v>42719</v>
      </c>
      <c r="G127">
        <f>(2017 -transport[[#This Row],[Rok_produkcji]])*5%*transport[[#This Row],[Cena_zakupu]]</f>
        <v>48000</v>
      </c>
      <c r="H127">
        <f>INT(transport[[#This Row],[Przebieg]]/100000)*2%*transport[[#This Row],[Cena_zakupu]]</f>
        <v>9600</v>
      </c>
      <c r="I127" s="1">
        <f>transport[[#This Row],[Cena_zakupu]]-transport[[#This Row],[amortyzacja_czas]]-transport[[#This Row],[amortyzacja_przebieg]]</f>
        <v>182400</v>
      </c>
      <c r="J127" s="1">
        <f>transport[[#This Row],[Rok_produkcji]]</f>
        <v>2013</v>
      </c>
      <c r="K127" s="1" t="str">
        <f>LEFT(transport[[#This Row],[Marka_i_model]],FIND(" ",transport[[#This Row],[Marka_i_model]])-1)</f>
        <v>DAF</v>
      </c>
      <c r="L127" s="2">
        <v>42736</v>
      </c>
      <c r="M127" s="1">
        <f>_xlfn.DAYS(transport[[#This Row],[Kolumna3]],transport[[#This Row],[Data_ostatniego_remontu]])</f>
        <v>17</v>
      </c>
    </row>
    <row r="128" spans="1:13" x14ac:dyDescent="0.25">
      <c r="A128" s="1" t="s">
        <v>136</v>
      </c>
      <c r="B128">
        <v>2013</v>
      </c>
      <c r="C128">
        <v>240000</v>
      </c>
      <c r="D128" s="1" t="s">
        <v>150</v>
      </c>
      <c r="E128">
        <v>289567</v>
      </c>
      <c r="F128" s="2">
        <v>42719</v>
      </c>
      <c r="G128">
        <f>(2017 -transport[[#This Row],[Rok_produkcji]])*5%*transport[[#This Row],[Cena_zakupu]]</f>
        <v>48000</v>
      </c>
      <c r="H128">
        <f>INT(transport[[#This Row],[Przebieg]]/100000)*2%*transport[[#This Row],[Cena_zakupu]]</f>
        <v>9600</v>
      </c>
      <c r="I128" s="1">
        <f>transport[[#This Row],[Cena_zakupu]]-transport[[#This Row],[amortyzacja_czas]]-transport[[#This Row],[amortyzacja_przebieg]]</f>
        <v>182400</v>
      </c>
      <c r="J128" s="1">
        <f>transport[[#This Row],[Rok_produkcji]]</f>
        <v>2013</v>
      </c>
      <c r="K128" s="1" t="str">
        <f>LEFT(transport[[#This Row],[Marka_i_model]],FIND(" ",transport[[#This Row],[Marka_i_model]])-1)</f>
        <v>DAF</v>
      </c>
      <c r="L128" s="2">
        <v>42736</v>
      </c>
      <c r="M128" s="1">
        <f>_xlfn.DAYS(transport[[#This Row],[Kolumna3]],transport[[#This Row],[Data_ostatniego_remontu]])</f>
        <v>17</v>
      </c>
    </row>
    <row r="129" spans="1:13" x14ac:dyDescent="0.25">
      <c r="A129" s="1" t="s">
        <v>136</v>
      </c>
      <c r="B129">
        <v>2013</v>
      </c>
      <c r="C129">
        <v>240000</v>
      </c>
      <c r="D129" s="1" t="s">
        <v>156</v>
      </c>
      <c r="E129">
        <v>189761</v>
      </c>
      <c r="F129" s="2">
        <v>42719</v>
      </c>
      <c r="G129">
        <f>(2017 -transport[[#This Row],[Rok_produkcji]])*5%*transport[[#This Row],[Cena_zakupu]]</f>
        <v>48000</v>
      </c>
      <c r="H129">
        <f>INT(transport[[#This Row],[Przebieg]]/100000)*2%*transport[[#This Row],[Cena_zakupu]]</f>
        <v>4800</v>
      </c>
      <c r="I129" s="1">
        <f>transport[[#This Row],[Cena_zakupu]]-transport[[#This Row],[amortyzacja_czas]]-transport[[#This Row],[amortyzacja_przebieg]]</f>
        <v>187200</v>
      </c>
      <c r="J129" s="1">
        <f>transport[[#This Row],[Rok_produkcji]]</f>
        <v>2013</v>
      </c>
      <c r="K129" s="1" t="str">
        <f>LEFT(transport[[#This Row],[Marka_i_model]],FIND(" ",transport[[#This Row],[Marka_i_model]])-1)</f>
        <v>DAF</v>
      </c>
      <c r="L129" s="2">
        <v>42736</v>
      </c>
      <c r="M129" s="1">
        <f>_xlfn.DAYS(transport[[#This Row],[Kolumna3]],transport[[#This Row],[Data_ostatniego_remontu]])</f>
        <v>17</v>
      </c>
    </row>
    <row r="130" spans="1:13" x14ac:dyDescent="0.25">
      <c r="A130" s="1" t="s">
        <v>136</v>
      </c>
      <c r="B130">
        <v>2013</v>
      </c>
      <c r="C130">
        <v>240000</v>
      </c>
      <c r="D130" s="1" t="s">
        <v>155</v>
      </c>
      <c r="E130">
        <v>198340</v>
      </c>
      <c r="F130" s="2">
        <v>42719</v>
      </c>
      <c r="G130">
        <f>(2017 -transport[[#This Row],[Rok_produkcji]])*5%*transport[[#This Row],[Cena_zakupu]]</f>
        <v>48000</v>
      </c>
      <c r="H130">
        <f>INT(transport[[#This Row],[Przebieg]]/100000)*2%*transport[[#This Row],[Cena_zakupu]]</f>
        <v>4800</v>
      </c>
      <c r="I130" s="1">
        <f>transport[[#This Row],[Cena_zakupu]]-transport[[#This Row],[amortyzacja_czas]]-transport[[#This Row],[amortyzacja_przebieg]]</f>
        <v>187200</v>
      </c>
      <c r="J130" s="1">
        <f>transport[[#This Row],[Rok_produkcji]]</f>
        <v>2013</v>
      </c>
      <c r="K130" s="1" t="str">
        <f>LEFT(transport[[#This Row],[Marka_i_model]],FIND(" ",transport[[#This Row],[Marka_i_model]])-1)</f>
        <v>DAF</v>
      </c>
      <c r="L130" s="2">
        <v>42736</v>
      </c>
      <c r="M130" s="1">
        <f>_xlfn.DAYS(transport[[#This Row],[Kolumna3]],transport[[#This Row],[Data_ostatniego_remontu]])</f>
        <v>17</v>
      </c>
    </row>
    <row r="131" spans="1:13" x14ac:dyDescent="0.25">
      <c r="A131" s="1" t="s">
        <v>172</v>
      </c>
      <c r="B131">
        <v>2015</v>
      </c>
      <c r="C131">
        <v>360000</v>
      </c>
      <c r="D131" s="1" t="s">
        <v>173</v>
      </c>
      <c r="E131">
        <v>100000</v>
      </c>
      <c r="F131" s="2">
        <v>42734</v>
      </c>
      <c r="G131">
        <f>(2017 -transport[[#This Row],[Rok_produkcji]])*5%*transport[[#This Row],[Cena_zakupu]]</f>
        <v>36000</v>
      </c>
      <c r="H131">
        <f>INT(transport[[#This Row],[Przebieg]]/100000)*2%*transport[[#This Row],[Cena_zakupu]]</f>
        <v>7200</v>
      </c>
      <c r="I131" s="1">
        <f>transport[[#This Row],[Cena_zakupu]]-transport[[#This Row],[amortyzacja_czas]]-transport[[#This Row],[amortyzacja_przebieg]]</f>
        <v>316800</v>
      </c>
      <c r="J131" s="1">
        <f>transport[[#This Row],[Rok_produkcji]]</f>
        <v>2015</v>
      </c>
      <c r="K131" s="1" t="str">
        <f>LEFT(transport[[#This Row],[Marka_i_model]],FIND(" ",transport[[#This Row],[Marka_i_model]])-1)</f>
        <v>Volvo</v>
      </c>
      <c r="L131" s="2">
        <v>42736</v>
      </c>
      <c r="M131" s="1">
        <f>_xlfn.DAYS(transport[[#This Row],[Kolumna3]],transport[[#This Row],[Data_ostatniego_remontu]])</f>
        <v>2</v>
      </c>
    </row>
    <row r="132" spans="1:13" x14ac:dyDescent="0.25">
      <c r="A132" s="1" t="s">
        <v>172</v>
      </c>
      <c r="B132">
        <v>2015</v>
      </c>
      <c r="C132">
        <v>360000</v>
      </c>
      <c r="D132" s="1" t="s">
        <v>176</v>
      </c>
      <c r="E132">
        <v>108000</v>
      </c>
      <c r="F132" s="2">
        <v>42734</v>
      </c>
      <c r="G132">
        <f>(2017 -transport[[#This Row],[Rok_produkcji]])*5%*transport[[#This Row],[Cena_zakupu]]</f>
        <v>36000</v>
      </c>
      <c r="H132">
        <f>INT(transport[[#This Row],[Przebieg]]/100000)*2%*transport[[#This Row],[Cena_zakupu]]</f>
        <v>7200</v>
      </c>
      <c r="I132" s="1">
        <f>transport[[#This Row],[Cena_zakupu]]-transport[[#This Row],[amortyzacja_czas]]-transport[[#This Row],[amortyzacja_przebieg]]</f>
        <v>316800</v>
      </c>
      <c r="J132" s="1">
        <f>transport[[#This Row],[Rok_produkcji]]</f>
        <v>2015</v>
      </c>
      <c r="K132" s="1" t="str">
        <f>LEFT(transport[[#This Row],[Marka_i_model]],FIND(" ",transport[[#This Row],[Marka_i_model]])-1)</f>
        <v>Volvo</v>
      </c>
      <c r="L132" s="2">
        <v>42736</v>
      </c>
      <c r="M132" s="1">
        <f>_xlfn.DAYS(transport[[#This Row],[Kolumna3]],transport[[#This Row],[Data_ostatniego_remontu]])</f>
        <v>2</v>
      </c>
    </row>
    <row r="133" spans="1:13" x14ac:dyDescent="0.25">
      <c r="A133" s="1" t="s">
        <v>172</v>
      </c>
      <c r="B133">
        <v>2015</v>
      </c>
      <c r="C133">
        <v>360000</v>
      </c>
      <c r="D133" s="1" t="s">
        <v>174</v>
      </c>
      <c r="E133">
        <v>115000</v>
      </c>
      <c r="F133" s="2">
        <v>42734</v>
      </c>
      <c r="G133">
        <f>(2017 -transport[[#This Row],[Rok_produkcji]])*5%*transport[[#This Row],[Cena_zakupu]]</f>
        <v>36000</v>
      </c>
      <c r="H133">
        <f>INT(transport[[#This Row],[Przebieg]]/100000)*2%*transport[[#This Row],[Cena_zakupu]]</f>
        <v>7200</v>
      </c>
      <c r="I133" s="1">
        <f>transport[[#This Row],[Cena_zakupu]]-transport[[#This Row],[amortyzacja_czas]]-transport[[#This Row],[amortyzacja_przebieg]]</f>
        <v>316800</v>
      </c>
      <c r="J133" s="1">
        <f>transport[[#This Row],[Rok_produkcji]]</f>
        <v>2015</v>
      </c>
      <c r="K133" s="1" t="str">
        <f>LEFT(transport[[#This Row],[Marka_i_model]],FIND(" ",transport[[#This Row],[Marka_i_model]])-1)</f>
        <v>Volvo</v>
      </c>
      <c r="L133" s="2">
        <v>42736</v>
      </c>
      <c r="M133" s="1">
        <f>_xlfn.DAYS(transport[[#This Row],[Kolumna3]],transport[[#This Row],[Data_ostatniego_remontu]])</f>
        <v>2</v>
      </c>
    </row>
    <row r="134" spans="1:13" x14ac:dyDescent="0.25">
      <c r="A134" s="1" t="s">
        <v>172</v>
      </c>
      <c r="B134">
        <v>2015</v>
      </c>
      <c r="C134">
        <v>360000</v>
      </c>
      <c r="D134" s="1" t="s">
        <v>175</v>
      </c>
      <c r="E134">
        <v>132000</v>
      </c>
      <c r="F134" s="2">
        <v>42734</v>
      </c>
      <c r="G134">
        <f>(2017 -transport[[#This Row],[Rok_produkcji]])*5%*transport[[#This Row],[Cena_zakupu]]</f>
        <v>36000</v>
      </c>
      <c r="H134">
        <f>INT(transport[[#This Row],[Przebieg]]/100000)*2%*transport[[#This Row],[Cena_zakupu]]</f>
        <v>7200</v>
      </c>
      <c r="I134" s="1">
        <f>transport[[#This Row],[Cena_zakupu]]-transport[[#This Row],[amortyzacja_czas]]-transport[[#This Row],[amortyzacja_przebieg]]</f>
        <v>316800</v>
      </c>
      <c r="J134" s="1">
        <f>transport[[#This Row],[Rok_produkcji]]</f>
        <v>2015</v>
      </c>
      <c r="K134" s="1" t="str">
        <f>LEFT(transport[[#This Row],[Marka_i_model]],FIND(" ",transport[[#This Row],[Marka_i_model]])-1)</f>
        <v>Volvo</v>
      </c>
      <c r="L134" s="2">
        <v>42736</v>
      </c>
      <c r="M134" s="1">
        <f>_xlfn.DAYS(transport[[#This Row],[Kolumna3]],transport[[#This Row],[Data_ostatniego_remontu]])</f>
        <v>2</v>
      </c>
    </row>
    <row r="135" spans="1:13" x14ac:dyDescent="0.25">
      <c r="A135" s="1" t="s">
        <v>172</v>
      </c>
      <c r="B135">
        <v>2015</v>
      </c>
      <c r="C135">
        <v>360000</v>
      </c>
      <c r="D135" s="1" t="s">
        <v>177</v>
      </c>
      <c r="E135">
        <v>140000</v>
      </c>
      <c r="F135" s="2">
        <v>42734</v>
      </c>
      <c r="G135">
        <f>(2017 -transport[[#This Row],[Rok_produkcji]])*5%*transport[[#This Row],[Cena_zakupu]]</f>
        <v>36000</v>
      </c>
      <c r="H135">
        <f>INT(transport[[#This Row],[Przebieg]]/100000)*2%*transport[[#This Row],[Cena_zakupu]]</f>
        <v>7200</v>
      </c>
      <c r="I135" s="1">
        <f>transport[[#This Row],[Cena_zakupu]]-transport[[#This Row],[amortyzacja_czas]]-transport[[#This Row],[amortyzacja_przebieg]]</f>
        <v>316800</v>
      </c>
      <c r="J135" s="1">
        <f>transport[[#This Row],[Rok_produkcji]]</f>
        <v>2015</v>
      </c>
      <c r="K135" s="1" t="str">
        <f>LEFT(transport[[#This Row],[Marka_i_model]],FIND(" ",transport[[#This Row],[Marka_i_model]])-1)</f>
        <v>Volvo</v>
      </c>
      <c r="L135" s="2">
        <v>42736</v>
      </c>
      <c r="M135" s="1">
        <f>_xlfn.DAYS(transport[[#This Row],[Kolumna3]],transport[[#This Row],[Data_ostatniego_remontu]])</f>
        <v>2</v>
      </c>
    </row>
  </sheetData>
  <phoneticPr fontId="4" type="noConversion"/>
  <conditionalFormatting sqref="D1:D1048576">
    <cfRule type="cellIs" dxfId="12" priority="1" operator="equal">
      <formula>"ERA 092 TR"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276F5-3FF2-41B9-ACC1-770048382A5A}">
  <dimension ref="A3:B11"/>
  <sheetViews>
    <sheetView workbookViewId="0">
      <selection activeCell="E3" sqref="E3"/>
    </sheetView>
  </sheetViews>
  <sheetFormatPr defaultRowHeight="15" x14ac:dyDescent="0.25"/>
  <cols>
    <col min="1" max="1" width="17.7109375" bestFit="1" customWidth="1"/>
    <col min="2" max="2" width="13.85546875" bestFit="1" customWidth="1"/>
  </cols>
  <sheetData>
    <row r="3" spans="1:2" x14ac:dyDescent="0.25">
      <c r="A3" s="16" t="s">
        <v>228</v>
      </c>
      <c r="B3" t="s">
        <v>231</v>
      </c>
    </row>
    <row r="4" spans="1:2" x14ac:dyDescent="0.25">
      <c r="A4" s="17" t="s">
        <v>221</v>
      </c>
      <c r="B4" s="1">
        <v>30</v>
      </c>
    </row>
    <row r="5" spans="1:2" x14ac:dyDescent="0.25">
      <c r="A5" s="17" t="s">
        <v>222</v>
      </c>
      <c r="B5" s="1">
        <v>12</v>
      </c>
    </row>
    <row r="6" spans="1:2" x14ac:dyDescent="0.25">
      <c r="A6" s="17" t="s">
        <v>227</v>
      </c>
      <c r="B6" s="1">
        <v>18</v>
      </c>
    </row>
    <row r="7" spans="1:2" x14ac:dyDescent="0.25">
      <c r="A7" s="17" t="s">
        <v>226</v>
      </c>
      <c r="B7" s="1">
        <v>17</v>
      </c>
    </row>
    <row r="8" spans="1:2" x14ac:dyDescent="0.25">
      <c r="A8" s="17" t="s">
        <v>225</v>
      </c>
      <c r="B8" s="1">
        <v>17</v>
      </c>
    </row>
    <row r="9" spans="1:2" x14ac:dyDescent="0.25">
      <c r="A9" s="17" t="s">
        <v>224</v>
      </c>
      <c r="B9" s="1">
        <v>17</v>
      </c>
    </row>
    <row r="10" spans="1:2" x14ac:dyDescent="0.25">
      <c r="A10" s="17" t="s">
        <v>223</v>
      </c>
      <c r="B10" s="1">
        <v>23</v>
      </c>
    </row>
    <row r="11" spans="1:2" x14ac:dyDescent="0.25">
      <c r="A11" s="17" t="s">
        <v>232</v>
      </c>
      <c r="B11" s="1">
        <v>134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D317B-A911-48BC-9A27-2DE664473EC1}">
  <dimension ref="A3:J22"/>
  <sheetViews>
    <sheetView workbookViewId="0">
      <selection activeCell="E13" sqref="E13"/>
    </sheetView>
  </sheetViews>
  <sheetFormatPr defaultRowHeight="15" x14ac:dyDescent="0.25"/>
  <cols>
    <col min="1" max="1" width="17.7109375" bestFit="1" customWidth="1"/>
    <col min="2" max="2" width="15.42578125" bestFit="1" customWidth="1"/>
    <col min="5" max="5" width="17.7109375" bestFit="1" customWidth="1"/>
  </cols>
  <sheetData>
    <row r="3" spans="1:10" x14ac:dyDescent="0.25">
      <c r="A3" s="16" t="s">
        <v>230</v>
      </c>
      <c r="B3" t="s">
        <v>273</v>
      </c>
      <c r="G3" t="s">
        <v>228</v>
      </c>
      <c r="H3" t="s">
        <v>277</v>
      </c>
      <c r="I3" t="s">
        <v>275</v>
      </c>
      <c r="J3" t="s">
        <v>276</v>
      </c>
    </row>
    <row r="4" spans="1:10" x14ac:dyDescent="0.25">
      <c r="A4" s="17" t="s">
        <v>221</v>
      </c>
      <c r="B4" s="1">
        <v>8197188</v>
      </c>
      <c r="C4" s="1">
        <v>30</v>
      </c>
      <c r="G4" t="s">
        <v>221</v>
      </c>
      <c r="H4">
        <f t="shared" ref="H4:H10" si="0">INT(I4/J4)</f>
        <v>273239</v>
      </c>
      <c r="I4">
        <v>8197188</v>
      </c>
      <c r="J4">
        <v>30</v>
      </c>
    </row>
    <row r="5" spans="1:10" x14ac:dyDescent="0.25">
      <c r="A5" s="17" t="s">
        <v>222</v>
      </c>
      <c r="B5" s="1">
        <v>7889214</v>
      </c>
      <c r="C5" s="1">
        <v>12</v>
      </c>
      <c r="G5" t="s">
        <v>222</v>
      </c>
      <c r="H5">
        <f t="shared" si="0"/>
        <v>657434</v>
      </c>
      <c r="I5">
        <v>7889214</v>
      </c>
      <c r="J5">
        <v>12</v>
      </c>
    </row>
    <row r="6" spans="1:10" x14ac:dyDescent="0.25">
      <c r="A6" s="17" t="s">
        <v>227</v>
      </c>
      <c r="B6" s="1">
        <v>5213471</v>
      </c>
      <c r="C6" s="1">
        <v>18</v>
      </c>
      <c r="G6" t="s">
        <v>227</v>
      </c>
      <c r="H6">
        <f t="shared" si="0"/>
        <v>289637</v>
      </c>
      <c r="I6">
        <v>5213471</v>
      </c>
      <c r="J6">
        <v>18</v>
      </c>
    </row>
    <row r="7" spans="1:10" x14ac:dyDescent="0.25">
      <c r="A7" s="17" t="s">
        <v>226</v>
      </c>
      <c r="B7" s="1">
        <v>8271280</v>
      </c>
      <c r="C7" s="1">
        <v>17</v>
      </c>
      <c r="G7" t="s">
        <v>226</v>
      </c>
      <c r="H7">
        <f t="shared" si="0"/>
        <v>486545</v>
      </c>
      <c r="I7">
        <v>8271280</v>
      </c>
      <c r="J7">
        <v>17</v>
      </c>
    </row>
    <row r="8" spans="1:10" x14ac:dyDescent="0.25">
      <c r="A8" s="17" t="s">
        <v>225</v>
      </c>
      <c r="B8" s="1">
        <v>8838913</v>
      </c>
      <c r="C8" s="1">
        <v>17</v>
      </c>
      <c r="G8" t="s">
        <v>225</v>
      </c>
      <c r="H8">
        <f t="shared" si="0"/>
        <v>519936</v>
      </c>
      <c r="I8">
        <v>8838913</v>
      </c>
      <c r="J8">
        <v>17</v>
      </c>
    </row>
    <row r="9" spans="1:10" x14ac:dyDescent="0.25">
      <c r="A9" s="17" t="s">
        <v>224</v>
      </c>
      <c r="B9" s="1">
        <v>9471000</v>
      </c>
      <c r="C9" s="1">
        <v>17</v>
      </c>
      <c r="G9" t="s">
        <v>224</v>
      </c>
      <c r="H9">
        <f t="shared" si="0"/>
        <v>557117</v>
      </c>
      <c r="I9">
        <v>9471000</v>
      </c>
      <c r="J9">
        <v>17</v>
      </c>
    </row>
    <row r="10" spans="1:10" x14ac:dyDescent="0.25">
      <c r="A10" s="17" t="s">
        <v>223</v>
      </c>
      <c r="B10" s="1">
        <v>7064000</v>
      </c>
      <c r="C10" s="1">
        <v>23</v>
      </c>
      <c r="G10" t="s">
        <v>223</v>
      </c>
      <c r="H10">
        <f t="shared" si="0"/>
        <v>307130</v>
      </c>
      <c r="I10">
        <v>7064000</v>
      </c>
      <c r="J10">
        <v>23</v>
      </c>
    </row>
    <row r="11" spans="1:10" x14ac:dyDescent="0.25">
      <c r="A11" s="17" t="s">
        <v>274</v>
      </c>
      <c r="B11" s="1"/>
    </row>
    <row r="12" spans="1:10" x14ac:dyDescent="0.25">
      <c r="A12" s="17" t="s">
        <v>232</v>
      </c>
      <c r="B12" s="1">
        <v>54945066</v>
      </c>
    </row>
    <row r="14" spans="1:10" x14ac:dyDescent="0.25">
      <c r="A14" s="16" t="s">
        <v>228</v>
      </c>
      <c r="B14" t="s">
        <v>231</v>
      </c>
    </row>
    <row r="15" spans="1:10" x14ac:dyDescent="0.25">
      <c r="A15" s="17" t="s">
        <v>221</v>
      </c>
      <c r="B15" s="1">
        <v>30</v>
      </c>
    </row>
    <row r="16" spans="1:10" x14ac:dyDescent="0.25">
      <c r="A16" s="17" t="s">
        <v>222</v>
      </c>
      <c r="B16" s="1">
        <v>12</v>
      </c>
    </row>
    <row r="17" spans="1:2" x14ac:dyDescent="0.25">
      <c r="A17" s="17" t="s">
        <v>227</v>
      </c>
      <c r="B17" s="1">
        <v>18</v>
      </c>
    </row>
    <row r="18" spans="1:2" x14ac:dyDescent="0.25">
      <c r="A18" s="17" t="s">
        <v>226</v>
      </c>
      <c r="B18" s="1">
        <v>17</v>
      </c>
    </row>
    <row r="19" spans="1:2" x14ac:dyDescent="0.25">
      <c r="A19" s="17" t="s">
        <v>225</v>
      </c>
      <c r="B19" s="1">
        <v>17</v>
      </c>
    </row>
    <row r="20" spans="1:2" x14ac:dyDescent="0.25">
      <c r="A20" s="17" t="s">
        <v>224</v>
      </c>
      <c r="B20" s="1">
        <v>17</v>
      </c>
    </row>
    <row r="21" spans="1:2" x14ac:dyDescent="0.25">
      <c r="A21" s="17" t="s">
        <v>223</v>
      </c>
      <c r="B21" s="1">
        <v>23</v>
      </c>
    </row>
    <row r="22" spans="1:2" x14ac:dyDescent="0.25">
      <c r="A22" s="17" t="s">
        <v>232</v>
      </c>
      <c r="B22" s="1">
        <v>134</v>
      </c>
    </row>
  </sheetData>
  <pageMargins left="0.7" right="0.7" top="0.75" bottom="0.75" header="0.3" footer="0.3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8B69F-CCFB-44B3-8EBF-4AEC6474AA1B}">
  <dimension ref="A1:B48"/>
  <sheetViews>
    <sheetView workbookViewId="0">
      <selection activeCell="G37" sqref="G37"/>
    </sheetView>
  </sheetViews>
  <sheetFormatPr defaultRowHeight="15" x14ac:dyDescent="0.25"/>
  <cols>
    <col min="1" max="1" width="32.5703125" customWidth="1"/>
    <col min="2" max="2" width="11.85546875" bestFit="1" customWidth="1"/>
  </cols>
  <sheetData>
    <row r="1" spans="1:2" x14ac:dyDescent="0.25">
      <c r="A1" s="16" t="s">
        <v>280</v>
      </c>
      <c r="B1" t="s">
        <v>279</v>
      </c>
    </row>
    <row r="2" spans="1:2" x14ac:dyDescent="0.25">
      <c r="A2" s="22">
        <v>2006</v>
      </c>
      <c r="B2" s="1">
        <v>5</v>
      </c>
    </row>
    <row r="3" spans="1:2" x14ac:dyDescent="0.25">
      <c r="A3" s="20" t="s">
        <v>222</v>
      </c>
      <c r="B3" s="1">
        <v>5</v>
      </c>
    </row>
    <row r="4" spans="1:2" x14ac:dyDescent="0.25">
      <c r="A4" s="22">
        <v>2007</v>
      </c>
      <c r="B4" s="1">
        <v>2</v>
      </c>
    </row>
    <row r="5" spans="1:2" x14ac:dyDescent="0.25">
      <c r="A5" s="20" t="s">
        <v>227</v>
      </c>
      <c r="B5" s="1">
        <v>1</v>
      </c>
    </row>
    <row r="6" spans="1:2" x14ac:dyDescent="0.25">
      <c r="A6" s="20" t="s">
        <v>226</v>
      </c>
      <c r="B6" s="1">
        <v>1</v>
      </c>
    </row>
    <row r="7" spans="1:2" x14ac:dyDescent="0.25">
      <c r="A7" s="22">
        <v>2008</v>
      </c>
      <c r="B7" s="1">
        <v>4</v>
      </c>
    </row>
    <row r="8" spans="1:2" x14ac:dyDescent="0.25">
      <c r="A8" s="20" t="s">
        <v>223</v>
      </c>
      <c r="B8" s="1">
        <v>4</v>
      </c>
    </row>
    <row r="9" spans="1:2" x14ac:dyDescent="0.25">
      <c r="A9" s="22">
        <v>2009</v>
      </c>
      <c r="B9" s="1">
        <v>26</v>
      </c>
    </row>
    <row r="10" spans="1:2" x14ac:dyDescent="0.25">
      <c r="A10" s="20" t="s">
        <v>221</v>
      </c>
      <c r="B10" s="1">
        <v>2</v>
      </c>
    </row>
    <row r="11" spans="1:2" x14ac:dyDescent="0.25">
      <c r="A11" s="20" t="s">
        <v>222</v>
      </c>
      <c r="B11" s="1">
        <v>2</v>
      </c>
    </row>
    <row r="12" spans="1:2" x14ac:dyDescent="0.25">
      <c r="A12" s="20" t="s">
        <v>227</v>
      </c>
      <c r="B12" s="1">
        <v>4</v>
      </c>
    </row>
    <row r="13" spans="1:2" x14ac:dyDescent="0.25">
      <c r="A13" s="20" t="s">
        <v>226</v>
      </c>
      <c r="B13" s="1">
        <v>4</v>
      </c>
    </row>
    <row r="14" spans="1:2" x14ac:dyDescent="0.25">
      <c r="A14" s="20" t="s">
        <v>225</v>
      </c>
      <c r="B14" s="1">
        <v>2</v>
      </c>
    </row>
    <row r="15" spans="1:2" x14ac:dyDescent="0.25">
      <c r="A15" s="20" t="s">
        <v>224</v>
      </c>
      <c r="B15" s="1">
        <v>4</v>
      </c>
    </row>
    <row r="16" spans="1:2" x14ac:dyDescent="0.25">
      <c r="A16" s="20" t="s">
        <v>223</v>
      </c>
      <c r="B16" s="1">
        <v>8</v>
      </c>
    </row>
    <row r="17" spans="1:2" x14ac:dyDescent="0.25">
      <c r="A17" s="22">
        <v>2010</v>
      </c>
      <c r="B17" s="1">
        <v>20</v>
      </c>
    </row>
    <row r="18" spans="1:2" x14ac:dyDescent="0.25">
      <c r="A18" s="20" t="s">
        <v>221</v>
      </c>
      <c r="B18" s="1">
        <v>4</v>
      </c>
    </row>
    <row r="19" spans="1:2" x14ac:dyDescent="0.25">
      <c r="A19" s="20" t="s">
        <v>222</v>
      </c>
      <c r="B19" s="1">
        <v>2</v>
      </c>
    </row>
    <row r="20" spans="1:2" x14ac:dyDescent="0.25">
      <c r="A20" s="20" t="s">
        <v>227</v>
      </c>
      <c r="B20" s="1">
        <v>2</v>
      </c>
    </row>
    <row r="21" spans="1:2" x14ac:dyDescent="0.25">
      <c r="A21" s="20" t="s">
        <v>226</v>
      </c>
      <c r="B21" s="1">
        <v>4</v>
      </c>
    </row>
    <row r="22" spans="1:2" x14ac:dyDescent="0.25">
      <c r="A22" s="20" t="s">
        <v>225</v>
      </c>
      <c r="B22" s="1">
        <v>6</v>
      </c>
    </row>
    <row r="23" spans="1:2" x14ac:dyDescent="0.25">
      <c r="A23" s="20" t="s">
        <v>223</v>
      </c>
      <c r="B23" s="1">
        <v>2</v>
      </c>
    </row>
    <row r="24" spans="1:2" x14ac:dyDescent="0.25">
      <c r="A24" s="22">
        <v>2011</v>
      </c>
      <c r="B24" s="1">
        <v>18</v>
      </c>
    </row>
    <row r="25" spans="1:2" x14ac:dyDescent="0.25">
      <c r="A25" s="20" t="s">
        <v>221</v>
      </c>
      <c r="B25" s="1">
        <v>2</v>
      </c>
    </row>
    <row r="26" spans="1:2" x14ac:dyDescent="0.25">
      <c r="A26" s="20" t="s">
        <v>226</v>
      </c>
      <c r="B26" s="1">
        <v>4</v>
      </c>
    </row>
    <row r="27" spans="1:2" x14ac:dyDescent="0.25">
      <c r="A27" s="20" t="s">
        <v>225</v>
      </c>
      <c r="B27" s="1">
        <v>6</v>
      </c>
    </row>
    <row r="28" spans="1:2" x14ac:dyDescent="0.25">
      <c r="A28" s="20" t="s">
        <v>224</v>
      </c>
      <c r="B28" s="1">
        <v>6</v>
      </c>
    </row>
    <row r="29" spans="1:2" x14ac:dyDescent="0.25">
      <c r="A29" s="22">
        <v>2012</v>
      </c>
      <c r="B29" s="1">
        <v>27</v>
      </c>
    </row>
    <row r="30" spans="1:2" x14ac:dyDescent="0.25">
      <c r="A30" s="20" t="s">
        <v>221</v>
      </c>
      <c r="B30" s="1">
        <v>8</v>
      </c>
    </row>
    <row r="31" spans="1:2" x14ac:dyDescent="0.25">
      <c r="A31" s="20" t="s">
        <v>222</v>
      </c>
      <c r="B31" s="1">
        <v>3</v>
      </c>
    </row>
    <row r="32" spans="1:2" x14ac:dyDescent="0.25">
      <c r="A32" s="20" t="s">
        <v>227</v>
      </c>
      <c r="B32" s="1">
        <v>3</v>
      </c>
    </row>
    <row r="33" spans="1:2" x14ac:dyDescent="0.25">
      <c r="A33" s="20" t="s">
        <v>226</v>
      </c>
      <c r="B33" s="1">
        <v>1</v>
      </c>
    </row>
    <row r="34" spans="1:2" x14ac:dyDescent="0.25">
      <c r="A34" s="20" t="s">
        <v>225</v>
      </c>
      <c r="B34" s="1">
        <v>3</v>
      </c>
    </row>
    <row r="35" spans="1:2" x14ac:dyDescent="0.25">
      <c r="A35" s="20" t="s">
        <v>224</v>
      </c>
      <c r="B35" s="1">
        <v>5</v>
      </c>
    </row>
    <row r="36" spans="1:2" x14ac:dyDescent="0.25">
      <c r="A36" s="20" t="s">
        <v>223</v>
      </c>
      <c r="B36" s="1">
        <v>4</v>
      </c>
    </row>
    <row r="37" spans="1:2" x14ac:dyDescent="0.25">
      <c r="A37" s="22">
        <v>2013</v>
      </c>
      <c r="B37" s="1">
        <v>16</v>
      </c>
    </row>
    <row r="38" spans="1:2" x14ac:dyDescent="0.25">
      <c r="A38" s="20" t="s">
        <v>221</v>
      </c>
      <c r="B38" s="1">
        <v>11</v>
      </c>
    </row>
    <row r="39" spans="1:2" x14ac:dyDescent="0.25">
      <c r="A39" s="20" t="s">
        <v>227</v>
      </c>
      <c r="B39" s="1">
        <v>3</v>
      </c>
    </row>
    <row r="40" spans="1:2" x14ac:dyDescent="0.25">
      <c r="A40" s="20" t="s">
        <v>224</v>
      </c>
      <c r="B40" s="1">
        <v>2</v>
      </c>
    </row>
    <row r="41" spans="1:2" x14ac:dyDescent="0.25">
      <c r="A41" s="22">
        <v>2014</v>
      </c>
      <c r="B41" s="1">
        <v>9</v>
      </c>
    </row>
    <row r="42" spans="1:2" x14ac:dyDescent="0.25">
      <c r="A42" s="20" t="s">
        <v>221</v>
      </c>
      <c r="B42" s="1">
        <v>3</v>
      </c>
    </row>
    <row r="43" spans="1:2" x14ac:dyDescent="0.25">
      <c r="A43" s="20" t="s">
        <v>227</v>
      </c>
      <c r="B43" s="1">
        <v>5</v>
      </c>
    </row>
    <row r="44" spans="1:2" x14ac:dyDescent="0.25">
      <c r="A44" s="20" t="s">
        <v>226</v>
      </c>
      <c r="B44" s="1">
        <v>1</v>
      </c>
    </row>
    <row r="45" spans="1:2" x14ac:dyDescent="0.25">
      <c r="A45" s="22">
        <v>2015</v>
      </c>
      <c r="B45" s="1">
        <v>7</v>
      </c>
    </row>
    <row r="46" spans="1:2" x14ac:dyDescent="0.25">
      <c r="A46" s="20" t="s">
        <v>226</v>
      </c>
      <c r="B46" s="1">
        <v>2</v>
      </c>
    </row>
    <row r="47" spans="1:2" x14ac:dyDescent="0.25">
      <c r="A47" s="20" t="s">
        <v>223</v>
      </c>
      <c r="B47" s="1">
        <v>5</v>
      </c>
    </row>
    <row r="48" spans="1:2" x14ac:dyDescent="0.25">
      <c r="A48" s="22" t="s">
        <v>232</v>
      </c>
      <c r="B48" s="1">
        <v>134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0BF3B-C485-4562-AF65-BF37F1CF76CD}">
  <dimension ref="A1:C135"/>
  <sheetViews>
    <sheetView workbookViewId="0">
      <selection activeCell="E21" sqref="E21"/>
    </sheetView>
  </sheetViews>
  <sheetFormatPr defaultRowHeight="15" x14ac:dyDescent="0.25"/>
  <cols>
    <col min="1" max="1" width="11.140625" bestFit="1" customWidth="1"/>
    <col min="2" max="2" width="13.85546875" bestFit="1" customWidth="1"/>
    <col min="3" max="3" width="11.140625" bestFit="1" customWidth="1"/>
  </cols>
  <sheetData>
    <row r="1" spans="1:3" x14ac:dyDescent="0.25">
      <c r="A1" t="s">
        <v>228</v>
      </c>
      <c r="B1" t="s">
        <v>229</v>
      </c>
      <c r="C1" t="s">
        <v>272</v>
      </c>
    </row>
    <row r="2" spans="1:3" x14ac:dyDescent="0.25">
      <c r="A2" s="1" t="s">
        <v>221</v>
      </c>
      <c r="B2" s="1" t="s">
        <v>234</v>
      </c>
      <c r="C2">
        <v>978000</v>
      </c>
    </row>
    <row r="3" spans="1:3" x14ac:dyDescent="0.25">
      <c r="A3" s="1" t="s">
        <v>222</v>
      </c>
      <c r="B3" s="1" t="s">
        <v>235</v>
      </c>
      <c r="C3">
        <v>1200655</v>
      </c>
    </row>
    <row r="4" spans="1:3" x14ac:dyDescent="0.25">
      <c r="A4" s="1" t="s">
        <v>222</v>
      </c>
      <c r="B4" s="1" t="s">
        <v>235</v>
      </c>
      <c r="C4">
        <v>1068570</v>
      </c>
    </row>
    <row r="5" spans="1:3" x14ac:dyDescent="0.25">
      <c r="A5" s="1" t="s">
        <v>221</v>
      </c>
      <c r="B5" s="1" t="s">
        <v>234</v>
      </c>
      <c r="C5">
        <v>574000</v>
      </c>
    </row>
    <row r="6" spans="1:3" x14ac:dyDescent="0.25">
      <c r="A6" s="1" t="s">
        <v>222</v>
      </c>
      <c r="B6" s="1" t="s">
        <v>235</v>
      </c>
      <c r="C6">
        <v>936780</v>
      </c>
    </row>
    <row r="7" spans="1:3" x14ac:dyDescent="0.25">
      <c r="A7" s="1" t="s">
        <v>222</v>
      </c>
      <c r="B7" s="1" t="s">
        <v>235</v>
      </c>
      <c r="C7">
        <v>998704</v>
      </c>
    </row>
    <row r="8" spans="1:3" x14ac:dyDescent="0.25">
      <c r="A8" s="1" t="s">
        <v>221</v>
      </c>
      <c r="B8" s="1" t="s">
        <v>234</v>
      </c>
      <c r="C8">
        <v>326000</v>
      </c>
    </row>
    <row r="9" spans="1:3" x14ac:dyDescent="0.25">
      <c r="A9" s="1" t="s">
        <v>222</v>
      </c>
      <c r="B9" s="1" t="s">
        <v>235</v>
      </c>
      <c r="C9">
        <v>870233</v>
      </c>
    </row>
    <row r="10" spans="1:3" x14ac:dyDescent="0.25">
      <c r="A10" s="1" t="s">
        <v>223</v>
      </c>
      <c r="B10" s="1" t="s">
        <v>236</v>
      </c>
      <c r="C10">
        <v>186000</v>
      </c>
    </row>
    <row r="11" spans="1:3" x14ac:dyDescent="0.25">
      <c r="A11" s="1" t="s">
        <v>221</v>
      </c>
      <c r="B11" s="1" t="s">
        <v>234</v>
      </c>
      <c r="C11">
        <v>330000</v>
      </c>
    </row>
    <row r="12" spans="1:3" x14ac:dyDescent="0.25">
      <c r="A12" s="1" t="s">
        <v>223</v>
      </c>
      <c r="B12" s="1" t="s">
        <v>236</v>
      </c>
      <c r="C12">
        <v>190000</v>
      </c>
    </row>
    <row r="13" spans="1:3" x14ac:dyDescent="0.25">
      <c r="A13" s="1" t="s">
        <v>223</v>
      </c>
      <c r="B13" s="1" t="s">
        <v>237</v>
      </c>
      <c r="C13">
        <v>306000</v>
      </c>
    </row>
    <row r="14" spans="1:3" x14ac:dyDescent="0.25">
      <c r="A14" s="1" t="s">
        <v>222</v>
      </c>
      <c r="B14" s="1" t="s">
        <v>238</v>
      </c>
      <c r="C14">
        <v>992600</v>
      </c>
    </row>
    <row r="15" spans="1:3" x14ac:dyDescent="0.25">
      <c r="A15" s="1" t="s">
        <v>223</v>
      </c>
      <c r="B15" s="1" t="s">
        <v>236</v>
      </c>
      <c r="C15">
        <v>186000</v>
      </c>
    </row>
    <row r="16" spans="1:3" x14ac:dyDescent="0.25">
      <c r="A16" s="1" t="s">
        <v>224</v>
      </c>
      <c r="B16" s="1" t="s">
        <v>239</v>
      </c>
      <c r="C16">
        <v>850000</v>
      </c>
    </row>
    <row r="17" spans="1:3" x14ac:dyDescent="0.25">
      <c r="A17" s="1" t="s">
        <v>223</v>
      </c>
      <c r="B17" s="1" t="s">
        <v>236</v>
      </c>
      <c r="C17">
        <v>740000</v>
      </c>
    </row>
    <row r="18" spans="1:3" x14ac:dyDescent="0.25">
      <c r="A18" s="1" t="s">
        <v>224</v>
      </c>
      <c r="B18" s="1" t="s">
        <v>239</v>
      </c>
      <c r="C18">
        <v>846000</v>
      </c>
    </row>
    <row r="19" spans="1:3" x14ac:dyDescent="0.25">
      <c r="A19" s="1" t="s">
        <v>223</v>
      </c>
      <c r="B19" s="1" t="s">
        <v>237</v>
      </c>
      <c r="C19">
        <v>302000</v>
      </c>
    </row>
    <row r="20" spans="1:3" x14ac:dyDescent="0.25">
      <c r="A20" s="1" t="s">
        <v>223</v>
      </c>
      <c r="B20" s="1" t="s">
        <v>236</v>
      </c>
      <c r="C20">
        <v>736000</v>
      </c>
    </row>
    <row r="21" spans="1:3" x14ac:dyDescent="0.25">
      <c r="A21" s="1" t="s">
        <v>225</v>
      </c>
      <c r="B21" s="1" t="s">
        <v>240</v>
      </c>
      <c r="C21">
        <v>846000</v>
      </c>
    </row>
    <row r="22" spans="1:3" x14ac:dyDescent="0.25">
      <c r="A22" s="1" t="s">
        <v>221</v>
      </c>
      <c r="B22" s="1" t="s">
        <v>234</v>
      </c>
      <c r="C22">
        <v>268650</v>
      </c>
    </row>
    <row r="23" spans="1:3" x14ac:dyDescent="0.25">
      <c r="A23" s="1" t="s">
        <v>226</v>
      </c>
      <c r="B23" s="1" t="s">
        <v>241</v>
      </c>
      <c r="C23">
        <v>946000</v>
      </c>
    </row>
    <row r="24" spans="1:3" x14ac:dyDescent="0.25">
      <c r="A24" s="1" t="s">
        <v>221</v>
      </c>
      <c r="B24" s="1" t="s">
        <v>234</v>
      </c>
      <c r="C24">
        <v>272650</v>
      </c>
    </row>
    <row r="25" spans="1:3" x14ac:dyDescent="0.25">
      <c r="A25" s="1" t="s">
        <v>225</v>
      </c>
      <c r="B25" s="1" t="s">
        <v>242</v>
      </c>
      <c r="C25">
        <v>290000</v>
      </c>
    </row>
    <row r="26" spans="1:3" x14ac:dyDescent="0.25">
      <c r="A26" s="1" t="s">
        <v>225</v>
      </c>
      <c r="B26" s="1" t="s">
        <v>242</v>
      </c>
      <c r="C26">
        <v>286000</v>
      </c>
    </row>
    <row r="27" spans="1:3" x14ac:dyDescent="0.25">
      <c r="A27" s="1" t="s">
        <v>225</v>
      </c>
      <c r="B27" s="1" t="s">
        <v>243</v>
      </c>
      <c r="C27">
        <v>99250</v>
      </c>
    </row>
    <row r="28" spans="1:3" x14ac:dyDescent="0.25">
      <c r="A28" s="1" t="s">
        <v>226</v>
      </c>
      <c r="B28" s="1" t="s">
        <v>241</v>
      </c>
      <c r="C28">
        <v>950000</v>
      </c>
    </row>
    <row r="29" spans="1:3" x14ac:dyDescent="0.25">
      <c r="A29" s="1" t="s">
        <v>225</v>
      </c>
      <c r="B29" s="1" t="s">
        <v>243</v>
      </c>
      <c r="C29">
        <v>103250</v>
      </c>
    </row>
    <row r="30" spans="1:3" x14ac:dyDescent="0.25">
      <c r="A30" s="1" t="s">
        <v>223</v>
      </c>
      <c r="B30" s="1" t="s">
        <v>237</v>
      </c>
      <c r="C30">
        <v>302000</v>
      </c>
    </row>
    <row r="31" spans="1:3" x14ac:dyDescent="0.25">
      <c r="A31" s="1" t="s">
        <v>222</v>
      </c>
      <c r="B31" s="1" t="s">
        <v>238</v>
      </c>
      <c r="C31">
        <v>103260</v>
      </c>
    </row>
    <row r="32" spans="1:3" x14ac:dyDescent="0.25">
      <c r="A32" s="1" t="s">
        <v>224</v>
      </c>
      <c r="B32" s="1" t="s">
        <v>244</v>
      </c>
      <c r="C32">
        <v>390000</v>
      </c>
    </row>
    <row r="33" spans="1:3" x14ac:dyDescent="0.25">
      <c r="A33" s="1" t="s">
        <v>224</v>
      </c>
      <c r="B33" s="1" t="s">
        <v>244</v>
      </c>
      <c r="C33">
        <v>390000</v>
      </c>
    </row>
    <row r="34" spans="1:3" x14ac:dyDescent="0.25">
      <c r="A34" s="1" t="s">
        <v>223</v>
      </c>
      <c r="B34" s="1" t="s">
        <v>245</v>
      </c>
      <c r="C34">
        <v>266000</v>
      </c>
    </row>
    <row r="35" spans="1:3" x14ac:dyDescent="0.25">
      <c r="A35" s="1" t="s">
        <v>223</v>
      </c>
      <c r="B35" s="1" t="s">
        <v>246</v>
      </c>
      <c r="C35">
        <v>305000</v>
      </c>
    </row>
    <row r="36" spans="1:3" x14ac:dyDescent="0.25">
      <c r="A36" s="1" t="s">
        <v>225</v>
      </c>
      <c r="B36" s="1" t="s">
        <v>247</v>
      </c>
      <c r="C36">
        <v>302000</v>
      </c>
    </row>
    <row r="37" spans="1:3" x14ac:dyDescent="0.25">
      <c r="A37" s="1" t="s">
        <v>225</v>
      </c>
      <c r="B37" s="1" t="s">
        <v>240</v>
      </c>
      <c r="C37">
        <v>850000</v>
      </c>
    </row>
    <row r="38" spans="1:3" x14ac:dyDescent="0.25">
      <c r="A38" s="1" t="s">
        <v>223</v>
      </c>
      <c r="B38" s="1" t="s">
        <v>245</v>
      </c>
      <c r="C38">
        <v>270000</v>
      </c>
    </row>
    <row r="39" spans="1:3" x14ac:dyDescent="0.25">
      <c r="A39" s="1" t="s">
        <v>222</v>
      </c>
      <c r="B39" s="1" t="s">
        <v>248</v>
      </c>
      <c r="C39">
        <v>380000</v>
      </c>
    </row>
    <row r="40" spans="1:3" x14ac:dyDescent="0.25">
      <c r="A40" s="1" t="s">
        <v>225</v>
      </c>
      <c r="B40" s="1" t="s">
        <v>247</v>
      </c>
      <c r="C40">
        <v>306000</v>
      </c>
    </row>
    <row r="41" spans="1:3" x14ac:dyDescent="0.25">
      <c r="A41" s="1" t="s">
        <v>223</v>
      </c>
      <c r="B41" s="1" t="s">
        <v>246</v>
      </c>
      <c r="C41">
        <v>301000</v>
      </c>
    </row>
    <row r="42" spans="1:3" x14ac:dyDescent="0.25">
      <c r="A42" s="1" t="s">
        <v>226</v>
      </c>
      <c r="B42" s="1" t="s">
        <v>241</v>
      </c>
      <c r="C42">
        <v>360000</v>
      </c>
    </row>
    <row r="43" spans="1:3" x14ac:dyDescent="0.25">
      <c r="A43" s="1" t="s">
        <v>223</v>
      </c>
      <c r="B43" s="1" t="s">
        <v>245</v>
      </c>
      <c r="C43">
        <v>266000</v>
      </c>
    </row>
    <row r="44" spans="1:3" x14ac:dyDescent="0.25">
      <c r="A44" s="1" t="s">
        <v>226</v>
      </c>
      <c r="B44" s="1" t="s">
        <v>249</v>
      </c>
      <c r="C44">
        <v>1260000</v>
      </c>
    </row>
    <row r="45" spans="1:3" x14ac:dyDescent="0.25">
      <c r="A45" s="1" t="s">
        <v>226</v>
      </c>
      <c r="B45" s="1" t="s">
        <v>241</v>
      </c>
      <c r="C45">
        <v>356000</v>
      </c>
    </row>
    <row r="46" spans="1:3" x14ac:dyDescent="0.25">
      <c r="A46" s="1" t="s">
        <v>227</v>
      </c>
      <c r="B46" s="1" t="s">
        <v>250</v>
      </c>
      <c r="C46">
        <v>266000</v>
      </c>
    </row>
    <row r="47" spans="1:3" x14ac:dyDescent="0.25">
      <c r="A47" s="1" t="s">
        <v>224</v>
      </c>
      <c r="B47" s="1" t="s">
        <v>244</v>
      </c>
      <c r="C47">
        <v>350000</v>
      </c>
    </row>
    <row r="48" spans="1:3" x14ac:dyDescent="0.25">
      <c r="A48" s="1" t="s">
        <v>222</v>
      </c>
      <c r="B48" s="1" t="s">
        <v>248</v>
      </c>
      <c r="C48">
        <v>376000</v>
      </c>
    </row>
    <row r="49" spans="1:3" x14ac:dyDescent="0.25">
      <c r="A49" s="1" t="s">
        <v>224</v>
      </c>
      <c r="B49" s="1" t="s">
        <v>244</v>
      </c>
      <c r="C49">
        <v>235000</v>
      </c>
    </row>
    <row r="50" spans="1:3" x14ac:dyDescent="0.25">
      <c r="A50" s="1" t="s">
        <v>221</v>
      </c>
      <c r="B50" s="1" t="s">
        <v>251</v>
      </c>
      <c r="C50">
        <v>91000</v>
      </c>
    </row>
    <row r="51" spans="1:3" x14ac:dyDescent="0.25">
      <c r="A51" s="1" t="s">
        <v>227</v>
      </c>
      <c r="B51" s="1" t="s">
        <v>250</v>
      </c>
      <c r="C51">
        <v>226000</v>
      </c>
    </row>
    <row r="52" spans="1:3" x14ac:dyDescent="0.25">
      <c r="A52" s="1" t="s">
        <v>227</v>
      </c>
      <c r="B52" s="1" t="s">
        <v>252</v>
      </c>
      <c r="C52">
        <v>890200</v>
      </c>
    </row>
    <row r="53" spans="1:3" x14ac:dyDescent="0.25">
      <c r="A53" s="1" t="s">
        <v>227</v>
      </c>
      <c r="B53" s="1" t="s">
        <v>250</v>
      </c>
      <c r="C53">
        <v>230000</v>
      </c>
    </row>
    <row r="54" spans="1:3" x14ac:dyDescent="0.25">
      <c r="A54" s="1" t="s">
        <v>223</v>
      </c>
      <c r="B54" s="1" t="s">
        <v>253</v>
      </c>
      <c r="C54">
        <v>482000</v>
      </c>
    </row>
    <row r="55" spans="1:3" x14ac:dyDescent="0.25">
      <c r="A55" s="1" t="s">
        <v>223</v>
      </c>
      <c r="B55" s="1" t="s">
        <v>253</v>
      </c>
      <c r="C55">
        <v>478000</v>
      </c>
    </row>
    <row r="56" spans="1:3" x14ac:dyDescent="0.25">
      <c r="A56" s="1" t="s">
        <v>221</v>
      </c>
      <c r="B56" s="1" t="s">
        <v>234</v>
      </c>
      <c r="C56">
        <v>306000</v>
      </c>
    </row>
    <row r="57" spans="1:3" x14ac:dyDescent="0.25">
      <c r="A57" s="1" t="s">
        <v>221</v>
      </c>
      <c r="B57" s="1" t="s">
        <v>251</v>
      </c>
      <c r="C57">
        <v>195000</v>
      </c>
    </row>
    <row r="58" spans="1:3" x14ac:dyDescent="0.25">
      <c r="A58" s="1" t="s">
        <v>223</v>
      </c>
      <c r="B58" s="1" t="s">
        <v>246</v>
      </c>
      <c r="C58">
        <v>201000</v>
      </c>
    </row>
    <row r="59" spans="1:3" x14ac:dyDescent="0.25">
      <c r="A59" s="1" t="s">
        <v>227</v>
      </c>
      <c r="B59" s="1" t="s">
        <v>254</v>
      </c>
      <c r="C59">
        <v>251000</v>
      </c>
    </row>
    <row r="60" spans="1:3" x14ac:dyDescent="0.25">
      <c r="A60" s="1" t="s">
        <v>227</v>
      </c>
      <c r="B60" s="1" t="s">
        <v>254</v>
      </c>
      <c r="C60">
        <v>247000</v>
      </c>
    </row>
    <row r="61" spans="1:3" x14ac:dyDescent="0.25">
      <c r="A61" s="1" t="s">
        <v>221</v>
      </c>
      <c r="B61" s="1" t="s">
        <v>255</v>
      </c>
      <c r="C61">
        <v>251000</v>
      </c>
    </row>
    <row r="62" spans="1:3" x14ac:dyDescent="0.25">
      <c r="A62" s="1" t="s">
        <v>227</v>
      </c>
      <c r="B62" s="1" t="s">
        <v>250</v>
      </c>
      <c r="C62">
        <v>403000</v>
      </c>
    </row>
    <row r="63" spans="1:3" x14ac:dyDescent="0.25">
      <c r="A63" s="1" t="s">
        <v>225</v>
      </c>
      <c r="B63" s="1" t="s">
        <v>240</v>
      </c>
      <c r="C63">
        <v>370000</v>
      </c>
    </row>
    <row r="64" spans="1:3" x14ac:dyDescent="0.25">
      <c r="A64" s="1" t="s">
        <v>221</v>
      </c>
      <c r="B64" s="1" t="s">
        <v>234</v>
      </c>
      <c r="C64">
        <v>310000</v>
      </c>
    </row>
    <row r="65" spans="1:3" x14ac:dyDescent="0.25">
      <c r="A65" s="1" t="s">
        <v>227</v>
      </c>
      <c r="B65" s="1" t="s">
        <v>250</v>
      </c>
      <c r="C65">
        <v>247000</v>
      </c>
    </row>
    <row r="66" spans="1:3" x14ac:dyDescent="0.25">
      <c r="A66" s="1" t="s">
        <v>222</v>
      </c>
      <c r="B66" s="1" t="s">
        <v>256</v>
      </c>
      <c r="C66">
        <v>263000</v>
      </c>
    </row>
    <row r="67" spans="1:3" x14ac:dyDescent="0.25">
      <c r="A67" s="1" t="s">
        <v>227</v>
      </c>
      <c r="B67" s="1" t="s">
        <v>257</v>
      </c>
      <c r="C67">
        <v>186300</v>
      </c>
    </row>
    <row r="68" spans="1:3" x14ac:dyDescent="0.25">
      <c r="A68" s="1" t="s">
        <v>222</v>
      </c>
      <c r="B68" s="1" t="s">
        <v>258</v>
      </c>
      <c r="C68">
        <v>312680</v>
      </c>
    </row>
    <row r="69" spans="1:3" x14ac:dyDescent="0.25">
      <c r="A69" s="1" t="s">
        <v>222</v>
      </c>
      <c r="B69" s="1" t="s">
        <v>258</v>
      </c>
      <c r="C69">
        <v>386732</v>
      </c>
    </row>
    <row r="70" spans="1:3" x14ac:dyDescent="0.25">
      <c r="A70" s="1" t="s">
        <v>221</v>
      </c>
      <c r="B70" s="1" t="s">
        <v>255</v>
      </c>
      <c r="C70">
        <v>247000</v>
      </c>
    </row>
    <row r="71" spans="1:3" x14ac:dyDescent="0.25">
      <c r="A71" s="1" t="s">
        <v>227</v>
      </c>
      <c r="B71" s="1" t="s">
        <v>259</v>
      </c>
      <c r="C71">
        <v>290000</v>
      </c>
    </row>
    <row r="72" spans="1:3" x14ac:dyDescent="0.25">
      <c r="A72" s="1" t="s">
        <v>227</v>
      </c>
      <c r="B72" s="1" t="s">
        <v>250</v>
      </c>
      <c r="C72">
        <v>243000</v>
      </c>
    </row>
    <row r="73" spans="1:3" x14ac:dyDescent="0.25">
      <c r="A73" s="1" t="s">
        <v>225</v>
      </c>
      <c r="B73" s="1" t="s">
        <v>240</v>
      </c>
      <c r="C73">
        <v>366000</v>
      </c>
    </row>
    <row r="74" spans="1:3" x14ac:dyDescent="0.25">
      <c r="A74" s="1" t="s">
        <v>221</v>
      </c>
      <c r="B74" s="1" t="s">
        <v>260</v>
      </c>
      <c r="C74">
        <v>190000</v>
      </c>
    </row>
    <row r="75" spans="1:3" x14ac:dyDescent="0.25">
      <c r="A75" s="1" t="s">
        <v>227</v>
      </c>
      <c r="B75" s="1" t="s">
        <v>250</v>
      </c>
      <c r="C75">
        <v>407000</v>
      </c>
    </row>
    <row r="76" spans="1:3" x14ac:dyDescent="0.25">
      <c r="A76" s="1" t="s">
        <v>226</v>
      </c>
      <c r="B76" s="1" t="s">
        <v>261</v>
      </c>
      <c r="C76">
        <v>760300</v>
      </c>
    </row>
    <row r="77" spans="1:3" x14ac:dyDescent="0.25">
      <c r="A77" s="1" t="s">
        <v>226</v>
      </c>
      <c r="B77" s="1" t="s">
        <v>261</v>
      </c>
      <c r="C77">
        <v>780000</v>
      </c>
    </row>
    <row r="78" spans="1:3" x14ac:dyDescent="0.25">
      <c r="A78" s="1" t="s">
        <v>224</v>
      </c>
      <c r="B78" s="1" t="s">
        <v>262</v>
      </c>
      <c r="C78">
        <v>520000</v>
      </c>
    </row>
    <row r="79" spans="1:3" x14ac:dyDescent="0.25">
      <c r="A79" s="1" t="s">
        <v>224</v>
      </c>
      <c r="B79" s="1" t="s">
        <v>262</v>
      </c>
      <c r="C79">
        <v>530000</v>
      </c>
    </row>
    <row r="80" spans="1:3" x14ac:dyDescent="0.25">
      <c r="A80" s="1" t="s">
        <v>226</v>
      </c>
      <c r="B80" s="1" t="s">
        <v>261</v>
      </c>
      <c r="C80">
        <v>655000</v>
      </c>
    </row>
    <row r="81" spans="1:3" x14ac:dyDescent="0.25">
      <c r="A81" s="1" t="s">
        <v>226</v>
      </c>
      <c r="B81" s="1" t="s">
        <v>261</v>
      </c>
      <c r="C81">
        <v>680000</v>
      </c>
    </row>
    <row r="82" spans="1:3" x14ac:dyDescent="0.25">
      <c r="A82" s="1" t="s">
        <v>224</v>
      </c>
      <c r="B82" s="1" t="s">
        <v>262</v>
      </c>
      <c r="C82">
        <v>454000</v>
      </c>
    </row>
    <row r="83" spans="1:3" x14ac:dyDescent="0.25">
      <c r="A83" s="1" t="s">
        <v>224</v>
      </c>
      <c r="B83" s="1" t="s">
        <v>262</v>
      </c>
      <c r="C83">
        <v>481000</v>
      </c>
    </row>
    <row r="84" spans="1:3" x14ac:dyDescent="0.25">
      <c r="A84" s="1" t="s">
        <v>224</v>
      </c>
      <c r="B84" s="1" t="s">
        <v>262</v>
      </c>
      <c r="C84">
        <v>490000</v>
      </c>
    </row>
    <row r="85" spans="1:3" x14ac:dyDescent="0.25">
      <c r="A85" s="1" t="s">
        <v>225</v>
      </c>
      <c r="B85" s="1" t="s">
        <v>263</v>
      </c>
      <c r="C85">
        <v>731000</v>
      </c>
    </row>
    <row r="86" spans="1:3" x14ac:dyDescent="0.25">
      <c r="A86" s="1" t="s">
        <v>226</v>
      </c>
      <c r="B86" s="1" t="s">
        <v>264</v>
      </c>
      <c r="C86">
        <v>305000</v>
      </c>
    </row>
    <row r="87" spans="1:3" x14ac:dyDescent="0.25">
      <c r="A87" s="1" t="s">
        <v>225</v>
      </c>
      <c r="B87" s="1" t="s">
        <v>265</v>
      </c>
      <c r="C87">
        <v>912000</v>
      </c>
    </row>
    <row r="88" spans="1:3" x14ac:dyDescent="0.25">
      <c r="A88" s="1" t="s">
        <v>225</v>
      </c>
      <c r="B88" s="1" t="s">
        <v>265</v>
      </c>
      <c r="C88">
        <v>930000</v>
      </c>
    </row>
    <row r="89" spans="1:3" x14ac:dyDescent="0.25">
      <c r="A89" s="1" t="s">
        <v>225</v>
      </c>
      <c r="B89" s="1" t="s">
        <v>263</v>
      </c>
      <c r="C89">
        <v>685413</v>
      </c>
    </row>
    <row r="90" spans="1:3" x14ac:dyDescent="0.25">
      <c r="A90" s="1" t="s">
        <v>225</v>
      </c>
      <c r="B90" s="1" t="s">
        <v>265</v>
      </c>
      <c r="C90">
        <v>856000</v>
      </c>
    </row>
    <row r="91" spans="1:3" x14ac:dyDescent="0.25">
      <c r="A91" s="1" t="s">
        <v>225</v>
      </c>
      <c r="B91" s="1" t="s">
        <v>240</v>
      </c>
      <c r="C91">
        <v>455000</v>
      </c>
    </row>
    <row r="92" spans="1:3" x14ac:dyDescent="0.25">
      <c r="A92" s="1" t="s">
        <v>221</v>
      </c>
      <c r="B92" s="1" t="s">
        <v>260</v>
      </c>
      <c r="C92">
        <v>186000</v>
      </c>
    </row>
    <row r="93" spans="1:3" x14ac:dyDescent="0.25">
      <c r="A93" s="1" t="s">
        <v>226</v>
      </c>
      <c r="B93" s="1" t="s">
        <v>264</v>
      </c>
      <c r="C93">
        <v>301000</v>
      </c>
    </row>
    <row r="94" spans="1:3" x14ac:dyDescent="0.25">
      <c r="A94" s="1" t="s">
        <v>223</v>
      </c>
      <c r="B94" s="1" t="s">
        <v>266</v>
      </c>
      <c r="C94">
        <v>517000</v>
      </c>
    </row>
    <row r="95" spans="1:3" x14ac:dyDescent="0.25">
      <c r="A95" s="1" t="s">
        <v>224</v>
      </c>
      <c r="B95" s="1" t="s">
        <v>267</v>
      </c>
      <c r="C95">
        <v>720000</v>
      </c>
    </row>
    <row r="96" spans="1:3" x14ac:dyDescent="0.25">
      <c r="A96" s="1" t="s">
        <v>227</v>
      </c>
      <c r="B96" s="1" t="s">
        <v>257</v>
      </c>
      <c r="C96">
        <v>190300</v>
      </c>
    </row>
    <row r="97" spans="1:3" x14ac:dyDescent="0.25">
      <c r="A97" s="1" t="s">
        <v>227</v>
      </c>
      <c r="B97" s="1" t="s">
        <v>259</v>
      </c>
      <c r="C97">
        <v>286000</v>
      </c>
    </row>
    <row r="98" spans="1:3" x14ac:dyDescent="0.25">
      <c r="A98" s="1" t="s">
        <v>223</v>
      </c>
      <c r="B98" s="1" t="s">
        <v>266</v>
      </c>
      <c r="C98">
        <v>435000</v>
      </c>
    </row>
    <row r="99" spans="1:3" x14ac:dyDescent="0.25">
      <c r="A99" s="1" t="s">
        <v>227</v>
      </c>
      <c r="B99" s="1" t="s">
        <v>268</v>
      </c>
      <c r="C99">
        <v>417671</v>
      </c>
    </row>
    <row r="100" spans="1:3" x14ac:dyDescent="0.25">
      <c r="A100" s="1" t="s">
        <v>224</v>
      </c>
      <c r="B100" s="1" t="s">
        <v>267</v>
      </c>
      <c r="C100">
        <v>630000</v>
      </c>
    </row>
    <row r="101" spans="1:3" x14ac:dyDescent="0.25">
      <c r="A101" s="1" t="s">
        <v>224</v>
      </c>
      <c r="B101" s="1" t="s">
        <v>267</v>
      </c>
      <c r="C101">
        <v>655000</v>
      </c>
    </row>
    <row r="102" spans="1:3" x14ac:dyDescent="0.25">
      <c r="A102" s="1" t="s">
        <v>224</v>
      </c>
      <c r="B102" s="1" t="s">
        <v>267</v>
      </c>
      <c r="C102">
        <v>660000</v>
      </c>
    </row>
    <row r="103" spans="1:3" x14ac:dyDescent="0.25">
      <c r="A103" s="1" t="s">
        <v>224</v>
      </c>
      <c r="B103" s="1" t="s">
        <v>267</v>
      </c>
      <c r="C103">
        <v>680000</v>
      </c>
    </row>
    <row r="104" spans="1:3" x14ac:dyDescent="0.25">
      <c r="A104" s="1" t="s">
        <v>224</v>
      </c>
      <c r="B104" s="1" t="s">
        <v>267</v>
      </c>
      <c r="C104">
        <v>590000</v>
      </c>
    </row>
    <row r="105" spans="1:3" x14ac:dyDescent="0.25">
      <c r="A105" s="1" t="s">
        <v>225</v>
      </c>
      <c r="B105" s="1" t="s">
        <v>240</v>
      </c>
      <c r="C105">
        <v>451000</v>
      </c>
    </row>
    <row r="106" spans="1:3" x14ac:dyDescent="0.25">
      <c r="A106" s="1" t="s">
        <v>226</v>
      </c>
      <c r="B106" s="1" t="s">
        <v>261</v>
      </c>
      <c r="C106">
        <v>164700</v>
      </c>
    </row>
    <row r="107" spans="1:3" x14ac:dyDescent="0.25">
      <c r="A107" s="1" t="s">
        <v>221</v>
      </c>
      <c r="B107" s="1" t="s">
        <v>269</v>
      </c>
      <c r="C107">
        <v>301344</v>
      </c>
    </row>
    <row r="108" spans="1:3" x14ac:dyDescent="0.25">
      <c r="A108" s="1" t="s">
        <v>221</v>
      </c>
      <c r="B108" s="1" t="s">
        <v>269</v>
      </c>
      <c r="C108">
        <v>315988</v>
      </c>
    </row>
    <row r="109" spans="1:3" x14ac:dyDescent="0.25">
      <c r="A109" s="1" t="s">
        <v>226</v>
      </c>
      <c r="B109" s="1" t="s">
        <v>261</v>
      </c>
      <c r="C109">
        <v>166000</v>
      </c>
    </row>
    <row r="110" spans="1:3" x14ac:dyDescent="0.25">
      <c r="A110" s="1" t="s">
        <v>221</v>
      </c>
      <c r="B110" s="1" t="s">
        <v>269</v>
      </c>
      <c r="C110">
        <v>210780</v>
      </c>
    </row>
    <row r="111" spans="1:3" x14ac:dyDescent="0.25">
      <c r="A111" s="1" t="s">
        <v>221</v>
      </c>
      <c r="B111" s="1" t="s">
        <v>269</v>
      </c>
      <c r="C111">
        <v>234760</v>
      </c>
    </row>
    <row r="112" spans="1:3" x14ac:dyDescent="0.25">
      <c r="A112" s="1" t="s">
        <v>221</v>
      </c>
      <c r="B112" s="1" t="s">
        <v>269</v>
      </c>
      <c r="C112">
        <v>198240</v>
      </c>
    </row>
    <row r="113" spans="1:3" x14ac:dyDescent="0.25">
      <c r="A113" s="1" t="s">
        <v>221</v>
      </c>
      <c r="B113" s="1" t="s">
        <v>269</v>
      </c>
      <c r="C113">
        <v>301232</v>
      </c>
    </row>
    <row r="114" spans="1:3" x14ac:dyDescent="0.25">
      <c r="A114" s="1" t="s">
        <v>226</v>
      </c>
      <c r="B114" s="1" t="s">
        <v>241</v>
      </c>
      <c r="C114">
        <v>126290</v>
      </c>
    </row>
    <row r="115" spans="1:3" x14ac:dyDescent="0.25">
      <c r="A115" s="1" t="s">
        <v>221</v>
      </c>
      <c r="B115" s="1" t="s">
        <v>269</v>
      </c>
      <c r="C115">
        <v>200123</v>
      </c>
    </row>
    <row r="116" spans="1:3" x14ac:dyDescent="0.25">
      <c r="A116" s="1" t="s">
        <v>221</v>
      </c>
      <c r="B116" s="1" t="s">
        <v>269</v>
      </c>
      <c r="C116">
        <v>235811</v>
      </c>
    </row>
    <row r="117" spans="1:3" x14ac:dyDescent="0.25">
      <c r="A117" s="1" t="s">
        <v>221</v>
      </c>
      <c r="B117" s="1" t="s">
        <v>269</v>
      </c>
      <c r="C117">
        <v>245211</v>
      </c>
    </row>
    <row r="118" spans="1:3" x14ac:dyDescent="0.25">
      <c r="A118" s="1" t="s">
        <v>221</v>
      </c>
      <c r="B118" s="1" t="s">
        <v>269</v>
      </c>
      <c r="C118">
        <v>250021</v>
      </c>
    </row>
    <row r="119" spans="1:3" x14ac:dyDescent="0.25">
      <c r="A119" s="1" t="s">
        <v>221</v>
      </c>
      <c r="B119" s="1" t="s">
        <v>269</v>
      </c>
      <c r="C119">
        <v>289567</v>
      </c>
    </row>
    <row r="120" spans="1:3" x14ac:dyDescent="0.25">
      <c r="A120" s="1" t="s">
        <v>221</v>
      </c>
      <c r="B120" s="1" t="s">
        <v>269</v>
      </c>
      <c r="C120">
        <v>189761</v>
      </c>
    </row>
    <row r="121" spans="1:3" x14ac:dyDescent="0.25">
      <c r="A121" s="1" t="s">
        <v>221</v>
      </c>
      <c r="B121" s="1" t="s">
        <v>269</v>
      </c>
      <c r="C121">
        <v>198340</v>
      </c>
    </row>
    <row r="122" spans="1:3" x14ac:dyDescent="0.25">
      <c r="A122" s="1" t="s">
        <v>226</v>
      </c>
      <c r="B122" s="1" t="s">
        <v>241</v>
      </c>
      <c r="C122">
        <v>130290</v>
      </c>
    </row>
    <row r="123" spans="1:3" x14ac:dyDescent="0.25">
      <c r="A123" s="1" t="s">
        <v>221</v>
      </c>
      <c r="B123" s="1" t="s">
        <v>269</v>
      </c>
      <c r="C123">
        <v>156724</v>
      </c>
    </row>
    <row r="124" spans="1:3" x14ac:dyDescent="0.25">
      <c r="A124" s="1" t="s">
        <v>221</v>
      </c>
      <c r="B124" s="1" t="s">
        <v>269</v>
      </c>
      <c r="C124">
        <v>160198</v>
      </c>
    </row>
    <row r="125" spans="1:3" x14ac:dyDescent="0.25">
      <c r="A125" s="1" t="s">
        <v>221</v>
      </c>
      <c r="B125" s="1" t="s">
        <v>269</v>
      </c>
      <c r="C125">
        <v>183788</v>
      </c>
    </row>
    <row r="126" spans="1:3" x14ac:dyDescent="0.25">
      <c r="A126" s="1" t="s">
        <v>227</v>
      </c>
      <c r="B126" s="1" t="s">
        <v>270</v>
      </c>
      <c r="C126">
        <v>123000</v>
      </c>
    </row>
    <row r="127" spans="1:3" x14ac:dyDescent="0.25">
      <c r="A127" s="1" t="s">
        <v>227</v>
      </c>
      <c r="B127" s="1" t="s">
        <v>270</v>
      </c>
      <c r="C127">
        <v>153000</v>
      </c>
    </row>
    <row r="128" spans="1:3" x14ac:dyDescent="0.25">
      <c r="A128" s="1" t="s">
        <v>226</v>
      </c>
      <c r="B128" s="1" t="s">
        <v>261</v>
      </c>
      <c r="C128">
        <v>170000</v>
      </c>
    </row>
    <row r="129" spans="1:3" x14ac:dyDescent="0.25">
      <c r="A129" s="1" t="s">
        <v>227</v>
      </c>
      <c r="B129" s="1" t="s">
        <v>270</v>
      </c>
      <c r="C129">
        <v>157000</v>
      </c>
    </row>
    <row r="130" spans="1:3" x14ac:dyDescent="0.25">
      <c r="A130" s="1" t="s">
        <v>226</v>
      </c>
      <c r="B130" s="1" t="s">
        <v>261</v>
      </c>
      <c r="C130">
        <v>160700</v>
      </c>
    </row>
    <row r="131" spans="1:3" x14ac:dyDescent="0.25">
      <c r="A131" s="1" t="s">
        <v>223</v>
      </c>
      <c r="B131" s="1" t="s">
        <v>271</v>
      </c>
      <c r="C131">
        <v>100000</v>
      </c>
    </row>
    <row r="132" spans="1:3" x14ac:dyDescent="0.25">
      <c r="A132" s="1" t="s">
        <v>223</v>
      </c>
      <c r="B132" s="1" t="s">
        <v>271</v>
      </c>
      <c r="C132">
        <v>108000</v>
      </c>
    </row>
    <row r="133" spans="1:3" x14ac:dyDescent="0.25">
      <c r="A133" s="1" t="s">
        <v>223</v>
      </c>
      <c r="B133" s="1" t="s">
        <v>271</v>
      </c>
      <c r="C133">
        <v>115000</v>
      </c>
    </row>
    <row r="134" spans="1:3" x14ac:dyDescent="0.25">
      <c r="A134" s="1" t="s">
        <v>223</v>
      </c>
      <c r="B134" s="1" t="s">
        <v>271</v>
      </c>
      <c r="C134">
        <v>132000</v>
      </c>
    </row>
    <row r="135" spans="1:3" x14ac:dyDescent="0.25">
      <c r="A135" s="1" t="s">
        <v>223</v>
      </c>
      <c r="B135" s="1" t="s">
        <v>271</v>
      </c>
      <c r="C135">
        <v>140000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51BDB-8110-4F4E-A1D0-6ADF66D2BC75}">
  <dimension ref="A1:C134"/>
  <sheetViews>
    <sheetView workbookViewId="0">
      <selection activeCell="D18" sqref="D18"/>
    </sheetView>
  </sheetViews>
  <sheetFormatPr defaultRowHeight="15" x14ac:dyDescent="0.25"/>
  <cols>
    <col min="1" max="1" width="19.140625" customWidth="1"/>
  </cols>
  <sheetData>
    <row r="1" spans="1:3" x14ac:dyDescent="0.25">
      <c r="A1" s="12" t="s">
        <v>183</v>
      </c>
      <c r="B1" t="s">
        <v>233</v>
      </c>
      <c r="C1" s="18">
        <v>978000</v>
      </c>
    </row>
    <row r="2" spans="1:3" x14ac:dyDescent="0.25">
      <c r="A2" s="13" t="s">
        <v>184</v>
      </c>
      <c r="B2" t="s">
        <v>233</v>
      </c>
      <c r="C2" s="4">
        <v>1200655</v>
      </c>
    </row>
    <row r="3" spans="1:3" x14ac:dyDescent="0.25">
      <c r="A3" s="14" t="s">
        <v>184</v>
      </c>
      <c r="B3" t="s">
        <v>233</v>
      </c>
      <c r="C3" s="3">
        <v>1068570</v>
      </c>
    </row>
    <row r="4" spans="1:3" x14ac:dyDescent="0.25">
      <c r="A4" s="13" t="s">
        <v>183</v>
      </c>
      <c r="B4" t="s">
        <v>233</v>
      </c>
      <c r="C4" s="4">
        <v>574000</v>
      </c>
    </row>
    <row r="5" spans="1:3" x14ac:dyDescent="0.25">
      <c r="A5" s="14" t="s">
        <v>184</v>
      </c>
      <c r="B5" t="s">
        <v>233</v>
      </c>
      <c r="C5" s="3">
        <v>936780</v>
      </c>
    </row>
    <row r="6" spans="1:3" x14ac:dyDescent="0.25">
      <c r="A6" s="13" t="s">
        <v>184</v>
      </c>
      <c r="B6" t="s">
        <v>233</v>
      </c>
      <c r="C6" s="4">
        <v>998704</v>
      </c>
    </row>
    <row r="7" spans="1:3" x14ac:dyDescent="0.25">
      <c r="A7" s="14" t="s">
        <v>183</v>
      </c>
      <c r="B7" t="s">
        <v>233</v>
      </c>
      <c r="C7" s="3">
        <v>326000</v>
      </c>
    </row>
    <row r="8" spans="1:3" x14ac:dyDescent="0.25">
      <c r="A8" s="13" t="s">
        <v>184</v>
      </c>
      <c r="B8" t="s">
        <v>233</v>
      </c>
      <c r="C8" s="4">
        <v>870233</v>
      </c>
    </row>
    <row r="9" spans="1:3" x14ac:dyDescent="0.25">
      <c r="A9" s="14" t="s">
        <v>185</v>
      </c>
      <c r="B9" t="s">
        <v>233</v>
      </c>
      <c r="C9" s="3">
        <v>186000</v>
      </c>
    </row>
    <row r="10" spans="1:3" x14ac:dyDescent="0.25">
      <c r="A10" s="13" t="s">
        <v>183</v>
      </c>
      <c r="B10" t="s">
        <v>233</v>
      </c>
      <c r="C10" s="4">
        <v>330000</v>
      </c>
    </row>
    <row r="11" spans="1:3" x14ac:dyDescent="0.25">
      <c r="A11" s="14" t="s">
        <v>185</v>
      </c>
      <c r="B11" t="s">
        <v>233</v>
      </c>
      <c r="C11" s="3">
        <v>190000</v>
      </c>
    </row>
    <row r="12" spans="1:3" x14ac:dyDescent="0.25">
      <c r="A12" s="13" t="s">
        <v>186</v>
      </c>
      <c r="B12" t="s">
        <v>233</v>
      </c>
      <c r="C12" s="4">
        <v>306000</v>
      </c>
    </row>
    <row r="13" spans="1:3" x14ac:dyDescent="0.25">
      <c r="A13" s="14" t="s">
        <v>187</v>
      </c>
      <c r="B13" t="s">
        <v>233</v>
      </c>
      <c r="C13" s="3">
        <v>992600</v>
      </c>
    </row>
    <row r="14" spans="1:3" x14ac:dyDescent="0.25">
      <c r="A14" s="13" t="s">
        <v>185</v>
      </c>
      <c r="B14" t="s">
        <v>233</v>
      </c>
      <c r="C14" s="4">
        <v>186000</v>
      </c>
    </row>
    <row r="15" spans="1:3" x14ac:dyDescent="0.25">
      <c r="A15" s="14" t="s">
        <v>188</v>
      </c>
      <c r="B15" t="s">
        <v>233</v>
      </c>
      <c r="C15" s="3">
        <v>850000</v>
      </c>
    </row>
    <row r="16" spans="1:3" x14ac:dyDescent="0.25">
      <c r="A16" s="13" t="s">
        <v>185</v>
      </c>
      <c r="B16" t="s">
        <v>233</v>
      </c>
      <c r="C16" s="4">
        <v>740000</v>
      </c>
    </row>
    <row r="17" spans="1:3" x14ac:dyDescent="0.25">
      <c r="A17" s="14" t="s">
        <v>188</v>
      </c>
      <c r="B17" t="s">
        <v>233</v>
      </c>
      <c r="C17" s="3">
        <v>846000</v>
      </c>
    </row>
    <row r="18" spans="1:3" x14ac:dyDescent="0.25">
      <c r="A18" s="13" t="s">
        <v>186</v>
      </c>
      <c r="B18" t="s">
        <v>233</v>
      </c>
      <c r="C18" s="4">
        <v>302000</v>
      </c>
    </row>
    <row r="19" spans="1:3" x14ac:dyDescent="0.25">
      <c r="A19" s="14" t="s">
        <v>185</v>
      </c>
      <c r="B19" t="s">
        <v>233</v>
      </c>
      <c r="C19" s="3">
        <v>736000</v>
      </c>
    </row>
    <row r="20" spans="1:3" x14ac:dyDescent="0.25">
      <c r="A20" s="13" t="s">
        <v>189</v>
      </c>
      <c r="B20" t="s">
        <v>233</v>
      </c>
      <c r="C20" s="4">
        <v>846000</v>
      </c>
    </row>
    <row r="21" spans="1:3" x14ac:dyDescent="0.25">
      <c r="A21" s="14" t="s">
        <v>183</v>
      </c>
      <c r="B21" t="s">
        <v>233</v>
      </c>
      <c r="C21" s="3">
        <v>268650</v>
      </c>
    </row>
    <row r="22" spans="1:3" x14ac:dyDescent="0.25">
      <c r="A22" s="13" t="s">
        <v>190</v>
      </c>
      <c r="B22" t="s">
        <v>233</v>
      </c>
      <c r="C22" s="4">
        <v>946000</v>
      </c>
    </row>
    <row r="23" spans="1:3" x14ac:dyDescent="0.25">
      <c r="A23" s="11" t="s">
        <v>183</v>
      </c>
      <c r="B23" t="s">
        <v>233</v>
      </c>
      <c r="C23" s="3">
        <v>272650</v>
      </c>
    </row>
    <row r="24" spans="1:3" x14ac:dyDescent="0.25">
      <c r="A24" s="13" t="s">
        <v>191</v>
      </c>
      <c r="B24" t="s">
        <v>233</v>
      </c>
      <c r="C24" s="4">
        <v>290000</v>
      </c>
    </row>
    <row r="25" spans="1:3" x14ac:dyDescent="0.25">
      <c r="A25" s="14" t="s">
        <v>191</v>
      </c>
      <c r="B25" t="s">
        <v>233</v>
      </c>
      <c r="C25" s="3">
        <v>286000</v>
      </c>
    </row>
    <row r="26" spans="1:3" x14ac:dyDescent="0.25">
      <c r="A26" s="13" t="s">
        <v>192</v>
      </c>
      <c r="B26" t="s">
        <v>233</v>
      </c>
      <c r="C26" s="4">
        <v>99250</v>
      </c>
    </row>
    <row r="27" spans="1:3" x14ac:dyDescent="0.25">
      <c r="A27" s="14" t="s">
        <v>190</v>
      </c>
      <c r="B27" t="s">
        <v>233</v>
      </c>
      <c r="C27" s="3">
        <v>950000</v>
      </c>
    </row>
    <row r="28" spans="1:3" x14ac:dyDescent="0.25">
      <c r="A28" s="13" t="s">
        <v>192</v>
      </c>
      <c r="B28" t="s">
        <v>233</v>
      </c>
      <c r="C28" s="4">
        <v>103250</v>
      </c>
    </row>
    <row r="29" spans="1:3" x14ac:dyDescent="0.25">
      <c r="A29" s="14" t="s">
        <v>186</v>
      </c>
      <c r="B29" t="s">
        <v>233</v>
      </c>
      <c r="C29" s="3">
        <v>302000</v>
      </c>
    </row>
    <row r="30" spans="1:3" x14ac:dyDescent="0.25">
      <c r="A30" s="13" t="s">
        <v>187</v>
      </c>
      <c r="B30" t="s">
        <v>233</v>
      </c>
      <c r="C30" s="4">
        <v>103260</v>
      </c>
    </row>
    <row r="31" spans="1:3" x14ac:dyDescent="0.25">
      <c r="A31" s="14" t="s">
        <v>193</v>
      </c>
      <c r="B31" t="s">
        <v>233</v>
      </c>
      <c r="C31" s="3">
        <v>390000</v>
      </c>
    </row>
    <row r="32" spans="1:3" x14ac:dyDescent="0.25">
      <c r="A32" s="13" t="s">
        <v>193</v>
      </c>
      <c r="B32" t="s">
        <v>233</v>
      </c>
      <c r="C32" s="4">
        <v>390000</v>
      </c>
    </row>
    <row r="33" spans="1:3" x14ac:dyDescent="0.25">
      <c r="A33" s="14" t="s">
        <v>194</v>
      </c>
      <c r="B33" t="s">
        <v>233</v>
      </c>
      <c r="C33" s="3">
        <v>266000</v>
      </c>
    </row>
    <row r="34" spans="1:3" x14ac:dyDescent="0.25">
      <c r="A34" s="15" t="s">
        <v>195</v>
      </c>
      <c r="B34" t="s">
        <v>233</v>
      </c>
      <c r="C34" s="19">
        <v>305000</v>
      </c>
    </row>
    <row r="35" spans="1:3" x14ac:dyDescent="0.25">
      <c r="A35" s="14" t="s">
        <v>196</v>
      </c>
      <c r="B35" t="s">
        <v>233</v>
      </c>
      <c r="C35" s="3">
        <v>302000</v>
      </c>
    </row>
    <row r="36" spans="1:3" x14ac:dyDescent="0.25">
      <c r="A36" s="13" t="s">
        <v>189</v>
      </c>
      <c r="B36" t="s">
        <v>233</v>
      </c>
      <c r="C36" s="4">
        <v>850000</v>
      </c>
    </row>
    <row r="37" spans="1:3" x14ac:dyDescent="0.25">
      <c r="A37" s="14" t="s">
        <v>194</v>
      </c>
      <c r="B37" t="s">
        <v>233</v>
      </c>
      <c r="C37" s="3">
        <v>270000</v>
      </c>
    </row>
    <row r="38" spans="1:3" x14ac:dyDescent="0.25">
      <c r="A38" s="13" t="s">
        <v>197</v>
      </c>
      <c r="B38" t="s">
        <v>233</v>
      </c>
      <c r="C38" s="4">
        <v>380000</v>
      </c>
    </row>
    <row r="39" spans="1:3" x14ac:dyDescent="0.25">
      <c r="A39" s="14" t="s">
        <v>196</v>
      </c>
      <c r="B39" t="s">
        <v>233</v>
      </c>
      <c r="C39" s="3">
        <v>306000</v>
      </c>
    </row>
    <row r="40" spans="1:3" x14ac:dyDescent="0.25">
      <c r="A40" s="13" t="s">
        <v>195</v>
      </c>
      <c r="B40" t="s">
        <v>233</v>
      </c>
      <c r="C40" s="4">
        <v>301000</v>
      </c>
    </row>
    <row r="41" spans="1:3" x14ac:dyDescent="0.25">
      <c r="A41" s="14" t="s">
        <v>190</v>
      </c>
      <c r="B41" t="s">
        <v>233</v>
      </c>
      <c r="C41" s="3">
        <v>360000</v>
      </c>
    </row>
    <row r="42" spans="1:3" x14ac:dyDescent="0.25">
      <c r="A42" s="13" t="s">
        <v>194</v>
      </c>
      <c r="B42" t="s">
        <v>233</v>
      </c>
      <c r="C42" s="4">
        <v>266000</v>
      </c>
    </row>
    <row r="43" spans="1:3" x14ac:dyDescent="0.25">
      <c r="A43" s="14" t="s">
        <v>198</v>
      </c>
      <c r="B43" t="s">
        <v>233</v>
      </c>
      <c r="C43" s="3">
        <v>1260000</v>
      </c>
    </row>
    <row r="44" spans="1:3" x14ac:dyDescent="0.25">
      <c r="A44" s="13" t="s">
        <v>190</v>
      </c>
      <c r="B44" t="s">
        <v>233</v>
      </c>
      <c r="C44" s="4">
        <v>356000</v>
      </c>
    </row>
    <row r="45" spans="1:3" x14ac:dyDescent="0.25">
      <c r="A45" s="14" t="s">
        <v>199</v>
      </c>
      <c r="B45" t="s">
        <v>233</v>
      </c>
      <c r="C45" s="3">
        <v>266000</v>
      </c>
    </row>
    <row r="46" spans="1:3" x14ac:dyDescent="0.25">
      <c r="A46" s="13" t="s">
        <v>193</v>
      </c>
      <c r="B46" t="s">
        <v>233</v>
      </c>
      <c r="C46" s="4">
        <v>350000</v>
      </c>
    </row>
    <row r="47" spans="1:3" x14ac:dyDescent="0.25">
      <c r="A47" s="14" t="s">
        <v>197</v>
      </c>
      <c r="B47" t="s">
        <v>233</v>
      </c>
      <c r="C47" s="3">
        <v>376000</v>
      </c>
    </row>
    <row r="48" spans="1:3" x14ac:dyDescent="0.25">
      <c r="A48" s="13" t="s">
        <v>193</v>
      </c>
      <c r="B48" t="s">
        <v>233</v>
      </c>
      <c r="C48" s="4">
        <v>235000</v>
      </c>
    </row>
    <row r="49" spans="1:3" x14ac:dyDescent="0.25">
      <c r="A49" s="14" t="s">
        <v>200</v>
      </c>
      <c r="B49" t="s">
        <v>233</v>
      </c>
      <c r="C49" s="3">
        <v>91000</v>
      </c>
    </row>
    <row r="50" spans="1:3" x14ac:dyDescent="0.25">
      <c r="A50" s="13" t="s">
        <v>199</v>
      </c>
      <c r="B50" t="s">
        <v>233</v>
      </c>
      <c r="C50" s="4">
        <v>226000</v>
      </c>
    </row>
    <row r="51" spans="1:3" x14ac:dyDescent="0.25">
      <c r="A51" s="14" t="s">
        <v>201</v>
      </c>
      <c r="B51" t="s">
        <v>233</v>
      </c>
      <c r="C51" s="3">
        <v>890200</v>
      </c>
    </row>
    <row r="52" spans="1:3" x14ac:dyDescent="0.25">
      <c r="A52" s="13" t="s">
        <v>199</v>
      </c>
      <c r="B52" t="s">
        <v>233</v>
      </c>
      <c r="C52" s="4">
        <v>230000</v>
      </c>
    </row>
    <row r="53" spans="1:3" x14ac:dyDescent="0.25">
      <c r="A53" s="14" t="s">
        <v>202</v>
      </c>
      <c r="B53" t="s">
        <v>233</v>
      </c>
      <c r="C53" s="3">
        <v>482000</v>
      </c>
    </row>
    <row r="54" spans="1:3" x14ac:dyDescent="0.25">
      <c r="A54" s="13" t="s">
        <v>202</v>
      </c>
      <c r="B54" t="s">
        <v>233</v>
      </c>
      <c r="C54" s="4">
        <v>478000</v>
      </c>
    </row>
    <row r="55" spans="1:3" x14ac:dyDescent="0.25">
      <c r="A55" s="14" t="s">
        <v>183</v>
      </c>
      <c r="B55" t="s">
        <v>233</v>
      </c>
      <c r="C55" s="3">
        <v>306000</v>
      </c>
    </row>
    <row r="56" spans="1:3" x14ac:dyDescent="0.25">
      <c r="A56" s="13" t="s">
        <v>200</v>
      </c>
      <c r="B56" t="s">
        <v>233</v>
      </c>
      <c r="C56" s="4">
        <v>195000</v>
      </c>
    </row>
    <row r="57" spans="1:3" x14ac:dyDescent="0.25">
      <c r="A57" s="14" t="s">
        <v>195</v>
      </c>
      <c r="B57" t="s">
        <v>233</v>
      </c>
      <c r="C57" s="3">
        <v>201000</v>
      </c>
    </row>
    <row r="58" spans="1:3" x14ac:dyDescent="0.25">
      <c r="A58" s="13" t="s">
        <v>203</v>
      </c>
      <c r="B58" t="s">
        <v>233</v>
      </c>
      <c r="C58" s="4">
        <v>251000</v>
      </c>
    </row>
    <row r="59" spans="1:3" x14ac:dyDescent="0.25">
      <c r="A59" s="14" t="s">
        <v>203</v>
      </c>
      <c r="B59" t="s">
        <v>233</v>
      </c>
      <c r="C59" s="3">
        <v>247000</v>
      </c>
    </row>
    <row r="60" spans="1:3" x14ac:dyDescent="0.25">
      <c r="A60" s="13" t="s">
        <v>204</v>
      </c>
      <c r="B60" t="s">
        <v>233</v>
      </c>
      <c r="C60" s="4">
        <v>251000</v>
      </c>
    </row>
    <row r="61" spans="1:3" x14ac:dyDescent="0.25">
      <c r="A61" s="14" t="s">
        <v>199</v>
      </c>
      <c r="B61" t="s">
        <v>233</v>
      </c>
      <c r="C61" s="3">
        <v>403000</v>
      </c>
    </row>
    <row r="62" spans="1:3" x14ac:dyDescent="0.25">
      <c r="A62" s="13" t="s">
        <v>189</v>
      </c>
      <c r="B62" t="s">
        <v>233</v>
      </c>
      <c r="C62" s="4">
        <v>370000</v>
      </c>
    </row>
    <row r="63" spans="1:3" x14ac:dyDescent="0.25">
      <c r="A63" s="14" t="s">
        <v>183</v>
      </c>
      <c r="B63" t="s">
        <v>233</v>
      </c>
      <c r="C63" s="3">
        <v>310000</v>
      </c>
    </row>
    <row r="64" spans="1:3" x14ac:dyDescent="0.25">
      <c r="A64" s="13" t="s">
        <v>199</v>
      </c>
      <c r="B64" t="s">
        <v>233</v>
      </c>
      <c r="C64" s="4">
        <v>247000</v>
      </c>
    </row>
    <row r="65" spans="1:3" x14ac:dyDescent="0.25">
      <c r="A65" s="14" t="s">
        <v>205</v>
      </c>
      <c r="B65" t="s">
        <v>233</v>
      </c>
      <c r="C65" s="3">
        <v>263000</v>
      </c>
    </row>
    <row r="66" spans="1:3" x14ac:dyDescent="0.25">
      <c r="A66" s="13" t="s">
        <v>206</v>
      </c>
      <c r="B66" t="s">
        <v>233</v>
      </c>
      <c r="C66" s="4">
        <v>186300</v>
      </c>
    </row>
    <row r="67" spans="1:3" x14ac:dyDescent="0.25">
      <c r="A67" s="14" t="s">
        <v>207</v>
      </c>
      <c r="B67" t="s">
        <v>233</v>
      </c>
      <c r="C67" s="3">
        <v>312680</v>
      </c>
    </row>
    <row r="68" spans="1:3" x14ac:dyDescent="0.25">
      <c r="A68" s="13" t="s">
        <v>207</v>
      </c>
      <c r="B68" t="s">
        <v>233</v>
      </c>
      <c r="C68" s="4">
        <v>386732</v>
      </c>
    </row>
    <row r="69" spans="1:3" x14ac:dyDescent="0.25">
      <c r="A69" s="14" t="s">
        <v>204</v>
      </c>
      <c r="B69" t="s">
        <v>233</v>
      </c>
      <c r="C69" s="3">
        <v>247000</v>
      </c>
    </row>
    <row r="70" spans="1:3" x14ac:dyDescent="0.25">
      <c r="A70" s="13" t="s">
        <v>208</v>
      </c>
      <c r="B70" t="s">
        <v>233</v>
      </c>
      <c r="C70" s="4">
        <v>290000</v>
      </c>
    </row>
    <row r="71" spans="1:3" x14ac:dyDescent="0.25">
      <c r="A71" s="14" t="s">
        <v>199</v>
      </c>
      <c r="B71" t="s">
        <v>233</v>
      </c>
      <c r="C71" s="3">
        <v>243000</v>
      </c>
    </row>
    <row r="72" spans="1:3" x14ac:dyDescent="0.25">
      <c r="A72" s="13" t="s">
        <v>189</v>
      </c>
      <c r="B72" t="s">
        <v>233</v>
      </c>
      <c r="C72" s="4">
        <v>366000</v>
      </c>
    </row>
    <row r="73" spans="1:3" x14ac:dyDescent="0.25">
      <c r="A73" s="14" t="s">
        <v>209</v>
      </c>
      <c r="B73" t="s">
        <v>233</v>
      </c>
      <c r="C73" s="3">
        <v>190000</v>
      </c>
    </row>
    <row r="74" spans="1:3" x14ac:dyDescent="0.25">
      <c r="A74" s="13" t="s">
        <v>199</v>
      </c>
      <c r="B74" t="s">
        <v>233</v>
      </c>
      <c r="C74" s="4">
        <v>407000</v>
      </c>
    </row>
    <row r="75" spans="1:3" x14ac:dyDescent="0.25">
      <c r="A75" s="14" t="s">
        <v>210</v>
      </c>
      <c r="B75" t="s">
        <v>233</v>
      </c>
      <c r="C75" s="3">
        <v>760300</v>
      </c>
    </row>
    <row r="76" spans="1:3" x14ac:dyDescent="0.25">
      <c r="A76" s="13" t="s">
        <v>210</v>
      </c>
      <c r="B76" t="s">
        <v>233</v>
      </c>
      <c r="C76" s="4">
        <v>780000</v>
      </c>
    </row>
    <row r="77" spans="1:3" x14ac:dyDescent="0.25">
      <c r="A77" s="14" t="s">
        <v>211</v>
      </c>
      <c r="B77" t="s">
        <v>233</v>
      </c>
      <c r="C77" s="3">
        <v>520000</v>
      </c>
    </row>
    <row r="78" spans="1:3" x14ac:dyDescent="0.25">
      <c r="A78" s="13" t="s">
        <v>211</v>
      </c>
      <c r="B78" t="s">
        <v>233</v>
      </c>
      <c r="C78" s="4">
        <v>530000</v>
      </c>
    </row>
    <row r="79" spans="1:3" x14ac:dyDescent="0.25">
      <c r="A79" s="14" t="s">
        <v>210</v>
      </c>
      <c r="B79" t="s">
        <v>233</v>
      </c>
      <c r="C79" s="3">
        <v>655000</v>
      </c>
    </row>
    <row r="80" spans="1:3" x14ac:dyDescent="0.25">
      <c r="A80" s="13" t="s">
        <v>210</v>
      </c>
      <c r="B80" t="s">
        <v>233</v>
      </c>
      <c r="C80" s="4">
        <v>680000</v>
      </c>
    </row>
    <row r="81" spans="1:3" x14ac:dyDescent="0.25">
      <c r="A81" s="14" t="s">
        <v>211</v>
      </c>
      <c r="B81" t="s">
        <v>233</v>
      </c>
      <c r="C81" s="3">
        <v>454000</v>
      </c>
    </row>
    <row r="82" spans="1:3" x14ac:dyDescent="0.25">
      <c r="A82" s="13" t="s">
        <v>211</v>
      </c>
      <c r="B82" t="s">
        <v>233</v>
      </c>
      <c r="C82" s="4">
        <v>481000</v>
      </c>
    </row>
    <row r="83" spans="1:3" x14ac:dyDescent="0.25">
      <c r="A83" s="14" t="s">
        <v>211</v>
      </c>
      <c r="B83" t="s">
        <v>233</v>
      </c>
      <c r="C83" s="3">
        <v>490000</v>
      </c>
    </row>
    <row r="84" spans="1:3" x14ac:dyDescent="0.25">
      <c r="A84" s="13" t="s">
        <v>212</v>
      </c>
      <c r="B84" t="s">
        <v>233</v>
      </c>
      <c r="C84" s="4">
        <v>731000</v>
      </c>
    </row>
    <row r="85" spans="1:3" x14ac:dyDescent="0.25">
      <c r="A85" s="14" t="s">
        <v>213</v>
      </c>
      <c r="B85" t="s">
        <v>233</v>
      </c>
      <c r="C85" s="3">
        <v>305000</v>
      </c>
    </row>
    <row r="86" spans="1:3" x14ac:dyDescent="0.25">
      <c r="A86" s="13" t="s">
        <v>214</v>
      </c>
      <c r="B86" t="s">
        <v>233</v>
      </c>
      <c r="C86" s="4">
        <v>912000</v>
      </c>
    </row>
    <row r="87" spans="1:3" x14ac:dyDescent="0.25">
      <c r="A87" s="14" t="s">
        <v>214</v>
      </c>
      <c r="B87" t="s">
        <v>233</v>
      </c>
      <c r="C87" s="3">
        <v>930000</v>
      </c>
    </row>
    <row r="88" spans="1:3" x14ac:dyDescent="0.25">
      <c r="A88" s="13" t="s">
        <v>212</v>
      </c>
      <c r="B88" t="s">
        <v>233</v>
      </c>
      <c r="C88" s="4">
        <v>685413</v>
      </c>
    </row>
    <row r="89" spans="1:3" x14ac:dyDescent="0.25">
      <c r="A89" s="14" t="s">
        <v>214</v>
      </c>
      <c r="B89" t="s">
        <v>233</v>
      </c>
      <c r="C89" s="3">
        <v>856000</v>
      </c>
    </row>
    <row r="90" spans="1:3" x14ac:dyDescent="0.25">
      <c r="A90" s="13" t="s">
        <v>189</v>
      </c>
      <c r="B90" t="s">
        <v>233</v>
      </c>
      <c r="C90" s="4">
        <v>455000</v>
      </c>
    </row>
    <row r="91" spans="1:3" x14ac:dyDescent="0.25">
      <c r="A91" s="14" t="s">
        <v>209</v>
      </c>
      <c r="B91" t="s">
        <v>233</v>
      </c>
      <c r="C91" s="3">
        <v>186000</v>
      </c>
    </row>
    <row r="92" spans="1:3" x14ac:dyDescent="0.25">
      <c r="A92" s="13" t="s">
        <v>213</v>
      </c>
      <c r="B92" t="s">
        <v>233</v>
      </c>
      <c r="C92" s="4">
        <v>301000</v>
      </c>
    </row>
    <row r="93" spans="1:3" x14ac:dyDescent="0.25">
      <c r="A93" s="14" t="s">
        <v>215</v>
      </c>
      <c r="B93" t="s">
        <v>233</v>
      </c>
      <c r="C93" s="3">
        <v>517000</v>
      </c>
    </row>
    <row r="94" spans="1:3" x14ac:dyDescent="0.25">
      <c r="A94" s="13" t="s">
        <v>216</v>
      </c>
      <c r="B94" t="s">
        <v>233</v>
      </c>
      <c r="C94" s="4">
        <v>720000</v>
      </c>
    </row>
    <row r="95" spans="1:3" x14ac:dyDescent="0.25">
      <c r="A95" s="14" t="s">
        <v>206</v>
      </c>
      <c r="B95" t="s">
        <v>233</v>
      </c>
      <c r="C95" s="3">
        <v>190300</v>
      </c>
    </row>
    <row r="96" spans="1:3" x14ac:dyDescent="0.25">
      <c r="A96" s="13" t="s">
        <v>208</v>
      </c>
      <c r="B96" t="s">
        <v>233</v>
      </c>
      <c r="C96" s="4">
        <v>286000</v>
      </c>
    </row>
    <row r="97" spans="1:3" x14ac:dyDescent="0.25">
      <c r="A97" s="14" t="s">
        <v>215</v>
      </c>
      <c r="B97" t="s">
        <v>233</v>
      </c>
      <c r="C97" s="3">
        <v>435000</v>
      </c>
    </row>
    <row r="98" spans="1:3" x14ac:dyDescent="0.25">
      <c r="A98" s="13" t="s">
        <v>217</v>
      </c>
      <c r="B98" t="s">
        <v>233</v>
      </c>
      <c r="C98" s="4">
        <v>417671</v>
      </c>
    </row>
    <row r="99" spans="1:3" x14ac:dyDescent="0.25">
      <c r="A99" s="14" t="s">
        <v>216</v>
      </c>
      <c r="B99" t="s">
        <v>233</v>
      </c>
      <c r="C99" s="3">
        <v>630000</v>
      </c>
    </row>
    <row r="100" spans="1:3" x14ac:dyDescent="0.25">
      <c r="A100" s="13" t="s">
        <v>216</v>
      </c>
      <c r="B100" t="s">
        <v>233</v>
      </c>
      <c r="C100" s="4">
        <v>655000</v>
      </c>
    </row>
    <row r="101" spans="1:3" x14ac:dyDescent="0.25">
      <c r="A101" s="14" t="s">
        <v>216</v>
      </c>
      <c r="B101" t="s">
        <v>233</v>
      </c>
      <c r="C101" s="3">
        <v>660000</v>
      </c>
    </row>
    <row r="102" spans="1:3" x14ac:dyDescent="0.25">
      <c r="A102" s="13" t="s">
        <v>216</v>
      </c>
      <c r="B102" t="s">
        <v>233</v>
      </c>
      <c r="C102" s="4">
        <v>680000</v>
      </c>
    </row>
    <row r="103" spans="1:3" x14ac:dyDescent="0.25">
      <c r="A103" s="14" t="s">
        <v>216</v>
      </c>
      <c r="B103" t="s">
        <v>233</v>
      </c>
      <c r="C103" s="3">
        <v>590000</v>
      </c>
    </row>
    <row r="104" spans="1:3" x14ac:dyDescent="0.25">
      <c r="A104" s="13" t="s">
        <v>189</v>
      </c>
      <c r="B104" t="s">
        <v>233</v>
      </c>
      <c r="C104" s="4">
        <v>451000</v>
      </c>
    </row>
    <row r="105" spans="1:3" x14ac:dyDescent="0.25">
      <c r="A105" s="14" t="s">
        <v>210</v>
      </c>
      <c r="B105" t="s">
        <v>233</v>
      </c>
      <c r="C105" s="3">
        <v>164700</v>
      </c>
    </row>
    <row r="106" spans="1:3" x14ac:dyDescent="0.25">
      <c r="A106" s="13" t="s">
        <v>218</v>
      </c>
      <c r="B106" t="s">
        <v>233</v>
      </c>
      <c r="C106" s="4">
        <v>301344</v>
      </c>
    </row>
    <row r="107" spans="1:3" x14ac:dyDescent="0.25">
      <c r="A107" s="14" t="s">
        <v>218</v>
      </c>
      <c r="B107" t="s">
        <v>233</v>
      </c>
      <c r="C107" s="3">
        <v>315988</v>
      </c>
    </row>
    <row r="108" spans="1:3" x14ac:dyDescent="0.25">
      <c r="A108" s="13" t="s">
        <v>210</v>
      </c>
      <c r="B108" t="s">
        <v>233</v>
      </c>
      <c r="C108" s="4">
        <v>166000</v>
      </c>
    </row>
    <row r="109" spans="1:3" x14ac:dyDescent="0.25">
      <c r="A109" s="14" t="s">
        <v>218</v>
      </c>
      <c r="B109" t="s">
        <v>233</v>
      </c>
      <c r="C109" s="3">
        <v>210780</v>
      </c>
    </row>
    <row r="110" spans="1:3" x14ac:dyDescent="0.25">
      <c r="A110" s="13" t="s">
        <v>218</v>
      </c>
      <c r="B110" t="s">
        <v>233</v>
      </c>
      <c r="C110" s="4">
        <v>234760</v>
      </c>
    </row>
    <row r="111" spans="1:3" x14ac:dyDescent="0.25">
      <c r="A111" s="14" t="s">
        <v>218</v>
      </c>
      <c r="B111" t="s">
        <v>233</v>
      </c>
      <c r="C111" s="3">
        <v>198240</v>
      </c>
    </row>
    <row r="112" spans="1:3" x14ac:dyDescent="0.25">
      <c r="A112" s="13" t="s">
        <v>218</v>
      </c>
      <c r="B112" t="s">
        <v>233</v>
      </c>
      <c r="C112" s="4">
        <v>301232</v>
      </c>
    </row>
    <row r="113" spans="1:3" x14ac:dyDescent="0.25">
      <c r="A113" s="14" t="s">
        <v>190</v>
      </c>
      <c r="B113" t="s">
        <v>233</v>
      </c>
      <c r="C113" s="3">
        <v>126290</v>
      </c>
    </row>
    <row r="114" spans="1:3" x14ac:dyDescent="0.25">
      <c r="A114" s="13" t="s">
        <v>218</v>
      </c>
      <c r="B114" t="s">
        <v>233</v>
      </c>
      <c r="C114" s="4">
        <v>200123</v>
      </c>
    </row>
    <row r="115" spans="1:3" x14ac:dyDescent="0.25">
      <c r="A115" s="14" t="s">
        <v>218</v>
      </c>
      <c r="B115" t="s">
        <v>233</v>
      </c>
      <c r="C115" s="3">
        <v>235811</v>
      </c>
    </row>
    <row r="116" spans="1:3" x14ac:dyDescent="0.25">
      <c r="A116" s="13" t="s">
        <v>218</v>
      </c>
      <c r="B116" t="s">
        <v>233</v>
      </c>
      <c r="C116" s="4">
        <v>245211</v>
      </c>
    </row>
    <row r="117" spans="1:3" x14ac:dyDescent="0.25">
      <c r="A117" s="14" t="s">
        <v>218</v>
      </c>
      <c r="B117" t="s">
        <v>233</v>
      </c>
      <c r="C117" s="3">
        <v>250021</v>
      </c>
    </row>
    <row r="118" spans="1:3" x14ac:dyDescent="0.25">
      <c r="A118" s="13" t="s">
        <v>218</v>
      </c>
      <c r="B118" t="s">
        <v>233</v>
      </c>
      <c r="C118" s="4">
        <v>289567</v>
      </c>
    </row>
    <row r="119" spans="1:3" x14ac:dyDescent="0.25">
      <c r="A119" s="14" t="s">
        <v>218</v>
      </c>
      <c r="B119" t="s">
        <v>233</v>
      </c>
      <c r="C119" s="3">
        <v>189761</v>
      </c>
    </row>
    <row r="120" spans="1:3" x14ac:dyDescent="0.25">
      <c r="A120" s="13" t="s">
        <v>218</v>
      </c>
      <c r="B120" t="s">
        <v>233</v>
      </c>
      <c r="C120" s="4">
        <v>198340</v>
      </c>
    </row>
    <row r="121" spans="1:3" x14ac:dyDescent="0.25">
      <c r="A121" s="14" t="s">
        <v>190</v>
      </c>
      <c r="B121" t="s">
        <v>233</v>
      </c>
      <c r="C121" s="3">
        <v>130290</v>
      </c>
    </row>
    <row r="122" spans="1:3" x14ac:dyDescent="0.25">
      <c r="A122" s="13" t="s">
        <v>218</v>
      </c>
      <c r="B122" t="s">
        <v>233</v>
      </c>
      <c r="C122" s="4">
        <v>156724</v>
      </c>
    </row>
    <row r="123" spans="1:3" x14ac:dyDescent="0.25">
      <c r="A123" s="14" t="s">
        <v>218</v>
      </c>
      <c r="B123" t="s">
        <v>233</v>
      </c>
      <c r="C123" s="3">
        <v>160198</v>
      </c>
    </row>
    <row r="124" spans="1:3" x14ac:dyDescent="0.25">
      <c r="A124" s="13" t="s">
        <v>218</v>
      </c>
      <c r="B124" t="s">
        <v>233</v>
      </c>
      <c r="C124" s="4">
        <v>183788</v>
      </c>
    </row>
    <row r="125" spans="1:3" x14ac:dyDescent="0.25">
      <c r="A125" s="14" t="s">
        <v>219</v>
      </c>
      <c r="B125" t="s">
        <v>233</v>
      </c>
      <c r="C125" s="3">
        <v>123000</v>
      </c>
    </row>
    <row r="126" spans="1:3" x14ac:dyDescent="0.25">
      <c r="A126" s="13" t="s">
        <v>219</v>
      </c>
      <c r="B126" t="s">
        <v>233</v>
      </c>
      <c r="C126" s="4">
        <v>153000</v>
      </c>
    </row>
    <row r="127" spans="1:3" x14ac:dyDescent="0.25">
      <c r="A127" s="14" t="s">
        <v>210</v>
      </c>
      <c r="B127" t="s">
        <v>233</v>
      </c>
      <c r="C127" s="3">
        <v>170000</v>
      </c>
    </row>
    <row r="128" spans="1:3" x14ac:dyDescent="0.25">
      <c r="A128" s="13" t="s">
        <v>219</v>
      </c>
      <c r="B128" t="s">
        <v>233</v>
      </c>
      <c r="C128" s="4">
        <v>157000</v>
      </c>
    </row>
    <row r="129" spans="1:3" x14ac:dyDescent="0.25">
      <c r="A129" s="14" t="s">
        <v>210</v>
      </c>
      <c r="B129" t="s">
        <v>233</v>
      </c>
      <c r="C129" s="3">
        <v>160700</v>
      </c>
    </row>
    <row r="130" spans="1:3" x14ac:dyDescent="0.25">
      <c r="A130" s="13" t="s">
        <v>220</v>
      </c>
      <c r="B130" t="s">
        <v>233</v>
      </c>
      <c r="C130" s="4">
        <v>100000</v>
      </c>
    </row>
    <row r="131" spans="1:3" x14ac:dyDescent="0.25">
      <c r="A131" s="14" t="s">
        <v>220</v>
      </c>
      <c r="B131" t="s">
        <v>233</v>
      </c>
      <c r="C131" s="3">
        <v>108000</v>
      </c>
    </row>
    <row r="132" spans="1:3" x14ac:dyDescent="0.25">
      <c r="A132" s="13" t="s">
        <v>220</v>
      </c>
      <c r="B132" t="s">
        <v>233</v>
      </c>
      <c r="C132" s="4">
        <v>115000</v>
      </c>
    </row>
    <row r="133" spans="1:3" x14ac:dyDescent="0.25">
      <c r="A133" s="14" t="s">
        <v>220</v>
      </c>
      <c r="B133" t="s">
        <v>233</v>
      </c>
      <c r="C133" s="3">
        <v>132000</v>
      </c>
    </row>
    <row r="134" spans="1:3" x14ac:dyDescent="0.25">
      <c r="A134" s="13" t="s">
        <v>220</v>
      </c>
      <c r="B134" t="s">
        <v>233</v>
      </c>
      <c r="C134" s="4">
        <v>140000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CC697-8589-46D7-9B20-A804197CE6CC}">
  <dimension ref="A1:C135"/>
  <sheetViews>
    <sheetView workbookViewId="0">
      <selection activeCell="H28" sqref="H28"/>
    </sheetView>
  </sheetViews>
  <sheetFormatPr defaultRowHeight="15" x14ac:dyDescent="0.25"/>
  <cols>
    <col min="1" max="2" width="13.85546875" style="21" customWidth="1"/>
    <col min="3" max="3" width="9.28515625" customWidth="1"/>
  </cols>
  <sheetData>
    <row r="1" spans="1:3" x14ac:dyDescent="0.25">
      <c r="A1" s="21" t="s">
        <v>278</v>
      </c>
      <c r="B1" s="21" t="s">
        <v>278</v>
      </c>
      <c r="C1" t="s">
        <v>228</v>
      </c>
    </row>
    <row r="2" spans="1:3" x14ac:dyDescent="0.25">
      <c r="A2" s="21">
        <f>transport[[#This Row],[Rok_produkcji]]</f>
        <v>2009</v>
      </c>
      <c r="B2" s="21">
        <f>transport[[#This Row],[Rok_produkcji]]</f>
        <v>2009</v>
      </c>
      <c r="C2" s="1" t="str">
        <f>LEFT(transport[[#This Row],[Marka_i_model]],FIND(" ",transport[[#This Row],[Marka_i_model]])-1)</f>
        <v>Mercedes</v>
      </c>
    </row>
    <row r="3" spans="1:3" x14ac:dyDescent="0.25">
      <c r="A3" s="21">
        <f>transport[[#This Row],[Rok_produkcji]]</f>
        <v>2006</v>
      </c>
      <c r="B3" s="21">
        <f>transport[[#This Row],[Rok_produkcji]]</f>
        <v>2006</v>
      </c>
      <c r="C3" s="1" t="str">
        <f>LEFT(transport[[#This Row],[Marka_i_model]],FIND(" ",transport[[#This Row],[Marka_i_model]])-1)</f>
        <v>Iveco</v>
      </c>
    </row>
    <row r="4" spans="1:3" x14ac:dyDescent="0.25">
      <c r="A4" s="21">
        <f>transport[[#This Row],[Rok_produkcji]]</f>
        <v>2006</v>
      </c>
      <c r="B4" s="21">
        <f>transport[[#This Row],[Rok_produkcji]]</f>
        <v>2006</v>
      </c>
      <c r="C4" s="1" t="str">
        <f>LEFT(transport[[#This Row],[Marka_i_model]],FIND(" ",transport[[#This Row],[Marka_i_model]])-1)</f>
        <v>Iveco</v>
      </c>
    </row>
    <row r="5" spans="1:3" x14ac:dyDescent="0.25">
      <c r="A5" s="21">
        <f>transport[[#This Row],[Rok_produkcji]]</f>
        <v>2010</v>
      </c>
      <c r="B5" s="21">
        <f>transport[[#This Row],[Rok_produkcji]]</f>
        <v>2010</v>
      </c>
      <c r="C5" s="1" t="str">
        <f>LEFT(transport[[#This Row],[Marka_i_model]],FIND(" ",transport[[#This Row],[Marka_i_model]])-1)</f>
        <v>Iveco</v>
      </c>
    </row>
    <row r="6" spans="1:3" x14ac:dyDescent="0.25">
      <c r="A6" s="21">
        <f>transport[[#This Row],[Rok_produkcji]]</f>
        <v>2006</v>
      </c>
      <c r="B6" s="21">
        <f>transport[[#This Row],[Rok_produkcji]]</f>
        <v>2006</v>
      </c>
      <c r="C6" s="1" t="str">
        <f>LEFT(transport[[#This Row],[Marka_i_model]],FIND(" ",transport[[#This Row],[Marka_i_model]])-1)</f>
        <v>Iveco</v>
      </c>
    </row>
    <row r="7" spans="1:3" x14ac:dyDescent="0.25">
      <c r="A7" s="21">
        <f>transport[[#This Row],[Rok_produkcji]]</f>
        <v>2010</v>
      </c>
      <c r="B7" s="21">
        <f>transport[[#This Row],[Rok_produkcji]]</f>
        <v>2010</v>
      </c>
      <c r="C7" s="1" t="str">
        <f>LEFT(transport[[#This Row],[Marka_i_model]],FIND(" ",transport[[#This Row],[Marka_i_model]])-1)</f>
        <v>Mercedes</v>
      </c>
    </row>
    <row r="8" spans="1:3" x14ac:dyDescent="0.25">
      <c r="A8" s="21">
        <f>transport[[#This Row],[Rok_produkcji]]</f>
        <v>2006</v>
      </c>
      <c r="B8" s="21">
        <f>transport[[#This Row],[Rok_produkcji]]</f>
        <v>2006</v>
      </c>
      <c r="C8" s="1" t="str">
        <f>LEFT(transport[[#This Row],[Marka_i_model]],FIND(" ",transport[[#This Row],[Marka_i_model]])-1)</f>
        <v>Iveco</v>
      </c>
    </row>
    <row r="9" spans="1:3" x14ac:dyDescent="0.25">
      <c r="A9" s="21">
        <f>transport[[#This Row],[Rok_produkcji]]</f>
        <v>2006</v>
      </c>
      <c r="B9" s="21">
        <f>transport[[#This Row],[Rok_produkcji]]</f>
        <v>2006</v>
      </c>
      <c r="C9" s="1" t="str">
        <f>LEFT(transport[[#This Row],[Marka_i_model]],FIND(" ",transport[[#This Row],[Marka_i_model]])-1)</f>
        <v>Iveco</v>
      </c>
    </row>
    <row r="10" spans="1:3" x14ac:dyDescent="0.25">
      <c r="A10" s="21">
        <f>transport[[#This Row],[Rok_produkcji]]</f>
        <v>2012</v>
      </c>
      <c r="B10" s="21">
        <f>transport[[#This Row],[Rok_produkcji]]</f>
        <v>2012</v>
      </c>
      <c r="C10" s="1" t="str">
        <f>LEFT(transport[[#This Row],[Marka_i_model]],FIND(" ",transport[[#This Row],[Marka_i_model]])-1)</f>
        <v>Iveco</v>
      </c>
    </row>
    <row r="11" spans="1:3" x14ac:dyDescent="0.25">
      <c r="A11" s="21">
        <f>transport[[#This Row],[Rok_produkcji]]</f>
        <v>2012</v>
      </c>
      <c r="B11" s="21">
        <f>transport[[#This Row],[Rok_produkcji]]</f>
        <v>2012</v>
      </c>
      <c r="C11" s="1" t="str">
        <f>LEFT(transport[[#This Row],[Marka_i_model]],FIND(" ",transport[[#This Row],[Marka_i_model]])-1)</f>
        <v>Iveco</v>
      </c>
    </row>
    <row r="12" spans="1:3" x14ac:dyDescent="0.25">
      <c r="A12" s="21">
        <f>transport[[#This Row],[Rok_produkcji]]</f>
        <v>2010</v>
      </c>
      <c r="B12" s="21">
        <f>transport[[#This Row],[Rok_produkcji]]</f>
        <v>2010</v>
      </c>
      <c r="C12" s="1" t="str">
        <f>LEFT(transport[[#This Row],[Marka_i_model]],FIND(" ",transport[[#This Row],[Marka_i_model]])-1)</f>
        <v>DAF</v>
      </c>
    </row>
    <row r="13" spans="1:3" x14ac:dyDescent="0.25">
      <c r="A13" s="21">
        <f>transport[[#This Row],[Rok_produkcji]]</f>
        <v>2012</v>
      </c>
      <c r="B13" s="21">
        <f>transport[[#This Row],[Rok_produkcji]]</f>
        <v>2012</v>
      </c>
      <c r="C13" s="1" t="str">
        <f>LEFT(transport[[#This Row],[Marka_i_model]],FIND(" ",transport[[#This Row],[Marka_i_model]])-1)</f>
        <v>DAF</v>
      </c>
    </row>
    <row r="14" spans="1:3" x14ac:dyDescent="0.25">
      <c r="A14" s="21">
        <f>transport[[#This Row],[Rok_produkcji]]</f>
        <v>2010</v>
      </c>
      <c r="B14" s="21">
        <f>transport[[#This Row],[Rok_produkcji]]</f>
        <v>2010</v>
      </c>
      <c r="C14" s="1" t="str">
        <f>LEFT(transport[[#This Row],[Marka_i_model]],FIND(" ",transport[[#This Row],[Marka_i_model]])-1)</f>
        <v>DAF</v>
      </c>
    </row>
    <row r="15" spans="1:3" x14ac:dyDescent="0.25">
      <c r="A15" s="21">
        <f>transport[[#This Row],[Rok_produkcji]]</f>
        <v>2013</v>
      </c>
      <c r="B15" s="21">
        <f>transport[[#This Row],[Rok_produkcji]]</f>
        <v>2013</v>
      </c>
      <c r="C15" s="1" t="str">
        <f>LEFT(transport[[#This Row],[Marka_i_model]],FIND(" ",transport[[#This Row],[Marka_i_model]])-1)</f>
        <v>DAF</v>
      </c>
    </row>
    <row r="16" spans="1:3" x14ac:dyDescent="0.25">
      <c r="A16" s="21">
        <f>transport[[#This Row],[Rok_produkcji]]</f>
        <v>2009</v>
      </c>
      <c r="B16" s="21">
        <f>transport[[#This Row],[Rok_produkcji]]</f>
        <v>2009</v>
      </c>
      <c r="C16" s="1" t="str">
        <f>LEFT(transport[[#This Row],[Marka_i_model]],FIND(" ",transport[[#This Row],[Marka_i_model]])-1)</f>
        <v>MAN</v>
      </c>
    </row>
    <row r="17" spans="1:3" x14ac:dyDescent="0.25">
      <c r="A17" s="21">
        <f>transport[[#This Row],[Rok_produkcji]]</f>
        <v>2010</v>
      </c>
      <c r="B17" s="21">
        <f>transport[[#This Row],[Rok_produkcji]]</f>
        <v>2010</v>
      </c>
      <c r="C17" s="1" t="str">
        <f>LEFT(transport[[#This Row],[Marka_i_model]],FIND(" ",transport[[#This Row],[Marka_i_model]])-1)</f>
        <v>MAN</v>
      </c>
    </row>
    <row r="18" spans="1:3" x14ac:dyDescent="0.25">
      <c r="A18" s="21">
        <f>transport[[#This Row],[Rok_produkcji]]</f>
        <v>2008</v>
      </c>
      <c r="B18" s="21">
        <f>transport[[#This Row],[Rok_produkcji]]</f>
        <v>2008</v>
      </c>
      <c r="C18" s="1" t="str">
        <f>LEFT(transport[[#This Row],[Marka_i_model]],FIND(" ",transport[[#This Row],[Marka_i_model]])-1)</f>
        <v>Volvo</v>
      </c>
    </row>
    <row r="19" spans="1:3" x14ac:dyDescent="0.25">
      <c r="A19" s="21">
        <f>transport[[#This Row],[Rok_produkcji]]</f>
        <v>2009</v>
      </c>
      <c r="B19" s="21">
        <f>transport[[#This Row],[Rok_produkcji]]</f>
        <v>2009</v>
      </c>
      <c r="C19" s="1" t="str">
        <f>LEFT(transport[[#This Row],[Marka_i_model]],FIND(" ",transport[[#This Row],[Marka_i_model]])-1)</f>
        <v>Volvo</v>
      </c>
    </row>
    <row r="20" spans="1:3" x14ac:dyDescent="0.25">
      <c r="A20" s="21">
        <f>transport[[#This Row],[Rok_produkcji]]</f>
        <v>2012</v>
      </c>
      <c r="B20" s="21">
        <f>transport[[#This Row],[Rok_produkcji]]</f>
        <v>2012</v>
      </c>
      <c r="C20" s="1" t="str">
        <f>LEFT(transport[[#This Row],[Marka_i_model]],FIND(" ",transport[[#This Row],[Marka_i_model]])-1)</f>
        <v>Volvo</v>
      </c>
    </row>
    <row r="21" spans="1:3" x14ac:dyDescent="0.25">
      <c r="A21" s="21">
        <f>transport[[#This Row],[Rok_produkcji]]</f>
        <v>2014</v>
      </c>
      <c r="B21" s="21">
        <f>transport[[#This Row],[Rok_produkcji]]</f>
        <v>2014</v>
      </c>
      <c r="C21" s="1" t="str">
        <f>LEFT(transport[[#This Row],[Marka_i_model]],FIND(" ",transport[[#This Row],[Marka_i_model]])-1)</f>
        <v>Mercedes</v>
      </c>
    </row>
    <row r="22" spans="1:3" x14ac:dyDescent="0.25">
      <c r="A22" s="21">
        <f>transport[[#This Row],[Rok_produkcji]]</f>
        <v>2015</v>
      </c>
      <c r="B22" s="21">
        <f>transport[[#This Row],[Rok_produkcji]]</f>
        <v>2015</v>
      </c>
      <c r="C22" s="1" t="str">
        <f>LEFT(transport[[#This Row],[Marka_i_model]],FIND(" ",transport[[#This Row],[Marka_i_model]])-1)</f>
        <v>Mercedes</v>
      </c>
    </row>
    <row r="23" spans="1:3" x14ac:dyDescent="0.25">
      <c r="A23" s="21">
        <f>transport[[#This Row],[Rok_produkcji]]</f>
        <v>2012</v>
      </c>
      <c r="B23" s="21">
        <f>transport[[#This Row],[Rok_produkcji]]</f>
        <v>2012</v>
      </c>
      <c r="C23" s="1" t="str">
        <f>LEFT(transport[[#This Row],[Marka_i_model]],FIND(" ",transport[[#This Row],[Marka_i_model]])-1)</f>
        <v>DAF</v>
      </c>
    </row>
    <row r="24" spans="1:3" x14ac:dyDescent="0.25">
      <c r="A24" s="21">
        <f>transport[[#This Row],[Rok_produkcji]]</f>
        <v>2013</v>
      </c>
      <c r="B24" s="21">
        <f>transport[[#This Row],[Rok_produkcji]]</f>
        <v>2013</v>
      </c>
      <c r="C24" s="1" t="str">
        <f>LEFT(transport[[#This Row],[Marka_i_model]],FIND(" ",transport[[#This Row],[Marka_i_model]])-1)</f>
        <v>DAF</v>
      </c>
    </row>
    <row r="25" spans="1:3" x14ac:dyDescent="0.25">
      <c r="A25" s="21">
        <f>transport[[#This Row],[Rok_produkcji]]</f>
        <v>2009</v>
      </c>
      <c r="B25" s="21">
        <f>transport[[#This Row],[Rok_produkcji]]</f>
        <v>2009</v>
      </c>
      <c r="C25" s="1" t="str">
        <f>LEFT(transport[[#This Row],[Marka_i_model]],FIND(" ",transport[[#This Row],[Marka_i_model]])-1)</f>
        <v>Iveco</v>
      </c>
    </row>
    <row r="26" spans="1:3" x14ac:dyDescent="0.25">
      <c r="A26" s="21">
        <f>transport[[#This Row],[Rok_produkcji]]</f>
        <v>2010</v>
      </c>
      <c r="B26" s="21">
        <f>transport[[#This Row],[Rok_produkcji]]</f>
        <v>2010</v>
      </c>
      <c r="C26" s="1" t="str">
        <f>LEFT(transport[[#This Row],[Marka_i_model]],FIND(" ",transport[[#This Row],[Marka_i_model]])-1)</f>
        <v>Iveco</v>
      </c>
    </row>
    <row r="27" spans="1:3" x14ac:dyDescent="0.25">
      <c r="A27" s="21">
        <f>transport[[#This Row],[Rok_produkcji]]</f>
        <v>2009</v>
      </c>
      <c r="B27" s="21">
        <f>transport[[#This Row],[Rok_produkcji]]</f>
        <v>2009</v>
      </c>
      <c r="C27" s="1" t="str">
        <f>LEFT(transport[[#This Row],[Marka_i_model]],FIND(" ",transport[[#This Row],[Marka_i_model]])-1)</f>
        <v>Mercedes</v>
      </c>
    </row>
    <row r="28" spans="1:3" x14ac:dyDescent="0.25">
      <c r="A28" s="21">
        <f>transport[[#This Row],[Rok_produkcji]]</f>
        <v>2010</v>
      </c>
      <c r="B28" s="21">
        <f>transport[[#This Row],[Rok_produkcji]]</f>
        <v>2010</v>
      </c>
      <c r="C28" s="1" t="str">
        <f>LEFT(transport[[#This Row],[Marka_i_model]],FIND(" ",transport[[#This Row],[Marka_i_model]])-1)</f>
        <v>Renault</v>
      </c>
    </row>
    <row r="29" spans="1:3" x14ac:dyDescent="0.25">
      <c r="A29" s="21">
        <f>transport[[#This Row],[Rok_produkcji]]</f>
        <v>2010</v>
      </c>
      <c r="B29" s="21">
        <f>transport[[#This Row],[Rok_produkcji]]</f>
        <v>2010</v>
      </c>
      <c r="C29" s="1" t="str">
        <f>LEFT(transport[[#This Row],[Marka_i_model]],FIND(" ",transport[[#This Row],[Marka_i_model]])-1)</f>
        <v>Mercedes</v>
      </c>
    </row>
    <row r="30" spans="1:3" x14ac:dyDescent="0.25">
      <c r="A30" s="21">
        <f>transport[[#This Row],[Rok_produkcji]]</f>
        <v>2011</v>
      </c>
      <c r="B30" s="21">
        <f>transport[[#This Row],[Rok_produkcji]]</f>
        <v>2011</v>
      </c>
      <c r="C30" s="1" t="str">
        <f>LEFT(transport[[#This Row],[Marka_i_model]],FIND(" ",transport[[#This Row],[Marka_i_model]])-1)</f>
        <v>Renault</v>
      </c>
    </row>
    <row r="31" spans="1:3" x14ac:dyDescent="0.25">
      <c r="A31" s="21">
        <f>transport[[#This Row],[Rok_produkcji]]</f>
        <v>2012</v>
      </c>
      <c r="B31" s="21">
        <f>transport[[#This Row],[Rok_produkcji]]</f>
        <v>2012</v>
      </c>
      <c r="C31" s="1" t="str">
        <f>LEFT(transport[[#This Row],[Marka_i_model]],FIND(" ",transport[[#This Row],[Marka_i_model]])-1)</f>
        <v>DAF</v>
      </c>
    </row>
    <row r="32" spans="1:3" x14ac:dyDescent="0.25">
      <c r="A32" s="21">
        <f>transport[[#This Row],[Rok_produkcji]]</f>
        <v>2012</v>
      </c>
      <c r="B32" s="21">
        <f>transport[[#This Row],[Rok_produkcji]]</f>
        <v>2012</v>
      </c>
      <c r="C32" s="1" t="str">
        <f>LEFT(transport[[#This Row],[Marka_i_model]],FIND(" ",transport[[#This Row],[Marka_i_model]])-1)</f>
        <v>DAF</v>
      </c>
    </row>
    <row r="33" spans="1:3" x14ac:dyDescent="0.25">
      <c r="A33" s="21">
        <f>transport[[#This Row],[Rok_produkcji]]</f>
        <v>2012</v>
      </c>
      <c r="B33" s="21">
        <f>transport[[#This Row],[Rok_produkcji]]</f>
        <v>2012</v>
      </c>
      <c r="C33" s="1" t="str">
        <f>LEFT(transport[[#This Row],[Marka_i_model]],FIND(" ",transport[[#This Row],[Marka_i_model]])-1)</f>
        <v>DAF</v>
      </c>
    </row>
    <row r="34" spans="1:3" x14ac:dyDescent="0.25">
      <c r="A34" s="21">
        <f>transport[[#This Row],[Rok_produkcji]]</f>
        <v>2012</v>
      </c>
      <c r="B34" s="21">
        <f>transport[[#This Row],[Rok_produkcji]]</f>
        <v>2012</v>
      </c>
      <c r="C34" s="1" t="str">
        <f>LEFT(transport[[#This Row],[Marka_i_model]],FIND(" ",transport[[#This Row],[Marka_i_model]])-1)</f>
        <v>DAF</v>
      </c>
    </row>
    <row r="35" spans="1:3" x14ac:dyDescent="0.25">
      <c r="A35" s="21">
        <f>transport[[#This Row],[Rok_produkcji]]</f>
        <v>2012</v>
      </c>
      <c r="B35" s="21">
        <f>transport[[#This Row],[Rok_produkcji]]</f>
        <v>2012</v>
      </c>
      <c r="C35" s="1" t="str">
        <f>LEFT(transport[[#This Row],[Marka_i_model]],FIND(" ",transport[[#This Row],[Marka_i_model]])-1)</f>
        <v>DAF</v>
      </c>
    </row>
    <row r="36" spans="1:3" x14ac:dyDescent="0.25">
      <c r="A36" s="21">
        <f>transport[[#This Row],[Rok_produkcji]]</f>
        <v>2009</v>
      </c>
      <c r="B36" s="21">
        <f>transport[[#This Row],[Rok_produkcji]]</f>
        <v>2009</v>
      </c>
      <c r="C36" s="1" t="str">
        <f>LEFT(transport[[#This Row],[Marka_i_model]],FIND(" ",transport[[#This Row],[Marka_i_model]])-1)</f>
        <v>Scania</v>
      </c>
    </row>
    <row r="37" spans="1:3" x14ac:dyDescent="0.25">
      <c r="A37" s="21">
        <f>transport[[#This Row],[Rok_produkcji]]</f>
        <v>2009</v>
      </c>
      <c r="B37" s="21">
        <f>transport[[#This Row],[Rok_produkcji]]</f>
        <v>2009</v>
      </c>
      <c r="C37" s="1" t="str">
        <f>LEFT(transport[[#This Row],[Marka_i_model]],FIND(" ",transport[[#This Row],[Marka_i_model]])-1)</f>
        <v>Scania</v>
      </c>
    </row>
    <row r="38" spans="1:3" x14ac:dyDescent="0.25">
      <c r="A38" s="21">
        <f>transport[[#This Row],[Rok_produkcji]]</f>
        <v>2009</v>
      </c>
      <c r="B38" s="21">
        <f>transport[[#This Row],[Rok_produkcji]]</f>
        <v>2009</v>
      </c>
      <c r="C38" s="1" t="str">
        <f>LEFT(transport[[#This Row],[Marka_i_model]],FIND(" ",transport[[#This Row],[Marka_i_model]])-1)</f>
        <v>Iveco</v>
      </c>
    </row>
    <row r="39" spans="1:3" x14ac:dyDescent="0.25">
      <c r="A39" s="21">
        <f>transport[[#This Row],[Rok_produkcji]]</f>
        <v>2012</v>
      </c>
      <c r="B39" s="21">
        <f>transport[[#This Row],[Rok_produkcji]]</f>
        <v>2012</v>
      </c>
      <c r="C39" s="1" t="str">
        <f>LEFT(transport[[#This Row],[Marka_i_model]],FIND(" ",transport[[#This Row],[Marka_i_model]])-1)</f>
        <v>Iveco</v>
      </c>
    </row>
    <row r="40" spans="1:3" x14ac:dyDescent="0.25">
      <c r="A40" s="21">
        <f>transport[[#This Row],[Rok_produkcji]]</f>
        <v>2008</v>
      </c>
      <c r="B40" s="21">
        <f>transport[[#This Row],[Rok_produkcji]]</f>
        <v>2008</v>
      </c>
      <c r="C40" s="1" t="str">
        <f>LEFT(transport[[#This Row],[Marka_i_model]],FIND(" ",transport[[#This Row],[Marka_i_model]])-1)</f>
        <v>Volvo</v>
      </c>
    </row>
    <row r="41" spans="1:3" x14ac:dyDescent="0.25">
      <c r="A41" s="21">
        <f>transport[[#This Row],[Rok_produkcji]]</f>
        <v>2009</v>
      </c>
      <c r="B41" s="21">
        <f>transport[[#This Row],[Rok_produkcji]]</f>
        <v>2009</v>
      </c>
      <c r="C41" s="1" t="str">
        <f>LEFT(transport[[#This Row],[Marka_i_model]],FIND(" ",transport[[#This Row],[Marka_i_model]])-1)</f>
        <v>Volvo</v>
      </c>
    </row>
    <row r="42" spans="1:3" x14ac:dyDescent="0.25">
      <c r="A42" s="21">
        <f>transport[[#This Row],[Rok_produkcji]]</f>
        <v>2009</v>
      </c>
      <c r="B42" s="21">
        <f>transport[[#This Row],[Rok_produkcji]]</f>
        <v>2009</v>
      </c>
      <c r="C42" s="1" t="str">
        <f>LEFT(transport[[#This Row],[Marka_i_model]],FIND(" ",transport[[#This Row],[Marka_i_model]])-1)</f>
        <v>Volvo</v>
      </c>
    </row>
    <row r="43" spans="1:3" x14ac:dyDescent="0.25">
      <c r="A43" s="21">
        <f>transport[[#This Row],[Rok_produkcji]]</f>
        <v>2010</v>
      </c>
      <c r="B43" s="21">
        <f>transport[[#This Row],[Rok_produkcji]]</f>
        <v>2010</v>
      </c>
      <c r="C43" s="1" t="str">
        <f>LEFT(transport[[#This Row],[Marka_i_model]],FIND(" ",transport[[#This Row],[Marka_i_model]])-1)</f>
        <v>Renault</v>
      </c>
    </row>
    <row r="44" spans="1:3" x14ac:dyDescent="0.25">
      <c r="A44" s="21">
        <f>transport[[#This Row],[Rok_produkcji]]</f>
        <v>2011</v>
      </c>
      <c r="B44" s="21">
        <f>transport[[#This Row],[Rok_produkcji]]</f>
        <v>2011</v>
      </c>
      <c r="C44" s="1" t="str">
        <f>LEFT(transport[[#This Row],[Marka_i_model]],FIND(" ",transport[[#This Row],[Marka_i_model]])-1)</f>
        <v>Renault</v>
      </c>
    </row>
    <row r="45" spans="1:3" x14ac:dyDescent="0.25">
      <c r="A45" s="21">
        <f>transport[[#This Row],[Rok_produkcji]]</f>
        <v>2010</v>
      </c>
      <c r="B45" s="21">
        <f>transport[[#This Row],[Rok_produkcji]]</f>
        <v>2010</v>
      </c>
      <c r="C45" s="1" t="str">
        <f>LEFT(transport[[#This Row],[Marka_i_model]],FIND(" ",transport[[#This Row],[Marka_i_model]])-1)</f>
        <v>Renault</v>
      </c>
    </row>
    <row r="46" spans="1:3" x14ac:dyDescent="0.25">
      <c r="A46" s="21">
        <f>transport[[#This Row],[Rok_produkcji]]</f>
        <v>2010</v>
      </c>
      <c r="B46" s="21">
        <f>transport[[#This Row],[Rok_produkcji]]</f>
        <v>2010</v>
      </c>
      <c r="C46" s="1" t="str">
        <f>LEFT(transport[[#This Row],[Marka_i_model]],FIND(" ",transport[[#This Row],[Marka_i_model]])-1)</f>
        <v>Renault</v>
      </c>
    </row>
    <row r="47" spans="1:3" x14ac:dyDescent="0.25">
      <c r="A47" s="21">
        <f>transport[[#This Row],[Rok_produkcji]]</f>
        <v>2010</v>
      </c>
      <c r="B47" s="21">
        <f>transport[[#This Row],[Rok_produkcji]]</f>
        <v>2010</v>
      </c>
      <c r="C47" s="1" t="str">
        <f>LEFT(transport[[#This Row],[Marka_i_model]],FIND(" ",transport[[#This Row],[Marka_i_model]])-1)</f>
        <v>Renault</v>
      </c>
    </row>
    <row r="48" spans="1:3" x14ac:dyDescent="0.25">
      <c r="A48" s="21">
        <f>transport[[#This Row],[Rok_produkcji]]</f>
        <v>2011</v>
      </c>
      <c r="B48" s="21">
        <f>transport[[#This Row],[Rok_produkcji]]</f>
        <v>2011</v>
      </c>
      <c r="C48" s="1" t="str">
        <f>LEFT(transport[[#This Row],[Marka_i_model]],FIND(" ",transport[[#This Row],[Marka_i_model]])-1)</f>
        <v>Renault</v>
      </c>
    </row>
    <row r="49" spans="1:3" x14ac:dyDescent="0.25">
      <c r="A49" s="21">
        <f>transport[[#This Row],[Rok_produkcji]]</f>
        <v>2011</v>
      </c>
      <c r="B49" s="21">
        <f>transport[[#This Row],[Rok_produkcji]]</f>
        <v>2011</v>
      </c>
      <c r="C49" s="1" t="str">
        <f>LEFT(transport[[#This Row],[Marka_i_model]],FIND(" ",transport[[#This Row],[Marka_i_model]])-1)</f>
        <v>Renault</v>
      </c>
    </row>
    <row r="50" spans="1:3" x14ac:dyDescent="0.25">
      <c r="A50" s="21">
        <f>transport[[#This Row],[Rok_produkcji]]</f>
        <v>2011</v>
      </c>
      <c r="B50" s="21">
        <f>transport[[#This Row],[Rok_produkcji]]</f>
        <v>2011</v>
      </c>
      <c r="C50" s="1" t="str">
        <f>LEFT(transport[[#This Row],[Marka_i_model]],FIND(" ",transport[[#This Row],[Marka_i_model]])-1)</f>
        <v>Renault</v>
      </c>
    </row>
    <row r="51" spans="1:3" x14ac:dyDescent="0.25">
      <c r="A51" s="21">
        <f>transport[[#This Row],[Rok_produkcji]]</f>
        <v>2011</v>
      </c>
      <c r="B51" s="21">
        <f>transport[[#This Row],[Rok_produkcji]]</f>
        <v>2011</v>
      </c>
      <c r="C51" s="1" t="str">
        <f>LEFT(transport[[#This Row],[Marka_i_model]],FIND(" ",transport[[#This Row],[Marka_i_model]])-1)</f>
        <v>Renault</v>
      </c>
    </row>
    <row r="52" spans="1:3" x14ac:dyDescent="0.25">
      <c r="A52" s="21">
        <f>transport[[#This Row],[Rok_produkcji]]</f>
        <v>2010</v>
      </c>
      <c r="B52" s="21">
        <f>transport[[#This Row],[Rok_produkcji]]</f>
        <v>2010</v>
      </c>
      <c r="C52" s="1" t="str">
        <f>LEFT(transport[[#This Row],[Marka_i_model]],FIND(" ",transport[[#This Row],[Marka_i_model]])-1)</f>
        <v>DAF</v>
      </c>
    </row>
    <row r="53" spans="1:3" x14ac:dyDescent="0.25">
      <c r="A53" s="21">
        <f>transport[[#This Row],[Rok_produkcji]]</f>
        <v>2013</v>
      </c>
      <c r="B53" s="21">
        <f>transport[[#This Row],[Rok_produkcji]]</f>
        <v>2013</v>
      </c>
      <c r="C53" s="1" t="str">
        <f>LEFT(transport[[#This Row],[Marka_i_model]],FIND(" ",transport[[#This Row],[Marka_i_model]])-1)</f>
        <v>DAF</v>
      </c>
    </row>
    <row r="54" spans="1:3" x14ac:dyDescent="0.25">
      <c r="A54" s="21">
        <f>transport[[#This Row],[Rok_produkcji]]</f>
        <v>2008</v>
      </c>
      <c r="B54" s="21">
        <f>transport[[#This Row],[Rok_produkcji]]</f>
        <v>2008</v>
      </c>
      <c r="C54" s="1" t="str">
        <f>LEFT(transport[[#This Row],[Marka_i_model]],FIND(" ",transport[[#This Row],[Marka_i_model]])-1)</f>
        <v>Volvo</v>
      </c>
    </row>
    <row r="55" spans="1:3" x14ac:dyDescent="0.25">
      <c r="A55" s="21">
        <f>transport[[#This Row],[Rok_produkcji]]</f>
        <v>2009</v>
      </c>
      <c r="B55" s="21">
        <f>transport[[#This Row],[Rok_produkcji]]</f>
        <v>2009</v>
      </c>
      <c r="C55" s="1" t="str">
        <f>LEFT(transport[[#This Row],[Marka_i_model]],FIND(" ",transport[[#This Row],[Marka_i_model]])-1)</f>
        <v>Volvo</v>
      </c>
    </row>
    <row r="56" spans="1:3" x14ac:dyDescent="0.25">
      <c r="A56" s="21">
        <f>transport[[#This Row],[Rok_produkcji]]</f>
        <v>2012</v>
      </c>
      <c r="B56" s="21">
        <f>transport[[#This Row],[Rok_produkcji]]</f>
        <v>2012</v>
      </c>
      <c r="C56" s="1" t="str">
        <f>LEFT(transport[[#This Row],[Marka_i_model]],FIND(" ",transport[[#This Row],[Marka_i_model]])-1)</f>
        <v>Volvo</v>
      </c>
    </row>
    <row r="57" spans="1:3" x14ac:dyDescent="0.25">
      <c r="A57" s="21">
        <f>transport[[#This Row],[Rok_produkcji]]</f>
        <v>2009</v>
      </c>
      <c r="B57" s="21">
        <f>transport[[#This Row],[Rok_produkcji]]</f>
        <v>2009</v>
      </c>
      <c r="C57" s="1" t="str">
        <f>LEFT(transport[[#This Row],[Marka_i_model]],FIND(" ",transport[[#This Row],[Marka_i_model]])-1)</f>
        <v>MAN</v>
      </c>
    </row>
    <row r="58" spans="1:3" x14ac:dyDescent="0.25">
      <c r="A58" s="21">
        <f>transport[[#This Row],[Rok_produkcji]]</f>
        <v>2014</v>
      </c>
      <c r="B58" s="21">
        <f>transport[[#This Row],[Rok_produkcji]]</f>
        <v>2014</v>
      </c>
      <c r="C58" s="1" t="str">
        <f>LEFT(transport[[#This Row],[Marka_i_model]],FIND(" ",transport[[#This Row],[Marka_i_model]])-1)</f>
        <v>MAN</v>
      </c>
    </row>
    <row r="59" spans="1:3" x14ac:dyDescent="0.25">
      <c r="A59" s="21">
        <f>transport[[#This Row],[Rok_produkcji]]</f>
        <v>2009</v>
      </c>
      <c r="B59" s="21">
        <f>transport[[#This Row],[Rok_produkcji]]</f>
        <v>2009</v>
      </c>
      <c r="C59" s="1" t="str">
        <f>LEFT(transport[[#This Row],[Marka_i_model]],FIND(" ",transport[[#This Row],[Marka_i_model]])-1)</f>
        <v>DAF</v>
      </c>
    </row>
    <row r="60" spans="1:3" x14ac:dyDescent="0.25">
      <c r="A60" s="21">
        <f>transport[[#This Row],[Rok_produkcji]]</f>
        <v>2011</v>
      </c>
      <c r="B60" s="21">
        <f>transport[[#This Row],[Rok_produkcji]]</f>
        <v>2011</v>
      </c>
      <c r="C60" s="1" t="str">
        <f>LEFT(transport[[#This Row],[Marka_i_model]],FIND(" ",transport[[#This Row],[Marka_i_model]])-1)</f>
        <v>DAF</v>
      </c>
    </row>
    <row r="61" spans="1:3" x14ac:dyDescent="0.25">
      <c r="A61" s="21">
        <f>transport[[#This Row],[Rok_produkcji]]</f>
        <v>2010</v>
      </c>
      <c r="B61" s="21">
        <f>transport[[#This Row],[Rok_produkcji]]</f>
        <v>2010</v>
      </c>
      <c r="C61" s="1" t="str">
        <f>LEFT(transport[[#This Row],[Marka_i_model]],FIND(" ",transport[[#This Row],[Marka_i_model]])-1)</f>
        <v>Mercedes</v>
      </c>
    </row>
    <row r="62" spans="1:3" x14ac:dyDescent="0.25">
      <c r="A62" s="21">
        <f>transport[[#This Row],[Rok_produkcji]]</f>
        <v>2015</v>
      </c>
      <c r="B62" s="21">
        <f>transport[[#This Row],[Rok_produkcji]]</f>
        <v>2015</v>
      </c>
      <c r="C62" s="1" t="str">
        <f>LEFT(transport[[#This Row],[Marka_i_model]],FIND(" ",transport[[#This Row],[Marka_i_model]])-1)</f>
        <v>Mercedes</v>
      </c>
    </row>
    <row r="63" spans="1:3" x14ac:dyDescent="0.25">
      <c r="A63" s="21">
        <f>transport[[#This Row],[Rok_produkcji]]</f>
        <v>2009</v>
      </c>
      <c r="B63" s="21">
        <f>transport[[#This Row],[Rok_produkcji]]</f>
        <v>2009</v>
      </c>
      <c r="C63" s="1" t="str">
        <f>LEFT(transport[[#This Row],[Marka_i_model]],FIND(" ",transport[[#This Row],[Marka_i_model]])-1)</f>
        <v>Mercedes</v>
      </c>
    </row>
    <row r="64" spans="1:3" x14ac:dyDescent="0.25">
      <c r="A64" s="21">
        <f>transport[[#This Row],[Rok_produkcji]]</f>
        <v>2012</v>
      </c>
      <c r="B64" s="21">
        <f>transport[[#This Row],[Rok_produkcji]]</f>
        <v>2012</v>
      </c>
      <c r="C64" s="1" t="str">
        <f>LEFT(transport[[#This Row],[Marka_i_model]],FIND(" ",transport[[#This Row],[Marka_i_model]])-1)</f>
        <v>Mercedes</v>
      </c>
    </row>
    <row r="65" spans="1:3" x14ac:dyDescent="0.25">
      <c r="A65" s="21">
        <f>transport[[#This Row],[Rok_produkcji]]</f>
        <v>2009</v>
      </c>
      <c r="B65" s="21">
        <f>transport[[#This Row],[Rok_produkcji]]</f>
        <v>2009</v>
      </c>
      <c r="C65" s="1" t="str">
        <f>LEFT(transport[[#This Row],[Marka_i_model]],FIND(" ",transport[[#This Row],[Marka_i_model]])-1)</f>
        <v>Mercedes</v>
      </c>
    </row>
    <row r="66" spans="1:3" x14ac:dyDescent="0.25">
      <c r="A66" s="21">
        <f>transport[[#This Row],[Rok_produkcji]]</f>
        <v>2010</v>
      </c>
      <c r="B66" s="21">
        <f>transport[[#This Row],[Rok_produkcji]]</f>
        <v>2010</v>
      </c>
      <c r="C66" s="1" t="str">
        <f>LEFT(transport[[#This Row],[Marka_i_model]],FIND(" ",transport[[#This Row],[Marka_i_model]])-1)</f>
        <v>Mercedes</v>
      </c>
    </row>
    <row r="67" spans="1:3" x14ac:dyDescent="0.25">
      <c r="A67" s="21">
        <f>transport[[#This Row],[Rok_produkcji]]</f>
        <v>2010</v>
      </c>
      <c r="B67" s="21">
        <f>transport[[#This Row],[Rok_produkcji]]</f>
        <v>2010</v>
      </c>
      <c r="C67" s="1" t="str">
        <f>LEFT(transport[[#This Row],[Marka_i_model]],FIND(" ",transport[[#This Row],[Marka_i_model]])-1)</f>
        <v>DAF</v>
      </c>
    </row>
    <row r="68" spans="1:3" x14ac:dyDescent="0.25">
      <c r="A68" s="21">
        <f>transport[[#This Row],[Rok_produkcji]]</f>
        <v>2011</v>
      </c>
      <c r="B68" s="21">
        <f>transport[[#This Row],[Rok_produkcji]]</f>
        <v>2011</v>
      </c>
      <c r="C68" s="1" t="str">
        <f>LEFT(transport[[#This Row],[Marka_i_model]],FIND(" ",transport[[#This Row],[Marka_i_model]])-1)</f>
        <v>DAF</v>
      </c>
    </row>
    <row r="69" spans="1:3" x14ac:dyDescent="0.25">
      <c r="A69" s="21">
        <f>transport[[#This Row],[Rok_produkcji]]</f>
        <v>2009</v>
      </c>
      <c r="B69" s="21">
        <f>transport[[#This Row],[Rok_produkcji]]</f>
        <v>2009</v>
      </c>
      <c r="C69" s="1" t="str">
        <f>LEFT(transport[[#This Row],[Marka_i_model]],FIND(" ",transport[[#This Row],[Marka_i_model]])-1)</f>
        <v>Renault</v>
      </c>
    </row>
    <row r="70" spans="1:3" x14ac:dyDescent="0.25">
      <c r="A70" s="21">
        <f>transport[[#This Row],[Rok_produkcji]]</f>
        <v>2012</v>
      </c>
      <c r="B70" s="21">
        <f>transport[[#This Row],[Rok_produkcji]]</f>
        <v>2012</v>
      </c>
      <c r="C70" s="1" t="str">
        <f>LEFT(transport[[#This Row],[Marka_i_model]],FIND(" ",transport[[#This Row],[Marka_i_model]])-1)</f>
        <v>Renault</v>
      </c>
    </row>
    <row r="71" spans="1:3" x14ac:dyDescent="0.25">
      <c r="A71" s="21">
        <f>transport[[#This Row],[Rok_produkcji]]</f>
        <v>2013</v>
      </c>
      <c r="B71" s="21">
        <f>transport[[#This Row],[Rok_produkcji]]</f>
        <v>2013</v>
      </c>
      <c r="C71" s="1" t="str">
        <f>LEFT(transport[[#This Row],[Marka_i_model]],FIND(" ",transport[[#This Row],[Marka_i_model]])-1)</f>
        <v>MAN</v>
      </c>
    </row>
    <row r="72" spans="1:3" x14ac:dyDescent="0.25">
      <c r="A72" s="21">
        <f>transport[[#This Row],[Rok_produkcji]]</f>
        <v>2014</v>
      </c>
      <c r="B72" s="21">
        <f>transport[[#This Row],[Rok_produkcji]]</f>
        <v>2014</v>
      </c>
      <c r="C72" s="1" t="str">
        <f>LEFT(transport[[#This Row],[Marka_i_model]],FIND(" ",transport[[#This Row],[Marka_i_model]])-1)</f>
        <v>MAN</v>
      </c>
    </row>
    <row r="73" spans="1:3" x14ac:dyDescent="0.25">
      <c r="A73" s="21">
        <f>transport[[#This Row],[Rok_produkcji]]</f>
        <v>2014</v>
      </c>
      <c r="B73" s="21">
        <f>transport[[#This Row],[Rok_produkcji]]</f>
        <v>2014</v>
      </c>
      <c r="C73" s="1" t="str">
        <f>LEFT(transport[[#This Row],[Marka_i_model]],FIND(" ",transport[[#This Row],[Marka_i_model]])-1)</f>
        <v>MAN</v>
      </c>
    </row>
    <row r="74" spans="1:3" x14ac:dyDescent="0.25">
      <c r="A74" s="21">
        <f>transport[[#This Row],[Rok_produkcji]]</f>
        <v>2014</v>
      </c>
      <c r="B74" s="21">
        <f>transport[[#This Row],[Rok_produkcji]]</f>
        <v>2014</v>
      </c>
      <c r="C74" s="1" t="str">
        <f>LEFT(transport[[#This Row],[Marka_i_model]],FIND(" ",transport[[#This Row],[Marka_i_model]])-1)</f>
        <v>MAN</v>
      </c>
    </row>
    <row r="75" spans="1:3" x14ac:dyDescent="0.25">
      <c r="A75" s="21">
        <f>transport[[#This Row],[Rok_produkcji]]</f>
        <v>2009</v>
      </c>
      <c r="B75" s="21">
        <f>transport[[#This Row],[Rok_produkcji]]</f>
        <v>2009</v>
      </c>
      <c r="C75" s="1" t="str">
        <f>LEFT(transport[[#This Row],[Marka_i_model]],FIND(" ",transport[[#This Row],[Marka_i_model]])-1)</f>
        <v>DAF</v>
      </c>
    </row>
    <row r="76" spans="1:3" x14ac:dyDescent="0.25">
      <c r="A76" s="21">
        <f>transport[[#This Row],[Rok_produkcji]]</f>
        <v>2012</v>
      </c>
      <c r="B76" s="21">
        <f>transport[[#This Row],[Rok_produkcji]]</f>
        <v>2012</v>
      </c>
      <c r="C76" s="1" t="str">
        <f>LEFT(transport[[#This Row],[Marka_i_model]],FIND(" ",transport[[#This Row],[Marka_i_model]])-1)</f>
        <v>DAF</v>
      </c>
    </row>
    <row r="77" spans="1:3" x14ac:dyDescent="0.25">
      <c r="A77" s="21">
        <f>transport[[#This Row],[Rok_produkcji]]</f>
        <v>2009</v>
      </c>
      <c r="B77" s="21">
        <f>transport[[#This Row],[Rok_produkcji]]</f>
        <v>2009</v>
      </c>
      <c r="C77" s="1" t="str">
        <f>LEFT(transport[[#This Row],[Marka_i_model]],FIND(" ",transport[[#This Row],[Marka_i_model]])-1)</f>
        <v>Renault</v>
      </c>
    </row>
    <row r="78" spans="1:3" x14ac:dyDescent="0.25">
      <c r="A78" s="21">
        <f>transport[[#This Row],[Rok_produkcji]]</f>
        <v>2012</v>
      </c>
      <c r="B78" s="21">
        <f>transport[[#This Row],[Rok_produkcji]]</f>
        <v>2012</v>
      </c>
      <c r="C78" s="1" t="str">
        <f>LEFT(transport[[#This Row],[Marka_i_model]],FIND(" ",transport[[#This Row],[Marka_i_model]])-1)</f>
        <v>Renault</v>
      </c>
    </row>
    <row r="79" spans="1:3" x14ac:dyDescent="0.25">
      <c r="A79" s="21">
        <f>transport[[#This Row],[Rok_produkcji]]</f>
        <v>2009</v>
      </c>
      <c r="B79" s="21">
        <f>transport[[#This Row],[Rok_produkcji]]</f>
        <v>2009</v>
      </c>
      <c r="C79" s="1" t="str">
        <f>LEFT(transport[[#This Row],[Marka_i_model]],FIND(" ",transport[[#This Row],[Marka_i_model]])-1)</f>
        <v>Scania</v>
      </c>
    </row>
    <row r="80" spans="1:3" x14ac:dyDescent="0.25">
      <c r="A80" s="21">
        <f>transport[[#This Row],[Rok_produkcji]]</f>
        <v>2009</v>
      </c>
      <c r="B80" s="21">
        <f>transport[[#This Row],[Rok_produkcji]]</f>
        <v>2009</v>
      </c>
      <c r="C80" s="1" t="str">
        <f>LEFT(transport[[#This Row],[Marka_i_model]],FIND(" ",transport[[#This Row],[Marka_i_model]])-1)</f>
        <v>Scania</v>
      </c>
    </row>
    <row r="81" spans="1:3" x14ac:dyDescent="0.25">
      <c r="A81" s="21">
        <f>transport[[#This Row],[Rok_produkcji]]</f>
        <v>2013</v>
      </c>
      <c r="B81" s="21">
        <f>transport[[#This Row],[Rok_produkcji]]</f>
        <v>2013</v>
      </c>
      <c r="C81" s="1" t="str">
        <f>LEFT(transport[[#This Row],[Marka_i_model]],FIND(" ",transport[[#This Row],[Marka_i_model]])-1)</f>
        <v>Scania</v>
      </c>
    </row>
    <row r="82" spans="1:3" x14ac:dyDescent="0.25">
      <c r="A82" s="21">
        <f>transport[[#This Row],[Rok_produkcji]]</f>
        <v>2013</v>
      </c>
      <c r="B82" s="21">
        <f>transport[[#This Row],[Rok_produkcji]]</f>
        <v>2013</v>
      </c>
      <c r="C82" s="1" t="str">
        <f>LEFT(transport[[#This Row],[Marka_i_model]],FIND(" ",transport[[#This Row],[Marka_i_model]])-1)</f>
        <v>Scania</v>
      </c>
    </row>
    <row r="83" spans="1:3" x14ac:dyDescent="0.25">
      <c r="A83" s="21">
        <f>transport[[#This Row],[Rok_produkcji]]</f>
        <v>2008</v>
      </c>
      <c r="B83" s="21">
        <f>transport[[#This Row],[Rok_produkcji]]</f>
        <v>2008</v>
      </c>
      <c r="C83" s="1" t="str">
        <f>LEFT(transport[[#This Row],[Marka_i_model]],FIND(" ",transport[[#This Row],[Marka_i_model]])-1)</f>
        <v>Volvo</v>
      </c>
    </row>
    <row r="84" spans="1:3" x14ac:dyDescent="0.25">
      <c r="A84" s="21">
        <f>transport[[#This Row],[Rok_produkcji]]</f>
        <v>2009</v>
      </c>
      <c r="B84" s="21">
        <f>transport[[#This Row],[Rok_produkcji]]</f>
        <v>2009</v>
      </c>
      <c r="C84" s="1" t="str">
        <f>LEFT(transport[[#This Row],[Marka_i_model]],FIND(" ",transport[[#This Row],[Marka_i_model]])-1)</f>
        <v>Volvo</v>
      </c>
    </row>
    <row r="85" spans="1:3" x14ac:dyDescent="0.25">
      <c r="A85" s="21">
        <f>transport[[#This Row],[Rok_produkcji]]</f>
        <v>2010</v>
      </c>
      <c r="B85" s="21">
        <f>transport[[#This Row],[Rok_produkcji]]</f>
        <v>2010</v>
      </c>
      <c r="C85" s="1" t="str">
        <f>LEFT(transport[[#This Row],[Marka_i_model]],FIND(" ",transport[[#This Row],[Marka_i_model]])-1)</f>
        <v>Volvo</v>
      </c>
    </row>
    <row r="86" spans="1:3" x14ac:dyDescent="0.25">
      <c r="A86" s="21">
        <f>transport[[#This Row],[Rok_produkcji]]</f>
        <v>2010</v>
      </c>
      <c r="B86" s="21">
        <f>transport[[#This Row],[Rok_produkcji]]</f>
        <v>2010</v>
      </c>
      <c r="C86" s="1" t="str">
        <f>LEFT(transport[[#This Row],[Marka_i_model]],FIND(" ",transport[[#This Row],[Marka_i_model]])-1)</f>
        <v>MAN</v>
      </c>
    </row>
    <row r="87" spans="1:3" x14ac:dyDescent="0.25">
      <c r="A87" s="21">
        <f>transport[[#This Row],[Rok_produkcji]]</f>
        <v>2009</v>
      </c>
      <c r="B87" s="21">
        <f>transport[[#This Row],[Rok_produkcji]]</f>
        <v>2009</v>
      </c>
      <c r="C87" s="1" t="str">
        <f>LEFT(transport[[#This Row],[Marka_i_model]],FIND(" ",transport[[#This Row],[Marka_i_model]])-1)</f>
        <v>Volvo</v>
      </c>
    </row>
    <row r="88" spans="1:3" x14ac:dyDescent="0.25">
      <c r="A88" s="21">
        <f>transport[[#This Row],[Rok_produkcji]]</f>
        <v>2009</v>
      </c>
      <c r="B88" s="21">
        <f>transport[[#This Row],[Rok_produkcji]]</f>
        <v>2009</v>
      </c>
      <c r="C88" s="1" t="str">
        <f>LEFT(transport[[#This Row],[Marka_i_model]],FIND(" ",transport[[#This Row],[Marka_i_model]])-1)</f>
        <v>Volvo</v>
      </c>
    </row>
    <row r="89" spans="1:3" x14ac:dyDescent="0.25">
      <c r="A89" s="21">
        <f>transport[[#This Row],[Rok_produkcji]]</f>
        <v>2009</v>
      </c>
      <c r="B89" s="21">
        <f>transport[[#This Row],[Rok_produkcji]]</f>
        <v>2009</v>
      </c>
      <c r="C89" s="1" t="str">
        <f>LEFT(transport[[#This Row],[Marka_i_model]],FIND(" ",transport[[#This Row],[Marka_i_model]])-1)</f>
        <v>Volvo</v>
      </c>
    </row>
    <row r="90" spans="1:3" x14ac:dyDescent="0.25">
      <c r="A90" s="21">
        <f>transport[[#This Row],[Rok_produkcji]]</f>
        <v>2010</v>
      </c>
      <c r="B90" s="21">
        <f>transport[[#This Row],[Rok_produkcji]]</f>
        <v>2010</v>
      </c>
      <c r="C90" s="1" t="str">
        <f>LEFT(transport[[#This Row],[Marka_i_model]],FIND(" ",transport[[#This Row],[Marka_i_model]])-1)</f>
        <v>Volvo</v>
      </c>
    </row>
    <row r="91" spans="1:3" x14ac:dyDescent="0.25">
      <c r="A91" s="21">
        <f>transport[[#This Row],[Rok_produkcji]]</f>
        <v>2012</v>
      </c>
      <c r="B91" s="21">
        <f>transport[[#This Row],[Rok_produkcji]]</f>
        <v>2012</v>
      </c>
      <c r="C91" s="1" t="str">
        <f>LEFT(transport[[#This Row],[Marka_i_model]],FIND(" ",transport[[#This Row],[Marka_i_model]])-1)</f>
        <v>Volvo</v>
      </c>
    </row>
    <row r="92" spans="1:3" x14ac:dyDescent="0.25">
      <c r="A92" s="21">
        <f>transport[[#This Row],[Rok_produkcji]]</f>
        <v>2012</v>
      </c>
      <c r="B92" s="21">
        <f>transport[[#This Row],[Rok_produkcji]]</f>
        <v>2012</v>
      </c>
      <c r="C92" s="1" t="str">
        <f>LEFT(transport[[#This Row],[Marka_i_model]],FIND(" ",transport[[#This Row],[Marka_i_model]])-1)</f>
        <v>Volvo</v>
      </c>
    </row>
    <row r="93" spans="1:3" x14ac:dyDescent="0.25">
      <c r="A93" s="21">
        <f>transport[[#This Row],[Rok_produkcji]]</f>
        <v>2010</v>
      </c>
      <c r="B93" s="21">
        <f>transport[[#This Row],[Rok_produkcji]]</f>
        <v>2010</v>
      </c>
      <c r="C93" s="1" t="str">
        <f>LEFT(transport[[#This Row],[Marka_i_model]],FIND(" ",transport[[#This Row],[Marka_i_model]])-1)</f>
        <v>Renault</v>
      </c>
    </row>
    <row r="94" spans="1:3" x14ac:dyDescent="0.25">
      <c r="A94" s="21">
        <f>transport[[#This Row],[Rok_produkcji]]</f>
        <v>2012</v>
      </c>
      <c r="B94" s="21">
        <f>transport[[#This Row],[Rok_produkcji]]</f>
        <v>2012</v>
      </c>
      <c r="C94" s="1" t="str">
        <f>LEFT(transport[[#This Row],[Marka_i_model]],FIND(" ",transport[[#This Row],[Marka_i_model]])-1)</f>
        <v>Renault</v>
      </c>
    </row>
    <row r="95" spans="1:3" x14ac:dyDescent="0.25">
      <c r="A95" s="21">
        <f>transport[[#This Row],[Rok_produkcji]]</f>
        <v>2012</v>
      </c>
      <c r="B95" s="21">
        <f>transport[[#This Row],[Rok_produkcji]]</f>
        <v>2012</v>
      </c>
      <c r="C95" s="1" t="str">
        <f>LEFT(transport[[#This Row],[Marka_i_model]],FIND(" ",transport[[#This Row],[Marka_i_model]])-1)</f>
        <v>Scania</v>
      </c>
    </row>
    <row r="96" spans="1:3" x14ac:dyDescent="0.25">
      <c r="A96" s="21">
        <f>transport[[#This Row],[Rok_produkcji]]</f>
        <v>2012</v>
      </c>
      <c r="B96" s="21">
        <f>transport[[#This Row],[Rok_produkcji]]</f>
        <v>2012</v>
      </c>
      <c r="C96" s="1" t="str">
        <f>LEFT(transport[[#This Row],[Marka_i_model]],FIND(" ",transport[[#This Row],[Marka_i_model]])-1)</f>
        <v>Scania</v>
      </c>
    </row>
    <row r="97" spans="1:3" x14ac:dyDescent="0.25">
      <c r="A97" s="21">
        <f>transport[[#This Row],[Rok_produkcji]]</f>
        <v>2012</v>
      </c>
      <c r="B97" s="21">
        <f>transport[[#This Row],[Rok_produkcji]]</f>
        <v>2012</v>
      </c>
      <c r="C97" s="1" t="str">
        <f>LEFT(transport[[#This Row],[Marka_i_model]],FIND(" ",transport[[#This Row],[Marka_i_model]])-1)</f>
        <v>Scania</v>
      </c>
    </row>
    <row r="98" spans="1:3" x14ac:dyDescent="0.25">
      <c r="A98" s="21">
        <f>transport[[#This Row],[Rok_produkcji]]</f>
        <v>2012</v>
      </c>
      <c r="B98" s="21">
        <f>transport[[#This Row],[Rok_produkcji]]</f>
        <v>2012</v>
      </c>
      <c r="C98" s="1" t="str">
        <f>LEFT(transport[[#This Row],[Marka_i_model]],FIND(" ",transport[[#This Row],[Marka_i_model]])-1)</f>
        <v>Scania</v>
      </c>
    </row>
    <row r="99" spans="1:3" x14ac:dyDescent="0.25">
      <c r="A99" s="21">
        <f>transport[[#This Row],[Rok_produkcji]]</f>
        <v>2012</v>
      </c>
      <c r="B99" s="21">
        <f>transport[[#This Row],[Rok_produkcji]]</f>
        <v>2012</v>
      </c>
      <c r="C99" s="1" t="str">
        <f>LEFT(transport[[#This Row],[Marka_i_model]],FIND(" ",transport[[#This Row],[Marka_i_model]])-1)</f>
        <v>Scania</v>
      </c>
    </row>
    <row r="100" spans="1:3" x14ac:dyDescent="0.25">
      <c r="A100" s="21">
        <f>transport[[#This Row],[Rok_produkcji]]</f>
        <v>2011</v>
      </c>
      <c r="B100" s="21">
        <f>transport[[#This Row],[Rok_produkcji]]</f>
        <v>2011</v>
      </c>
      <c r="C100" s="1" t="str">
        <f>LEFT(transport[[#This Row],[Marka_i_model]],FIND(" ",transport[[#This Row],[Marka_i_model]])-1)</f>
        <v>Scania</v>
      </c>
    </row>
    <row r="101" spans="1:3" x14ac:dyDescent="0.25">
      <c r="A101" s="21">
        <f>transport[[#This Row],[Rok_produkcji]]</f>
        <v>2011</v>
      </c>
      <c r="B101" s="21">
        <f>transport[[#This Row],[Rok_produkcji]]</f>
        <v>2011</v>
      </c>
      <c r="C101" s="1" t="str">
        <f>LEFT(transport[[#This Row],[Marka_i_model]],FIND(" ",transport[[#This Row],[Marka_i_model]])-1)</f>
        <v>Scania</v>
      </c>
    </row>
    <row r="102" spans="1:3" x14ac:dyDescent="0.25">
      <c r="A102" s="21">
        <f>transport[[#This Row],[Rok_produkcji]]</f>
        <v>2011</v>
      </c>
      <c r="B102" s="21">
        <f>transport[[#This Row],[Rok_produkcji]]</f>
        <v>2011</v>
      </c>
      <c r="C102" s="1" t="str">
        <f>LEFT(transport[[#This Row],[Marka_i_model]],FIND(" ",transport[[#This Row],[Marka_i_model]])-1)</f>
        <v>Scania</v>
      </c>
    </row>
    <row r="103" spans="1:3" x14ac:dyDescent="0.25">
      <c r="A103" s="21">
        <f>transport[[#This Row],[Rok_produkcji]]</f>
        <v>2011</v>
      </c>
      <c r="B103" s="21">
        <f>transport[[#This Row],[Rok_produkcji]]</f>
        <v>2011</v>
      </c>
      <c r="C103" s="1" t="str">
        <f>LEFT(transport[[#This Row],[Marka_i_model]],FIND(" ",transport[[#This Row],[Marka_i_model]])-1)</f>
        <v>Scania</v>
      </c>
    </row>
    <row r="104" spans="1:3" x14ac:dyDescent="0.25">
      <c r="A104" s="21">
        <f>transport[[#This Row],[Rok_produkcji]]</f>
        <v>2011</v>
      </c>
      <c r="B104" s="21">
        <f>transport[[#This Row],[Rok_produkcji]]</f>
        <v>2011</v>
      </c>
      <c r="C104" s="1" t="str">
        <f>LEFT(transport[[#This Row],[Marka_i_model]],FIND(" ",transport[[#This Row],[Marka_i_model]])-1)</f>
        <v>Scania</v>
      </c>
    </row>
    <row r="105" spans="1:3" x14ac:dyDescent="0.25">
      <c r="A105" s="21">
        <f>transport[[#This Row],[Rok_produkcji]]</f>
        <v>2011</v>
      </c>
      <c r="B105" s="21">
        <f>transport[[#This Row],[Rok_produkcji]]</f>
        <v>2011</v>
      </c>
      <c r="C105" s="1" t="str">
        <f>LEFT(transport[[#This Row],[Marka_i_model]],FIND(" ",transport[[#This Row],[Marka_i_model]])-1)</f>
        <v>Scania</v>
      </c>
    </row>
    <row r="106" spans="1:3" x14ac:dyDescent="0.25">
      <c r="A106" s="21">
        <f>transport[[#This Row],[Rok_produkcji]]</f>
        <v>2009</v>
      </c>
      <c r="B106" s="21">
        <f>transport[[#This Row],[Rok_produkcji]]</f>
        <v>2009</v>
      </c>
      <c r="C106" s="1" t="str">
        <f>LEFT(transport[[#This Row],[Marka_i_model]],FIND(" ",transport[[#This Row],[Marka_i_model]])-1)</f>
        <v>MAN</v>
      </c>
    </row>
    <row r="107" spans="1:3" x14ac:dyDescent="0.25">
      <c r="A107" s="21">
        <f>transport[[#This Row],[Rok_produkcji]]</f>
        <v>2012</v>
      </c>
      <c r="B107" s="21">
        <f>transport[[#This Row],[Rok_produkcji]]</f>
        <v>2012</v>
      </c>
      <c r="C107" s="1" t="str">
        <f>LEFT(transport[[#This Row],[Marka_i_model]],FIND(" ",transport[[#This Row],[Marka_i_model]])-1)</f>
        <v>MAN</v>
      </c>
    </row>
    <row r="108" spans="1:3" x14ac:dyDescent="0.25">
      <c r="A108" s="21">
        <f>transport[[#This Row],[Rok_produkcji]]</f>
        <v>2012</v>
      </c>
      <c r="B108" s="21">
        <f>transport[[#This Row],[Rok_produkcji]]</f>
        <v>2012</v>
      </c>
      <c r="C108" s="1" t="str">
        <f>LEFT(transport[[#This Row],[Marka_i_model]],FIND(" ",transport[[#This Row],[Marka_i_model]])-1)</f>
        <v>MAN</v>
      </c>
    </row>
    <row r="109" spans="1:3" x14ac:dyDescent="0.25">
      <c r="A109" s="21">
        <f>transport[[#This Row],[Rok_produkcji]]</f>
        <v>2014</v>
      </c>
      <c r="B109" s="21">
        <f>transport[[#This Row],[Rok_produkcji]]</f>
        <v>2014</v>
      </c>
      <c r="C109" s="1" t="str">
        <f>LEFT(transport[[#This Row],[Marka_i_model]],FIND(" ",transport[[#This Row],[Marka_i_model]])-1)</f>
        <v>MAN</v>
      </c>
    </row>
    <row r="110" spans="1:3" x14ac:dyDescent="0.25">
      <c r="A110" s="21">
        <f>transport[[#This Row],[Rok_produkcji]]</f>
        <v>2011</v>
      </c>
      <c r="B110" s="21">
        <f>transport[[#This Row],[Rok_produkcji]]</f>
        <v>2011</v>
      </c>
      <c r="C110" s="1" t="str">
        <f>LEFT(transport[[#This Row],[Marka_i_model]],FIND(" ",transport[[#This Row],[Marka_i_model]])-1)</f>
        <v>Mercedes</v>
      </c>
    </row>
    <row r="111" spans="1:3" x14ac:dyDescent="0.25">
      <c r="A111" s="21">
        <f>transport[[#This Row],[Rok_produkcji]]</f>
        <v>2011</v>
      </c>
      <c r="B111" s="21">
        <f>transport[[#This Row],[Rok_produkcji]]</f>
        <v>2011</v>
      </c>
      <c r="C111" s="1" t="str">
        <f>LEFT(transport[[#This Row],[Marka_i_model]],FIND(" ",transport[[#This Row],[Marka_i_model]])-1)</f>
        <v>Mercedes</v>
      </c>
    </row>
    <row r="112" spans="1:3" x14ac:dyDescent="0.25">
      <c r="A112" s="21">
        <f>transport[[#This Row],[Rok_produkcji]]</f>
        <v>2011</v>
      </c>
      <c r="B112" s="21">
        <f>transport[[#This Row],[Rok_produkcji]]</f>
        <v>2011</v>
      </c>
      <c r="C112" s="1" t="str">
        <f>LEFT(transport[[#This Row],[Marka_i_model]],FIND(" ",transport[[#This Row],[Marka_i_model]])-1)</f>
        <v>Mercedes</v>
      </c>
    </row>
    <row r="113" spans="1:3" x14ac:dyDescent="0.25">
      <c r="A113" s="21">
        <f>transport[[#This Row],[Rok_produkcji]]</f>
        <v>2011</v>
      </c>
      <c r="B113" s="21">
        <f>transport[[#This Row],[Rok_produkcji]]</f>
        <v>2011</v>
      </c>
      <c r="C113" s="1" t="str">
        <f>LEFT(transport[[#This Row],[Marka_i_model]],FIND(" ",transport[[#This Row],[Marka_i_model]])-1)</f>
        <v>Mercedes</v>
      </c>
    </row>
    <row r="114" spans="1:3" x14ac:dyDescent="0.25">
      <c r="A114" s="21">
        <f>transport[[#This Row],[Rok_produkcji]]</f>
        <v>2007</v>
      </c>
      <c r="B114" s="21">
        <f>transport[[#This Row],[Rok_produkcji]]</f>
        <v>2007</v>
      </c>
      <c r="C114" s="1" t="str">
        <f>LEFT(transport[[#This Row],[Marka_i_model]],FIND(" ",transport[[#This Row],[Marka_i_model]])-1)</f>
        <v>Mercedes</v>
      </c>
    </row>
    <row r="115" spans="1:3" x14ac:dyDescent="0.25">
      <c r="A115" s="21">
        <f>transport[[#This Row],[Rok_produkcji]]</f>
        <v>2007</v>
      </c>
      <c r="B115" s="21">
        <f>transport[[#This Row],[Rok_produkcji]]</f>
        <v>2007</v>
      </c>
      <c r="C115" s="1" t="str">
        <f>LEFT(transport[[#This Row],[Marka_i_model]],FIND(" ",transport[[#This Row],[Marka_i_model]])-1)</f>
        <v>MAN</v>
      </c>
    </row>
    <row r="116" spans="1:3" x14ac:dyDescent="0.25">
      <c r="A116" s="21">
        <f>transport[[#This Row],[Rok_produkcji]]</f>
        <v>2012</v>
      </c>
      <c r="B116" s="21">
        <f>transport[[#This Row],[Rok_produkcji]]</f>
        <v>2012</v>
      </c>
      <c r="C116" s="1" t="str">
        <f>LEFT(transport[[#This Row],[Marka_i_model]],FIND(" ",transport[[#This Row],[Marka_i_model]])-1)</f>
        <v>MAN</v>
      </c>
    </row>
    <row r="117" spans="1:3" x14ac:dyDescent="0.25">
      <c r="A117" s="21">
        <f>transport[[#This Row],[Rok_produkcji]]</f>
        <v>2013</v>
      </c>
      <c r="B117" s="21">
        <f>transport[[#This Row],[Rok_produkcji]]</f>
        <v>2013</v>
      </c>
      <c r="C117" s="1" t="str">
        <f>LEFT(transport[[#This Row],[Marka_i_model]],FIND(" ",transport[[#This Row],[Marka_i_model]])-1)</f>
        <v>MAN</v>
      </c>
    </row>
    <row r="118" spans="1:3" x14ac:dyDescent="0.25">
      <c r="A118" s="21">
        <f>transport[[#This Row],[Rok_produkcji]]</f>
        <v>2009</v>
      </c>
      <c r="B118" s="21">
        <f>transport[[#This Row],[Rok_produkcji]]</f>
        <v>2009</v>
      </c>
      <c r="C118" s="1" t="str">
        <f>LEFT(transport[[#This Row],[Marka_i_model]],FIND(" ",transport[[#This Row],[Marka_i_model]])-1)</f>
        <v>MAN</v>
      </c>
    </row>
    <row r="119" spans="1:3" x14ac:dyDescent="0.25">
      <c r="A119" s="21">
        <f>transport[[#This Row],[Rok_produkcji]]</f>
        <v>2013</v>
      </c>
      <c r="B119" s="21">
        <f>transport[[#This Row],[Rok_produkcji]]</f>
        <v>2013</v>
      </c>
      <c r="C119" s="1" t="str">
        <f>LEFT(transport[[#This Row],[Marka_i_model]],FIND(" ",transport[[#This Row],[Marka_i_model]])-1)</f>
        <v>MAN</v>
      </c>
    </row>
    <row r="120" spans="1:3" x14ac:dyDescent="0.25">
      <c r="A120" s="21">
        <f>transport[[#This Row],[Rok_produkcji]]</f>
        <v>2014</v>
      </c>
      <c r="B120" s="21">
        <f>transport[[#This Row],[Rok_produkcji]]</f>
        <v>2014</v>
      </c>
      <c r="C120" s="1" t="str">
        <f>LEFT(transport[[#This Row],[Marka_i_model]],FIND(" ",transport[[#This Row],[Marka_i_model]])-1)</f>
        <v>DAF</v>
      </c>
    </row>
    <row r="121" spans="1:3" x14ac:dyDescent="0.25">
      <c r="A121" s="21">
        <f>transport[[#This Row],[Rok_produkcji]]</f>
        <v>2014</v>
      </c>
      <c r="B121" s="21">
        <f>transport[[#This Row],[Rok_produkcji]]</f>
        <v>2014</v>
      </c>
      <c r="C121" s="1" t="str">
        <f>LEFT(transport[[#This Row],[Marka_i_model]],FIND(" ",transport[[#This Row],[Marka_i_model]])-1)</f>
        <v>DAF</v>
      </c>
    </row>
    <row r="122" spans="1:3" x14ac:dyDescent="0.25">
      <c r="A122" s="21">
        <f>transport[[#This Row],[Rok_produkcji]]</f>
        <v>2014</v>
      </c>
      <c r="B122" s="21">
        <f>transport[[#This Row],[Rok_produkcji]]</f>
        <v>2014</v>
      </c>
      <c r="C122" s="1" t="str">
        <f>LEFT(transport[[#This Row],[Marka_i_model]],FIND(" ",transport[[#This Row],[Marka_i_model]])-1)</f>
        <v>DAF</v>
      </c>
    </row>
    <row r="123" spans="1:3" x14ac:dyDescent="0.25">
      <c r="A123" s="21">
        <f>transport[[#This Row],[Rok_produkcji]]</f>
        <v>2013</v>
      </c>
      <c r="B123" s="21">
        <f>transport[[#This Row],[Rok_produkcji]]</f>
        <v>2013</v>
      </c>
      <c r="C123" s="1" t="str">
        <f>LEFT(transport[[#This Row],[Marka_i_model]],FIND(" ",transport[[#This Row],[Marka_i_model]])-1)</f>
        <v>DAF</v>
      </c>
    </row>
    <row r="124" spans="1:3" x14ac:dyDescent="0.25">
      <c r="A124" s="21">
        <f>transport[[#This Row],[Rok_produkcji]]</f>
        <v>2013</v>
      </c>
      <c r="B124" s="21">
        <f>transport[[#This Row],[Rok_produkcji]]</f>
        <v>2013</v>
      </c>
      <c r="C124" s="1" t="str">
        <f>LEFT(transport[[#This Row],[Marka_i_model]],FIND(" ",transport[[#This Row],[Marka_i_model]])-1)</f>
        <v>DAF</v>
      </c>
    </row>
    <row r="125" spans="1:3" x14ac:dyDescent="0.25">
      <c r="A125" s="21">
        <f>transport[[#This Row],[Rok_produkcji]]</f>
        <v>2013</v>
      </c>
      <c r="B125" s="21">
        <f>transport[[#This Row],[Rok_produkcji]]</f>
        <v>2013</v>
      </c>
      <c r="C125" s="1" t="str">
        <f>LEFT(transport[[#This Row],[Marka_i_model]],FIND(" ",transport[[#This Row],[Marka_i_model]])-1)</f>
        <v>DAF</v>
      </c>
    </row>
    <row r="126" spans="1:3" x14ac:dyDescent="0.25">
      <c r="A126" s="21">
        <f>transport[[#This Row],[Rok_produkcji]]</f>
        <v>2013</v>
      </c>
      <c r="B126" s="21">
        <f>transport[[#This Row],[Rok_produkcji]]</f>
        <v>2013</v>
      </c>
      <c r="C126" s="1" t="str">
        <f>LEFT(transport[[#This Row],[Marka_i_model]],FIND(" ",transport[[#This Row],[Marka_i_model]])-1)</f>
        <v>DAF</v>
      </c>
    </row>
    <row r="127" spans="1:3" x14ac:dyDescent="0.25">
      <c r="A127" s="21">
        <f>transport[[#This Row],[Rok_produkcji]]</f>
        <v>2013</v>
      </c>
      <c r="B127" s="21">
        <f>transport[[#This Row],[Rok_produkcji]]</f>
        <v>2013</v>
      </c>
      <c r="C127" s="1" t="str">
        <f>LEFT(transport[[#This Row],[Marka_i_model]],FIND(" ",transport[[#This Row],[Marka_i_model]])-1)</f>
        <v>DAF</v>
      </c>
    </row>
    <row r="128" spans="1:3" x14ac:dyDescent="0.25">
      <c r="A128" s="21">
        <f>transport[[#This Row],[Rok_produkcji]]</f>
        <v>2013</v>
      </c>
      <c r="B128" s="21">
        <f>transport[[#This Row],[Rok_produkcji]]</f>
        <v>2013</v>
      </c>
      <c r="C128" s="1" t="str">
        <f>LEFT(transport[[#This Row],[Marka_i_model]],FIND(" ",transport[[#This Row],[Marka_i_model]])-1)</f>
        <v>DAF</v>
      </c>
    </row>
    <row r="129" spans="1:3" x14ac:dyDescent="0.25">
      <c r="A129" s="21">
        <f>transport[[#This Row],[Rok_produkcji]]</f>
        <v>2013</v>
      </c>
      <c r="B129" s="21">
        <f>transport[[#This Row],[Rok_produkcji]]</f>
        <v>2013</v>
      </c>
      <c r="C129" s="1" t="str">
        <f>LEFT(transport[[#This Row],[Marka_i_model]],FIND(" ",transport[[#This Row],[Marka_i_model]])-1)</f>
        <v>DAF</v>
      </c>
    </row>
    <row r="130" spans="1:3" x14ac:dyDescent="0.25">
      <c r="A130" s="21">
        <f>transport[[#This Row],[Rok_produkcji]]</f>
        <v>2013</v>
      </c>
      <c r="B130" s="21">
        <f>transport[[#This Row],[Rok_produkcji]]</f>
        <v>2013</v>
      </c>
      <c r="C130" s="1" t="str">
        <f>LEFT(transport[[#This Row],[Marka_i_model]],FIND(" ",transport[[#This Row],[Marka_i_model]])-1)</f>
        <v>DAF</v>
      </c>
    </row>
    <row r="131" spans="1:3" x14ac:dyDescent="0.25">
      <c r="A131" s="21">
        <f>transport[[#This Row],[Rok_produkcji]]</f>
        <v>2015</v>
      </c>
      <c r="B131" s="21">
        <f>transport[[#This Row],[Rok_produkcji]]</f>
        <v>2015</v>
      </c>
      <c r="C131" s="1" t="str">
        <f>LEFT(transport[[#This Row],[Marka_i_model]],FIND(" ",transport[[#This Row],[Marka_i_model]])-1)</f>
        <v>Volvo</v>
      </c>
    </row>
    <row r="132" spans="1:3" x14ac:dyDescent="0.25">
      <c r="A132" s="21">
        <f>transport[[#This Row],[Rok_produkcji]]</f>
        <v>2015</v>
      </c>
      <c r="B132" s="21">
        <f>transport[[#This Row],[Rok_produkcji]]</f>
        <v>2015</v>
      </c>
      <c r="C132" s="1" t="str">
        <f>LEFT(transport[[#This Row],[Marka_i_model]],FIND(" ",transport[[#This Row],[Marka_i_model]])-1)</f>
        <v>Volvo</v>
      </c>
    </row>
    <row r="133" spans="1:3" x14ac:dyDescent="0.25">
      <c r="A133" s="21">
        <f>transport[[#This Row],[Rok_produkcji]]</f>
        <v>2015</v>
      </c>
      <c r="B133" s="21">
        <f>transport[[#This Row],[Rok_produkcji]]</f>
        <v>2015</v>
      </c>
      <c r="C133" s="1" t="str">
        <f>LEFT(transport[[#This Row],[Marka_i_model]],FIND(" ",transport[[#This Row],[Marka_i_model]])-1)</f>
        <v>Volvo</v>
      </c>
    </row>
    <row r="134" spans="1:3" x14ac:dyDescent="0.25">
      <c r="A134" s="21">
        <f>transport[[#This Row],[Rok_produkcji]]</f>
        <v>2015</v>
      </c>
      <c r="B134" s="21">
        <f>transport[[#This Row],[Rok_produkcji]]</f>
        <v>2015</v>
      </c>
      <c r="C134" s="1" t="str">
        <f>LEFT(transport[[#This Row],[Marka_i_model]],FIND(" ",transport[[#This Row],[Marka_i_model]])-1)</f>
        <v>Volvo</v>
      </c>
    </row>
    <row r="135" spans="1:3" x14ac:dyDescent="0.25">
      <c r="A135" s="21">
        <f>transport[[#This Row],[Rok_produkcji]]</f>
        <v>2015</v>
      </c>
      <c r="B135" s="21">
        <f>transport[[#This Row],[Rok_produkcji]]</f>
        <v>2015</v>
      </c>
      <c r="C135" s="1" t="str">
        <f>LEFT(transport[[#This Row],[Marka_i_model]],FIND(" ",transport[[#This Row],[Marka_i_model]])-1)</f>
        <v>Volvo</v>
      </c>
    </row>
  </sheetData>
  <pageMargins left="0.7" right="0.7" top="0.75" bottom="0.75" header="0.3" footer="0.3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I E A A B Q S w M E F A A C A A g A S a x x V C + Y D Q y k A A A A 9 Q A A A B I A H A B D b 2 5 m a W c v U G F j a 2 F n Z S 5 4 b W w g o h g A K K A U A A A A A A A A A A A A A A A A A A A A A A A A A A A A h Y + x D o I w F E V / h X S n r X U R 8 i i J D i 6 S m J g Y 1 6 Z U a I S H g W L 5 N w c / y V 8 Q o 6 i b 4 z 3 3 D P f e r z d I h 7 o K L q b t b I M J m V F O A o O 6 y S 0 W C e n d M V y Q V M J W 6 Z M q T D D K 2 M V D l y e k d O 4 c M + a 9 p 3 5 O m 7 Z g g v M Z O 2 S b n S 5 N r c h H t v / l 0 G L n F G p D J O x f Y 6 S g U U Q F F 5 Q D m x h k F r + 9 G O c + 2 x 8 I q 7 5 y f W u k w X C 9 B D Z F Y O 8 L 8 g F Q S w M E F A A C A A g A S a x x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m s c V S q s 9 w K 3 A E A A H s F A A A T A B w A R m 9 y b X V s Y X M v U 2 V j d G l v b j E u b S C i G A A o o B Q A A A A A A A A A A A A A A A A A A A A A A A A A A A D N U 8 F u 0 0 A Q P R M p / 7 B y L 4 l k W c S F V q L y A T k g O B B a k l 6 o k b W 1 p 2 F j 7 4 6 1 O 2 7 q R L n 0 l 3 p C 4 l b l v 5 g 2 p U m V C h U O q L 6 s d 9 7 u G 7 8 3 z w 4 y U m j E c L X 2 D t q t d s t 9 l x Z y Q V Y a V 6 E l E Y k S q N 0 S / C x / 2 O u r f H m J X I z d e d D H r N Z g q P N e l R D E a I g 3 r u P F b 5 J j B 9 Y l W l p q k s 8 G + l a d Q 9 L H 4 v Z 8 w w D V V q b K n M k k m 4 G d K s j S 8 G V v P 7 l v H N A F e V 3 / p A + l 0 o r A R t 4 L z x c x l r U 2 L t r z x T u T Y a 7 M O O q F r 0 N f H N V I M K S m h G j 9 G g z Q w L e u v x K w 4 w 3 k e H l 5 f T U t l E B R Y T 5 t l j / d D E 2 j e T d T q B V 4 r G 4 k T / n u o U X N R B 9 A 5 q y m c y / f F y d 3 0 N u y H G a y l N Z F Z O v N R l + Z y b C r K K i p 1 p S j G 3 l n a P V K x 6 i p w H W e 9 l n + f O 5 9 k r Z g 2 1 K N O Z T s B n O D I L i g h S / m 3 h c s 0 s p i X h f Z R D H 6 0 d D e q + C m x y 0 c g 5 H p T B Z 1 V W + D A 5 t a m I B j / 7 N m Y p o t 8 k M 7 g 1 M F 4 + 2 r f U k y R U e S D O P I P J q j U P 9 m y C X B Y t F t t 5 R 5 3 J z N 3 H F i i j t 5 / z t 5 G 6 0 f y d 7 B R v b C f 8 v e 3 0 R i n T W e + g r o b Y 1 k V Q 8 f 1 J 9 q 9 I 6 3 a X U n 7 H r P 1 + / d Z + z 3 u r 7 7 8 M / 4 4 y B + A V B L A Q I t A B Q A A g A I A E m s c V Q v m A 0 M p A A A A P U A A A A S A A A A A A A A A A A A A A A A A A A A A A B D b 2 5 m a W c v U G F j a 2 F n Z S 5 4 b W x Q S w E C L Q A U A A I A C A B J r H F U D 8 r p q 6 Q A A A D p A A A A E w A A A A A A A A A A A A A A A A D w A A A A W 0 N v b n R l b n R f V H l w Z X N d L n h t b F B L A Q I t A B Q A A g A I A E m s c V S q s 9 w K 3 A E A A H s F A A A T A A A A A A A A A A A A A A A A A O E B A A B G b 3 J t d W x h c y 9 T Z W N 0 a W 9 u M S 5 t U E s F B g A A A A A D A A M A w g A A A A o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g b A A A A A A A A B h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R y Y W 5 z c G 9 y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3 a W d h Y 2 p h I i A v P j x F b n R y e S B U e X B l P S J G a W x s V G F y Z 2 V 0 I i B W Y W x 1 Z T 0 i c 3 R y Y W 5 z c G 9 y d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z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M t M T d U M j A 6 M D c 6 N T g u N j A 5 O T Y z N l o i I C 8 + P E V u d H J 5 I F R 5 c G U 9 I k Z p b G x D b 2 x 1 b W 5 U e X B l c y I g V m F s d W U 9 I n N C Z 0 1 E Q m d N S i I g L z 4 8 R W 5 0 c n k g V H l w Z T 0 i R m l s b E N v b H V t b k 5 h b W V z I i B W Y W x 1 Z T 0 i c 1 s m c X V v d D t N Y X J r Y V 9 p X 2 1 v Z G V s J n F 1 b 3 Q 7 L C Z x d W 9 0 O 1 J v a 1 9 w c m 9 k d W t j a m k m c X V v d D s s J n F 1 b 3 Q 7 Q 2 V u Y V 9 6 Y W t 1 c H U m c X V v d D s s J n F 1 b 3 Q 7 T n J f c m V q Z X N 0 c m F j e W p u e S Z x d W 9 0 O y w m c X V v d D t Q c n p l Y m l l Z y Z x d W 9 0 O y w m c X V v d D t E Y X R h X 2 9 z d G F 0 b m l l Z 2 9 f c m V t b 2 5 0 d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y Y W 5 z c G 9 y d C 9 B d X R v U m V t b 3 Z l Z E N v b H V t b n M x L n t N Y X J r Y V 9 p X 2 1 v Z G V s L D B 9 J n F 1 b 3 Q 7 L C Z x d W 9 0 O 1 N l Y 3 R p b 2 4 x L 3 R y Y W 5 z c G 9 y d C 9 B d X R v U m V t b 3 Z l Z E N v b H V t b n M x L n t S b 2 t f c H J v Z H V r Y 2 p p L D F 9 J n F 1 b 3 Q 7 L C Z x d W 9 0 O 1 N l Y 3 R p b 2 4 x L 3 R y Y W 5 z c G 9 y d C 9 B d X R v U m V t b 3 Z l Z E N v b H V t b n M x L n t D Z W 5 h X 3 p h a 3 V w d S w y f S Z x d W 9 0 O y w m c X V v d D t T Z W N 0 a W 9 u M S 9 0 c m F u c 3 B v c n Q v Q X V 0 b 1 J l b W 9 2 Z W R D b 2 x 1 b W 5 z M S 5 7 T n J f c m V q Z X N 0 c m F j e W p u e S w z f S Z x d W 9 0 O y w m c X V v d D t T Z W N 0 a W 9 u M S 9 0 c m F u c 3 B v c n Q v Q X V 0 b 1 J l b W 9 2 Z W R D b 2 x 1 b W 5 z M S 5 7 U H J 6 Z W J p Z W c s N H 0 m c X V v d D s s J n F 1 b 3 Q 7 U 2 V j d G l v b j E v d H J h b n N w b 3 J 0 L 0 F 1 d G 9 S Z W 1 v d m V k Q 2 9 s d W 1 u c z E u e 0 R h d G F f b 3 N 0 Y X R u a W V n b 1 9 y Z W 1 v b n R 1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3 R y Y W 5 z c G 9 y d C 9 B d X R v U m V t b 3 Z l Z E N v b H V t b n M x L n t N Y X J r Y V 9 p X 2 1 v Z G V s L D B 9 J n F 1 b 3 Q 7 L C Z x d W 9 0 O 1 N l Y 3 R p b 2 4 x L 3 R y Y W 5 z c G 9 y d C 9 B d X R v U m V t b 3 Z l Z E N v b H V t b n M x L n t S b 2 t f c H J v Z H V r Y 2 p p L D F 9 J n F 1 b 3 Q 7 L C Z x d W 9 0 O 1 N l Y 3 R p b 2 4 x L 3 R y Y W 5 z c G 9 y d C 9 B d X R v U m V t b 3 Z l Z E N v b H V t b n M x L n t D Z W 5 h X 3 p h a 3 V w d S w y f S Z x d W 9 0 O y w m c X V v d D t T Z W N 0 a W 9 u M S 9 0 c m F u c 3 B v c n Q v Q X V 0 b 1 J l b W 9 2 Z W R D b 2 x 1 b W 5 z M S 5 7 T n J f c m V q Z X N 0 c m F j e W p u e S w z f S Z x d W 9 0 O y w m c X V v d D t T Z W N 0 a W 9 u M S 9 0 c m F u c 3 B v c n Q v Q X V 0 b 1 J l b W 9 2 Z W R D b 2 x 1 b W 5 z M S 5 7 U H J 6 Z W J p Z W c s N H 0 m c X V v d D s s J n F 1 b 3 Q 7 U 2 V j d G l v b j E v d H J h b n N w b 3 J 0 L 0 F 1 d G 9 S Z W 1 v d m V k Q 2 9 s d W 1 u c z E u e 0 R h d G F f b 3 N 0 Y X R u a W V n b 1 9 y Z W 1 v b n R 1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c m F u c 3 B v c n Q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J h b n N w b 3 J 0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J h b n N w b 3 J 0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c m t p X 2 1 v Z G V s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z L T E 3 V D I w O j I 5 O j I 4 L j I 4 N z U 4 M z N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Y X J r a V 9 t b 2 R l b C 9 B d X R v U m V t b 3 Z l Z E N v b H V t b n M x L n t D b 2 x 1 b W 4 x L D B 9 J n F 1 b 3 Q 7 L C Z x d W 9 0 O 1 N l Y 3 R p b 2 4 x L 2 1 h c m t p X 2 1 v Z G V s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b W F y a 2 l f b W 9 k Z W w v Q X V 0 b 1 J l b W 9 2 Z W R D b 2 x 1 b W 5 z M S 5 7 Q 2 9 s d W 1 u M S w w f S Z x d W 9 0 O y w m c X V v d D t T Z W N 0 a W 9 u M S 9 t Y X J r a V 9 t b 2 R l b C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Y X J r a V 9 t b 2 R l b C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J r a V 9 t b 2 R l b C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J r a V 9 t b 2 R l b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1 h c m t p X 2 1 v Z G V s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y 0 x N 1 Q y M D o z N D o x O S 4 1 M D Y 3 N z I z W i I g L z 4 8 R W 5 0 c n k g V H l w Z T 0 i R m l s b E N v b H V t b l R 5 c G V z I i B W Y W x 1 Z T 0 i c 0 J n W U Q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Y X J r a V 9 t b 2 R l b C A o M i k v Q X V 0 b 1 J l b W 9 2 Z W R D b 2 x 1 b W 5 z M S 5 7 Q 2 9 s d W 1 u M S w w f S Z x d W 9 0 O y w m c X V v d D t T Z W N 0 a W 9 u M S 9 t Y X J r a V 9 t b 2 R l b C A o M i k v Q X V 0 b 1 J l b W 9 2 Z W R D b 2 x 1 b W 5 z M S 5 7 Q 2 9 s d W 1 u M i w x f S Z x d W 9 0 O y w m c X V v d D t T Z W N 0 a W 9 u M S 9 t Y X J r a V 9 t b 2 R l b C A o M i k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t Y X J r a V 9 t b 2 R l b C A o M i k v Q X V 0 b 1 J l b W 9 2 Z W R D b 2 x 1 b W 5 z M S 5 7 Q 2 9 s d W 1 u M S w w f S Z x d W 9 0 O y w m c X V v d D t T Z W N 0 a W 9 u M S 9 t Y X J r a V 9 t b 2 R l b C A o M i k v Q X V 0 b 1 J l b W 9 2 Z W R D b 2 x 1 b W 5 z M S 5 7 Q 2 9 s d W 1 u M i w x f S Z x d W 9 0 O y w m c X V v d D t T Z W N 0 a W 9 u M S 9 t Y X J r a V 9 t b 2 R l b C A o M i k v Q X V 0 b 1 J l b W 9 2 Z W R D b 2 x 1 b W 5 z M S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W F y a 2 l f b W 9 k Z W w l M j A o M i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y a 2 l f b W 9 k Z W w l M j A o M i k v W m 1 p Z W 5 p b 2 5 v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B n f V o L h L s R P r O l w S 7 y k d / Y A A A A A A g A A A A A A E G Y A A A A B A A A g A A A A x m d e 4 B t 0 D M D b 8 0 k e 5 9 P Z o 6 P O l L L i 0 e 8 l G 4 e x K t a P Y Q 4 A A A A A D o A A A A A C A A A g A A A A 9 W n L + 0 B G q e 2 c F 0 W w G 0 P D j j R H 6 H O Q P G w q u D E N u 1 Q 7 H A p Q A A A A 2 e Y k O 2 B l B I r q b U o 0 b / p T X P N 3 r 3 X K V 2 m 5 6 k K 2 J g X 3 i H G d H 6 P b b f K m 6 u I H b U 1 8 g 4 x F D u n P D A x J b N a H X u a 2 x s 0 1 o 3 C 7 d 6 K X a M L A p 6 7 R 9 Z Q F z x d A A A A A f N X A 4 S U C 3 D 3 N W p 3 k 6 N l j 7 s m J d q t 0 T A G b U S e S X q u G T X E x c z M T w b p P h F x D L v 2 6 K A y z V c 2 i k W 2 9 v 8 F / F 7 T o 9 E X s E w = = < / D a t a M a s h u p > 
</file>

<file path=customXml/itemProps1.xml><?xml version="1.0" encoding="utf-8"?>
<ds:datastoreItem xmlns:ds="http://schemas.openxmlformats.org/officeDocument/2006/customXml" ds:itemID="{E3BAC91A-C271-4978-9ECE-324543BAF33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7</vt:i4>
      </vt:variant>
    </vt:vector>
  </HeadingPairs>
  <TitlesOfParts>
    <vt:vector size="7" baseType="lpstr">
      <vt:lpstr>transport</vt:lpstr>
      <vt:lpstr>zad2</vt:lpstr>
      <vt:lpstr>zad 2 wykres</vt:lpstr>
      <vt:lpstr>zad3</vt:lpstr>
      <vt:lpstr>marki_model</vt:lpstr>
      <vt:lpstr>pomoc_zamiana_spacji</vt:lpstr>
      <vt:lpstr>pomoc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Martyna Cichosz</dc:creator>
  <cp:lastModifiedBy>Martyna Cichosz</cp:lastModifiedBy>
  <dcterms:created xsi:type="dcterms:W3CDTF">2022-03-17T20:06:47Z</dcterms:created>
  <dcterms:modified xsi:type="dcterms:W3CDTF">2022-03-30T21:32:59Z</dcterms:modified>
</cp:coreProperties>
</file>