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8fe218c1544e15/Dokumenty/matura_infa/czerwiec_2018/"/>
    </mc:Choice>
  </mc:AlternateContent>
  <xr:revisionPtr revIDLastSave="253" documentId="8_{8C1BA4A0-BB11-43E9-94DF-F5D28B0579F3}" xr6:coauthVersionLast="47" xr6:coauthVersionMax="47" xr10:uidLastSave="{7FE4BBF6-30D5-4F2F-AF34-4DD4EB9A9D5B}"/>
  <bookViews>
    <workbookView xWindow="-120" yWindow="-120" windowWidth="29040" windowHeight="15840" activeTab="1" xr2:uid="{C1879B43-6D2B-4B6F-B399-710D890932FE}"/>
  </bookViews>
  <sheets>
    <sheet name="Arkusz3" sheetId="8" r:id="rId1"/>
    <sheet name="Arkusz4" sheetId="10" r:id="rId2"/>
    <sheet name="pomiary (2)" sheetId="7" r:id="rId3"/>
    <sheet name="Arkusz1" sheetId="1" r:id="rId4"/>
  </sheets>
  <definedNames>
    <definedName name="DaneZewnętrzne_1" localSheetId="2" hidden="1">'pomiary (2)'!$A$1:$L$201</definedName>
  </definedNames>
  <calcPr calcId="19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" i="7" l="1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Y2" i="7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X2" i="7"/>
  <c r="X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7" i="7"/>
  <c r="X118" i="7"/>
  <c r="X119" i="7"/>
  <c r="X120" i="7"/>
  <c r="X121" i="7"/>
  <c r="X122" i="7"/>
  <c r="X123" i="7"/>
  <c r="X124" i="7"/>
  <c r="X125" i="7"/>
  <c r="X126" i="7"/>
  <c r="X127" i="7"/>
  <c r="X128" i="7"/>
  <c r="X129" i="7"/>
  <c r="X130" i="7"/>
  <c r="X131" i="7"/>
  <c r="X132" i="7"/>
  <c r="X133" i="7"/>
  <c r="X134" i="7"/>
  <c r="X135" i="7"/>
  <c r="X136" i="7"/>
  <c r="X137" i="7"/>
  <c r="X138" i="7"/>
  <c r="X139" i="7"/>
  <c r="X140" i="7"/>
  <c r="X141" i="7"/>
  <c r="X142" i="7"/>
  <c r="X143" i="7"/>
  <c r="X144" i="7"/>
  <c r="X145" i="7"/>
  <c r="X146" i="7"/>
  <c r="X147" i="7"/>
  <c r="X148" i="7"/>
  <c r="X149" i="7"/>
  <c r="X150" i="7"/>
  <c r="X151" i="7"/>
  <c r="X152" i="7"/>
  <c r="X153" i="7"/>
  <c r="X154" i="7"/>
  <c r="X155" i="7"/>
  <c r="X156" i="7"/>
  <c r="X157" i="7"/>
  <c r="X158" i="7"/>
  <c r="X159" i="7"/>
  <c r="X160" i="7"/>
  <c r="X161" i="7"/>
  <c r="X162" i="7"/>
  <c r="X163" i="7"/>
  <c r="X164" i="7"/>
  <c r="X165" i="7"/>
  <c r="X166" i="7"/>
  <c r="X167" i="7"/>
  <c r="X168" i="7"/>
  <c r="X169" i="7"/>
  <c r="X170" i="7"/>
  <c r="X171" i="7"/>
  <c r="X172" i="7"/>
  <c r="X173" i="7"/>
  <c r="X174" i="7"/>
  <c r="X175" i="7"/>
  <c r="X176" i="7"/>
  <c r="X177" i="7"/>
  <c r="X178" i="7"/>
  <c r="X179" i="7"/>
  <c r="X180" i="7"/>
  <c r="X181" i="7"/>
  <c r="X182" i="7"/>
  <c r="X183" i="7"/>
  <c r="X184" i="7"/>
  <c r="X185" i="7"/>
  <c r="X186" i="7"/>
  <c r="X187" i="7"/>
  <c r="X188" i="7"/>
  <c r="X189" i="7"/>
  <c r="X190" i="7"/>
  <c r="X191" i="7"/>
  <c r="X192" i="7"/>
  <c r="X193" i="7"/>
  <c r="X194" i="7"/>
  <c r="X195" i="7"/>
  <c r="X196" i="7"/>
  <c r="X197" i="7"/>
  <c r="X198" i="7"/>
  <c r="X199" i="7"/>
  <c r="X200" i="7"/>
  <c r="X201" i="7"/>
  <c r="W2" i="7"/>
  <c r="W3" i="7"/>
  <c r="W4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V2" i="7"/>
  <c r="V3" i="7"/>
  <c r="V4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1" i="7"/>
  <c r="V142" i="7"/>
  <c r="V143" i="7"/>
  <c r="V144" i="7"/>
  <c r="V145" i="7"/>
  <c r="V146" i="7"/>
  <c r="V147" i="7"/>
  <c r="V148" i="7"/>
  <c r="V149" i="7"/>
  <c r="V150" i="7"/>
  <c r="V151" i="7"/>
  <c r="V152" i="7"/>
  <c r="V153" i="7"/>
  <c r="V154" i="7"/>
  <c r="V155" i="7"/>
  <c r="V156" i="7"/>
  <c r="V157" i="7"/>
  <c r="V158" i="7"/>
  <c r="V159" i="7"/>
  <c r="V160" i="7"/>
  <c r="V161" i="7"/>
  <c r="V162" i="7"/>
  <c r="V163" i="7"/>
  <c r="V164" i="7"/>
  <c r="V165" i="7"/>
  <c r="V166" i="7"/>
  <c r="V167" i="7"/>
  <c r="V168" i="7"/>
  <c r="V169" i="7"/>
  <c r="V170" i="7"/>
  <c r="V171" i="7"/>
  <c r="V172" i="7"/>
  <c r="V173" i="7"/>
  <c r="V174" i="7"/>
  <c r="V175" i="7"/>
  <c r="V176" i="7"/>
  <c r="V177" i="7"/>
  <c r="V178" i="7"/>
  <c r="V179" i="7"/>
  <c r="V180" i="7"/>
  <c r="V181" i="7"/>
  <c r="V182" i="7"/>
  <c r="V183" i="7"/>
  <c r="V184" i="7"/>
  <c r="V185" i="7"/>
  <c r="V186" i="7"/>
  <c r="V187" i="7"/>
  <c r="V188" i="7"/>
  <c r="V189" i="7"/>
  <c r="V190" i="7"/>
  <c r="V191" i="7"/>
  <c r="V192" i="7"/>
  <c r="V193" i="7"/>
  <c r="V194" i="7"/>
  <c r="V195" i="7"/>
  <c r="V196" i="7"/>
  <c r="V197" i="7"/>
  <c r="V198" i="7"/>
  <c r="V199" i="7"/>
  <c r="V200" i="7"/>
  <c r="V201" i="7"/>
  <c r="U2" i="7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U170" i="7"/>
  <c r="U171" i="7"/>
  <c r="U172" i="7"/>
  <c r="U173" i="7"/>
  <c r="U174" i="7"/>
  <c r="U175" i="7"/>
  <c r="U176" i="7"/>
  <c r="U177" i="7"/>
  <c r="U178" i="7"/>
  <c r="U179" i="7"/>
  <c r="U180" i="7"/>
  <c r="U181" i="7"/>
  <c r="U182" i="7"/>
  <c r="U183" i="7"/>
  <c r="U184" i="7"/>
  <c r="U185" i="7"/>
  <c r="U186" i="7"/>
  <c r="U187" i="7"/>
  <c r="U188" i="7"/>
  <c r="U189" i="7"/>
  <c r="U190" i="7"/>
  <c r="U191" i="7"/>
  <c r="U192" i="7"/>
  <c r="U193" i="7"/>
  <c r="U194" i="7"/>
  <c r="U195" i="7"/>
  <c r="U196" i="7"/>
  <c r="U197" i="7"/>
  <c r="U198" i="7"/>
  <c r="U199" i="7"/>
  <c r="U200" i="7"/>
  <c r="U201" i="7"/>
  <c r="T2" i="7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190" i="7"/>
  <c r="T191" i="7"/>
  <c r="T192" i="7"/>
  <c r="T193" i="7"/>
  <c r="T194" i="7"/>
  <c r="T195" i="7"/>
  <c r="T196" i="7"/>
  <c r="T197" i="7"/>
  <c r="T198" i="7"/>
  <c r="T199" i="7"/>
  <c r="T200" i="7"/>
  <c r="T201" i="7"/>
  <c r="S2" i="7"/>
  <c r="S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0" i="7"/>
  <c r="S131" i="7"/>
  <c r="S132" i="7"/>
  <c r="S133" i="7"/>
  <c r="S134" i="7"/>
  <c r="S135" i="7"/>
  <c r="S13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3" i="7"/>
  <c r="S154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68" i="7"/>
  <c r="S169" i="7"/>
  <c r="S170" i="7"/>
  <c r="S171" i="7"/>
  <c r="S172" i="7"/>
  <c r="S173" i="7"/>
  <c r="S174" i="7"/>
  <c r="S175" i="7"/>
  <c r="S176" i="7"/>
  <c r="S177" i="7"/>
  <c r="S178" i="7"/>
  <c r="S179" i="7"/>
  <c r="S180" i="7"/>
  <c r="S181" i="7"/>
  <c r="S182" i="7"/>
  <c r="S183" i="7"/>
  <c r="S184" i="7"/>
  <c r="S185" i="7"/>
  <c r="S186" i="7"/>
  <c r="S187" i="7"/>
  <c r="S188" i="7"/>
  <c r="S189" i="7"/>
  <c r="S190" i="7"/>
  <c r="S191" i="7"/>
  <c r="S192" i="7"/>
  <c r="S193" i="7"/>
  <c r="S194" i="7"/>
  <c r="S195" i="7"/>
  <c r="S196" i="7"/>
  <c r="S197" i="7"/>
  <c r="S198" i="7"/>
  <c r="S199" i="7"/>
  <c r="S200" i="7"/>
  <c r="S201" i="7"/>
  <c r="R2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155" i="7"/>
  <c r="R156" i="7"/>
  <c r="R157" i="7"/>
  <c r="R158" i="7"/>
  <c r="R159" i="7"/>
  <c r="R160" i="7"/>
  <c r="R161" i="7"/>
  <c r="R162" i="7"/>
  <c r="R163" i="7"/>
  <c r="R164" i="7"/>
  <c r="R165" i="7"/>
  <c r="R166" i="7"/>
  <c r="R167" i="7"/>
  <c r="R168" i="7"/>
  <c r="R169" i="7"/>
  <c r="R170" i="7"/>
  <c r="R171" i="7"/>
  <c r="R172" i="7"/>
  <c r="R173" i="7"/>
  <c r="R174" i="7"/>
  <c r="R175" i="7"/>
  <c r="R176" i="7"/>
  <c r="R177" i="7"/>
  <c r="R178" i="7"/>
  <c r="R179" i="7"/>
  <c r="R180" i="7"/>
  <c r="R181" i="7"/>
  <c r="R182" i="7"/>
  <c r="R183" i="7"/>
  <c r="R184" i="7"/>
  <c r="R185" i="7"/>
  <c r="R186" i="7"/>
  <c r="R187" i="7"/>
  <c r="R188" i="7"/>
  <c r="R189" i="7"/>
  <c r="R190" i="7"/>
  <c r="R191" i="7"/>
  <c r="R192" i="7"/>
  <c r="R193" i="7"/>
  <c r="R194" i="7"/>
  <c r="R195" i="7"/>
  <c r="R196" i="7"/>
  <c r="R197" i="7"/>
  <c r="R198" i="7"/>
  <c r="R199" i="7"/>
  <c r="R200" i="7"/>
  <c r="R201" i="7"/>
  <c r="Q2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M2" i="7"/>
  <c r="N2" i="7" s="1"/>
  <c r="O2" i="7" s="1"/>
  <c r="M3" i="7"/>
  <c r="N3" i="7" s="1"/>
  <c r="O3" i="7" s="1"/>
  <c r="M4" i="7"/>
  <c r="N4" i="7" s="1"/>
  <c r="O4" i="7" s="1"/>
  <c r="M5" i="7"/>
  <c r="N5" i="7" s="1"/>
  <c r="O5" i="7" s="1"/>
  <c r="M6" i="7"/>
  <c r="N6" i="7" s="1"/>
  <c r="O6" i="7" s="1"/>
  <c r="M7" i="7"/>
  <c r="N7" i="7" s="1"/>
  <c r="O7" i="7" s="1"/>
  <c r="M8" i="7"/>
  <c r="N8" i="7" s="1"/>
  <c r="O8" i="7" s="1"/>
  <c r="M9" i="7"/>
  <c r="N9" i="7" s="1"/>
  <c r="O9" i="7" s="1"/>
  <c r="M10" i="7"/>
  <c r="N10" i="7" s="1"/>
  <c r="O10" i="7" s="1"/>
  <c r="M11" i="7"/>
  <c r="N11" i="7" s="1"/>
  <c r="O11" i="7" s="1"/>
  <c r="M12" i="7"/>
  <c r="N12" i="7" s="1"/>
  <c r="O12" i="7" s="1"/>
  <c r="M13" i="7"/>
  <c r="N13" i="7" s="1"/>
  <c r="O13" i="7" s="1"/>
  <c r="M14" i="7"/>
  <c r="N14" i="7" s="1"/>
  <c r="O14" i="7" s="1"/>
  <c r="M15" i="7"/>
  <c r="N15" i="7" s="1"/>
  <c r="O15" i="7" s="1"/>
  <c r="M16" i="7"/>
  <c r="N16" i="7" s="1"/>
  <c r="O16" i="7" s="1"/>
  <c r="M17" i="7"/>
  <c r="N17" i="7" s="1"/>
  <c r="O17" i="7" s="1"/>
  <c r="M18" i="7"/>
  <c r="N18" i="7" s="1"/>
  <c r="O18" i="7" s="1"/>
  <c r="M19" i="7"/>
  <c r="N19" i="7" s="1"/>
  <c r="O19" i="7" s="1"/>
  <c r="M20" i="7"/>
  <c r="N20" i="7" s="1"/>
  <c r="O20" i="7" s="1"/>
  <c r="M21" i="7"/>
  <c r="N21" i="7" s="1"/>
  <c r="O21" i="7" s="1"/>
  <c r="M22" i="7"/>
  <c r="N22" i="7" s="1"/>
  <c r="O22" i="7" s="1"/>
  <c r="M23" i="7"/>
  <c r="N23" i="7" s="1"/>
  <c r="O23" i="7" s="1"/>
  <c r="M24" i="7"/>
  <c r="N24" i="7" s="1"/>
  <c r="O24" i="7" s="1"/>
  <c r="M25" i="7"/>
  <c r="N25" i="7" s="1"/>
  <c r="O25" i="7" s="1"/>
  <c r="M26" i="7"/>
  <c r="N26" i="7" s="1"/>
  <c r="O26" i="7" s="1"/>
  <c r="M27" i="7"/>
  <c r="N27" i="7" s="1"/>
  <c r="O27" i="7" s="1"/>
  <c r="M28" i="7"/>
  <c r="N28" i="7" s="1"/>
  <c r="O28" i="7" s="1"/>
  <c r="M29" i="7"/>
  <c r="N29" i="7" s="1"/>
  <c r="O29" i="7" s="1"/>
  <c r="M30" i="7"/>
  <c r="N30" i="7" s="1"/>
  <c r="O30" i="7" s="1"/>
  <c r="M31" i="7"/>
  <c r="N31" i="7" s="1"/>
  <c r="O31" i="7" s="1"/>
  <c r="M32" i="7"/>
  <c r="N32" i="7" s="1"/>
  <c r="O32" i="7" s="1"/>
  <c r="M33" i="7"/>
  <c r="N33" i="7" s="1"/>
  <c r="O33" i="7" s="1"/>
  <c r="M34" i="7"/>
  <c r="N34" i="7" s="1"/>
  <c r="O34" i="7" s="1"/>
  <c r="M35" i="7"/>
  <c r="N35" i="7" s="1"/>
  <c r="O35" i="7" s="1"/>
  <c r="M36" i="7"/>
  <c r="N36" i="7" s="1"/>
  <c r="O36" i="7" s="1"/>
  <c r="M37" i="7"/>
  <c r="N37" i="7" s="1"/>
  <c r="O37" i="7" s="1"/>
  <c r="M38" i="7"/>
  <c r="N38" i="7" s="1"/>
  <c r="O38" i="7" s="1"/>
  <c r="M39" i="7"/>
  <c r="N39" i="7" s="1"/>
  <c r="O39" i="7" s="1"/>
  <c r="M40" i="7"/>
  <c r="N40" i="7" s="1"/>
  <c r="O40" i="7" s="1"/>
  <c r="M41" i="7"/>
  <c r="N41" i="7" s="1"/>
  <c r="O41" i="7" s="1"/>
  <c r="M42" i="7"/>
  <c r="N42" i="7" s="1"/>
  <c r="O42" i="7" s="1"/>
  <c r="M43" i="7"/>
  <c r="N43" i="7" s="1"/>
  <c r="O43" i="7" s="1"/>
  <c r="M44" i="7"/>
  <c r="N44" i="7" s="1"/>
  <c r="O44" i="7" s="1"/>
  <c r="M45" i="7"/>
  <c r="N45" i="7" s="1"/>
  <c r="O45" i="7" s="1"/>
  <c r="M46" i="7"/>
  <c r="N46" i="7" s="1"/>
  <c r="O46" i="7" s="1"/>
  <c r="M47" i="7"/>
  <c r="N47" i="7" s="1"/>
  <c r="O47" i="7" s="1"/>
  <c r="M48" i="7"/>
  <c r="N48" i="7" s="1"/>
  <c r="O48" i="7" s="1"/>
  <c r="M49" i="7"/>
  <c r="N49" i="7" s="1"/>
  <c r="O49" i="7" s="1"/>
  <c r="M50" i="7"/>
  <c r="N50" i="7" s="1"/>
  <c r="O50" i="7" s="1"/>
  <c r="M51" i="7"/>
  <c r="N51" i="7" s="1"/>
  <c r="O51" i="7" s="1"/>
  <c r="M52" i="7"/>
  <c r="N52" i="7" s="1"/>
  <c r="O52" i="7" s="1"/>
  <c r="M53" i="7"/>
  <c r="N53" i="7" s="1"/>
  <c r="O53" i="7" s="1"/>
  <c r="M54" i="7"/>
  <c r="N54" i="7" s="1"/>
  <c r="O54" i="7" s="1"/>
  <c r="M55" i="7"/>
  <c r="N55" i="7" s="1"/>
  <c r="O55" i="7" s="1"/>
  <c r="M56" i="7"/>
  <c r="N56" i="7" s="1"/>
  <c r="O56" i="7" s="1"/>
  <c r="M57" i="7"/>
  <c r="N57" i="7" s="1"/>
  <c r="O57" i="7" s="1"/>
  <c r="M58" i="7"/>
  <c r="N58" i="7" s="1"/>
  <c r="O58" i="7" s="1"/>
  <c r="M59" i="7"/>
  <c r="N59" i="7" s="1"/>
  <c r="O59" i="7" s="1"/>
  <c r="M60" i="7"/>
  <c r="N60" i="7" s="1"/>
  <c r="O60" i="7" s="1"/>
  <c r="M61" i="7"/>
  <c r="N61" i="7" s="1"/>
  <c r="O61" i="7" s="1"/>
  <c r="M62" i="7"/>
  <c r="N62" i="7" s="1"/>
  <c r="O62" i="7" s="1"/>
  <c r="M63" i="7"/>
  <c r="N63" i="7" s="1"/>
  <c r="O63" i="7" s="1"/>
  <c r="M64" i="7"/>
  <c r="N64" i="7" s="1"/>
  <c r="O64" i="7" s="1"/>
  <c r="M65" i="7"/>
  <c r="N65" i="7" s="1"/>
  <c r="O65" i="7" s="1"/>
  <c r="M66" i="7"/>
  <c r="N66" i="7" s="1"/>
  <c r="O66" i="7" s="1"/>
  <c r="M67" i="7"/>
  <c r="N67" i="7" s="1"/>
  <c r="O67" i="7" s="1"/>
  <c r="M68" i="7"/>
  <c r="N68" i="7" s="1"/>
  <c r="O68" i="7" s="1"/>
  <c r="M69" i="7"/>
  <c r="N69" i="7" s="1"/>
  <c r="O69" i="7" s="1"/>
  <c r="M70" i="7"/>
  <c r="N70" i="7" s="1"/>
  <c r="O70" i="7" s="1"/>
  <c r="M71" i="7"/>
  <c r="N71" i="7" s="1"/>
  <c r="O71" i="7" s="1"/>
  <c r="M72" i="7"/>
  <c r="N72" i="7" s="1"/>
  <c r="O72" i="7" s="1"/>
  <c r="M73" i="7"/>
  <c r="N73" i="7" s="1"/>
  <c r="O73" i="7" s="1"/>
  <c r="M74" i="7"/>
  <c r="N74" i="7" s="1"/>
  <c r="O74" i="7" s="1"/>
  <c r="M75" i="7"/>
  <c r="N75" i="7" s="1"/>
  <c r="O75" i="7" s="1"/>
  <c r="M76" i="7"/>
  <c r="N76" i="7" s="1"/>
  <c r="O76" i="7" s="1"/>
  <c r="M77" i="7"/>
  <c r="N77" i="7" s="1"/>
  <c r="O77" i="7" s="1"/>
  <c r="M78" i="7"/>
  <c r="N78" i="7" s="1"/>
  <c r="O78" i="7" s="1"/>
  <c r="M79" i="7"/>
  <c r="N79" i="7" s="1"/>
  <c r="O79" i="7" s="1"/>
  <c r="M80" i="7"/>
  <c r="N80" i="7" s="1"/>
  <c r="O80" i="7" s="1"/>
  <c r="M81" i="7"/>
  <c r="N81" i="7" s="1"/>
  <c r="O81" i="7" s="1"/>
  <c r="M82" i="7"/>
  <c r="N82" i="7" s="1"/>
  <c r="O82" i="7" s="1"/>
  <c r="M83" i="7"/>
  <c r="N83" i="7" s="1"/>
  <c r="O83" i="7" s="1"/>
  <c r="M84" i="7"/>
  <c r="N84" i="7" s="1"/>
  <c r="O84" i="7" s="1"/>
  <c r="M85" i="7"/>
  <c r="N85" i="7" s="1"/>
  <c r="O85" i="7" s="1"/>
  <c r="M86" i="7"/>
  <c r="N86" i="7" s="1"/>
  <c r="O86" i="7" s="1"/>
  <c r="M87" i="7"/>
  <c r="N87" i="7" s="1"/>
  <c r="O87" i="7" s="1"/>
  <c r="M88" i="7"/>
  <c r="N88" i="7" s="1"/>
  <c r="O88" i="7" s="1"/>
  <c r="M89" i="7"/>
  <c r="N89" i="7" s="1"/>
  <c r="O89" i="7" s="1"/>
  <c r="M90" i="7"/>
  <c r="N90" i="7" s="1"/>
  <c r="O90" i="7" s="1"/>
  <c r="M91" i="7"/>
  <c r="N91" i="7" s="1"/>
  <c r="O91" i="7" s="1"/>
  <c r="M92" i="7"/>
  <c r="N92" i="7" s="1"/>
  <c r="O92" i="7" s="1"/>
  <c r="M93" i="7"/>
  <c r="N93" i="7" s="1"/>
  <c r="O93" i="7" s="1"/>
  <c r="M94" i="7"/>
  <c r="N94" i="7" s="1"/>
  <c r="O94" i="7" s="1"/>
  <c r="M95" i="7"/>
  <c r="N95" i="7" s="1"/>
  <c r="O95" i="7" s="1"/>
  <c r="M96" i="7"/>
  <c r="N96" i="7" s="1"/>
  <c r="O96" i="7" s="1"/>
  <c r="M97" i="7"/>
  <c r="N97" i="7" s="1"/>
  <c r="O97" i="7" s="1"/>
  <c r="M98" i="7"/>
  <c r="N98" i="7" s="1"/>
  <c r="O98" i="7" s="1"/>
  <c r="M99" i="7"/>
  <c r="N99" i="7" s="1"/>
  <c r="O99" i="7" s="1"/>
  <c r="M100" i="7"/>
  <c r="N100" i="7" s="1"/>
  <c r="O100" i="7" s="1"/>
  <c r="M101" i="7"/>
  <c r="N101" i="7" s="1"/>
  <c r="O101" i="7" s="1"/>
  <c r="M102" i="7"/>
  <c r="N102" i="7" s="1"/>
  <c r="O102" i="7" s="1"/>
  <c r="M103" i="7"/>
  <c r="N103" i="7" s="1"/>
  <c r="O103" i="7" s="1"/>
  <c r="M104" i="7"/>
  <c r="N104" i="7" s="1"/>
  <c r="O104" i="7" s="1"/>
  <c r="M105" i="7"/>
  <c r="N105" i="7" s="1"/>
  <c r="O105" i="7" s="1"/>
  <c r="M106" i="7"/>
  <c r="N106" i="7" s="1"/>
  <c r="O106" i="7" s="1"/>
  <c r="M107" i="7"/>
  <c r="N107" i="7" s="1"/>
  <c r="O107" i="7" s="1"/>
  <c r="M108" i="7"/>
  <c r="N108" i="7" s="1"/>
  <c r="O108" i="7" s="1"/>
  <c r="M109" i="7"/>
  <c r="N109" i="7" s="1"/>
  <c r="O109" i="7" s="1"/>
  <c r="M110" i="7"/>
  <c r="N110" i="7" s="1"/>
  <c r="O110" i="7" s="1"/>
  <c r="M111" i="7"/>
  <c r="N111" i="7" s="1"/>
  <c r="O111" i="7" s="1"/>
  <c r="M112" i="7"/>
  <c r="N112" i="7" s="1"/>
  <c r="O112" i="7" s="1"/>
  <c r="M113" i="7"/>
  <c r="N113" i="7" s="1"/>
  <c r="O113" i="7" s="1"/>
  <c r="M114" i="7"/>
  <c r="N114" i="7" s="1"/>
  <c r="O114" i="7" s="1"/>
  <c r="M115" i="7"/>
  <c r="N115" i="7" s="1"/>
  <c r="O115" i="7" s="1"/>
  <c r="M116" i="7"/>
  <c r="N116" i="7" s="1"/>
  <c r="O116" i="7" s="1"/>
  <c r="M117" i="7"/>
  <c r="N117" i="7" s="1"/>
  <c r="O117" i="7" s="1"/>
  <c r="M118" i="7"/>
  <c r="N118" i="7" s="1"/>
  <c r="O118" i="7" s="1"/>
  <c r="M119" i="7"/>
  <c r="N119" i="7" s="1"/>
  <c r="O119" i="7" s="1"/>
  <c r="M120" i="7"/>
  <c r="N120" i="7" s="1"/>
  <c r="O120" i="7" s="1"/>
  <c r="M121" i="7"/>
  <c r="N121" i="7" s="1"/>
  <c r="O121" i="7" s="1"/>
  <c r="M122" i="7"/>
  <c r="N122" i="7" s="1"/>
  <c r="O122" i="7" s="1"/>
  <c r="M123" i="7"/>
  <c r="N123" i="7" s="1"/>
  <c r="O123" i="7" s="1"/>
  <c r="M124" i="7"/>
  <c r="N124" i="7" s="1"/>
  <c r="O124" i="7" s="1"/>
  <c r="M125" i="7"/>
  <c r="N125" i="7" s="1"/>
  <c r="O125" i="7" s="1"/>
  <c r="M126" i="7"/>
  <c r="N126" i="7" s="1"/>
  <c r="O126" i="7" s="1"/>
  <c r="M127" i="7"/>
  <c r="N127" i="7" s="1"/>
  <c r="O127" i="7" s="1"/>
  <c r="M128" i="7"/>
  <c r="N128" i="7" s="1"/>
  <c r="O128" i="7" s="1"/>
  <c r="M129" i="7"/>
  <c r="N129" i="7" s="1"/>
  <c r="O129" i="7" s="1"/>
  <c r="M130" i="7"/>
  <c r="N130" i="7" s="1"/>
  <c r="O130" i="7" s="1"/>
  <c r="M131" i="7"/>
  <c r="N131" i="7" s="1"/>
  <c r="O131" i="7" s="1"/>
  <c r="M132" i="7"/>
  <c r="N132" i="7" s="1"/>
  <c r="O132" i="7" s="1"/>
  <c r="M133" i="7"/>
  <c r="N133" i="7" s="1"/>
  <c r="O133" i="7" s="1"/>
  <c r="M134" i="7"/>
  <c r="N134" i="7" s="1"/>
  <c r="O134" i="7" s="1"/>
  <c r="M135" i="7"/>
  <c r="N135" i="7" s="1"/>
  <c r="O135" i="7" s="1"/>
  <c r="M136" i="7"/>
  <c r="N136" i="7" s="1"/>
  <c r="O136" i="7" s="1"/>
  <c r="M137" i="7"/>
  <c r="N137" i="7" s="1"/>
  <c r="O137" i="7" s="1"/>
  <c r="M138" i="7"/>
  <c r="N138" i="7" s="1"/>
  <c r="O138" i="7" s="1"/>
  <c r="M139" i="7"/>
  <c r="N139" i="7" s="1"/>
  <c r="O139" i="7" s="1"/>
  <c r="M140" i="7"/>
  <c r="N140" i="7" s="1"/>
  <c r="O140" i="7" s="1"/>
  <c r="M141" i="7"/>
  <c r="N141" i="7" s="1"/>
  <c r="O141" i="7" s="1"/>
  <c r="M142" i="7"/>
  <c r="N142" i="7" s="1"/>
  <c r="O142" i="7" s="1"/>
  <c r="M143" i="7"/>
  <c r="N143" i="7" s="1"/>
  <c r="O143" i="7" s="1"/>
  <c r="M144" i="7"/>
  <c r="N144" i="7" s="1"/>
  <c r="O144" i="7" s="1"/>
  <c r="M145" i="7"/>
  <c r="N145" i="7" s="1"/>
  <c r="O145" i="7" s="1"/>
  <c r="M146" i="7"/>
  <c r="N146" i="7" s="1"/>
  <c r="O146" i="7" s="1"/>
  <c r="M147" i="7"/>
  <c r="N147" i="7" s="1"/>
  <c r="O147" i="7" s="1"/>
  <c r="M148" i="7"/>
  <c r="N148" i="7" s="1"/>
  <c r="O148" i="7" s="1"/>
  <c r="M149" i="7"/>
  <c r="N149" i="7" s="1"/>
  <c r="O149" i="7" s="1"/>
  <c r="M150" i="7"/>
  <c r="N150" i="7" s="1"/>
  <c r="O150" i="7" s="1"/>
  <c r="M151" i="7"/>
  <c r="N151" i="7" s="1"/>
  <c r="O151" i="7" s="1"/>
  <c r="M152" i="7"/>
  <c r="N152" i="7" s="1"/>
  <c r="O152" i="7" s="1"/>
  <c r="M153" i="7"/>
  <c r="N153" i="7" s="1"/>
  <c r="O153" i="7" s="1"/>
  <c r="M154" i="7"/>
  <c r="N154" i="7" s="1"/>
  <c r="O154" i="7" s="1"/>
  <c r="M155" i="7"/>
  <c r="N155" i="7" s="1"/>
  <c r="O155" i="7" s="1"/>
  <c r="M156" i="7"/>
  <c r="N156" i="7" s="1"/>
  <c r="O156" i="7" s="1"/>
  <c r="M157" i="7"/>
  <c r="N157" i="7" s="1"/>
  <c r="O157" i="7" s="1"/>
  <c r="M158" i="7"/>
  <c r="N158" i="7" s="1"/>
  <c r="O158" i="7" s="1"/>
  <c r="M159" i="7"/>
  <c r="N159" i="7" s="1"/>
  <c r="O159" i="7" s="1"/>
  <c r="M160" i="7"/>
  <c r="N160" i="7" s="1"/>
  <c r="O160" i="7" s="1"/>
  <c r="M161" i="7"/>
  <c r="N161" i="7" s="1"/>
  <c r="O161" i="7" s="1"/>
  <c r="M162" i="7"/>
  <c r="N162" i="7" s="1"/>
  <c r="O162" i="7" s="1"/>
  <c r="M163" i="7"/>
  <c r="N163" i="7" s="1"/>
  <c r="O163" i="7" s="1"/>
  <c r="M164" i="7"/>
  <c r="N164" i="7" s="1"/>
  <c r="O164" i="7" s="1"/>
  <c r="M165" i="7"/>
  <c r="N165" i="7" s="1"/>
  <c r="O165" i="7" s="1"/>
  <c r="M166" i="7"/>
  <c r="N166" i="7" s="1"/>
  <c r="O166" i="7" s="1"/>
  <c r="M167" i="7"/>
  <c r="N167" i="7" s="1"/>
  <c r="O167" i="7" s="1"/>
  <c r="M168" i="7"/>
  <c r="N168" i="7" s="1"/>
  <c r="O168" i="7" s="1"/>
  <c r="M169" i="7"/>
  <c r="N169" i="7" s="1"/>
  <c r="O169" i="7" s="1"/>
  <c r="M170" i="7"/>
  <c r="N170" i="7" s="1"/>
  <c r="O170" i="7" s="1"/>
  <c r="M171" i="7"/>
  <c r="N171" i="7" s="1"/>
  <c r="O171" i="7" s="1"/>
  <c r="M172" i="7"/>
  <c r="N172" i="7" s="1"/>
  <c r="O172" i="7" s="1"/>
  <c r="M173" i="7"/>
  <c r="N173" i="7" s="1"/>
  <c r="O173" i="7" s="1"/>
  <c r="M174" i="7"/>
  <c r="N174" i="7" s="1"/>
  <c r="O174" i="7" s="1"/>
  <c r="M175" i="7"/>
  <c r="N175" i="7" s="1"/>
  <c r="O175" i="7" s="1"/>
  <c r="M176" i="7"/>
  <c r="N176" i="7" s="1"/>
  <c r="O176" i="7" s="1"/>
  <c r="M177" i="7"/>
  <c r="N177" i="7" s="1"/>
  <c r="O177" i="7" s="1"/>
  <c r="M178" i="7"/>
  <c r="N178" i="7" s="1"/>
  <c r="O178" i="7" s="1"/>
  <c r="M179" i="7"/>
  <c r="N179" i="7" s="1"/>
  <c r="O179" i="7" s="1"/>
  <c r="M180" i="7"/>
  <c r="N180" i="7" s="1"/>
  <c r="O180" i="7" s="1"/>
  <c r="M181" i="7"/>
  <c r="N181" i="7" s="1"/>
  <c r="O181" i="7" s="1"/>
  <c r="M182" i="7"/>
  <c r="N182" i="7" s="1"/>
  <c r="O182" i="7" s="1"/>
  <c r="M183" i="7"/>
  <c r="N183" i="7" s="1"/>
  <c r="O183" i="7" s="1"/>
  <c r="M184" i="7"/>
  <c r="N184" i="7" s="1"/>
  <c r="O184" i="7" s="1"/>
  <c r="M185" i="7"/>
  <c r="N185" i="7" s="1"/>
  <c r="O185" i="7" s="1"/>
  <c r="M186" i="7"/>
  <c r="N186" i="7" s="1"/>
  <c r="O186" i="7" s="1"/>
  <c r="M187" i="7"/>
  <c r="N187" i="7" s="1"/>
  <c r="O187" i="7" s="1"/>
  <c r="M188" i="7"/>
  <c r="N188" i="7" s="1"/>
  <c r="O188" i="7" s="1"/>
  <c r="M189" i="7"/>
  <c r="N189" i="7" s="1"/>
  <c r="O189" i="7" s="1"/>
  <c r="M190" i="7"/>
  <c r="N190" i="7" s="1"/>
  <c r="O190" i="7" s="1"/>
  <c r="M191" i="7"/>
  <c r="N191" i="7" s="1"/>
  <c r="O191" i="7" s="1"/>
  <c r="M192" i="7"/>
  <c r="N192" i="7" s="1"/>
  <c r="O192" i="7" s="1"/>
  <c r="M193" i="7"/>
  <c r="N193" i="7" s="1"/>
  <c r="O193" i="7" s="1"/>
  <c r="M194" i="7"/>
  <c r="N194" i="7" s="1"/>
  <c r="O194" i="7" s="1"/>
  <c r="M195" i="7"/>
  <c r="N195" i="7" s="1"/>
  <c r="O195" i="7" s="1"/>
  <c r="M196" i="7"/>
  <c r="N196" i="7" s="1"/>
  <c r="O196" i="7" s="1"/>
  <c r="M197" i="7"/>
  <c r="N197" i="7" s="1"/>
  <c r="O197" i="7" s="1"/>
  <c r="M198" i="7"/>
  <c r="N198" i="7" s="1"/>
  <c r="O198" i="7" s="1"/>
  <c r="M199" i="7"/>
  <c r="N199" i="7" s="1"/>
  <c r="O199" i="7" s="1"/>
  <c r="M200" i="7"/>
  <c r="N200" i="7" s="1"/>
  <c r="O200" i="7" s="1"/>
  <c r="M201" i="7"/>
  <c r="N201" i="7" s="1"/>
  <c r="O201" i="7" s="1"/>
  <c r="O202" i="7" l="1"/>
  <c r="N202" i="7"/>
  <c r="N203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337046-67CA-4FBC-A54D-4790B09E06A1}" keepAlive="1" name="Zapytanie — pomiary" description="Połączenie z zapytaniem „pomiary” w skoroszycie." type="5" refreshedVersion="7" background="1" saveData="1">
    <dbPr connection="Provider=Microsoft.Mashup.OleDb.1;Data Source=$Workbook$;Location=pomiary;Extended Properties=&quot;&quot;" command="SELECT * FROM [pomiary]"/>
  </connection>
  <connection id="2" xr16:uid="{97C06CFD-DCE9-4200-B39D-3EF8AE218E11}" keepAlive="1" name="Zapytanie — pomiary (2)" description="Połączenie z zapytaniem „pomiary (2)” w skoroszycie." type="5" refreshedVersion="7" background="1" saveData="1">
    <dbPr connection="Provider=Microsoft.Mashup.OleDb.1;Data Source=$Workbook$;Location=&quot;pomiary (2)&quot;;Extended Properties=&quot;&quot;" command="SELECT * FROM [pomiary (2)]"/>
  </connection>
</connections>
</file>

<file path=xl/sharedStrings.xml><?xml version="1.0" encoding="utf-8"?>
<sst xmlns="http://schemas.openxmlformats.org/spreadsheetml/2006/main" count="437" uniqueCount="300">
  <si>
    <t>data</t>
  </si>
  <si>
    <t>godzina</t>
  </si>
  <si>
    <t>czujnik1</t>
  </si>
  <si>
    <t>czujnik2</t>
  </si>
  <si>
    <t>czujnik3</t>
  </si>
  <si>
    <t>czujnik4</t>
  </si>
  <si>
    <t>czujnik5</t>
  </si>
  <si>
    <t>czujnik6</t>
  </si>
  <si>
    <t>czujnik7</t>
  </si>
  <si>
    <t>czujnik8</t>
  </si>
  <si>
    <t>czujnik9</t>
  </si>
  <si>
    <t>czujnik10</t>
  </si>
  <si>
    <t>godzina2</t>
  </si>
  <si>
    <t>2016-01-05</t>
  </si>
  <si>
    <t>11:11</t>
  </si>
  <si>
    <t>2016-01-08</t>
  </si>
  <si>
    <t>07:00</t>
  </si>
  <si>
    <t>2016-01-18</t>
  </si>
  <si>
    <t>10:12</t>
  </si>
  <si>
    <t>2016-01-20</t>
  </si>
  <si>
    <t>00:08</t>
  </si>
  <si>
    <t>2016-01-21</t>
  </si>
  <si>
    <t>10:02</t>
  </si>
  <si>
    <t>2016-01-22</t>
  </si>
  <si>
    <t>03:11</t>
  </si>
  <si>
    <t>2016-01-30</t>
  </si>
  <si>
    <t>01:06</t>
  </si>
  <si>
    <t>2016-02-05</t>
  </si>
  <si>
    <t>03:02</t>
  </si>
  <si>
    <t>2016-02-06</t>
  </si>
  <si>
    <t>02:06</t>
  </si>
  <si>
    <t>05:04</t>
  </si>
  <si>
    <t>2016-02-09</t>
  </si>
  <si>
    <t>08:03</t>
  </si>
  <si>
    <t>2016-02-10</t>
  </si>
  <si>
    <t>06:07</t>
  </si>
  <si>
    <t>08:07</t>
  </si>
  <si>
    <t>2016-02-13</t>
  </si>
  <si>
    <t>00:02</t>
  </si>
  <si>
    <t>2016-02-15</t>
  </si>
  <si>
    <t>04:06</t>
  </si>
  <si>
    <t>07:02</t>
  </si>
  <si>
    <t>2016-02-18</t>
  </si>
  <si>
    <t>11:05</t>
  </si>
  <si>
    <t>2016-02-20</t>
  </si>
  <si>
    <t>05:03</t>
  </si>
  <si>
    <t>2016-02-21</t>
  </si>
  <si>
    <t>11:07</t>
  </si>
  <si>
    <t>2016-02-24</t>
  </si>
  <si>
    <t>2016-03-01</t>
  </si>
  <si>
    <t>00:00</t>
  </si>
  <si>
    <t>2016-03-02</t>
  </si>
  <si>
    <t>04:03</t>
  </si>
  <si>
    <t>2016-03-04</t>
  </si>
  <si>
    <t>2016-03-06</t>
  </si>
  <si>
    <t>08:09</t>
  </si>
  <si>
    <t>2016-03-07</t>
  </si>
  <si>
    <t>11:03</t>
  </si>
  <si>
    <t>2016-03-10</t>
  </si>
  <si>
    <t>12:04</t>
  </si>
  <si>
    <t>2016-03-12</t>
  </si>
  <si>
    <t>05:08</t>
  </si>
  <si>
    <t>2016-03-15</t>
  </si>
  <si>
    <t>2016-03-18</t>
  </si>
  <si>
    <t>00:12</t>
  </si>
  <si>
    <t>2016-03-21</t>
  </si>
  <si>
    <t>03:01</t>
  </si>
  <si>
    <t>2016-03-22</t>
  </si>
  <si>
    <t>12:10</t>
  </si>
  <si>
    <t>2016-03-23</t>
  </si>
  <si>
    <t>06:02</t>
  </si>
  <si>
    <t>2016-03-25</t>
  </si>
  <si>
    <t>03:07</t>
  </si>
  <si>
    <t>2016-03-26</t>
  </si>
  <si>
    <t>08:08</t>
  </si>
  <si>
    <t>09:05</t>
  </si>
  <si>
    <t>2016-03-27</t>
  </si>
  <si>
    <t>2016-03-28</t>
  </si>
  <si>
    <t>04:08</t>
  </si>
  <si>
    <t>2016-03-29</t>
  </si>
  <si>
    <t>07:09</t>
  </si>
  <si>
    <t>2016-04-08</t>
  </si>
  <si>
    <t>05:05</t>
  </si>
  <si>
    <t>2016-04-10</t>
  </si>
  <si>
    <t>09:08</t>
  </si>
  <si>
    <t>2016-04-12</t>
  </si>
  <si>
    <t>01:05</t>
  </si>
  <si>
    <t>2016-04-15</t>
  </si>
  <si>
    <t>10:04</t>
  </si>
  <si>
    <t>2016-04-18</t>
  </si>
  <si>
    <t>07:05</t>
  </si>
  <si>
    <t>2016-04-19</t>
  </si>
  <si>
    <t>00:03</t>
  </si>
  <si>
    <t>2016-04-20</t>
  </si>
  <si>
    <t>09:09</t>
  </si>
  <si>
    <t>11:01</t>
  </si>
  <si>
    <t>2016-04-24</t>
  </si>
  <si>
    <t>06:06</t>
  </si>
  <si>
    <t>2016-04-25</t>
  </si>
  <si>
    <t>02:01</t>
  </si>
  <si>
    <t>02:02</t>
  </si>
  <si>
    <t>2016-04-27</t>
  </si>
  <si>
    <t>10:07</t>
  </si>
  <si>
    <t>2016-04-29</t>
  </si>
  <si>
    <t>08:00</t>
  </si>
  <si>
    <t>2016-05-02</t>
  </si>
  <si>
    <t>2016-05-03</t>
  </si>
  <si>
    <t>2016-05-05</t>
  </si>
  <si>
    <t>11:10</t>
  </si>
  <si>
    <t>2016-05-06</t>
  </si>
  <si>
    <t>10:06</t>
  </si>
  <si>
    <t>2016-05-08</t>
  </si>
  <si>
    <t>03:06</t>
  </si>
  <si>
    <t>2016-05-09</t>
  </si>
  <si>
    <t>2016-05-10</t>
  </si>
  <si>
    <t>08:04</t>
  </si>
  <si>
    <t>2016-05-11</t>
  </si>
  <si>
    <t>2016-05-12</t>
  </si>
  <si>
    <t>05:06</t>
  </si>
  <si>
    <t>2016-05-14</t>
  </si>
  <si>
    <t>06:04</t>
  </si>
  <si>
    <t>2016-05-15</t>
  </si>
  <si>
    <t>05:12</t>
  </si>
  <si>
    <t>2016-05-18</t>
  </si>
  <si>
    <t>2016-05-21</t>
  </si>
  <si>
    <t>04:01</t>
  </si>
  <si>
    <t>2016-05-22</t>
  </si>
  <si>
    <t>07:08</t>
  </si>
  <si>
    <t>2016-05-27</t>
  </si>
  <si>
    <t>2016-05-28</t>
  </si>
  <si>
    <t>02:09</t>
  </si>
  <si>
    <t>2016-06-02</t>
  </si>
  <si>
    <t>10:05</t>
  </si>
  <si>
    <t>2016-06-05</t>
  </si>
  <si>
    <t>02:03</t>
  </si>
  <si>
    <t>2016-06-08</t>
  </si>
  <si>
    <t>2016-06-09</t>
  </si>
  <si>
    <t>2016-06-11</t>
  </si>
  <si>
    <t>10:03</t>
  </si>
  <si>
    <t>2016-06-13</t>
  </si>
  <si>
    <t>04:09</t>
  </si>
  <si>
    <t>11:00</t>
  </si>
  <si>
    <t>2016-06-15</t>
  </si>
  <si>
    <t>06:09</t>
  </si>
  <si>
    <t>11:04</t>
  </si>
  <si>
    <t>2016-06-16</t>
  </si>
  <si>
    <t>2016-06-19</t>
  </si>
  <si>
    <t>09:03</t>
  </si>
  <si>
    <t>2016-06-20</t>
  </si>
  <si>
    <t>2016-06-21</t>
  </si>
  <si>
    <t>04:05</t>
  </si>
  <si>
    <t>2016-06-24</t>
  </si>
  <si>
    <t>07:10</t>
  </si>
  <si>
    <t>09:04</t>
  </si>
  <si>
    <t>2016-06-25</t>
  </si>
  <si>
    <t>06:05</t>
  </si>
  <si>
    <t>2016-06-26</t>
  </si>
  <si>
    <t>08:12</t>
  </si>
  <si>
    <t>2016-06-27</t>
  </si>
  <si>
    <t>2016-06-28</t>
  </si>
  <si>
    <t>12:09</t>
  </si>
  <si>
    <t>2016-06-30</t>
  </si>
  <si>
    <t>2016-07-02</t>
  </si>
  <si>
    <t>05:11</t>
  </si>
  <si>
    <t>2016-07-03</t>
  </si>
  <si>
    <t>00:06</t>
  </si>
  <si>
    <t>2016-07-05</t>
  </si>
  <si>
    <t>02:05</t>
  </si>
  <si>
    <t>2016-07-06</t>
  </si>
  <si>
    <t>01:08</t>
  </si>
  <si>
    <t>2016-07-07</t>
  </si>
  <si>
    <t>00:04</t>
  </si>
  <si>
    <t>2016-07-10</t>
  </si>
  <si>
    <t>2016-07-14</t>
  </si>
  <si>
    <t>01:00</t>
  </si>
  <si>
    <t>2016-07-16</t>
  </si>
  <si>
    <t>2016-07-17</t>
  </si>
  <si>
    <t>01:07</t>
  </si>
  <si>
    <t>2016-07-20</t>
  </si>
  <si>
    <t>2016-07-21</t>
  </si>
  <si>
    <t>04:02</t>
  </si>
  <si>
    <t>2016-07-22</t>
  </si>
  <si>
    <t>2016-07-25</t>
  </si>
  <si>
    <t>04:11</t>
  </si>
  <si>
    <t>2016-07-30</t>
  </si>
  <si>
    <t>2016-08-01</t>
  </si>
  <si>
    <t>02:12</t>
  </si>
  <si>
    <t>2016-08-03</t>
  </si>
  <si>
    <t>2016-08-05</t>
  </si>
  <si>
    <t>2016-08-06</t>
  </si>
  <si>
    <t>09:11</t>
  </si>
  <si>
    <t>2016-08-08</t>
  </si>
  <si>
    <t>02:08</t>
  </si>
  <si>
    <t>2016-08-09</t>
  </si>
  <si>
    <t>10:08</t>
  </si>
  <si>
    <t>2016-08-12</t>
  </si>
  <si>
    <t>02:04</t>
  </si>
  <si>
    <t>03:03</t>
  </si>
  <si>
    <t>2016-08-14</t>
  </si>
  <si>
    <t>01:03</t>
  </si>
  <si>
    <t>2016-08-17</t>
  </si>
  <si>
    <t>10:01</t>
  </si>
  <si>
    <t>2016-08-19</t>
  </si>
  <si>
    <t>10:09</t>
  </si>
  <si>
    <t>2016-08-21</t>
  </si>
  <si>
    <t>00:05</t>
  </si>
  <si>
    <t>03:05</t>
  </si>
  <si>
    <t>2016-08-23</t>
  </si>
  <si>
    <t>2016-08-24</t>
  </si>
  <si>
    <t>06:03</t>
  </si>
  <si>
    <t>2016-08-25</t>
  </si>
  <si>
    <t>11:06</t>
  </si>
  <si>
    <t>2016-08-27</t>
  </si>
  <si>
    <t>00:09</t>
  </si>
  <si>
    <t>2016-08-28</t>
  </si>
  <si>
    <t>2016-08-29</t>
  </si>
  <si>
    <t>00:11</t>
  </si>
  <si>
    <t>05:10</t>
  </si>
  <si>
    <t>2016-09-03</t>
  </si>
  <si>
    <t>08:10</t>
  </si>
  <si>
    <t>2016-09-04</t>
  </si>
  <si>
    <t>11:09</t>
  </si>
  <si>
    <t>2016-09-06</t>
  </si>
  <si>
    <t>08:02</t>
  </si>
  <si>
    <t>2016-09-13</t>
  </si>
  <si>
    <t>2016-09-14</t>
  </si>
  <si>
    <t>2016-09-15</t>
  </si>
  <si>
    <t>2016-09-18</t>
  </si>
  <si>
    <t>2016-09-21</t>
  </si>
  <si>
    <t>2016-09-22</t>
  </si>
  <si>
    <t>08:06</t>
  </si>
  <si>
    <t>2016-09-23</t>
  </si>
  <si>
    <t>10:10</t>
  </si>
  <si>
    <t>2016-09-26</t>
  </si>
  <si>
    <t>2016-09-28</t>
  </si>
  <si>
    <t>2016-10-02</t>
  </si>
  <si>
    <t>2016-10-04</t>
  </si>
  <si>
    <t>2016-10-07</t>
  </si>
  <si>
    <t>2016-10-10</t>
  </si>
  <si>
    <t>07:01</t>
  </si>
  <si>
    <t>2016-10-11</t>
  </si>
  <si>
    <t>01:11</t>
  </si>
  <si>
    <t>2016-10-12</t>
  </si>
  <si>
    <t>2016-10-14</t>
  </si>
  <si>
    <t>2016-10-17</t>
  </si>
  <si>
    <t>2016-10-21</t>
  </si>
  <si>
    <t>2016-10-23</t>
  </si>
  <si>
    <t>2016-10-24</t>
  </si>
  <si>
    <t>05:07</t>
  </si>
  <si>
    <t>2016-10-25</t>
  </si>
  <si>
    <t>06:01</t>
  </si>
  <si>
    <t>2016-10-26</t>
  </si>
  <si>
    <t>01:09</t>
  </si>
  <si>
    <t>09:00</t>
  </si>
  <si>
    <t>2016-11-01</t>
  </si>
  <si>
    <t>2016-11-02</t>
  </si>
  <si>
    <t>2016-11-05</t>
  </si>
  <si>
    <t>2016-11-08</t>
  </si>
  <si>
    <t>2016-11-11</t>
  </si>
  <si>
    <t>2016-11-12</t>
  </si>
  <si>
    <t>2016-11-13</t>
  </si>
  <si>
    <t>03:10</t>
  </si>
  <si>
    <t>2016-11-17</t>
  </si>
  <si>
    <t>07:06</t>
  </si>
  <si>
    <t>2016-11-19</t>
  </si>
  <si>
    <t>2016-11-21</t>
  </si>
  <si>
    <t>2016-11-22</t>
  </si>
  <si>
    <t>11:02</t>
  </si>
  <si>
    <t>2016-11-24</t>
  </si>
  <si>
    <t>01:02</t>
  </si>
  <si>
    <t>2016-11-28</t>
  </si>
  <si>
    <t>09:02</t>
  </si>
  <si>
    <t>2016-11-29</t>
  </si>
  <si>
    <t>2016-11-30</t>
  </si>
  <si>
    <t>2016-12-09</t>
  </si>
  <si>
    <t>2016-12-11</t>
  </si>
  <si>
    <t>2016-12-12</t>
  </si>
  <si>
    <t>07:11</t>
  </si>
  <si>
    <t>2016-12-16</t>
  </si>
  <si>
    <t>2016-12-18</t>
  </si>
  <si>
    <t>2016-12-23</t>
  </si>
  <si>
    <t>04:04</t>
  </si>
  <si>
    <t>2016-12-24</t>
  </si>
  <si>
    <t>2016-12-27</t>
  </si>
  <si>
    <t>01:04</t>
  </si>
  <si>
    <t>2016-12-28</t>
  </si>
  <si>
    <t>zad1_pom</t>
  </si>
  <si>
    <t>war1</t>
  </si>
  <si>
    <t>war2</t>
  </si>
  <si>
    <t>zad1:</t>
  </si>
  <si>
    <t>K_1</t>
  </si>
  <si>
    <t>K_2</t>
  </si>
  <si>
    <t>K_3</t>
  </si>
  <si>
    <t>K_4</t>
  </si>
  <si>
    <t>K_5</t>
  </si>
  <si>
    <t>K_6</t>
  </si>
  <si>
    <t>K_7</t>
  </si>
  <si>
    <t>K_8</t>
  </si>
  <si>
    <t>K_9</t>
  </si>
  <si>
    <t>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</si>
</sst>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/>
      <bottom style="thin">
        <color theme="9" tint="0.3999755851924192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1" xfId="0" applyNumberFormat="1" applyFont="1" applyFill="1" applyBorder="1"/>
    <xf numFmtId="0" fontId="2" fillId="2" borderId="2" xfId="0" applyNumberFormat="1" applyFont="1" applyFill="1" applyBorder="1"/>
    <xf numFmtId="0" fontId="2" fillId="2" borderId="3" xfId="0" applyNumberFormat="1" applyFont="1" applyFill="1" applyBorder="1"/>
    <xf numFmtId="0" fontId="2" fillId="0" borderId="0" xfId="0" applyFont="1"/>
    <xf numFmtId="0" fontId="2" fillId="0" borderId="0" xfId="0" applyNumberFormat="1" applyFont="1"/>
    <xf numFmtId="0" fontId="2" fillId="2" borderId="13" xfId="0" applyNumberFormat="1" applyFont="1" applyFill="1" applyBorder="1"/>
    <xf numFmtId="2" fontId="2" fillId="0" borderId="0" xfId="0" applyNumberFormat="1" applyFont="1"/>
    <xf numFmtId="2" fontId="0" fillId="0" borderId="0" xfId="0" applyNumberFormat="1"/>
    <xf numFmtId="2" fontId="2" fillId="2" borderId="13" xfId="0" applyNumberFormat="1" applyFont="1" applyFill="1" applyBorder="1"/>
    <xf numFmtId="2" fontId="3" fillId="3" borderId="0" xfId="1" applyNumberFormat="1"/>
  </cellXfs>
  <cellStyles count="2">
    <cellStyle name="Dobry" xfId="1" builtinId="26"/>
    <cellStyle name="Normalny" xfId="0" builtinId="0"/>
  </cellStyles>
  <dxfs count="4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yna Cichosz" refreshedDate="44651.953772685185" createdVersion="7" refreshedVersion="7" minRefreshableVersion="3" recordCount="200" xr:uid="{6A0C2E46-54FC-4BC0-B581-70C817A2617B}">
  <cacheSource type="worksheet">
    <worksheetSource name="pomiary__2"/>
  </cacheSource>
  <cacheFields count="12">
    <cacheField name="data" numFmtId="0">
      <sharedItems/>
    </cacheField>
    <cacheField name="godzina" numFmtId="0">
      <sharedItems count="115">
        <s v="11:11"/>
        <s v="07:00"/>
        <s v="10:12"/>
        <s v="00:08"/>
        <s v="10:02"/>
        <s v="03:11"/>
        <s v="01:06"/>
        <s v="03:02"/>
        <s v="02:06"/>
        <s v="05:04"/>
        <s v="08:03"/>
        <s v="06:07"/>
        <s v="08:07"/>
        <s v="00:02"/>
        <s v="04:06"/>
        <s v="07:02"/>
        <s v="11:05"/>
        <s v="05:03"/>
        <s v="11:07"/>
        <s v="00:00"/>
        <s v="04:03"/>
        <s v="08:09"/>
        <s v="11:03"/>
        <s v="12:04"/>
        <s v="05:08"/>
        <s v="00:12"/>
        <s v="03:01"/>
        <s v="12:10"/>
        <s v="06:02"/>
        <s v="03:07"/>
        <s v="08:08"/>
        <s v="09:05"/>
        <s v="04:08"/>
        <s v="07:09"/>
        <s v="05:05"/>
        <s v="09:08"/>
        <s v="01:05"/>
        <s v="10:04"/>
        <s v="07:05"/>
        <s v="00:03"/>
        <s v="09:09"/>
        <s v="11:01"/>
        <s v="06:06"/>
        <s v="02:01"/>
        <s v="02:02"/>
        <s v="10:07"/>
        <s v="08:00"/>
        <s v="11:10"/>
        <s v="10:06"/>
        <s v="03:06"/>
        <s v="08:04"/>
        <s v="05:06"/>
        <s v="06:04"/>
        <s v="05:12"/>
        <s v="04:01"/>
        <s v="07:08"/>
        <s v="02:09"/>
        <s v="10:05"/>
        <s v="02:03"/>
        <s v="10:03"/>
        <s v="04:09"/>
        <s v="11:00"/>
        <s v="06:09"/>
        <s v="11:04"/>
        <s v="09:03"/>
        <s v="04:05"/>
        <s v="07:10"/>
        <s v="09:04"/>
        <s v="06:05"/>
        <s v="08:12"/>
        <s v="12:09"/>
        <s v="05:11"/>
        <s v="00:06"/>
        <s v="02:05"/>
        <s v="01:08"/>
        <s v="00:04"/>
        <s v="01:00"/>
        <s v="01:07"/>
        <s v="04:02"/>
        <s v="04:11"/>
        <s v="02:12"/>
        <s v="09:11"/>
        <s v="02:08"/>
        <s v="10:08"/>
        <s v="02:04"/>
        <s v="03:03"/>
        <s v="01:03"/>
        <s v="10:01"/>
        <s v="10:09"/>
        <s v="00:05"/>
        <s v="03:05"/>
        <s v="06:03"/>
        <s v="11:06"/>
        <s v="00:09"/>
        <s v="00:11"/>
        <s v="05:10"/>
        <s v="08:10"/>
        <s v="11:09"/>
        <s v="08:02"/>
        <s v="08:06"/>
        <s v="10:10"/>
        <s v="07:01"/>
        <s v="01:11"/>
        <s v="05:07"/>
        <s v="06:01"/>
        <s v="01:09"/>
        <s v="09:00"/>
        <s v="03:10"/>
        <s v="07:06"/>
        <s v="11:02"/>
        <s v="01:02"/>
        <s v="09:02"/>
        <s v="07:11"/>
        <s v="04:04"/>
        <s v="01:04"/>
      </sharedItems>
    </cacheField>
    <cacheField name="czujnik1" numFmtId="0">
      <sharedItems/>
    </cacheField>
    <cacheField name="czujnik2" numFmtId="0">
      <sharedItems/>
    </cacheField>
    <cacheField name="czujnik3" numFmtId="0">
      <sharedItems/>
    </cacheField>
    <cacheField name="czujnik4" numFmtId="0">
      <sharedItems/>
    </cacheField>
    <cacheField name="czujnik5" numFmtId="0">
      <sharedItems count="196">
        <s v="-2,80"/>
        <s v="-5,78"/>
        <s v="3,87"/>
        <s v="6,46"/>
        <s v="8,14"/>
        <s v="3,55"/>
        <s v="2,64"/>
        <s v="6,44"/>
        <s v="2,11"/>
        <s v="8,82"/>
        <s v="-3,87"/>
        <s v="7,35"/>
        <s v="8,43"/>
        <s v="6,60"/>
        <s v="-7,25"/>
        <s v="-6,75"/>
        <s v="3,66"/>
        <s v="1,63"/>
        <s v="5,61"/>
        <s v="1,06"/>
        <s v="-2,92"/>
        <s v="-3,48"/>
        <s v="1,89"/>
        <s v="-4,19"/>
        <s v="-1,09"/>
        <s v="-1,99"/>
        <s v="-3,83"/>
        <s v="-3,80"/>
        <s v="-7,58"/>
        <s v="-2,50"/>
        <s v="4,62"/>
        <s v="-0,07"/>
        <s v="4,26"/>
        <s v="-0,56"/>
        <s v="4,15"/>
        <s v="1,19"/>
        <s v="7,27"/>
        <s v="4,05"/>
        <s v="6,37"/>
        <s v="7,46"/>
        <s v="3,19"/>
        <s v="10,67"/>
        <s v="13,18"/>
        <s v="15,09"/>
        <s v="15,76"/>
        <s v="15,57"/>
        <s v="12,47"/>
        <s v="10,08"/>
        <s v="12,18"/>
        <s v="11,07"/>
        <s v="10,59"/>
        <s v="11,65"/>
        <s v="13,40"/>
        <s v="10,89"/>
        <s v="14,30"/>
        <s v="10,82"/>
        <s v="11,47"/>
        <s v="15,02"/>
        <s v="10,10"/>
        <s v="11,29"/>
        <s v="13,23"/>
        <s v="11,99"/>
        <s v="15,72"/>
        <s v="12,33"/>
        <s v="14,20"/>
        <s v="14,26"/>
        <s v="15,06"/>
        <s v="13,12"/>
        <s v="10,56"/>
        <s v="11,48"/>
        <s v="10,78"/>
        <s v="15,48"/>
        <s v="15,35"/>
        <s v="18,10"/>
        <s v="10,90"/>
        <s v="10,87"/>
        <s v="16,18"/>
        <s v="16,31"/>
        <s v="12,21"/>
        <s v="17,19"/>
        <s v="17,61"/>
        <s v="17,45"/>
        <s v="19,93"/>
        <s v="11,30"/>
        <s v="19,51"/>
        <s v="13,96"/>
        <s v="16,44"/>
        <s v="10,98"/>
        <s v="12,83"/>
        <s v="17,54"/>
        <s v="15,34"/>
        <s v="13,33"/>
        <s v="18,20"/>
        <s v="11,63"/>
        <s v="16,27"/>
        <s v="13,52"/>
        <s v="22,95"/>
        <s v="24,18"/>
        <s v="21,27"/>
        <s v="23,33"/>
        <s v="23,59"/>
        <s v="21,85"/>
        <s v="20,56"/>
        <s v="20,16"/>
        <s v="24,31"/>
        <s v="20,26"/>
        <s v="20,25"/>
        <s v="21,08"/>
        <s v="23,60"/>
        <s v="22,40"/>
        <s v="23,58"/>
        <s v="24,33"/>
        <s v="22,22"/>
        <s v="24,59"/>
        <s v="23,14"/>
        <s v="21,06"/>
        <s v="23,27"/>
        <s v="20,75"/>
        <s v="22,16"/>
        <s v="21,05"/>
        <s v="24,34"/>
        <s v="22,25"/>
        <s v="22,55"/>
        <s v="24,22"/>
        <s v="22,07"/>
        <s v="21,36"/>
        <s v="23,02"/>
        <s v="20,13"/>
        <s v="24,61"/>
        <s v="21,78"/>
        <s v="22,23"/>
        <s v="21,52"/>
        <s v="23,42"/>
        <s v="22,45"/>
        <s v="22,32"/>
        <s v="22,83"/>
        <s v="23,35"/>
        <s v="23,00"/>
        <s v="23,07"/>
        <s v="19,38"/>
        <s v="17,00"/>
        <s v="16,06"/>
        <s v="10,85"/>
        <s v="14,86"/>
        <s v="16,45"/>
        <s v="18,46"/>
        <s v="11,14"/>
        <s v="12,37"/>
        <s v="18,74"/>
        <s v="12,22"/>
        <s v="18,29"/>
        <s v="15,00"/>
        <s v="12,50"/>
        <s v="14,88"/>
        <s v="11,19"/>
        <s v="17,40"/>
        <s v="11,24"/>
        <s v="17,57"/>
        <s v="11,62"/>
        <s v="10,46"/>
        <s v="19,99"/>
        <s v="13,63"/>
        <s v="12,08"/>
        <s v="19,87"/>
        <s v="12,61"/>
        <s v="18,65"/>
        <s v="18,49"/>
        <s v="17,16"/>
        <s v="13,41"/>
        <s v="10,76"/>
        <s v="19,05"/>
        <s v="16,09"/>
        <s v="13,47"/>
        <s v="16,13"/>
        <s v="10,42"/>
        <s v="11,95"/>
        <s v="14,32"/>
        <s v="19,00"/>
        <s v="13,79"/>
        <s v="15,22"/>
        <s v="14,51"/>
        <s v="18,58"/>
        <s v="11,33"/>
        <s v="19,44"/>
        <s v="11,06"/>
        <s v="19,04"/>
        <s v="15,14"/>
        <s v="-1,63"/>
        <s v="-1,87"/>
        <s v="-1,64"/>
        <s v="6,51"/>
        <s v="-0,68"/>
        <s v="-6,83"/>
        <s v="-3,30"/>
        <s v="1,52"/>
        <s v="-3,18"/>
      </sharedItems>
    </cacheField>
    <cacheField name="czujnik6" numFmtId="0">
      <sharedItems/>
    </cacheField>
    <cacheField name="czujnik7" numFmtId="0">
      <sharedItems/>
    </cacheField>
    <cacheField name="czujnik8" numFmtId="0">
      <sharedItems/>
    </cacheField>
    <cacheField name="czujnik9" numFmtId="0">
      <sharedItems/>
    </cacheField>
    <cacheField name="czujnik10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2016-01-05"/>
    <x v="0"/>
    <s v="0,61"/>
    <s v="-4,98"/>
    <s v="-1,56"/>
    <s v="-5,59"/>
    <x v="0"/>
    <s v="3,39"/>
    <s v="2,81"/>
    <s v="-1,60"/>
    <s v="1,71"/>
    <s v="4,53"/>
  </r>
  <r>
    <s v="2016-01-08"/>
    <x v="1"/>
    <s v="-4,50"/>
    <s v="2,56"/>
    <s v="-5,28"/>
    <s v="-6,02"/>
    <x v="1"/>
    <s v="-7,56"/>
    <s v="-2,48"/>
    <s v="3,31"/>
    <s v="-5,40"/>
    <s v="0,03"/>
  </r>
  <r>
    <s v="2016-01-18"/>
    <x v="2"/>
    <s v="2,59"/>
    <s v="-7,29"/>
    <s v="1,55"/>
    <s v="6,79"/>
    <x v="2"/>
    <s v="-7,74"/>
    <s v="4,52"/>
    <s v="-4,77"/>
    <s v="-3,88"/>
    <s v="-4,25"/>
  </r>
  <r>
    <s v="2016-01-20"/>
    <x v="3"/>
    <s v="7,76"/>
    <s v="-7,18"/>
    <s v="-0,49"/>
    <s v="-2,23"/>
    <x v="3"/>
    <s v="3,09"/>
    <s v="-0,48"/>
    <s v="-2,84"/>
    <s v="-1,31"/>
    <s v="-2,96"/>
  </r>
  <r>
    <s v="2016-01-21"/>
    <x v="4"/>
    <s v="7,12"/>
    <s v="5,13"/>
    <s v="-3,67"/>
    <s v="-3,50"/>
    <x v="4"/>
    <s v="-5,31"/>
    <s v="-0,44"/>
    <s v="0,87"/>
    <s v="-5,21"/>
    <s v="-3,49"/>
  </r>
  <r>
    <s v="2016-01-22"/>
    <x v="5"/>
    <s v="4,11"/>
    <s v="0,85"/>
    <s v="-3,78"/>
    <s v="-7,40"/>
    <x v="5"/>
    <s v="-3,54"/>
    <s v="-3,92"/>
    <s v="1,50"/>
    <s v="-3,41"/>
    <s v="4,67"/>
  </r>
  <r>
    <s v="2016-01-30"/>
    <x v="6"/>
    <s v="-5,38"/>
    <s v="5,93"/>
    <s v="-7,57"/>
    <s v="4,72"/>
    <x v="6"/>
    <s v="7,75"/>
    <s v="-4,35"/>
    <s v="-6,59"/>
    <s v="-7,28"/>
    <s v="7,83"/>
  </r>
  <r>
    <s v="2016-02-05"/>
    <x v="7"/>
    <s v="3,21"/>
    <s v="-7,03"/>
    <s v="-6,63"/>
    <s v="-2,59"/>
    <x v="7"/>
    <s v="1,67"/>
    <s v="7,34"/>
    <s v="7,78"/>
    <s v="2,48"/>
    <s v="-2,82"/>
  </r>
  <r>
    <s v="2016-02-06"/>
    <x v="8"/>
    <s v="1,94"/>
    <s v="1,72"/>
    <s v="-1,91"/>
    <s v="-5,44"/>
    <x v="8"/>
    <s v="-2,93"/>
    <s v="-3,28"/>
    <s v="-7,12"/>
    <s v="2,12"/>
    <s v="7,35"/>
  </r>
  <r>
    <s v="2016-02-06"/>
    <x v="9"/>
    <s v="8,81"/>
    <s v="-1,66"/>
    <s v="2,01"/>
    <s v="1,63"/>
    <x v="9"/>
    <s v="4,05"/>
    <s v="-5,04"/>
    <s v="8,32"/>
    <s v="-6,62"/>
    <s v="-7,35"/>
  </r>
  <r>
    <s v="2016-02-09"/>
    <x v="10"/>
    <s v="4,00"/>
    <s v="-6,72"/>
    <s v="2,43"/>
    <s v="-2,03"/>
    <x v="10"/>
    <s v="-3,70"/>
    <s v="-7,09"/>
    <s v="2,88"/>
    <s v="2,58"/>
    <s v="-6,66"/>
  </r>
  <r>
    <s v="2016-02-10"/>
    <x v="11"/>
    <s v="-4,59"/>
    <s v="5,74"/>
    <s v="-6,21"/>
    <s v="-3,63"/>
    <x v="11"/>
    <s v="-7,64"/>
    <s v="-5,73"/>
    <s v="-6,54"/>
    <s v="-2,43"/>
    <s v="-1,43"/>
  </r>
  <r>
    <s v="2016-02-10"/>
    <x v="12"/>
    <s v="-5,82"/>
    <s v="5,44"/>
    <s v="-2,47"/>
    <s v="-5,69"/>
    <x v="12"/>
    <s v="-6,41"/>
    <s v="-7,59"/>
    <s v="4,29"/>
    <s v="-7,29"/>
    <s v="8,53"/>
  </r>
  <r>
    <s v="2016-02-13"/>
    <x v="13"/>
    <s v="8,26"/>
    <s v="8,50"/>
    <s v="-7,75"/>
    <s v="-2,67"/>
    <x v="13"/>
    <s v="1,58"/>
    <s v="-3,20"/>
    <s v="5,46"/>
    <s v="-4,66"/>
    <s v="0,50"/>
  </r>
  <r>
    <s v="2016-02-15"/>
    <x v="14"/>
    <s v="7,43"/>
    <s v="7,88"/>
    <s v="-0,11"/>
    <s v="-2,47"/>
    <x v="14"/>
    <s v="7,27"/>
    <s v="-5,15"/>
    <s v="-4,85"/>
    <s v="-4,21"/>
    <s v="-5,55"/>
  </r>
  <r>
    <s v="2016-02-15"/>
    <x v="15"/>
    <s v="-7,37"/>
    <s v="2,31"/>
    <s v="-0,37"/>
    <s v="-4,19"/>
    <x v="15"/>
    <s v="0,15"/>
    <s v="0,08"/>
    <s v="-4,58"/>
    <s v="-6,18"/>
    <s v="3,43"/>
  </r>
  <r>
    <s v="2016-02-18"/>
    <x v="14"/>
    <s v="7,78"/>
    <s v="1,59"/>
    <s v="-5,23"/>
    <s v="-2,54"/>
    <x v="16"/>
    <s v="-0,80"/>
    <s v="-2,56"/>
    <s v="-6,56"/>
    <s v="-6,35"/>
    <s v="3,21"/>
  </r>
  <r>
    <s v="2016-02-18"/>
    <x v="1"/>
    <s v="-5,59"/>
    <s v="1,44"/>
    <s v="-6,20"/>
    <s v="-5,44"/>
    <x v="17"/>
    <s v="1,55"/>
    <s v="8,80"/>
    <s v="0,74"/>
    <s v="1,70"/>
    <s v="-3,25"/>
  </r>
  <r>
    <s v="2016-02-18"/>
    <x v="16"/>
    <s v="-5,61"/>
    <s v="-2,42"/>
    <s v="0,12"/>
    <s v="3,36"/>
    <x v="18"/>
    <s v="-1,14"/>
    <s v="4,45"/>
    <s v="2,27"/>
    <s v="1,38"/>
    <s v="8,69"/>
  </r>
  <r>
    <s v="2016-02-20"/>
    <x v="17"/>
    <s v="8,91"/>
    <s v="-0,83"/>
    <s v="6,24"/>
    <s v="4,74"/>
    <x v="19"/>
    <s v="-0,73"/>
    <s v="4,02"/>
    <s v="2,90"/>
    <s v="-2,01"/>
    <s v="-2,02"/>
  </r>
  <r>
    <s v="2016-02-21"/>
    <x v="18"/>
    <s v="6,18"/>
    <s v="6,14"/>
    <s v="4,24"/>
    <s v="-4,00"/>
    <x v="20"/>
    <s v="5,06"/>
    <s v="-1,26"/>
    <s v="4,64"/>
    <s v="-2,96"/>
    <s v="2,82"/>
  </r>
  <r>
    <s v="2016-02-24"/>
    <x v="14"/>
    <s v="-3,20"/>
    <s v="-4,18"/>
    <s v="2,99"/>
    <s v="0,22"/>
    <x v="21"/>
    <s v="-2,68"/>
    <s v="0,11"/>
    <s v="-3,65"/>
    <s v="-4,10"/>
    <s v="-3,09"/>
  </r>
  <r>
    <s v="2016-03-01"/>
    <x v="19"/>
    <s v="6,80"/>
    <s v="-2,64"/>
    <s v="5,90"/>
    <s v="-2,10"/>
    <x v="22"/>
    <s v="6,73"/>
    <s v="-7,96"/>
    <s v="7,18"/>
    <s v="7,33"/>
    <s v="-6,44"/>
  </r>
  <r>
    <s v="2016-03-02"/>
    <x v="20"/>
    <s v="-3,15"/>
    <s v="-1,58"/>
    <s v="-7,50"/>
    <s v="6,68"/>
    <x v="23"/>
    <s v="-7,39"/>
    <s v="3,37"/>
    <s v="-2,67"/>
    <s v="6,36"/>
    <s v="-2,61"/>
  </r>
  <r>
    <s v="2016-03-04"/>
    <x v="1"/>
    <s v="-4,39"/>
    <s v="-3,86"/>
    <s v="-0,97"/>
    <s v="-4,82"/>
    <x v="24"/>
    <s v="1,40"/>
    <s v="6,56"/>
    <s v="-2,70"/>
    <s v="5,24"/>
    <s v="8,87"/>
  </r>
  <r>
    <s v="2016-03-06"/>
    <x v="21"/>
    <s v="1,07"/>
    <s v="4,49"/>
    <s v="4,04"/>
    <s v="7,86"/>
    <x v="25"/>
    <s v="-0,57"/>
    <s v="8,09"/>
    <s v="-0,82"/>
    <s v="1,63"/>
    <s v="-1,12"/>
  </r>
  <r>
    <s v="2016-03-07"/>
    <x v="22"/>
    <s v="-4,32"/>
    <s v="-4,30"/>
    <s v="-6,06"/>
    <s v="0,23"/>
    <x v="26"/>
    <s v="-6,11"/>
    <s v="-7,52"/>
    <s v="1,75"/>
    <s v="2,57"/>
    <s v="7,82"/>
  </r>
  <r>
    <s v="2016-03-10"/>
    <x v="23"/>
    <s v="8,94"/>
    <s v="-7,98"/>
    <s v="7,41"/>
    <s v="4,46"/>
    <x v="27"/>
    <s v="-7,71"/>
    <s v="3,58"/>
    <s v="-3,33"/>
    <s v="3,39"/>
    <s v="6,28"/>
  </r>
  <r>
    <s v="2016-03-12"/>
    <x v="24"/>
    <s v="-2,84"/>
    <s v="-3,79"/>
    <s v="4,34"/>
    <s v="6,30"/>
    <x v="28"/>
    <s v="8,26"/>
    <s v="-6,50"/>
    <s v="-5,80"/>
    <s v="-7,56"/>
    <s v="-2,51"/>
  </r>
  <r>
    <s v="2016-03-15"/>
    <x v="7"/>
    <s v="-2,01"/>
    <s v="0,62"/>
    <s v="4,95"/>
    <s v="6,62"/>
    <x v="29"/>
    <s v="7,05"/>
    <s v="-7,33"/>
    <s v="7,96"/>
    <s v="4,51"/>
    <s v="8,17"/>
  </r>
  <r>
    <s v="2016-03-18"/>
    <x v="25"/>
    <s v="1,44"/>
    <s v="-7,21"/>
    <s v="-6,65"/>
    <s v="2,21"/>
    <x v="30"/>
    <s v="1,66"/>
    <s v="5,10"/>
    <s v="-6,89"/>
    <s v="-3,19"/>
    <s v="-7,39"/>
  </r>
  <r>
    <s v="2016-03-21"/>
    <x v="26"/>
    <s v="0,98"/>
    <s v="7,64"/>
    <s v="6,10"/>
    <s v="6,46"/>
    <x v="31"/>
    <s v="-2,93"/>
    <s v="-5,81"/>
    <s v="5,65"/>
    <s v="5,10"/>
    <s v="8,25"/>
  </r>
  <r>
    <s v="2016-03-22"/>
    <x v="27"/>
    <s v="5,83"/>
    <s v="7,18"/>
    <s v="-0,19"/>
    <s v="-2,12"/>
    <x v="32"/>
    <s v="-7,55"/>
    <s v="-6,66"/>
    <s v="-4,80"/>
    <s v="2,92"/>
    <s v="2,69"/>
  </r>
  <r>
    <s v="2016-03-23"/>
    <x v="20"/>
    <s v="-5,39"/>
    <s v="-7,41"/>
    <s v="-3,60"/>
    <s v="0,98"/>
    <x v="33"/>
    <s v="-2,33"/>
    <s v="3,28"/>
    <s v="-2,19"/>
    <s v="4,61"/>
    <s v="-5,94"/>
  </r>
  <r>
    <s v="2016-03-23"/>
    <x v="28"/>
    <s v="7,98"/>
    <s v="4,61"/>
    <s v="7,87"/>
    <s v="-1,44"/>
    <x v="34"/>
    <s v="-2,53"/>
    <s v="-5,96"/>
    <s v="3,23"/>
    <s v="-7,13"/>
    <s v="7,75"/>
  </r>
  <r>
    <s v="2016-03-25"/>
    <x v="29"/>
    <s v="2,92"/>
    <s v="0,43"/>
    <s v="-7,83"/>
    <s v="-7,67"/>
    <x v="35"/>
    <s v="5,35"/>
    <s v="-4,15"/>
    <s v="6,34"/>
    <s v="-5,17"/>
    <s v="1,39"/>
  </r>
  <r>
    <s v="2016-03-26"/>
    <x v="30"/>
    <s v="5,68"/>
    <s v="-5,18"/>
    <s v="8,62"/>
    <s v="3,66"/>
    <x v="36"/>
    <s v="-0,88"/>
    <s v="8,69"/>
    <s v="-6,24"/>
    <s v="-5,52"/>
    <s v="-4,67"/>
  </r>
  <r>
    <s v="2016-03-26"/>
    <x v="31"/>
    <s v="-3,88"/>
    <s v="-5,21"/>
    <s v="8,26"/>
    <s v="-0,96"/>
    <x v="37"/>
    <s v="-4,31"/>
    <s v="7,80"/>
    <s v="6,75"/>
    <s v="-0,73"/>
    <s v="7,28"/>
  </r>
  <r>
    <s v="2016-03-27"/>
    <x v="24"/>
    <s v="-4,48"/>
    <s v="-2,05"/>
    <s v="-7,14"/>
    <s v="5,11"/>
    <x v="38"/>
    <s v="7,34"/>
    <s v="-4,90"/>
    <s v="-2,26"/>
    <s v="0,23"/>
    <s v="7,99"/>
  </r>
  <r>
    <s v="2016-03-28"/>
    <x v="32"/>
    <s v="-3,04"/>
    <s v="-1,24"/>
    <s v="2,62"/>
    <s v="4,42"/>
    <x v="39"/>
    <s v="0,77"/>
    <s v="-0,67"/>
    <s v="5,80"/>
    <s v="-7,14"/>
    <s v="6,48"/>
  </r>
  <r>
    <s v="2016-03-29"/>
    <x v="33"/>
    <s v="-2,12"/>
    <s v="-6,19"/>
    <s v="4,76"/>
    <s v="4,56"/>
    <x v="40"/>
    <s v="-2,29"/>
    <s v="5,10"/>
    <s v="-5,75"/>
    <s v="3,63"/>
    <s v="1,36"/>
  </r>
  <r>
    <s v="2016-04-08"/>
    <x v="34"/>
    <s v="10,07"/>
    <s v="12,84"/>
    <s v="10,24"/>
    <s v="13,91"/>
    <x v="41"/>
    <s v="14,11"/>
    <s v="15,18"/>
    <s v="13,07"/>
    <s v="14,39"/>
    <s v="13,78"/>
  </r>
  <r>
    <s v="2016-04-10"/>
    <x v="35"/>
    <s v="14,14"/>
    <s v="15,33"/>
    <s v="13,07"/>
    <s v="12,04"/>
    <x v="42"/>
    <s v="12,65"/>
    <s v="10,72"/>
    <s v="11,66"/>
    <s v="13,00"/>
    <s v="14,21"/>
  </r>
  <r>
    <s v="2016-04-12"/>
    <x v="36"/>
    <s v="11,60"/>
    <s v="13,95"/>
    <s v="15,13"/>
    <s v="10,73"/>
    <x v="43"/>
    <s v="15,98"/>
    <s v="11,74"/>
    <s v="15,38"/>
    <s v="15,98"/>
    <s v="12,90"/>
  </r>
  <r>
    <s v="2016-04-15"/>
    <x v="37"/>
    <s v="14,13"/>
    <s v="13,61"/>
    <s v="14,61"/>
    <s v="13,88"/>
    <x v="44"/>
    <s v="10,85"/>
    <s v="12,11"/>
    <s v="12,05"/>
    <s v="11,87"/>
    <s v="12,10"/>
  </r>
  <r>
    <s v="2016-04-18"/>
    <x v="38"/>
    <s v="10,88"/>
    <s v="12,02"/>
    <s v="10,26"/>
    <s v="15,41"/>
    <x v="45"/>
    <s v="13,27"/>
    <s v="12,18"/>
    <s v="13,91"/>
    <s v="13,86"/>
    <s v="10,08"/>
  </r>
  <r>
    <s v="2016-04-19"/>
    <x v="39"/>
    <s v="15,28"/>
    <s v="13,58"/>
    <s v="12,71"/>
    <s v="14,72"/>
    <x v="46"/>
    <s v="12,44"/>
    <s v="14,64"/>
    <s v="14,58"/>
    <s v="13,66"/>
    <s v="13,60"/>
  </r>
  <r>
    <s v="2016-04-20"/>
    <x v="40"/>
    <s v="11,09"/>
    <s v="15,36"/>
    <s v="11,14"/>
    <s v="13,51"/>
    <x v="47"/>
    <s v="15,95"/>
    <s v="14,45"/>
    <s v="13,94"/>
    <s v="15,76"/>
    <s v="13,03"/>
  </r>
  <r>
    <s v="2016-04-20"/>
    <x v="41"/>
    <s v="10,38"/>
    <s v="13,04"/>
    <s v="11,90"/>
    <s v="10,14"/>
    <x v="48"/>
    <s v="14,79"/>
    <s v="13,13"/>
    <s v="13,52"/>
    <s v="15,54"/>
    <s v="13,14"/>
  </r>
  <r>
    <s v="2016-04-24"/>
    <x v="42"/>
    <s v="15,66"/>
    <s v="10,97"/>
    <s v="10,10"/>
    <s v="12,99"/>
    <x v="49"/>
    <s v="11,10"/>
    <s v="10,64"/>
    <s v="12,18"/>
    <s v="12,63"/>
    <s v="12,33"/>
  </r>
  <r>
    <s v="2016-04-25"/>
    <x v="43"/>
    <s v="11,94"/>
    <s v="13,57"/>
    <s v="10,05"/>
    <s v="11,85"/>
    <x v="50"/>
    <s v="14,12"/>
    <s v="14,27"/>
    <s v="15,81"/>
    <s v="14,00"/>
    <s v="14,16"/>
  </r>
  <r>
    <s v="2016-04-25"/>
    <x v="44"/>
    <s v="14,53"/>
    <s v="13,21"/>
    <s v="10,84"/>
    <s v="10,95"/>
    <x v="51"/>
    <s v="11,34"/>
    <s v="13,76"/>
    <s v="12,75"/>
    <s v="10,43"/>
    <s v="12,80"/>
  </r>
  <r>
    <s v="2016-04-27"/>
    <x v="45"/>
    <s v="10,98"/>
    <s v="10,53"/>
    <s v="14,64"/>
    <s v="15,37"/>
    <x v="52"/>
    <s v="14,22"/>
    <s v="11,15"/>
    <s v="12,45"/>
    <s v="12,96"/>
    <s v="11,15"/>
  </r>
  <r>
    <s v="2016-04-29"/>
    <x v="46"/>
    <s v="12,88"/>
    <s v="11,25"/>
    <s v="12,97"/>
    <s v="11,16"/>
    <x v="53"/>
    <s v="10,21"/>
    <s v="11,49"/>
    <s v="15,32"/>
    <s v="12,40"/>
    <s v="13,67"/>
  </r>
  <r>
    <s v="2016-05-02"/>
    <x v="37"/>
    <s v="11,74"/>
    <s v="12,79"/>
    <s v="11,07"/>
    <s v="15,77"/>
    <x v="54"/>
    <s v="11,61"/>
    <s v="12,88"/>
    <s v="12,58"/>
    <s v="13,63"/>
    <s v="15,37"/>
  </r>
  <r>
    <s v="2016-05-03"/>
    <x v="10"/>
    <s v="13,25"/>
    <s v="14,97"/>
    <s v="14,88"/>
    <s v="14,41"/>
    <x v="55"/>
    <s v="14,32"/>
    <s v="13,72"/>
    <s v="10,88"/>
    <s v="12,95"/>
    <s v="12,52"/>
  </r>
  <r>
    <s v="2016-05-05"/>
    <x v="38"/>
    <s v="10,66"/>
    <s v="10,59"/>
    <s v="15,14"/>
    <s v="12,60"/>
    <x v="56"/>
    <s v="14,91"/>
    <s v="14,33"/>
    <s v="14,52"/>
    <s v="11,65"/>
    <s v="15,58"/>
  </r>
  <r>
    <s v="2016-05-05"/>
    <x v="45"/>
    <s v="12,40"/>
    <s v="11,85"/>
    <s v="12,06"/>
    <s v="14,95"/>
    <x v="57"/>
    <s v="15,09"/>
    <s v="12,53"/>
    <s v="11,35"/>
    <s v="13,64"/>
    <s v="10,47"/>
  </r>
  <r>
    <s v="2016-05-05"/>
    <x v="47"/>
    <s v="14,22"/>
    <s v="11,25"/>
    <s v="14,05"/>
    <s v="12,08"/>
    <x v="58"/>
    <s v="15,84"/>
    <s v="12,87"/>
    <s v="15,35"/>
    <s v="12,14"/>
    <s v="11,93"/>
  </r>
  <r>
    <s v="2016-05-06"/>
    <x v="48"/>
    <s v="14,83"/>
    <s v="10,01"/>
    <s v="15,51"/>
    <s v="11,00"/>
    <x v="59"/>
    <s v="13,42"/>
    <s v="15,92"/>
    <s v="15,81"/>
    <s v="11,20"/>
    <s v="15,53"/>
  </r>
  <r>
    <s v="2016-05-08"/>
    <x v="49"/>
    <s v="13,62"/>
    <s v="13,57"/>
    <s v="12,68"/>
    <s v="15,88"/>
    <x v="60"/>
    <s v="14,10"/>
    <s v="15,41"/>
    <s v="11,12"/>
    <s v="10,81"/>
    <s v="13,61"/>
  </r>
  <r>
    <s v="2016-05-08"/>
    <x v="34"/>
    <s v="12,25"/>
    <s v="14,89"/>
    <s v="13,86"/>
    <s v="13,98"/>
    <x v="61"/>
    <s v="15,06"/>
    <s v="11,13"/>
    <s v="13,91"/>
    <s v="15,56"/>
    <s v="10,97"/>
  </r>
  <r>
    <s v="2016-05-09"/>
    <x v="34"/>
    <s v="15,82"/>
    <s v="14,33"/>
    <s v="10,41"/>
    <s v="11,75"/>
    <x v="62"/>
    <s v="11,51"/>
    <s v="11,37"/>
    <s v="15,73"/>
    <s v="15,44"/>
    <s v="11,55"/>
  </r>
  <r>
    <s v="2016-05-10"/>
    <x v="50"/>
    <s v="12,47"/>
    <s v="14,01"/>
    <s v="15,38"/>
    <s v="12,72"/>
    <x v="63"/>
    <s v="14,07"/>
    <s v="11,91"/>
    <s v="14,59"/>
    <s v="10,58"/>
    <s v="13,95"/>
  </r>
  <r>
    <s v="2016-05-11"/>
    <x v="1"/>
    <s v="15,80"/>
    <s v="13,11"/>
    <s v="13,43"/>
    <s v="10,32"/>
    <x v="64"/>
    <s v="11,41"/>
    <s v="10,69"/>
    <s v="15,02"/>
    <s v="12,21"/>
    <s v="10,54"/>
  </r>
  <r>
    <s v="2016-05-12"/>
    <x v="51"/>
    <s v="11,10"/>
    <s v="10,71"/>
    <s v="10,75"/>
    <s v="13,22"/>
    <x v="65"/>
    <s v="12,59"/>
    <s v="12,93"/>
    <s v="15,27"/>
    <s v="13,00"/>
    <s v="13,55"/>
  </r>
  <r>
    <s v="2016-05-14"/>
    <x v="52"/>
    <s v="11,68"/>
    <s v="11,47"/>
    <s v="13,02"/>
    <s v="15,91"/>
    <x v="66"/>
    <s v="12,81"/>
    <s v="13,48"/>
    <s v="15,31"/>
    <s v="12,15"/>
    <s v="15,42"/>
  </r>
  <r>
    <s v="2016-05-15"/>
    <x v="53"/>
    <s v="10,51"/>
    <s v="14,98"/>
    <s v="11,30"/>
    <s v="13,92"/>
    <x v="51"/>
    <s v="11,59"/>
    <s v="12,63"/>
    <s v="11,94"/>
    <s v="15,32"/>
    <s v="15,34"/>
  </r>
  <r>
    <s v="2016-05-18"/>
    <x v="45"/>
    <s v="15,87"/>
    <s v="13,65"/>
    <s v="11,34"/>
    <s v="11,16"/>
    <x v="67"/>
    <s v="15,50"/>
    <s v="15,84"/>
    <s v="12,26"/>
    <s v="10,69"/>
    <s v="15,72"/>
  </r>
  <r>
    <s v="2016-05-21"/>
    <x v="54"/>
    <s v="10,07"/>
    <s v="14,53"/>
    <s v="10,54"/>
    <s v="13,02"/>
    <x v="68"/>
    <s v="15,58"/>
    <s v="14,05"/>
    <s v="13,12"/>
    <s v="14,65"/>
    <s v="14,15"/>
  </r>
  <r>
    <s v="2016-05-22"/>
    <x v="55"/>
    <s v="13,92"/>
    <s v="10,86"/>
    <s v="11,05"/>
    <s v="14,16"/>
    <x v="69"/>
    <s v="10,45"/>
    <s v="14,61"/>
    <s v="12,83"/>
    <s v="12,25"/>
    <s v="14,67"/>
  </r>
  <r>
    <s v="2016-05-27"/>
    <x v="35"/>
    <s v="15,58"/>
    <s v="13,33"/>
    <s v="15,53"/>
    <s v="12,12"/>
    <x v="70"/>
    <s v="15,67"/>
    <s v="12,74"/>
    <s v="12,88"/>
    <s v="11,93"/>
    <s v="11,17"/>
  </r>
  <r>
    <s v="2016-05-28"/>
    <x v="56"/>
    <s v="14,66"/>
    <s v="12,46"/>
    <s v="12,31"/>
    <s v="10,05"/>
    <x v="71"/>
    <s v="15,29"/>
    <s v="15,23"/>
    <s v="15,32"/>
    <s v="13,62"/>
    <s v="15,68"/>
  </r>
  <r>
    <s v="2016-06-02"/>
    <x v="57"/>
    <s v="19,51"/>
    <s v="12,69"/>
    <s v="11,38"/>
    <s v="15,99"/>
    <x v="72"/>
    <s v="17,24"/>
    <s v="12,54"/>
    <s v="12,24"/>
    <s v="13,03"/>
    <s v="19,33"/>
  </r>
  <r>
    <s v="2016-06-05"/>
    <x v="58"/>
    <s v="10,04"/>
    <s v="10,19"/>
    <s v="19,75"/>
    <s v="15,20"/>
    <x v="73"/>
    <s v="14,37"/>
    <s v="15,28"/>
    <s v="11,85"/>
    <s v="12,32"/>
    <s v="12,94"/>
  </r>
  <r>
    <s v="2016-06-08"/>
    <x v="7"/>
    <s v="11,12"/>
    <s v="15,77"/>
    <s v="19,17"/>
    <s v="10,32"/>
    <x v="74"/>
    <s v="10,58"/>
    <s v="16,86"/>
    <s v="17,15"/>
    <s v="19,41"/>
    <s v="12,24"/>
  </r>
  <r>
    <s v="2016-06-09"/>
    <x v="36"/>
    <s v="14,55"/>
    <s v="15,16"/>
    <s v="11,74"/>
    <s v="18,35"/>
    <x v="75"/>
    <s v="14,03"/>
    <s v="14,75"/>
    <s v="18,78"/>
    <s v="15,52"/>
    <s v="18,69"/>
  </r>
  <r>
    <s v="2016-06-11"/>
    <x v="32"/>
    <s v="17,70"/>
    <s v="15,76"/>
    <s v="11,34"/>
    <s v="15,04"/>
    <x v="76"/>
    <s v="12,14"/>
    <s v="13,44"/>
    <s v="14,12"/>
    <s v="15,27"/>
    <s v="13,19"/>
  </r>
  <r>
    <s v="2016-06-11"/>
    <x v="59"/>
    <s v="13,13"/>
    <s v="12,12"/>
    <s v="11,60"/>
    <s v="11,76"/>
    <x v="77"/>
    <s v="19,27"/>
    <s v="17,64"/>
    <s v="14,87"/>
    <s v="11,94"/>
    <s v="15,91"/>
  </r>
  <r>
    <s v="2016-06-13"/>
    <x v="60"/>
    <s v="10,39"/>
    <s v="13,61"/>
    <s v="11,20"/>
    <s v="14,79"/>
    <x v="78"/>
    <s v="16,76"/>
    <s v="13,09"/>
    <s v="14,26"/>
    <s v="10,45"/>
    <s v="11,46"/>
  </r>
  <r>
    <s v="2016-06-13"/>
    <x v="61"/>
    <s v="13,07"/>
    <s v="17,61"/>
    <s v="13,36"/>
    <s v="19,49"/>
    <x v="79"/>
    <s v="12,99"/>
    <s v="17,79"/>
    <s v="18,54"/>
    <s v="11,92"/>
    <s v="16,47"/>
  </r>
  <r>
    <s v="2016-06-15"/>
    <x v="62"/>
    <s v="17,18"/>
    <s v="18,51"/>
    <s v="18,23"/>
    <s v="18,19"/>
    <x v="80"/>
    <s v="16,04"/>
    <s v="14,39"/>
    <s v="18,01"/>
    <s v="14,90"/>
    <s v="10,26"/>
  </r>
  <r>
    <s v="2016-06-15"/>
    <x v="63"/>
    <s v="11,02"/>
    <s v="16,95"/>
    <s v="12,02"/>
    <s v="10,31"/>
    <x v="81"/>
    <s v="18,00"/>
    <s v="10,19"/>
    <s v="13,26"/>
    <s v="12,17"/>
    <s v="14,58"/>
  </r>
  <r>
    <s v="2016-06-16"/>
    <x v="56"/>
    <s v="12,05"/>
    <s v="13,70"/>
    <s v="12,71"/>
    <s v="15,73"/>
    <x v="82"/>
    <s v="19,27"/>
    <s v="11,13"/>
    <s v="14,74"/>
    <s v="15,42"/>
    <s v="12,66"/>
  </r>
  <r>
    <s v="2016-06-19"/>
    <x v="64"/>
    <s v="13,82"/>
    <s v="17,80"/>
    <s v="19,18"/>
    <s v="10,64"/>
    <x v="83"/>
    <s v="11,15"/>
    <s v="14,03"/>
    <s v="17,32"/>
    <s v="18,63"/>
    <s v="15,76"/>
  </r>
  <r>
    <s v="2016-06-19"/>
    <x v="47"/>
    <s v="19,01"/>
    <s v="13,10"/>
    <s v="14,77"/>
    <s v="11,00"/>
    <x v="84"/>
    <s v="15,48"/>
    <s v="11,75"/>
    <s v="17,54"/>
    <s v="11,08"/>
    <s v="14,23"/>
  </r>
  <r>
    <s v="2016-06-20"/>
    <x v="39"/>
    <s v="17,27"/>
    <s v="13,06"/>
    <s v="16,12"/>
    <s v="19,01"/>
    <x v="85"/>
    <s v="10,03"/>
    <s v="14,22"/>
    <s v="14,88"/>
    <s v="15,12"/>
    <s v="19,73"/>
  </r>
  <r>
    <s v="2016-06-21"/>
    <x v="65"/>
    <s v="14,93"/>
    <s v="18,36"/>
    <s v="18,34"/>
    <s v="10,06"/>
    <x v="86"/>
    <s v="16,83"/>
    <s v="18,08"/>
    <s v="11,20"/>
    <s v="10,56"/>
    <s v="17,22"/>
  </r>
  <r>
    <s v="2016-06-24"/>
    <x v="66"/>
    <s v="15,51"/>
    <s v="16,44"/>
    <s v="10,02"/>
    <s v="13,71"/>
    <x v="87"/>
    <s v="17,39"/>
    <s v="13,73"/>
    <s v="17,80"/>
    <s v="14,59"/>
    <s v="12,50"/>
  </r>
  <r>
    <s v="2016-06-24"/>
    <x v="67"/>
    <s v="12,83"/>
    <s v="14,61"/>
    <s v="19,86"/>
    <s v="19,43"/>
    <x v="88"/>
    <s v="14,00"/>
    <s v="17,33"/>
    <s v="12,58"/>
    <s v="12,47"/>
    <s v="12,04"/>
  </r>
  <r>
    <s v="2016-06-25"/>
    <x v="68"/>
    <s v="16,30"/>
    <s v="10,32"/>
    <s v="17,69"/>
    <s v="19,00"/>
    <x v="89"/>
    <s v="16,20"/>
    <s v="15,17"/>
    <s v="10,66"/>
    <s v="10,10"/>
    <s v="12,04"/>
  </r>
  <r>
    <s v="2016-06-26"/>
    <x v="44"/>
    <s v="16,03"/>
    <s v="12,49"/>
    <s v="18,23"/>
    <s v="11,56"/>
    <x v="90"/>
    <s v="18,19"/>
    <s v="12,20"/>
    <s v="18,04"/>
    <s v="14,52"/>
    <s v="15,90"/>
  </r>
  <r>
    <s v="2016-06-26"/>
    <x v="20"/>
    <s v="19,47"/>
    <s v="19,76"/>
    <s v="11,95"/>
    <s v="16,28"/>
    <x v="91"/>
    <s v="19,91"/>
    <s v="19,73"/>
    <s v="15,06"/>
    <s v="15,39"/>
    <s v="13,54"/>
  </r>
  <r>
    <s v="2016-06-26"/>
    <x v="69"/>
    <s v="14,55"/>
    <s v="11,62"/>
    <s v="12,91"/>
    <s v="18,72"/>
    <x v="92"/>
    <s v="12,03"/>
    <s v="16,76"/>
    <s v="10,38"/>
    <s v="18,15"/>
    <s v="14,50"/>
  </r>
  <r>
    <s v="2016-06-27"/>
    <x v="10"/>
    <s v="11,26"/>
    <s v="11,81"/>
    <s v="12,66"/>
    <s v="16,00"/>
    <x v="93"/>
    <s v="19,61"/>
    <s v="12,55"/>
    <s v="11,68"/>
    <s v="14,08"/>
    <s v="13,96"/>
  </r>
  <r>
    <s v="2016-06-28"/>
    <x v="70"/>
    <s v="10,77"/>
    <s v="10,91"/>
    <s v="17,60"/>
    <s v="13,50"/>
    <x v="94"/>
    <s v="12,44"/>
    <s v="11,01"/>
    <s v="16,08"/>
    <s v="12,30"/>
    <s v="11,35"/>
  </r>
  <r>
    <s v="2016-06-30"/>
    <x v="6"/>
    <s v="15,43"/>
    <s v="17,52"/>
    <s v="12,01"/>
    <s v="10,31"/>
    <x v="95"/>
    <s v="13,39"/>
    <s v="11,34"/>
    <s v="10,31"/>
    <s v="11,07"/>
    <s v="18,52"/>
  </r>
  <r>
    <s v="2016-07-02"/>
    <x v="71"/>
    <s v="22,57"/>
    <s v="24,93"/>
    <s v="23,16"/>
    <s v="21,19"/>
    <x v="96"/>
    <s v="20,79"/>
    <s v="23,65"/>
    <s v="24,30"/>
    <s v="22,91"/>
    <s v="21,31"/>
  </r>
  <r>
    <s v="2016-07-03"/>
    <x v="72"/>
    <s v="21,12"/>
    <s v="24,03"/>
    <s v="20,46"/>
    <s v="20,33"/>
    <x v="97"/>
    <s v="23,01"/>
    <s v="24,57"/>
    <s v="22,83"/>
    <s v="21,55"/>
    <s v="23,87"/>
  </r>
  <r>
    <s v="2016-07-05"/>
    <x v="73"/>
    <s v="22,29"/>
    <s v="22,16"/>
    <s v="22,90"/>
    <s v="20,04"/>
    <x v="98"/>
    <s v="21,55"/>
    <s v="21,51"/>
    <s v="23,98"/>
    <s v="24,01"/>
    <s v="23,77"/>
  </r>
  <r>
    <s v="2016-07-06"/>
    <x v="74"/>
    <s v="20,50"/>
    <s v="21,83"/>
    <s v="21,96"/>
    <s v="20,58"/>
    <x v="99"/>
    <s v="23,73"/>
    <s v="23,65"/>
    <s v="20,90"/>
    <s v="24,06"/>
    <s v="21,13"/>
  </r>
  <r>
    <s v="2016-07-06"/>
    <x v="22"/>
    <s v="20,62"/>
    <s v="20,23"/>
    <s v="22,96"/>
    <s v="22,48"/>
    <x v="100"/>
    <s v="24,99"/>
    <s v="21,26"/>
    <s v="20,15"/>
    <s v="23,52"/>
    <s v="20,04"/>
  </r>
  <r>
    <s v="2016-07-07"/>
    <x v="75"/>
    <s v="24,62"/>
    <s v="20,59"/>
    <s v="23,70"/>
    <s v="21,55"/>
    <x v="101"/>
    <s v="21,12"/>
    <s v="21,24"/>
    <s v="24,93"/>
    <s v="21,90"/>
    <s v="20,50"/>
  </r>
  <r>
    <s v="2016-07-07"/>
    <x v="3"/>
    <s v="23,53"/>
    <s v="22,47"/>
    <s v="24,91"/>
    <s v="22,53"/>
    <x v="102"/>
    <s v="23,64"/>
    <s v="21,00"/>
    <s v="20,55"/>
    <s v="24,08"/>
    <s v="20,49"/>
  </r>
  <r>
    <s v="2016-07-07"/>
    <x v="36"/>
    <s v="23,80"/>
    <s v="20,78"/>
    <s v="20,56"/>
    <s v="20,50"/>
    <x v="103"/>
    <s v="21,68"/>
    <s v="23,86"/>
    <s v="21,14"/>
    <s v="23,10"/>
    <s v="22,53"/>
  </r>
  <r>
    <s v="2016-07-07"/>
    <x v="0"/>
    <s v="21,04"/>
    <s v="22,45"/>
    <s v="21,06"/>
    <s v="20,15"/>
    <x v="104"/>
    <s v="22,72"/>
    <s v="24,67"/>
    <s v="21,12"/>
    <s v="23,35"/>
    <s v="22,54"/>
  </r>
  <r>
    <s v="2016-07-10"/>
    <x v="45"/>
    <s v="23,49"/>
    <s v="22,55"/>
    <s v="24,66"/>
    <s v="23,56"/>
    <x v="105"/>
    <s v="22,27"/>
    <s v="20,44"/>
    <s v="22,27"/>
    <s v="24,47"/>
    <s v="23,03"/>
  </r>
  <r>
    <s v="2016-07-14"/>
    <x v="76"/>
    <s v="20,99"/>
    <s v="21,37"/>
    <s v="22,15"/>
    <s v="22,76"/>
    <x v="106"/>
    <s v="23,80"/>
    <s v="23,38"/>
    <s v="20,50"/>
    <s v="21,65"/>
    <s v="24,80"/>
  </r>
  <r>
    <s v="2016-07-16"/>
    <x v="35"/>
    <s v="20,18"/>
    <s v="24,07"/>
    <s v="24,25"/>
    <s v="20,17"/>
    <x v="107"/>
    <s v="22,83"/>
    <s v="23,53"/>
    <s v="23,60"/>
    <s v="23,16"/>
    <s v="21,42"/>
  </r>
  <r>
    <s v="2016-07-17"/>
    <x v="77"/>
    <s v="24,46"/>
    <s v="23,90"/>
    <s v="24,19"/>
    <s v="20,14"/>
    <x v="108"/>
    <s v="23,67"/>
    <s v="24,85"/>
    <s v="24,77"/>
    <s v="24,75"/>
    <s v="22,32"/>
  </r>
  <r>
    <s v="2016-07-20"/>
    <x v="36"/>
    <s v="20,62"/>
    <s v="21,57"/>
    <s v="22,99"/>
    <s v="23,14"/>
    <x v="109"/>
    <s v="23,83"/>
    <s v="21,63"/>
    <s v="21,90"/>
    <s v="22,89"/>
    <s v="22,30"/>
  </r>
  <r>
    <s v="2016-07-20"/>
    <x v="77"/>
    <s v="24,97"/>
    <s v="23,55"/>
    <s v="24,91"/>
    <s v="21,77"/>
    <x v="110"/>
    <s v="23,03"/>
    <s v="22,25"/>
    <s v="22,37"/>
    <s v="22,57"/>
    <s v="22,02"/>
  </r>
  <r>
    <s v="2016-07-21"/>
    <x v="78"/>
    <s v="24,04"/>
    <s v="21,89"/>
    <s v="23,85"/>
    <s v="22,87"/>
    <x v="111"/>
    <s v="24,38"/>
    <s v="21,95"/>
    <s v="21,37"/>
    <s v="20,45"/>
    <s v="24,51"/>
  </r>
  <r>
    <s v="2016-07-22"/>
    <x v="28"/>
    <s v="20,96"/>
    <s v="22,03"/>
    <s v="20,89"/>
    <s v="24,62"/>
    <x v="112"/>
    <s v="24,32"/>
    <s v="22,24"/>
    <s v="20,08"/>
    <s v="20,18"/>
    <s v="21,90"/>
  </r>
  <r>
    <s v="2016-07-25"/>
    <x v="79"/>
    <s v="23,01"/>
    <s v="24,60"/>
    <s v="24,70"/>
    <s v="23,45"/>
    <x v="113"/>
    <s v="23,65"/>
    <s v="23,52"/>
    <s v="21,60"/>
    <s v="21,42"/>
    <s v="22,09"/>
  </r>
  <r>
    <s v="2016-07-30"/>
    <x v="39"/>
    <s v="22,46"/>
    <s v="24,11"/>
    <s v="22,12"/>
    <s v="24,08"/>
    <x v="114"/>
    <s v="24,56"/>
    <s v="22,95"/>
    <s v="21,53"/>
    <s v="21,19"/>
    <s v="21,66"/>
  </r>
  <r>
    <s v="2016-08-01"/>
    <x v="80"/>
    <s v="21,46"/>
    <s v="20,81"/>
    <s v="22,16"/>
    <s v="23,39"/>
    <x v="115"/>
    <s v="23,13"/>
    <s v="24,81"/>
    <s v="21,89"/>
    <s v="21,04"/>
    <s v="20,73"/>
  </r>
  <r>
    <s v="2016-08-03"/>
    <x v="14"/>
    <s v="24,30"/>
    <s v="21,17"/>
    <s v="20,45"/>
    <s v="21,07"/>
    <x v="116"/>
    <s v="21,82"/>
    <s v="21,32"/>
    <s v="21,89"/>
    <s v="23,96"/>
    <s v="21,93"/>
  </r>
  <r>
    <s v="2016-08-05"/>
    <x v="48"/>
    <s v="20,79"/>
    <s v="20,15"/>
    <s v="24,61"/>
    <s v="21,03"/>
    <x v="117"/>
    <s v="23,58"/>
    <s v="24,10"/>
    <s v="20,18"/>
    <s v="20,25"/>
    <s v="23,53"/>
  </r>
  <r>
    <s v="2016-08-06"/>
    <x v="81"/>
    <s v="24,53"/>
    <s v="20,23"/>
    <s v="23,44"/>
    <s v="21,79"/>
    <x v="118"/>
    <s v="23,23"/>
    <s v="24,25"/>
    <s v="22,23"/>
    <s v="23,64"/>
    <s v="23,21"/>
  </r>
  <r>
    <s v="2016-08-08"/>
    <x v="82"/>
    <s v="22,93"/>
    <s v="21,83"/>
    <s v="22,20"/>
    <s v="20,66"/>
    <x v="119"/>
    <s v="22,52"/>
    <s v="24,58"/>
    <s v="24,21"/>
    <s v="24,25"/>
    <s v="20,98"/>
  </r>
  <r>
    <s v="2016-08-09"/>
    <x v="83"/>
    <s v="23,61"/>
    <s v="22,31"/>
    <s v="22,54"/>
    <s v="23,68"/>
    <x v="120"/>
    <s v="23,60"/>
    <s v="20,26"/>
    <s v="20,29"/>
    <s v="24,84"/>
    <s v="24,53"/>
  </r>
  <r>
    <s v="2016-08-12"/>
    <x v="84"/>
    <s v="21,99"/>
    <s v="21,03"/>
    <s v="21,98"/>
    <s v="24,71"/>
    <x v="121"/>
    <s v="21,03"/>
    <s v="20,06"/>
    <s v="23,44"/>
    <s v="23,35"/>
    <s v="24,22"/>
  </r>
  <r>
    <s v="2016-08-12"/>
    <x v="85"/>
    <s v="21,25"/>
    <s v="22,63"/>
    <s v="22,50"/>
    <s v="22,53"/>
    <x v="122"/>
    <s v="23,75"/>
    <s v="22,37"/>
    <s v="20,83"/>
    <s v="22,24"/>
    <s v="22,78"/>
  </r>
  <r>
    <s v="2016-08-14"/>
    <x v="86"/>
    <s v="22,19"/>
    <s v="23,63"/>
    <s v="20,60"/>
    <s v="22,57"/>
    <x v="123"/>
    <s v="22,01"/>
    <s v="21,12"/>
    <s v="24,52"/>
    <s v="21,28"/>
    <s v="20,05"/>
  </r>
  <r>
    <s v="2016-08-17"/>
    <x v="87"/>
    <s v="22,74"/>
    <s v="20,72"/>
    <s v="24,74"/>
    <s v="23,94"/>
    <x v="124"/>
    <s v="24,33"/>
    <s v="20,62"/>
    <s v="24,62"/>
    <s v="20,96"/>
    <s v="24,76"/>
  </r>
  <r>
    <s v="2016-08-19"/>
    <x v="24"/>
    <s v="24,25"/>
    <s v="21,83"/>
    <s v="23,97"/>
    <s v="22,48"/>
    <x v="125"/>
    <s v="20,20"/>
    <s v="23,33"/>
    <s v="22,17"/>
    <s v="22,32"/>
    <s v="22,84"/>
  </r>
  <r>
    <s v="2016-08-19"/>
    <x v="33"/>
    <s v="22,33"/>
    <s v="20,00"/>
    <s v="24,04"/>
    <s v="24,76"/>
    <x v="126"/>
    <s v="23,75"/>
    <s v="20,46"/>
    <s v="22,05"/>
    <s v="21,31"/>
    <s v="23,02"/>
  </r>
  <r>
    <s v="2016-08-19"/>
    <x v="88"/>
    <s v="20,89"/>
    <s v="20,28"/>
    <s v="23,53"/>
    <s v="22,74"/>
    <x v="127"/>
    <s v="22,16"/>
    <s v="22,63"/>
    <s v="21,60"/>
    <s v="23,00"/>
    <s v="20,50"/>
  </r>
  <r>
    <s v="2016-08-21"/>
    <x v="89"/>
    <s v="21,25"/>
    <s v="22,01"/>
    <s v="20,19"/>
    <s v="24,36"/>
    <x v="128"/>
    <s v="24,99"/>
    <s v="22,55"/>
    <s v="24,32"/>
    <s v="20,89"/>
    <s v="20,36"/>
  </r>
  <r>
    <s v="2016-08-21"/>
    <x v="90"/>
    <s v="23,52"/>
    <s v="21,62"/>
    <s v="22,59"/>
    <s v="22,21"/>
    <x v="129"/>
    <s v="24,26"/>
    <s v="24,31"/>
    <s v="20,53"/>
    <s v="23,51"/>
    <s v="23,09"/>
  </r>
  <r>
    <s v="2016-08-23"/>
    <x v="0"/>
    <s v="20,11"/>
    <s v="23,11"/>
    <s v="24,50"/>
    <s v="20,38"/>
    <x v="130"/>
    <s v="23,96"/>
    <s v="21,22"/>
    <s v="24,89"/>
    <s v="20,12"/>
    <s v="24,10"/>
  </r>
  <r>
    <s v="2016-08-24"/>
    <x v="74"/>
    <s v="22,99"/>
    <s v="21,77"/>
    <s v="20,63"/>
    <s v="20,59"/>
    <x v="131"/>
    <s v="23,70"/>
    <s v="22,05"/>
    <s v="23,02"/>
    <s v="24,59"/>
    <s v="20,99"/>
  </r>
  <r>
    <s v="2016-08-24"/>
    <x v="91"/>
    <s v="22,09"/>
    <s v="22,11"/>
    <s v="23,82"/>
    <s v="21,80"/>
    <x v="132"/>
    <s v="23,48"/>
    <s v="23,86"/>
    <s v="21,65"/>
    <s v="24,90"/>
    <s v="20,26"/>
  </r>
  <r>
    <s v="2016-08-25"/>
    <x v="92"/>
    <s v="22,15"/>
    <s v="20,68"/>
    <s v="22,12"/>
    <s v="21,59"/>
    <x v="133"/>
    <s v="22,03"/>
    <s v="20,58"/>
    <s v="21,08"/>
    <s v="22,52"/>
    <s v="20,71"/>
  </r>
  <r>
    <s v="2016-08-27"/>
    <x v="93"/>
    <s v="20,15"/>
    <s v="21,69"/>
    <s v="22,88"/>
    <s v="23,70"/>
    <x v="134"/>
    <s v="20,55"/>
    <s v="24,02"/>
    <s v="23,15"/>
    <s v="21,80"/>
    <s v="23,78"/>
  </r>
  <r>
    <s v="2016-08-27"/>
    <x v="54"/>
    <s v="21,66"/>
    <s v="23,29"/>
    <s v="23,15"/>
    <s v="21,38"/>
    <x v="135"/>
    <s v="23,77"/>
    <s v="23,64"/>
    <s v="23,45"/>
    <s v="23,36"/>
    <s v="22,48"/>
  </r>
  <r>
    <s v="2016-08-28"/>
    <x v="88"/>
    <s v="20,57"/>
    <s v="21,99"/>
    <s v="23,24"/>
    <s v="20,50"/>
    <x v="136"/>
    <s v="21,21"/>
    <s v="24,55"/>
    <s v="20,53"/>
    <s v="22,69"/>
    <s v="21,43"/>
  </r>
  <r>
    <s v="2016-08-29"/>
    <x v="94"/>
    <s v="21,59"/>
    <s v="23,58"/>
    <s v="20,88"/>
    <s v="23,01"/>
    <x v="137"/>
    <s v="24,37"/>
    <s v="23,73"/>
    <s v="20,41"/>
    <s v="20,39"/>
    <s v="20,80"/>
  </r>
  <r>
    <s v="2016-08-29"/>
    <x v="95"/>
    <s v="20,93"/>
    <s v="20,24"/>
    <s v="22,85"/>
    <s v="21,54"/>
    <x v="138"/>
    <s v="20,65"/>
    <s v="24,44"/>
    <s v="20,95"/>
    <s v="21,69"/>
    <s v="22,41"/>
  </r>
  <r>
    <s v="2016-09-03"/>
    <x v="50"/>
    <s v="16,41"/>
    <s v="15,29"/>
    <s v="10,48"/>
    <s v="14,09"/>
    <x v="139"/>
    <s v="10,14"/>
    <s v="10,74"/>
    <s v="15,18"/>
    <s v="12,67"/>
    <s v="14,37"/>
  </r>
  <r>
    <s v="2016-09-03"/>
    <x v="96"/>
    <s v="16,52"/>
    <s v="12,24"/>
    <s v="15,91"/>
    <s v="15,35"/>
    <x v="140"/>
    <s v="16,29"/>
    <s v="10,94"/>
    <s v="17,58"/>
    <s v="14,73"/>
    <s v="15,82"/>
  </r>
  <r>
    <s v="2016-09-04"/>
    <x v="97"/>
    <s v="13,93"/>
    <s v="15,26"/>
    <s v="13,17"/>
    <s v="15,12"/>
    <x v="141"/>
    <s v="14,37"/>
    <s v="20,00"/>
    <s v="14,27"/>
    <s v="12,07"/>
    <s v="11,12"/>
  </r>
  <r>
    <s v="2016-09-06"/>
    <x v="98"/>
    <s v="10,24"/>
    <s v="18,01"/>
    <s v="15,20"/>
    <s v="14,43"/>
    <x v="142"/>
    <s v="16,73"/>
    <s v="19,93"/>
    <s v="17,36"/>
    <s v="16,77"/>
    <s v="17,64"/>
  </r>
  <r>
    <s v="2016-09-06"/>
    <x v="83"/>
    <s v="17,56"/>
    <s v="14,82"/>
    <s v="12,26"/>
    <s v="17,92"/>
    <x v="143"/>
    <s v="11,11"/>
    <s v="16,11"/>
    <s v="18,66"/>
    <s v="14,11"/>
    <s v="19,51"/>
  </r>
  <r>
    <s v="2016-09-13"/>
    <x v="88"/>
    <s v="13,59"/>
    <s v="11,82"/>
    <s v="11,56"/>
    <s v="19,81"/>
    <x v="144"/>
    <s v="13,39"/>
    <s v="17,64"/>
    <s v="13,05"/>
    <s v="13,95"/>
    <s v="16,04"/>
  </r>
  <r>
    <s v="2016-09-14"/>
    <x v="54"/>
    <s v="12,35"/>
    <s v="18,39"/>
    <s v="19,01"/>
    <s v="18,13"/>
    <x v="145"/>
    <s v="19,60"/>
    <s v="12,16"/>
    <s v="19,90"/>
    <s v="10,16"/>
    <s v="19,96"/>
  </r>
  <r>
    <s v="2016-09-15"/>
    <x v="11"/>
    <s v="14,18"/>
    <s v="18,43"/>
    <s v="14,71"/>
    <s v="13,45"/>
    <x v="146"/>
    <s v="17,70"/>
    <s v="16,39"/>
    <s v="13,40"/>
    <s v="15,05"/>
    <s v="10,44"/>
  </r>
  <r>
    <s v="2016-09-18"/>
    <x v="33"/>
    <s v="14,63"/>
    <s v="10,26"/>
    <s v="19,79"/>
    <s v="10,91"/>
    <x v="147"/>
    <s v="11,52"/>
    <s v="16,69"/>
    <s v="15,20"/>
    <s v="16,13"/>
    <s v="17,69"/>
  </r>
  <r>
    <s v="2016-09-21"/>
    <x v="49"/>
    <s v="19,21"/>
    <s v="19,71"/>
    <s v="17,29"/>
    <s v="12,07"/>
    <x v="148"/>
    <s v="18,80"/>
    <s v="17,55"/>
    <s v="13,23"/>
    <s v="16,34"/>
    <s v="16,95"/>
  </r>
  <r>
    <s v="2016-09-22"/>
    <x v="99"/>
    <s v="15,89"/>
    <s v="17,95"/>
    <s v="12,80"/>
    <s v="15,00"/>
    <x v="149"/>
    <s v="18,25"/>
    <s v="10,60"/>
    <s v="19,40"/>
    <s v="12,84"/>
    <s v="16,17"/>
  </r>
  <r>
    <s v="2016-09-22"/>
    <x v="48"/>
    <s v="18,32"/>
    <s v="19,73"/>
    <s v="15,21"/>
    <s v="17,90"/>
    <x v="150"/>
    <s v="14,78"/>
    <s v="16,59"/>
    <s v="18,35"/>
    <s v="12,69"/>
    <s v="18,49"/>
  </r>
  <r>
    <s v="2016-09-23"/>
    <x v="100"/>
    <s v="13,60"/>
    <s v="12,67"/>
    <s v="15,96"/>
    <s v="19,79"/>
    <x v="151"/>
    <s v="17,83"/>
    <s v="11,56"/>
    <s v="19,49"/>
    <s v="13,76"/>
    <s v="15,46"/>
  </r>
  <r>
    <s v="2016-09-26"/>
    <x v="6"/>
    <s v="10,20"/>
    <s v="14,87"/>
    <s v="17,51"/>
    <s v="17,19"/>
    <x v="152"/>
    <s v="15,71"/>
    <s v="12,15"/>
    <s v="13,01"/>
    <s v="17,21"/>
    <s v="15,46"/>
  </r>
  <r>
    <s v="2016-09-28"/>
    <x v="64"/>
    <s v="18,23"/>
    <s v="10,62"/>
    <s v="14,89"/>
    <s v="13,97"/>
    <x v="153"/>
    <s v="18,62"/>
    <s v="12,90"/>
    <s v="17,50"/>
    <s v="12,26"/>
    <s v="15,26"/>
  </r>
  <r>
    <s v="2016-10-02"/>
    <x v="30"/>
    <s v="10,99"/>
    <s v="19,11"/>
    <s v="18,80"/>
    <s v="12,14"/>
    <x v="154"/>
    <s v="11,97"/>
    <s v="19,80"/>
    <s v="19,72"/>
    <s v="15,04"/>
    <s v="12,42"/>
  </r>
  <r>
    <s v="2016-10-04"/>
    <x v="44"/>
    <s v="16,50"/>
    <s v="18,18"/>
    <s v="15,63"/>
    <s v="11,46"/>
    <x v="155"/>
    <s v="16,75"/>
    <s v="11,85"/>
    <s v="13,64"/>
    <s v="10,43"/>
    <s v="19,15"/>
  </r>
  <r>
    <s v="2016-10-04"/>
    <x v="57"/>
    <s v="14,76"/>
    <s v="10,74"/>
    <s v="16,30"/>
    <s v="10,39"/>
    <x v="156"/>
    <s v="18,98"/>
    <s v="15,79"/>
    <s v="12,57"/>
    <s v="19,20"/>
    <s v="10,17"/>
  </r>
  <r>
    <s v="2016-10-07"/>
    <x v="65"/>
    <s v="19,15"/>
    <s v="15,35"/>
    <s v="10,71"/>
    <s v="14,76"/>
    <x v="157"/>
    <s v="16,05"/>
    <s v="19,69"/>
    <s v="15,96"/>
    <s v="11,27"/>
    <s v="11,72"/>
  </r>
  <r>
    <s v="2016-10-10"/>
    <x v="101"/>
    <s v="14,52"/>
    <s v="15,36"/>
    <s v="10,01"/>
    <s v="19,44"/>
    <x v="158"/>
    <s v="17,75"/>
    <s v="14,63"/>
    <s v="11,83"/>
    <s v="15,26"/>
    <s v="11,75"/>
  </r>
  <r>
    <s v="2016-10-11"/>
    <x v="102"/>
    <s v="14,04"/>
    <s v="12,39"/>
    <s v="16,54"/>
    <s v="16,02"/>
    <x v="159"/>
    <s v="10,80"/>
    <s v="13,25"/>
    <s v="19,96"/>
    <s v="19,99"/>
    <s v="15,91"/>
  </r>
  <r>
    <s v="2016-10-11"/>
    <x v="44"/>
    <s v="15,75"/>
    <s v="18,39"/>
    <s v="13,61"/>
    <s v="10,15"/>
    <x v="160"/>
    <s v="14,87"/>
    <s v="14,72"/>
    <s v="14,66"/>
    <s v="19,10"/>
    <s v="17,76"/>
  </r>
  <r>
    <s v="2016-10-11"/>
    <x v="62"/>
    <s v="14,16"/>
    <s v="19,99"/>
    <s v="15,52"/>
    <s v="11,59"/>
    <x v="161"/>
    <s v="12,92"/>
    <s v="13,18"/>
    <s v="18,84"/>
    <s v="10,70"/>
    <s v="13,87"/>
  </r>
  <r>
    <s v="2016-10-12"/>
    <x v="54"/>
    <s v="17,32"/>
    <s v="10,03"/>
    <s v="15,19"/>
    <s v="17,38"/>
    <x v="162"/>
    <s v="19,09"/>
    <s v="12,83"/>
    <s v="18,42"/>
    <s v="14,05"/>
    <s v="13,27"/>
  </r>
  <r>
    <s v="2016-10-14"/>
    <x v="89"/>
    <s v="17,70"/>
    <s v="12,05"/>
    <s v="19,64"/>
    <s v="15,73"/>
    <x v="163"/>
    <s v="16,72"/>
    <s v="11,73"/>
    <s v="16,41"/>
    <s v="18,29"/>
    <s v="18,22"/>
  </r>
  <r>
    <s v="2016-10-17"/>
    <x v="51"/>
    <s v="11,01"/>
    <s v="14,84"/>
    <s v="11,29"/>
    <s v="17,72"/>
    <x v="164"/>
    <s v="16,55"/>
    <s v="11,63"/>
    <s v="12,88"/>
    <s v="14,01"/>
    <s v="12,67"/>
  </r>
  <r>
    <s v="2016-10-21"/>
    <x v="24"/>
    <s v="11,11"/>
    <s v="16,35"/>
    <s v="13,97"/>
    <s v="11,70"/>
    <x v="165"/>
    <s v="14,28"/>
    <s v="17,69"/>
    <s v="13,25"/>
    <s v="10,69"/>
    <s v="17,69"/>
  </r>
  <r>
    <s v="2016-10-23"/>
    <x v="65"/>
    <s v="13,09"/>
    <s v="15,83"/>
    <s v="18,55"/>
    <s v="17,37"/>
    <x v="166"/>
    <s v="14,59"/>
    <s v="19,33"/>
    <s v="13,54"/>
    <s v="11,35"/>
    <s v="18,43"/>
  </r>
  <r>
    <s v="2016-10-23"/>
    <x v="33"/>
    <s v="13,13"/>
    <s v="12,77"/>
    <s v="19,00"/>
    <s v="10,71"/>
    <x v="167"/>
    <s v="16,10"/>
    <s v="11,78"/>
    <s v="18,67"/>
    <s v="14,56"/>
    <s v="19,17"/>
  </r>
  <r>
    <s v="2016-10-24"/>
    <x v="103"/>
    <s v="12,13"/>
    <s v="13,07"/>
    <s v="15,72"/>
    <s v="12,27"/>
    <x v="168"/>
    <s v="13,75"/>
    <s v="12,79"/>
    <s v="17,98"/>
    <s v="18,20"/>
    <s v="13,87"/>
  </r>
  <r>
    <s v="2016-10-25"/>
    <x v="58"/>
    <s v="10,53"/>
    <s v="15,53"/>
    <s v="17,63"/>
    <s v="19,84"/>
    <x v="169"/>
    <s v="14,15"/>
    <s v="13,54"/>
    <s v="11,75"/>
    <s v="12,65"/>
    <s v="13,57"/>
  </r>
  <r>
    <s v="2016-10-25"/>
    <x v="104"/>
    <s v="11,99"/>
    <s v="13,44"/>
    <s v="19,18"/>
    <s v="11,19"/>
    <x v="170"/>
    <s v="15,07"/>
    <s v="17,51"/>
    <s v="18,72"/>
    <s v="11,62"/>
    <s v="11,08"/>
  </r>
  <r>
    <s v="2016-10-26"/>
    <x v="105"/>
    <s v="11,42"/>
    <s v="18,52"/>
    <s v="13,52"/>
    <s v="18,75"/>
    <x v="49"/>
    <s v="13,24"/>
    <s v="16,14"/>
    <s v="10,94"/>
    <s v="13,13"/>
    <s v="16,52"/>
  </r>
  <r>
    <s v="2016-10-26"/>
    <x v="106"/>
    <s v="13,11"/>
    <s v="11,09"/>
    <s v="13,22"/>
    <s v="17,07"/>
    <x v="171"/>
    <s v="18,42"/>
    <s v="12,03"/>
    <s v="19,90"/>
    <s v="13,54"/>
    <s v="18,37"/>
  </r>
  <r>
    <s v="2016-11-01"/>
    <x v="10"/>
    <s v="12,14"/>
    <s v="12,99"/>
    <s v="16,26"/>
    <s v="17,68"/>
    <x v="172"/>
    <s v="18,79"/>
    <s v="13,56"/>
    <s v="12,80"/>
    <s v="15,11"/>
    <s v="19,76"/>
  </r>
  <r>
    <s v="2016-11-01"/>
    <x v="69"/>
    <s v="16,19"/>
    <s v="12,36"/>
    <s v="10,00"/>
    <s v="12,27"/>
    <x v="92"/>
    <s v="13,68"/>
    <s v="19,16"/>
    <s v="19,39"/>
    <s v="11,01"/>
    <s v="13,18"/>
  </r>
  <r>
    <s v="2016-11-02"/>
    <x v="33"/>
    <s v="17,34"/>
    <s v="12,39"/>
    <s v="10,89"/>
    <s v="11,43"/>
    <x v="173"/>
    <s v="11,48"/>
    <s v="10,43"/>
    <s v="16,15"/>
    <s v="15,62"/>
    <s v="17,09"/>
  </r>
  <r>
    <s v="2016-11-05"/>
    <x v="12"/>
    <s v="19,46"/>
    <s v="14,85"/>
    <s v="15,99"/>
    <s v="18,44"/>
    <x v="174"/>
    <s v="18,78"/>
    <s v="11,05"/>
    <s v="18,70"/>
    <s v="10,35"/>
    <s v="14,51"/>
  </r>
  <r>
    <s v="2016-11-08"/>
    <x v="44"/>
    <s v="14,42"/>
    <s v="19,23"/>
    <s v="19,98"/>
    <s v="11,87"/>
    <x v="175"/>
    <s v="10,70"/>
    <s v="13,96"/>
    <s v="11,65"/>
    <s v="10,73"/>
    <s v="19,25"/>
  </r>
  <r>
    <s v="2016-11-11"/>
    <x v="71"/>
    <s v="12,20"/>
    <s v="14,35"/>
    <s v="11,37"/>
    <s v="12,07"/>
    <x v="176"/>
    <s v="13,34"/>
    <s v="18,74"/>
    <s v="15,82"/>
    <s v="13,79"/>
    <s v="19,36"/>
  </r>
  <r>
    <s v="2016-11-12"/>
    <x v="74"/>
    <s v="10,30"/>
    <s v="14,81"/>
    <s v="12,96"/>
    <s v="12,99"/>
    <x v="177"/>
    <s v="17,73"/>
    <s v="12,97"/>
    <s v="17,96"/>
    <s v="19,07"/>
    <s v="17,12"/>
  </r>
  <r>
    <s v="2016-11-13"/>
    <x v="107"/>
    <s v="10,03"/>
    <s v="14,28"/>
    <s v="11,97"/>
    <s v="17,70"/>
    <x v="92"/>
    <s v="19,20"/>
    <s v="17,43"/>
    <s v="14,46"/>
    <s v="16,48"/>
    <s v="15,66"/>
  </r>
  <r>
    <s v="2016-11-13"/>
    <x v="69"/>
    <s v="14,00"/>
    <s v="12,83"/>
    <s v="18,72"/>
    <s v="11,22"/>
    <x v="178"/>
    <s v="18,56"/>
    <s v="11,19"/>
    <s v="12,81"/>
    <s v="14,50"/>
    <s v="12,78"/>
  </r>
  <r>
    <s v="2016-11-17"/>
    <x v="108"/>
    <s v="15,42"/>
    <s v="10,37"/>
    <s v="18,74"/>
    <s v="18,67"/>
    <x v="179"/>
    <s v="12,83"/>
    <s v="13,11"/>
    <s v="11,77"/>
    <s v="18,57"/>
    <s v="10,33"/>
  </r>
  <r>
    <s v="2016-11-19"/>
    <x v="18"/>
    <s v="15,98"/>
    <s v="13,48"/>
    <s v="10,69"/>
    <s v="15,11"/>
    <x v="180"/>
    <s v="17,10"/>
    <s v="15,65"/>
    <s v="10,44"/>
    <s v="13,73"/>
    <s v="19,66"/>
  </r>
  <r>
    <s v="2016-11-21"/>
    <x v="24"/>
    <s v="10,80"/>
    <s v="16,08"/>
    <s v="16,47"/>
    <s v="12,88"/>
    <x v="181"/>
    <s v="13,96"/>
    <s v="12,92"/>
    <s v="10,74"/>
    <s v="10,50"/>
    <s v="10,62"/>
  </r>
  <r>
    <s v="2016-11-22"/>
    <x v="109"/>
    <s v="10,61"/>
    <s v="15,59"/>
    <s v="10,52"/>
    <s v="18,55"/>
    <x v="182"/>
    <s v="11,82"/>
    <s v="18,58"/>
    <s v="18,72"/>
    <s v="11,95"/>
    <s v="11,84"/>
  </r>
  <r>
    <s v="2016-11-24"/>
    <x v="110"/>
    <s v="17,66"/>
    <s v="15,83"/>
    <s v="16,35"/>
    <s v="13,72"/>
    <x v="183"/>
    <s v="18,99"/>
    <s v="10,94"/>
    <s v="10,47"/>
    <s v="17,46"/>
    <s v="17,69"/>
  </r>
  <r>
    <s v="2016-11-28"/>
    <x v="111"/>
    <s v="15,30"/>
    <s v="13,83"/>
    <s v="11,97"/>
    <s v="15,50"/>
    <x v="184"/>
    <s v="14,22"/>
    <s v="18,66"/>
    <s v="18,95"/>
    <s v="11,79"/>
    <s v="16,76"/>
  </r>
  <r>
    <s v="2016-11-29"/>
    <x v="23"/>
    <s v="10,77"/>
    <s v="18,07"/>
    <s v="17,87"/>
    <s v="16,76"/>
    <x v="185"/>
    <s v="18,55"/>
    <s v="15,00"/>
    <s v="16,65"/>
    <s v="11,24"/>
    <s v="10,19"/>
  </r>
  <r>
    <s v="2016-11-30"/>
    <x v="7"/>
    <s v="15,81"/>
    <s v="14,72"/>
    <s v="18,12"/>
    <s v="18,82"/>
    <x v="186"/>
    <s v="18,85"/>
    <s v="17,94"/>
    <s v="12,26"/>
    <s v="19,34"/>
    <s v="18,30"/>
  </r>
  <r>
    <s v="2016-12-09"/>
    <x v="7"/>
    <s v="-1,03"/>
    <s v="8,40"/>
    <s v="7,65"/>
    <s v="-1,50"/>
    <x v="187"/>
    <s v="8,16"/>
    <s v="-4,89"/>
    <s v="-2,09"/>
    <s v="-2,03"/>
    <s v="-0,74"/>
  </r>
  <r>
    <s v="2016-12-11"/>
    <x v="25"/>
    <s v="-0,64"/>
    <s v="-3,46"/>
    <s v="-4,01"/>
    <s v="8,49"/>
    <x v="188"/>
    <s v="-5,51"/>
    <s v="6,22"/>
    <s v="-5,76"/>
    <s v="-2,05"/>
    <s v="-4,61"/>
  </r>
  <r>
    <s v="2016-12-12"/>
    <x v="112"/>
    <s v="-4,66"/>
    <s v="7,80"/>
    <s v="-5,83"/>
    <s v="8,77"/>
    <x v="189"/>
    <s v="2,81"/>
    <s v="5,64"/>
    <s v="7,27"/>
    <s v="0,00"/>
    <s v="-1,52"/>
  </r>
  <r>
    <s v="2016-12-16"/>
    <x v="76"/>
    <s v="5,58"/>
    <s v="-4,47"/>
    <s v="-4,40"/>
    <s v="-0,05"/>
    <x v="190"/>
    <s v="4,99"/>
    <s v="-6,30"/>
    <s v="0,70"/>
    <s v="-6,74"/>
    <s v="4,71"/>
  </r>
  <r>
    <s v="2016-12-18"/>
    <x v="111"/>
    <s v="3,23"/>
    <s v="3,29"/>
    <s v="-2,15"/>
    <s v="-5,53"/>
    <x v="191"/>
    <s v="-6,80"/>
    <s v="6,96"/>
    <s v="-3,33"/>
    <s v="-7,14"/>
    <s v="-5,82"/>
  </r>
  <r>
    <s v="2016-12-23"/>
    <x v="113"/>
    <s v="-1,46"/>
    <s v="-7,76"/>
    <s v="3,70"/>
    <s v="4,98"/>
    <x v="192"/>
    <s v="7,90"/>
    <s v="8,35"/>
    <s v="0,16"/>
    <s v="3,83"/>
    <s v="0,14"/>
  </r>
  <r>
    <s v="2016-12-24"/>
    <x v="108"/>
    <s v="-7,30"/>
    <s v="-4,86"/>
    <s v="6,95"/>
    <s v="-0,60"/>
    <x v="193"/>
    <s v="-2,10"/>
    <s v="3,44"/>
    <s v="-6,38"/>
    <s v="8,10"/>
    <s v="8,58"/>
  </r>
  <r>
    <s v="2016-12-27"/>
    <x v="114"/>
    <s v="-2,37"/>
    <s v="4,95"/>
    <s v="2,22"/>
    <s v="-5,27"/>
    <x v="194"/>
    <s v="-3,35"/>
    <s v="3,59"/>
    <s v="-7,17"/>
    <s v="2,26"/>
    <s v="-0,95"/>
  </r>
  <r>
    <s v="2016-12-28"/>
    <x v="86"/>
    <s v="-6,44"/>
    <s v="6,45"/>
    <s v="-6,08"/>
    <s v="5,60"/>
    <x v="195"/>
    <s v="-4,45"/>
    <s v="-0,27"/>
    <s v="3,14"/>
    <s v="-6,82"/>
    <s v="6,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DE809B-B292-46B1-BA66-2367060DC733}" name="Tabela przestawna4" cacheId="1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A3:C20" firstHeaderRow="1" firstDataRow="1" firstDataCol="0"/>
  <pivotFields count="12">
    <pivotField showAll="0"/>
    <pivotField showAll="0">
      <items count="116">
        <item x="19"/>
        <item x="13"/>
        <item x="39"/>
        <item x="75"/>
        <item x="89"/>
        <item x="72"/>
        <item x="3"/>
        <item x="93"/>
        <item x="94"/>
        <item x="25"/>
        <item x="76"/>
        <item x="110"/>
        <item x="86"/>
        <item x="114"/>
        <item x="36"/>
        <item x="6"/>
        <item x="77"/>
        <item x="74"/>
        <item x="105"/>
        <item x="102"/>
        <item x="43"/>
        <item x="44"/>
        <item x="58"/>
        <item x="84"/>
        <item x="73"/>
        <item x="8"/>
        <item x="82"/>
        <item x="56"/>
        <item x="80"/>
        <item x="26"/>
        <item x="7"/>
        <item x="85"/>
        <item x="90"/>
        <item x="49"/>
        <item x="29"/>
        <item x="107"/>
        <item x="5"/>
        <item x="54"/>
        <item x="78"/>
        <item x="20"/>
        <item x="113"/>
        <item x="65"/>
        <item x="14"/>
        <item x="32"/>
        <item x="60"/>
        <item x="79"/>
        <item x="17"/>
        <item x="9"/>
        <item x="34"/>
        <item x="51"/>
        <item x="103"/>
        <item x="24"/>
        <item x="95"/>
        <item x="71"/>
        <item x="53"/>
        <item x="104"/>
        <item x="28"/>
        <item x="91"/>
        <item x="52"/>
        <item x="68"/>
        <item x="42"/>
        <item x="11"/>
        <item x="62"/>
        <item x="1"/>
        <item x="101"/>
        <item x="15"/>
        <item x="38"/>
        <item x="108"/>
        <item x="55"/>
        <item x="33"/>
        <item x="66"/>
        <item x="112"/>
        <item x="46"/>
        <item x="98"/>
        <item x="10"/>
        <item x="50"/>
        <item x="99"/>
        <item x="12"/>
        <item x="30"/>
        <item x="21"/>
        <item x="96"/>
        <item x="69"/>
        <item x="106"/>
        <item x="111"/>
        <item x="64"/>
        <item x="67"/>
        <item x="31"/>
        <item x="35"/>
        <item x="40"/>
        <item x="81"/>
        <item x="87"/>
        <item x="4"/>
        <item x="59"/>
        <item x="37"/>
        <item x="57"/>
        <item x="48"/>
        <item x="45"/>
        <item x="83"/>
        <item x="88"/>
        <item x="100"/>
        <item x="2"/>
        <item x="61"/>
        <item x="41"/>
        <item x="109"/>
        <item x="22"/>
        <item x="63"/>
        <item x="16"/>
        <item x="92"/>
        <item x="18"/>
        <item x="97"/>
        <item x="47"/>
        <item x="0"/>
        <item x="23"/>
        <item x="70"/>
        <item x="27"/>
        <item t="default"/>
      </items>
    </pivotField>
    <pivotField showAll="0"/>
    <pivotField showAll="0"/>
    <pivotField showAll="0"/>
    <pivotField showAll="0"/>
    <pivotField showAll="0">
      <items count="197">
        <item x="31"/>
        <item x="33"/>
        <item x="191"/>
        <item x="19"/>
        <item x="24"/>
        <item x="35"/>
        <item x="194"/>
        <item x="17"/>
        <item x="187"/>
        <item x="189"/>
        <item x="188"/>
        <item x="22"/>
        <item x="25"/>
        <item x="47"/>
        <item x="58"/>
        <item x="174"/>
        <item x="159"/>
        <item x="68"/>
        <item x="50"/>
        <item x="41"/>
        <item x="169"/>
        <item x="70"/>
        <item x="55"/>
        <item x="142"/>
        <item x="75"/>
        <item x="53"/>
        <item x="74"/>
        <item x="87"/>
        <item x="184"/>
        <item x="49"/>
        <item x="146"/>
        <item x="154"/>
        <item x="156"/>
        <item x="59"/>
        <item x="83"/>
        <item x="182"/>
        <item x="56"/>
        <item x="69"/>
        <item x="158"/>
        <item x="93"/>
        <item x="51"/>
        <item x="175"/>
        <item x="61"/>
        <item x="162"/>
        <item x="48"/>
        <item x="78"/>
        <item x="149"/>
        <item x="63"/>
        <item x="147"/>
        <item x="46"/>
        <item x="152"/>
        <item x="164"/>
        <item x="88"/>
        <item x="67"/>
        <item x="42"/>
        <item x="60"/>
        <item x="91"/>
        <item x="52"/>
        <item x="168"/>
        <item x="172"/>
        <item x="95"/>
        <item x="161"/>
        <item x="178"/>
        <item x="85"/>
        <item x="64"/>
        <item x="65"/>
        <item x="54"/>
        <item x="176"/>
        <item x="180"/>
        <item x="143"/>
        <item x="153"/>
        <item x="151"/>
        <item x="57"/>
        <item x="66"/>
        <item x="43"/>
        <item x="186"/>
        <item x="179"/>
        <item x="90"/>
        <item x="72"/>
        <item x="71"/>
        <item x="45"/>
        <item x="62"/>
        <item x="44"/>
        <item x="141"/>
        <item x="171"/>
        <item x="173"/>
        <item x="76"/>
        <item x="94"/>
        <item x="77"/>
        <item x="86"/>
        <item x="144"/>
        <item x="140"/>
        <item x="167"/>
        <item x="79"/>
        <item x="155"/>
        <item x="81"/>
        <item x="89"/>
        <item x="157"/>
        <item x="80"/>
        <item x="73"/>
        <item x="92"/>
        <item x="150"/>
        <item x="145"/>
        <item x="166"/>
        <item x="181"/>
        <item x="165"/>
        <item x="148"/>
        <item x="177"/>
        <item x="185"/>
        <item x="170"/>
        <item x="139"/>
        <item x="183"/>
        <item x="84"/>
        <item x="163"/>
        <item x="82"/>
        <item x="160"/>
        <item x="8"/>
        <item x="29"/>
        <item x="6"/>
        <item x="0"/>
        <item x="20"/>
        <item x="127"/>
        <item x="103"/>
        <item x="106"/>
        <item x="105"/>
        <item x="102"/>
        <item x="117"/>
        <item x="119"/>
        <item x="115"/>
        <item x="107"/>
        <item x="98"/>
        <item x="125"/>
        <item x="131"/>
        <item x="129"/>
        <item x="101"/>
        <item x="124"/>
        <item x="118"/>
        <item x="112"/>
        <item x="130"/>
        <item x="121"/>
        <item x="134"/>
        <item x="109"/>
        <item x="133"/>
        <item x="122"/>
        <item x="135"/>
        <item x="96"/>
        <item x="137"/>
        <item x="126"/>
        <item x="138"/>
        <item x="114"/>
        <item x="116"/>
        <item x="99"/>
        <item x="136"/>
        <item x="132"/>
        <item x="110"/>
        <item x="100"/>
        <item x="108"/>
        <item x="97"/>
        <item x="123"/>
        <item x="104"/>
        <item x="111"/>
        <item x="120"/>
        <item x="113"/>
        <item x="128"/>
        <item x="195"/>
        <item x="40"/>
        <item x="193"/>
        <item x="21"/>
        <item x="5"/>
        <item x="16"/>
        <item x="27"/>
        <item x="26"/>
        <item x="2"/>
        <item x="10"/>
        <item x="37"/>
        <item x="34"/>
        <item x="23"/>
        <item x="32"/>
        <item x="30"/>
        <item x="18"/>
        <item x="1"/>
        <item x="38"/>
        <item x="7"/>
        <item x="3"/>
        <item x="190"/>
        <item x="13"/>
        <item x="15"/>
        <item x="192"/>
        <item x="14"/>
        <item x="36"/>
        <item x="11"/>
        <item x="39"/>
        <item x="28"/>
        <item x="4"/>
        <item x="12"/>
        <item x="9"/>
        <item t="default"/>
      </items>
    </pivotField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B07BBEB1-2FA9-4AC7-9A4A-ADF06E6F898F}" autoFormatId="16" applyNumberFormats="0" applyBorderFormats="0" applyFontFormats="0" applyPatternFormats="0" applyAlignmentFormats="0" applyWidthHeightFormats="0">
  <queryTableRefresh nextId="27" unboundColumnsRight="14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6612F-8399-47D3-AED4-987FCB9568F1}" name="pomiary__2" displayName="pomiary__2" ref="A1:Z202" tableType="queryTable" totalsRowCount="1" headerRowDxfId="44" dataDxfId="42" headerRowBorderDxfId="43">
  <autoFilter ref="A1:Z201" xr:uid="{3FC6612F-8399-47D3-AED4-987FCB9568F1}"/>
  <tableColumns count="26">
    <tableColumn id="1" xr3:uid="{FF5AA8A4-942C-4F18-ACAB-49CA5825B079}" uniqueName="1" name="data" queryTableFieldId="1" dataDxfId="41" totalsRowDxfId="16"/>
    <tableColumn id="2" xr3:uid="{80DBEDB3-8207-4633-8AF8-3B59A0CFDA23}" uniqueName="2" name="godzina" queryTableFieldId="2" dataDxfId="40" totalsRowDxfId="15"/>
    <tableColumn id="3" xr3:uid="{BBBE6B5B-E5D3-4506-8BDC-128FA3B9D586}" uniqueName="3" name="czujnik1" queryTableFieldId="3" dataDxfId="39" totalsRowDxfId="14"/>
    <tableColumn id="4" xr3:uid="{27EDB7F6-3C21-48C3-BF4D-9696E5350BCC}" uniqueName="4" name="czujnik2" queryTableFieldId="4" dataDxfId="38" totalsRowDxfId="13"/>
    <tableColumn id="5" xr3:uid="{75836D4E-D3EA-41D7-A994-FA109582A215}" uniqueName="5" name="czujnik3" queryTableFieldId="5" dataDxfId="37" totalsRowDxfId="12"/>
    <tableColumn id="6" xr3:uid="{3C5B838F-31FF-44F4-96A6-1C43B88C3BD1}" uniqueName="6" name="czujnik4" queryTableFieldId="6" dataDxfId="36" totalsRowDxfId="11"/>
    <tableColumn id="7" xr3:uid="{1AB3EF21-4DCC-458C-806A-B6B572B4E840}" uniqueName="7" name="czujnik5" queryTableFieldId="7" dataDxfId="35" totalsRowDxfId="10"/>
    <tableColumn id="8" xr3:uid="{8238BF11-E229-482F-8868-568FB46718C7}" uniqueName="8" name="czujnik6" queryTableFieldId="8" dataDxfId="34" totalsRowDxfId="9"/>
    <tableColumn id="9" xr3:uid="{18AB400A-4441-4546-A3F2-DC5B36C1EBB4}" uniqueName="9" name="czujnik7" queryTableFieldId="9" dataDxfId="33" totalsRowDxfId="8"/>
    <tableColumn id="10" xr3:uid="{00FB6F47-252E-4A5C-9B32-88400035C3CE}" uniqueName="10" name="czujnik8" queryTableFieldId="10" dataDxfId="32" totalsRowDxfId="7"/>
    <tableColumn id="11" xr3:uid="{7C41A27D-2A79-4172-8AA7-B5AA2D3DE898}" uniqueName="11" name="czujnik9" queryTableFieldId="11" dataDxfId="31" totalsRowDxfId="6"/>
    <tableColumn id="12" xr3:uid="{8DCEAB59-A028-4A7D-AAEA-E24F71873912}" uniqueName="12" name="czujnik10" queryTableFieldId="12" dataDxfId="30" totalsRowDxfId="5"/>
    <tableColumn id="13" xr3:uid="{B4D545AF-F9E4-4E6B-B8FC-90638D8E59A3}" uniqueName="13" name="godzina2" queryTableFieldId="13" dataDxfId="29" totalsRowDxfId="4">
      <calculatedColumnFormula>HOUR(pomiary__2[[#This Row],[godzina]])</calculatedColumnFormula>
    </tableColumn>
    <tableColumn id="14" xr3:uid="{37203EA0-89ED-46C0-ACE8-D10F65685BF3}" uniqueName="14" name="zad1_pom" totalsRowFunction="custom" queryTableFieldId="14" dataDxfId="28" totalsRowDxfId="3">
      <calculatedColumnFormula>IF(AND(pomiary__2[[#This Row],[godzina2]]&lt;12, pomiary__2[[#This Row],[godzina2]]&gt;=5),pomiary__2[[#This Row],[czujnik5]],0)</calculatedColumnFormula>
      <totalsRowFormula>SUM(pomiary__2[zad1_pom])</totalsRowFormula>
    </tableColumn>
    <tableColumn id="15" xr3:uid="{61CC2C8A-3DC9-401F-AE6A-8AF6B8530868}" uniqueName="15" name="war1" totalsRowFunction="custom" queryTableFieldId="15" dataDxfId="27" totalsRowDxfId="2">
      <calculatedColumnFormula>IF(pomiary__2[[#This Row],[zad1_pom]]&lt;&gt;0,1,0)</calculatedColumnFormula>
      <totalsRowFormula>SUM(pomiary__2[war1])</totalsRowFormula>
    </tableColumn>
    <tableColumn id="16" xr3:uid="{EF65BB27-29A1-4110-9EB3-6ADF437EBA91}" uniqueName="16" name="war2" queryTableFieldId="16" dataDxfId="26" totalsRowDxfId="1"/>
    <tableColumn id="17" xr3:uid="{9FA02FBC-05F0-40F7-8520-15CF1761ABE8}" uniqueName="17" name="K_1" queryTableFieldId="17" dataDxfId="25">
      <calculatedColumnFormula>INT(pomiary__2[[#This Row],[czujnik1]]+273.5)</calculatedColumnFormula>
    </tableColumn>
    <tableColumn id="18" xr3:uid="{DF5481B9-1D98-4E45-9524-40461D629AF4}" uniqueName="18" name="K_2" queryTableFieldId="18" dataDxfId="24">
      <calculatedColumnFormula>INT(pomiary__2[[#This Row],[czujnik2]]+273.5)</calculatedColumnFormula>
    </tableColumn>
    <tableColumn id="19" xr3:uid="{E4DEDB90-A5D7-4D64-B145-8BB118249F16}" uniqueName="19" name="K_3" queryTableFieldId="19" dataDxfId="23">
      <calculatedColumnFormula>INT(pomiary__2[[#This Row],[czujnik3]]+273.5)</calculatedColumnFormula>
    </tableColumn>
    <tableColumn id="20" xr3:uid="{E4C2B963-CEBE-4CE9-9436-D899ECF008A1}" uniqueName="20" name="K_4" queryTableFieldId="20" dataDxfId="22">
      <calculatedColumnFormula>INT(pomiary__2[[#This Row],[czujnik4]]+273.5)</calculatedColumnFormula>
    </tableColumn>
    <tableColumn id="21" xr3:uid="{72AAA8CD-4591-4660-904D-C1C00139CC4C}" uniqueName="21" name="K_5" queryTableFieldId="21" dataDxfId="21">
      <calculatedColumnFormula>INT(pomiary__2[[#This Row],[czujnik5]]+273.5)</calculatedColumnFormula>
    </tableColumn>
    <tableColumn id="22" xr3:uid="{CB33F8EC-EBD8-4E92-85F1-C16BC27E8442}" uniqueName="22" name="K_6" queryTableFieldId="22" dataDxfId="20">
      <calculatedColumnFormula>INT(pomiary__2[[#This Row],[czujnik6]]+273.5)</calculatedColumnFormula>
    </tableColumn>
    <tableColumn id="23" xr3:uid="{E83D5FFA-A615-43EF-8F61-4FD5FC4793D8}" uniqueName="23" name="K_7" queryTableFieldId="23" dataDxfId="19">
      <calculatedColumnFormula>INT(pomiary__2[[#This Row],[czujnik7]]+273.5)</calculatedColumnFormula>
    </tableColumn>
    <tableColumn id="24" xr3:uid="{787BFA9A-820C-49A5-81EC-EC2C5ACDE0C4}" uniqueName="24" name="K_8" queryTableFieldId="24" dataDxfId="18">
      <calculatedColumnFormula>INT(pomiary__2[[#This Row],[czujnik8]]+273.5)</calculatedColumnFormula>
    </tableColumn>
    <tableColumn id="25" xr3:uid="{84795AAE-242B-4C29-A2C9-7CF0DF33BD1B}" uniqueName="25" name="K_9" queryTableFieldId="25" dataDxfId="17">
      <calculatedColumnFormula>INT(pomiary__2[[#This Row],[czujnik9]]+273.5)</calculatedColumnFormula>
    </tableColumn>
    <tableColumn id="26" xr3:uid="{DF8B540A-741B-4E44-AB03-2E38A389F95A}" uniqueName="26" name="K_10" queryTableFieldId="26" dataDxfId="0">
      <calculatedColumnFormula>INT(pomiary__2[[#This Row],[czujnik10]]+273.5)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A824-6058-4DF7-A7D4-D9FD0A835F4A}">
  <dimension ref="A3:C20"/>
  <sheetViews>
    <sheetView topLeftCell="A37" workbookViewId="0">
      <selection activeCell="A3" sqref="A3"/>
    </sheetView>
  </sheetViews>
  <sheetFormatPr defaultRowHeight="15" x14ac:dyDescent="0.25"/>
  <cols>
    <col min="1" max="1" width="17.7109375" bestFit="1" customWidth="1"/>
  </cols>
  <sheetData>
    <row r="3" spans="1:3" x14ac:dyDescent="0.25">
      <c r="A3" s="1"/>
      <c r="B3" s="2"/>
      <c r="C3" s="3"/>
    </row>
    <row r="4" spans="1:3" x14ac:dyDescent="0.25">
      <c r="A4" s="4"/>
      <c r="B4" s="5"/>
      <c r="C4" s="6"/>
    </row>
    <row r="5" spans="1:3" x14ac:dyDescent="0.25">
      <c r="A5" s="4"/>
      <c r="B5" s="5"/>
      <c r="C5" s="6"/>
    </row>
    <row r="6" spans="1:3" x14ac:dyDescent="0.25">
      <c r="A6" s="4"/>
      <c r="B6" s="5"/>
      <c r="C6" s="6"/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7"/>
      <c r="B20" s="8"/>
      <c r="C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07F3-2A6A-4610-B600-43032C31375B}">
  <dimension ref="A1:L201"/>
  <sheetViews>
    <sheetView tabSelected="1" workbookViewId="0">
      <selection activeCell="L3" sqref="L3"/>
    </sheetView>
  </sheetViews>
  <sheetFormatPr defaultRowHeight="15" x14ac:dyDescent="0.25"/>
  <cols>
    <col min="1" max="7" width="10.7109375" bestFit="1" customWidth="1"/>
    <col min="8" max="9" width="11.7109375" bestFit="1" customWidth="1"/>
  </cols>
  <sheetData>
    <row r="1" spans="1:12" x14ac:dyDescent="0.25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</row>
    <row r="2" spans="1:12" x14ac:dyDescent="0.25">
      <c r="A2">
        <v>272</v>
      </c>
      <c r="B2">
        <v>265</v>
      </c>
      <c r="C2">
        <v>277</v>
      </c>
      <c r="D2">
        <v>278</v>
      </c>
      <c r="E2">
        <v>266</v>
      </c>
      <c r="F2">
        <v>281</v>
      </c>
      <c r="G2">
        <v>281</v>
      </c>
      <c r="H2">
        <v>273</v>
      </c>
      <c r="I2">
        <v>277</v>
      </c>
      <c r="J2">
        <v>273</v>
      </c>
      <c r="L2">
        <v>1</v>
      </c>
    </row>
    <row r="3" spans="1:12" x14ac:dyDescent="0.25">
      <c r="A3">
        <v>282</v>
      </c>
      <c r="B3">
        <v>265</v>
      </c>
      <c r="C3">
        <v>280</v>
      </c>
      <c r="D3">
        <v>277</v>
      </c>
      <c r="E3">
        <v>269</v>
      </c>
      <c r="F3">
        <v>265</v>
      </c>
      <c r="G3">
        <v>277</v>
      </c>
      <c r="H3">
        <v>270</v>
      </c>
      <c r="I3">
        <v>276</v>
      </c>
      <c r="J3">
        <v>279</v>
      </c>
    </row>
    <row r="4" spans="1:12" x14ac:dyDescent="0.25">
      <c r="A4">
        <v>268</v>
      </c>
      <c r="B4">
        <v>266</v>
      </c>
      <c r="C4">
        <v>269</v>
      </c>
      <c r="D4">
        <v>274</v>
      </c>
      <c r="E4">
        <v>272</v>
      </c>
      <c r="F4">
        <v>271</v>
      </c>
      <c r="G4">
        <v>276</v>
      </c>
      <c r="H4">
        <v>271</v>
      </c>
      <c r="I4">
        <v>278</v>
      </c>
      <c r="J4">
        <v>267</v>
      </c>
    </row>
    <row r="5" spans="1:12" x14ac:dyDescent="0.25">
      <c r="A5">
        <v>274</v>
      </c>
      <c r="B5">
        <v>266</v>
      </c>
      <c r="C5">
        <v>266</v>
      </c>
      <c r="D5">
        <v>275</v>
      </c>
      <c r="E5">
        <v>278</v>
      </c>
      <c r="F5">
        <v>275</v>
      </c>
      <c r="G5">
        <v>278</v>
      </c>
      <c r="H5">
        <v>266</v>
      </c>
      <c r="I5">
        <v>270</v>
      </c>
      <c r="J5">
        <v>266</v>
      </c>
    </row>
    <row r="6" spans="1:12" x14ac:dyDescent="0.25">
      <c r="A6">
        <v>276</v>
      </c>
      <c r="B6">
        <v>266</v>
      </c>
      <c r="C6">
        <v>275</v>
      </c>
      <c r="D6">
        <v>280</v>
      </c>
      <c r="E6">
        <v>277</v>
      </c>
      <c r="F6">
        <v>265</v>
      </c>
      <c r="G6">
        <v>278</v>
      </c>
      <c r="H6">
        <v>268</v>
      </c>
      <c r="I6">
        <v>269</v>
      </c>
      <c r="J6">
        <v>269</v>
      </c>
    </row>
    <row r="7" spans="1:12" x14ac:dyDescent="0.25">
      <c r="A7">
        <v>276</v>
      </c>
      <c r="B7">
        <v>266</v>
      </c>
      <c r="C7">
        <v>266</v>
      </c>
      <c r="D7">
        <v>270</v>
      </c>
      <c r="E7">
        <v>279</v>
      </c>
      <c r="F7">
        <v>275</v>
      </c>
      <c r="G7">
        <v>280</v>
      </c>
      <c r="H7">
        <v>281</v>
      </c>
      <c r="I7">
        <v>275</v>
      </c>
      <c r="J7">
        <v>270</v>
      </c>
    </row>
    <row r="8" spans="1:12" x14ac:dyDescent="0.25">
      <c r="A8">
        <v>277</v>
      </c>
      <c r="B8">
        <v>266</v>
      </c>
      <c r="C8">
        <v>275</v>
      </c>
      <c r="D8">
        <v>271</v>
      </c>
      <c r="E8">
        <v>269</v>
      </c>
      <c r="F8">
        <v>269</v>
      </c>
      <c r="G8">
        <v>266</v>
      </c>
      <c r="H8">
        <v>276</v>
      </c>
      <c r="I8">
        <v>276</v>
      </c>
      <c r="J8">
        <v>266</v>
      </c>
    </row>
    <row r="9" spans="1:12" x14ac:dyDescent="0.25">
      <c r="A9">
        <v>281</v>
      </c>
      <c r="B9">
        <v>266</v>
      </c>
      <c r="C9">
        <v>273</v>
      </c>
      <c r="D9">
        <v>271</v>
      </c>
      <c r="E9">
        <v>279</v>
      </c>
      <c r="F9">
        <v>276</v>
      </c>
      <c r="G9">
        <v>273</v>
      </c>
      <c r="H9">
        <v>270</v>
      </c>
      <c r="I9">
        <v>272</v>
      </c>
      <c r="J9">
        <v>270</v>
      </c>
    </row>
    <row r="10" spans="1:12" x14ac:dyDescent="0.25">
      <c r="A10">
        <v>271</v>
      </c>
      <c r="B10">
        <v>267</v>
      </c>
      <c r="C10">
        <v>278</v>
      </c>
      <c r="D10">
        <v>278</v>
      </c>
      <c r="E10">
        <v>276</v>
      </c>
      <c r="F10">
        <v>271</v>
      </c>
      <c r="G10">
        <v>278</v>
      </c>
      <c r="H10">
        <v>267</v>
      </c>
      <c r="I10">
        <v>277</v>
      </c>
      <c r="J10">
        <v>274</v>
      </c>
    </row>
    <row r="11" spans="1:12" x14ac:dyDescent="0.25">
      <c r="A11">
        <v>266</v>
      </c>
      <c r="B11">
        <v>268</v>
      </c>
      <c r="C11">
        <v>280</v>
      </c>
      <c r="D11">
        <v>272</v>
      </c>
      <c r="E11">
        <v>270</v>
      </c>
      <c r="F11">
        <v>271</v>
      </c>
      <c r="G11">
        <v>276</v>
      </c>
      <c r="H11">
        <v>267</v>
      </c>
      <c r="I11">
        <v>281</v>
      </c>
      <c r="J11">
        <v>282</v>
      </c>
    </row>
    <row r="12" spans="1:12" x14ac:dyDescent="0.25">
      <c r="A12">
        <v>269</v>
      </c>
      <c r="B12">
        <v>268</v>
      </c>
      <c r="C12">
        <v>281</v>
      </c>
      <c r="D12">
        <v>272</v>
      </c>
      <c r="E12">
        <v>277</v>
      </c>
      <c r="F12">
        <v>269</v>
      </c>
      <c r="G12">
        <v>281</v>
      </c>
      <c r="H12">
        <v>280</v>
      </c>
      <c r="I12">
        <v>272</v>
      </c>
      <c r="J12">
        <v>280</v>
      </c>
    </row>
    <row r="13" spans="1:12" x14ac:dyDescent="0.25">
      <c r="A13">
        <v>274</v>
      </c>
      <c r="B13">
        <v>268</v>
      </c>
      <c r="C13">
        <v>271</v>
      </c>
      <c r="D13">
        <v>267</v>
      </c>
      <c r="E13">
        <v>270</v>
      </c>
      <c r="F13">
        <v>276</v>
      </c>
      <c r="G13">
        <v>276</v>
      </c>
      <c r="H13">
        <v>271</v>
      </c>
      <c r="I13">
        <v>275</v>
      </c>
      <c r="J13">
        <v>278</v>
      </c>
    </row>
    <row r="14" spans="1:12" x14ac:dyDescent="0.25">
      <c r="A14">
        <v>279</v>
      </c>
      <c r="B14">
        <v>268</v>
      </c>
      <c r="C14">
        <v>282</v>
      </c>
      <c r="D14">
        <v>277</v>
      </c>
      <c r="E14">
        <v>280</v>
      </c>
      <c r="F14">
        <v>272</v>
      </c>
      <c r="G14">
        <v>282</v>
      </c>
      <c r="H14">
        <v>267</v>
      </c>
      <c r="I14">
        <v>267</v>
      </c>
      <c r="J14">
        <v>268</v>
      </c>
    </row>
    <row r="15" spans="1:12" x14ac:dyDescent="0.25">
      <c r="A15">
        <v>269</v>
      </c>
      <c r="B15">
        <v>269</v>
      </c>
      <c r="C15">
        <v>272</v>
      </c>
      <c r="D15">
        <v>268</v>
      </c>
      <c r="E15">
        <v>272</v>
      </c>
      <c r="F15">
        <v>274</v>
      </c>
      <c r="G15">
        <v>280</v>
      </c>
      <c r="H15">
        <v>270</v>
      </c>
      <c r="I15">
        <v>278</v>
      </c>
      <c r="J15">
        <v>282</v>
      </c>
    </row>
    <row r="16" spans="1:12" x14ac:dyDescent="0.25">
      <c r="A16">
        <v>269</v>
      </c>
      <c r="B16">
        <v>269</v>
      </c>
      <c r="C16">
        <v>267</v>
      </c>
      <c r="D16">
        <v>273</v>
      </c>
      <c r="E16">
        <v>269</v>
      </c>
      <c r="F16">
        <v>267</v>
      </c>
      <c r="G16">
        <v>265</v>
      </c>
      <c r="H16">
        <v>275</v>
      </c>
      <c r="I16">
        <v>276</v>
      </c>
      <c r="J16">
        <v>281</v>
      </c>
    </row>
    <row r="17" spans="1:10" x14ac:dyDescent="0.25">
      <c r="A17">
        <v>270</v>
      </c>
      <c r="B17">
        <v>269</v>
      </c>
      <c r="C17">
        <v>276</v>
      </c>
      <c r="D17">
        <v>273</v>
      </c>
      <c r="E17">
        <v>270</v>
      </c>
      <c r="F17">
        <v>270</v>
      </c>
      <c r="G17">
        <v>273</v>
      </c>
      <c r="H17">
        <v>269</v>
      </c>
      <c r="I17">
        <v>269</v>
      </c>
      <c r="J17">
        <v>270</v>
      </c>
    </row>
    <row r="18" spans="1:10" x14ac:dyDescent="0.25">
      <c r="A18">
        <v>270</v>
      </c>
      <c r="B18">
        <v>269</v>
      </c>
      <c r="C18">
        <v>277</v>
      </c>
      <c r="D18">
        <v>279</v>
      </c>
      <c r="E18">
        <v>265</v>
      </c>
      <c r="F18">
        <v>281</v>
      </c>
      <c r="G18">
        <v>267</v>
      </c>
      <c r="H18">
        <v>267</v>
      </c>
      <c r="I18">
        <v>265</v>
      </c>
      <c r="J18">
        <v>270</v>
      </c>
    </row>
    <row r="19" spans="1:10" x14ac:dyDescent="0.25">
      <c r="A19">
        <v>279</v>
      </c>
      <c r="B19">
        <v>269</v>
      </c>
      <c r="C19">
        <v>269</v>
      </c>
      <c r="D19">
        <v>273</v>
      </c>
      <c r="E19">
        <v>280</v>
      </c>
      <c r="F19">
        <v>278</v>
      </c>
      <c r="G19">
        <v>267</v>
      </c>
      <c r="H19">
        <v>274</v>
      </c>
      <c r="I19">
        <v>266</v>
      </c>
      <c r="J19">
        <v>278</v>
      </c>
    </row>
    <row r="20" spans="1:10" x14ac:dyDescent="0.25">
      <c r="A20">
        <v>272</v>
      </c>
      <c r="B20">
        <v>270</v>
      </c>
      <c r="C20">
        <v>269</v>
      </c>
      <c r="D20">
        <v>281</v>
      </c>
      <c r="E20">
        <v>271</v>
      </c>
      <c r="F20">
        <v>267</v>
      </c>
      <c r="G20">
        <v>279</v>
      </c>
      <c r="H20">
        <v>267</v>
      </c>
      <c r="I20">
        <v>271</v>
      </c>
      <c r="J20">
        <v>268</v>
      </c>
    </row>
    <row r="21" spans="1:10" x14ac:dyDescent="0.25">
      <c r="A21">
        <v>280</v>
      </c>
      <c r="B21">
        <v>270</v>
      </c>
      <c r="C21">
        <v>279</v>
      </c>
      <c r="D21">
        <v>271</v>
      </c>
      <c r="E21">
        <v>275</v>
      </c>
      <c r="F21">
        <v>280</v>
      </c>
      <c r="G21">
        <v>265</v>
      </c>
      <c r="H21">
        <v>280</v>
      </c>
      <c r="I21">
        <v>280</v>
      </c>
      <c r="J21">
        <v>267</v>
      </c>
    </row>
    <row r="22" spans="1:10" x14ac:dyDescent="0.25">
      <c r="A22">
        <v>267</v>
      </c>
      <c r="B22">
        <v>271</v>
      </c>
      <c r="C22">
        <v>273</v>
      </c>
      <c r="D22">
        <v>276</v>
      </c>
      <c r="E22">
        <v>279</v>
      </c>
      <c r="F22">
        <v>272</v>
      </c>
      <c r="G22">
        <v>277</v>
      </c>
      <c r="H22">
        <v>275</v>
      </c>
      <c r="I22">
        <v>274</v>
      </c>
      <c r="J22">
        <v>282</v>
      </c>
    </row>
    <row r="23" spans="1:10" x14ac:dyDescent="0.25">
      <c r="A23">
        <v>269</v>
      </c>
      <c r="B23">
        <v>271</v>
      </c>
      <c r="C23">
        <v>266</v>
      </c>
      <c r="D23">
        <v>278</v>
      </c>
      <c r="E23">
        <v>279</v>
      </c>
      <c r="F23">
        <v>280</v>
      </c>
      <c r="G23">
        <v>268</v>
      </c>
      <c r="H23">
        <v>271</v>
      </c>
      <c r="I23">
        <v>273</v>
      </c>
      <c r="J23">
        <v>281</v>
      </c>
    </row>
    <row r="24" spans="1:10" x14ac:dyDescent="0.25">
      <c r="A24">
        <v>270</v>
      </c>
      <c r="B24">
        <v>271</v>
      </c>
      <c r="C24">
        <v>266</v>
      </c>
      <c r="D24">
        <v>280</v>
      </c>
      <c r="E24">
        <v>269</v>
      </c>
      <c r="F24">
        <v>266</v>
      </c>
      <c r="G24">
        <v>276</v>
      </c>
      <c r="H24">
        <v>270</v>
      </c>
      <c r="I24">
        <v>279</v>
      </c>
      <c r="J24">
        <v>270</v>
      </c>
    </row>
    <row r="25" spans="1:10" x14ac:dyDescent="0.25">
      <c r="A25">
        <v>282</v>
      </c>
      <c r="B25">
        <v>271</v>
      </c>
      <c r="C25">
        <v>275</v>
      </c>
      <c r="D25">
        <v>275</v>
      </c>
      <c r="E25">
        <v>282</v>
      </c>
      <c r="F25">
        <v>277</v>
      </c>
      <c r="G25">
        <v>268</v>
      </c>
      <c r="H25">
        <v>281</v>
      </c>
      <c r="I25">
        <v>266</v>
      </c>
      <c r="J25">
        <v>266</v>
      </c>
    </row>
    <row r="26" spans="1:10" x14ac:dyDescent="0.25">
      <c r="A26">
        <v>270</v>
      </c>
      <c r="B26">
        <v>272</v>
      </c>
      <c r="C26">
        <v>276</v>
      </c>
      <c r="D26">
        <v>277</v>
      </c>
      <c r="E26">
        <v>280</v>
      </c>
      <c r="F26">
        <v>274</v>
      </c>
      <c r="G26">
        <v>272</v>
      </c>
      <c r="H26">
        <v>279</v>
      </c>
      <c r="I26">
        <v>266</v>
      </c>
      <c r="J26">
        <v>279</v>
      </c>
    </row>
    <row r="27" spans="1:10" x14ac:dyDescent="0.25">
      <c r="A27">
        <v>282</v>
      </c>
      <c r="B27">
        <v>272</v>
      </c>
      <c r="C27">
        <v>279</v>
      </c>
      <c r="D27">
        <v>278</v>
      </c>
      <c r="E27">
        <v>274</v>
      </c>
      <c r="F27">
        <v>272</v>
      </c>
      <c r="G27">
        <v>277</v>
      </c>
      <c r="H27">
        <v>276</v>
      </c>
      <c r="I27">
        <v>271</v>
      </c>
      <c r="J27">
        <v>271</v>
      </c>
    </row>
    <row r="28" spans="1:10" x14ac:dyDescent="0.25">
      <c r="A28">
        <v>276</v>
      </c>
      <c r="B28">
        <v>273</v>
      </c>
      <c r="C28">
        <v>265</v>
      </c>
      <c r="D28">
        <v>265</v>
      </c>
      <c r="E28">
        <v>274</v>
      </c>
      <c r="F28">
        <v>278</v>
      </c>
      <c r="G28">
        <v>269</v>
      </c>
      <c r="H28">
        <v>279</v>
      </c>
      <c r="I28">
        <v>268</v>
      </c>
      <c r="J28">
        <v>274</v>
      </c>
    </row>
    <row r="29" spans="1:10" x14ac:dyDescent="0.25">
      <c r="A29">
        <v>267</v>
      </c>
      <c r="B29">
        <v>274</v>
      </c>
      <c r="C29">
        <v>267</v>
      </c>
      <c r="D29">
        <v>268</v>
      </c>
      <c r="E29">
        <v>275</v>
      </c>
      <c r="F29">
        <v>275</v>
      </c>
      <c r="G29">
        <v>282</v>
      </c>
      <c r="H29">
        <v>274</v>
      </c>
      <c r="I29">
        <v>275</v>
      </c>
      <c r="J29">
        <v>270</v>
      </c>
    </row>
    <row r="30" spans="1:10" x14ac:dyDescent="0.25">
      <c r="A30">
        <v>271</v>
      </c>
      <c r="B30">
        <v>274</v>
      </c>
      <c r="C30">
        <v>278</v>
      </c>
      <c r="D30">
        <v>280</v>
      </c>
      <c r="E30">
        <v>271</v>
      </c>
      <c r="F30">
        <v>280</v>
      </c>
      <c r="G30">
        <v>266</v>
      </c>
      <c r="H30">
        <v>281</v>
      </c>
      <c r="I30">
        <v>278</v>
      </c>
      <c r="J30">
        <v>281</v>
      </c>
    </row>
    <row r="31" spans="1:10" x14ac:dyDescent="0.25">
      <c r="A31">
        <v>277</v>
      </c>
      <c r="B31">
        <v>274</v>
      </c>
      <c r="C31">
        <v>269</v>
      </c>
      <c r="D31">
        <v>266</v>
      </c>
      <c r="E31">
        <v>277</v>
      </c>
      <c r="F31">
        <v>269</v>
      </c>
      <c r="G31">
        <v>269</v>
      </c>
      <c r="H31">
        <v>275</v>
      </c>
      <c r="I31">
        <v>270</v>
      </c>
      <c r="J31">
        <v>278</v>
      </c>
    </row>
    <row r="32" spans="1:10" x14ac:dyDescent="0.25">
      <c r="A32">
        <v>266</v>
      </c>
      <c r="B32">
        <v>275</v>
      </c>
      <c r="C32">
        <v>273</v>
      </c>
      <c r="D32">
        <v>269</v>
      </c>
      <c r="E32">
        <v>266</v>
      </c>
      <c r="F32">
        <v>273</v>
      </c>
      <c r="G32">
        <v>273</v>
      </c>
      <c r="H32">
        <v>268</v>
      </c>
      <c r="I32">
        <v>267</v>
      </c>
      <c r="J32">
        <v>276</v>
      </c>
    </row>
    <row r="33" spans="1:10" x14ac:dyDescent="0.25">
      <c r="A33">
        <v>275</v>
      </c>
      <c r="B33">
        <v>275</v>
      </c>
      <c r="C33">
        <v>271</v>
      </c>
      <c r="D33">
        <v>268</v>
      </c>
      <c r="E33">
        <v>275</v>
      </c>
      <c r="F33">
        <v>270</v>
      </c>
      <c r="G33">
        <v>270</v>
      </c>
      <c r="H33">
        <v>266</v>
      </c>
      <c r="I33">
        <v>275</v>
      </c>
      <c r="J33">
        <v>280</v>
      </c>
    </row>
    <row r="34" spans="1:10" x14ac:dyDescent="0.25">
      <c r="A34">
        <v>281</v>
      </c>
      <c r="B34">
        <v>275</v>
      </c>
      <c r="C34">
        <v>268</v>
      </c>
      <c r="D34">
        <v>270</v>
      </c>
      <c r="E34">
        <v>277</v>
      </c>
      <c r="F34">
        <v>272</v>
      </c>
      <c r="G34">
        <v>270</v>
      </c>
      <c r="H34">
        <v>266</v>
      </c>
      <c r="I34">
        <v>267</v>
      </c>
      <c r="J34">
        <v>276</v>
      </c>
    </row>
    <row r="35" spans="1:10" x14ac:dyDescent="0.25">
      <c r="A35">
        <v>269</v>
      </c>
      <c r="B35">
        <v>276</v>
      </c>
      <c r="C35">
        <v>268</v>
      </c>
      <c r="D35">
        <v>267</v>
      </c>
      <c r="E35">
        <v>267</v>
      </c>
      <c r="F35">
        <v>265</v>
      </c>
      <c r="G35">
        <v>271</v>
      </c>
      <c r="H35">
        <v>276</v>
      </c>
      <c r="I35">
        <v>268</v>
      </c>
      <c r="J35">
        <v>273</v>
      </c>
    </row>
    <row r="36" spans="1:10" x14ac:dyDescent="0.25">
      <c r="A36">
        <v>276</v>
      </c>
      <c r="B36">
        <v>276</v>
      </c>
      <c r="C36">
        <v>271</v>
      </c>
      <c r="D36">
        <v>267</v>
      </c>
      <c r="E36">
        <v>272</v>
      </c>
      <c r="F36">
        <v>266</v>
      </c>
      <c r="G36">
        <v>280</v>
      </c>
      <c r="H36">
        <v>270</v>
      </c>
      <c r="I36">
        <v>266</v>
      </c>
      <c r="J36">
        <v>267</v>
      </c>
    </row>
    <row r="37" spans="1:10" x14ac:dyDescent="0.25">
      <c r="A37">
        <v>274</v>
      </c>
      <c r="B37">
        <v>277</v>
      </c>
      <c r="C37">
        <v>277</v>
      </c>
      <c r="D37">
        <v>281</v>
      </c>
      <c r="E37">
        <v>271</v>
      </c>
      <c r="F37">
        <v>272</v>
      </c>
      <c r="G37">
        <v>281</v>
      </c>
      <c r="H37">
        <v>272</v>
      </c>
      <c r="I37">
        <v>275</v>
      </c>
      <c r="J37">
        <v>272</v>
      </c>
    </row>
    <row r="38" spans="1:10" x14ac:dyDescent="0.25">
      <c r="A38">
        <v>267</v>
      </c>
      <c r="B38">
        <v>278</v>
      </c>
      <c r="C38">
        <v>271</v>
      </c>
      <c r="D38">
        <v>267</v>
      </c>
      <c r="E38">
        <v>281</v>
      </c>
      <c r="F38">
        <v>267</v>
      </c>
      <c r="G38">
        <v>265</v>
      </c>
      <c r="H38">
        <v>277</v>
      </c>
      <c r="I38">
        <v>266</v>
      </c>
      <c r="J38">
        <v>282</v>
      </c>
    </row>
    <row r="39" spans="1:10" x14ac:dyDescent="0.25">
      <c r="A39">
        <v>271</v>
      </c>
      <c r="B39">
        <v>278</v>
      </c>
      <c r="C39">
        <v>275</v>
      </c>
      <c r="D39">
        <v>268</v>
      </c>
      <c r="E39">
        <v>275</v>
      </c>
      <c r="F39">
        <v>270</v>
      </c>
      <c r="G39">
        <v>277</v>
      </c>
      <c r="H39">
        <v>266</v>
      </c>
      <c r="I39">
        <v>275</v>
      </c>
      <c r="J39">
        <v>272</v>
      </c>
    </row>
    <row r="40" spans="1:10" x14ac:dyDescent="0.25">
      <c r="A40">
        <v>280</v>
      </c>
      <c r="B40">
        <v>278</v>
      </c>
      <c r="C40">
        <v>269</v>
      </c>
      <c r="D40">
        <v>270</v>
      </c>
      <c r="E40">
        <v>281</v>
      </c>
      <c r="F40">
        <v>268</v>
      </c>
      <c r="G40">
        <v>273</v>
      </c>
      <c r="H40">
        <v>274</v>
      </c>
      <c r="I40">
        <v>268</v>
      </c>
      <c r="J40">
        <v>270</v>
      </c>
    </row>
    <row r="41" spans="1:10" x14ac:dyDescent="0.25">
      <c r="A41">
        <v>281</v>
      </c>
      <c r="B41">
        <v>278</v>
      </c>
      <c r="C41">
        <v>281</v>
      </c>
      <c r="D41">
        <v>272</v>
      </c>
      <c r="E41">
        <v>277</v>
      </c>
      <c r="F41">
        <v>270</v>
      </c>
      <c r="G41">
        <v>267</v>
      </c>
      <c r="H41">
        <v>276</v>
      </c>
      <c r="I41">
        <v>266</v>
      </c>
      <c r="J41">
        <v>281</v>
      </c>
    </row>
    <row r="42" spans="1:10" x14ac:dyDescent="0.25">
      <c r="A42">
        <v>267</v>
      </c>
      <c r="B42">
        <v>279</v>
      </c>
      <c r="C42">
        <v>267</v>
      </c>
      <c r="D42">
        <v>279</v>
      </c>
      <c r="E42">
        <v>270</v>
      </c>
      <c r="F42">
        <v>269</v>
      </c>
      <c r="G42">
        <v>273</v>
      </c>
      <c r="H42">
        <v>276</v>
      </c>
      <c r="I42">
        <v>266</v>
      </c>
      <c r="J42">
        <v>279</v>
      </c>
    </row>
    <row r="43" spans="1:10" x14ac:dyDescent="0.25">
      <c r="A43">
        <v>268</v>
      </c>
      <c r="B43">
        <v>279</v>
      </c>
      <c r="C43">
        <v>265</v>
      </c>
      <c r="D43">
        <v>278</v>
      </c>
      <c r="E43">
        <v>276</v>
      </c>
      <c r="F43">
        <v>281</v>
      </c>
      <c r="G43">
        <v>269</v>
      </c>
      <c r="H43">
        <v>266</v>
      </c>
      <c r="I43">
        <v>266</v>
      </c>
      <c r="J43">
        <v>281</v>
      </c>
    </row>
    <row r="44" spans="1:10" x14ac:dyDescent="0.25">
      <c r="A44">
        <v>268</v>
      </c>
      <c r="B44">
        <v>279</v>
      </c>
      <c r="C44">
        <v>267</v>
      </c>
      <c r="D44">
        <v>269</v>
      </c>
      <c r="E44">
        <v>280</v>
      </c>
      <c r="F44">
        <v>265</v>
      </c>
      <c r="G44">
        <v>267</v>
      </c>
      <c r="H44">
        <v>266</v>
      </c>
      <c r="I44">
        <v>271</v>
      </c>
      <c r="J44">
        <v>272</v>
      </c>
    </row>
    <row r="45" spans="1:10" x14ac:dyDescent="0.25">
      <c r="A45">
        <v>279</v>
      </c>
      <c r="B45">
        <v>279</v>
      </c>
      <c r="C45">
        <v>277</v>
      </c>
      <c r="D45">
        <v>269</v>
      </c>
      <c r="E45">
        <v>270</v>
      </c>
      <c r="F45">
        <v>278</v>
      </c>
      <c r="G45">
        <v>272</v>
      </c>
      <c r="H45">
        <v>278</v>
      </c>
      <c r="I45">
        <v>270</v>
      </c>
      <c r="J45">
        <v>276</v>
      </c>
    </row>
    <row r="46" spans="1:10" x14ac:dyDescent="0.25">
      <c r="A46">
        <v>279</v>
      </c>
      <c r="B46">
        <v>280</v>
      </c>
      <c r="C46">
        <v>273</v>
      </c>
      <c r="D46">
        <v>271</v>
      </c>
      <c r="E46">
        <v>277</v>
      </c>
      <c r="F46">
        <v>265</v>
      </c>
      <c r="G46">
        <v>266</v>
      </c>
      <c r="H46">
        <v>268</v>
      </c>
      <c r="I46">
        <v>276</v>
      </c>
      <c r="J46">
        <v>276</v>
      </c>
    </row>
    <row r="47" spans="1:10" x14ac:dyDescent="0.25">
      <c r="A47">
        <v>268</v>
      </c>
      <c r="B47">
        <v>281</v>
      </c>
      <c r="C47">
        <v>267</v>
      </c>
      <c r="D47">
        <v>282</v>
      </c>
      <c r="E47">
        <v>271</v>
      </c>
      <c r="F47">
        <v>276</v>
      </c>
      <c r="G47">
        <v>279</v>
      </c>
      <c r="H47">
        <v>280</v>
      </c>
      <c r="I47">
        <v>273</v>
      </c>
      <c r="J47">
        <v>271</v>
      </c>
    </row>
    <row r="48" spans="1:10" x14ac:dyDescent="0.25">
      <c r="A48">
        <v>272</v>
      </c>
      <c r="B48">
        <v>281</v>
      </c>
      <c r="C48">
        <v>281</v>
      </c>
      <c r="D48">
        <v>272</v>
      </c>
      <c r="E48">
        <v>271</v>
      </c>
      <c r="F48">
        <v>281</v>
      </c>
      <c r="G48">
        <v>268</v>
      </c>
      <c r="H48">
        <v>271</v>
      </c>
      <c r="I48">
        <v>271</v>
      </c>
      <c r="J48">
        <v>272</v>
      </c>
    </row>
    <row r="49" spans="1:10" x14ac:dyDescent="0.25">
      <c r="A49">
        <v>274</v>
      </c>
      <c r="B49">
        <v>281</v>
      </c>
      <c r="C49">
        <v>279</v>
      </c>
      <c r="D49">
        <v>279</v>
      </c>
      <c r="E49">
        <v>273</v>
      </c>
      <c r="F49">
        <v>270</v>
      </c>
      <c r="G49">
        <v>267</v>
      </c>
      <c r="H49">
        <v>279</v>
      </c>
      <c r="I49">
        <v>278</v>
      </c>
      <c r="J49">
        <v>281</v>
      </c>
    </row>
    <row r="50" spans="1:10" x14ac:dyDescent="0.25">
      <c r="A50">
        <v>280</v>
      </c>
      <c r="B50">
        <v>281</v>
      </c>
      <c r="C50">
        <v>273</v>
      </c>
      <c r="D50">
        <v>271</v>
      </c>
      <c r="E50">
        <v>266</v>
      </c>
      <c r="F50">
        <v>280</v>
      </c>
      <c r="G50">
        <v>268</v>
      </c>
      <c r="H50">
        <v>268</v>
      </c>
      <c r="I50">
        <v>269</v>
      </c>
      <c r="J50">
        <v>267</v>
      </c>
    </row>
    <row r="51" spans="1:10" x14ac:dyDescent="0.25">
      <c r="A51">
        <v>281</v>
      </c>
      <c r="B51">
        <v>282</v>
      </c>
      <c r="C51">
        <v>265</v>
      </c>
      <c r="D51">
        <v>270</v>
      </c>
      <c r="E51">
        <v>280</v>
      </c>
      <c r="F51">
        <v>275</v>
      </c>
      <c r="G51">
        <v>270</v>
      </c>
      <c r="H51">
        <v>278</v>
      </c>
      <c r="I51">
        <v>268</v>
      </c>
      <c r="J51">
        <v>274</v>
      </c>
    </row>
    <row r="52" spans="1:10" x14ac:dyDescent="0.25">
      <c r="A52">
        <v>283</v>
      </c>
      <c r="B52">
        <v>283</v>
      </c>
      <c r="C52">
        <v>293</v>
      </c>
      <c r="D52">
        <v>288</v>
      </c>
      <c r="E52">
        <v>291</v>
      </c>
      <c r="F52">
        <v>287</v>
      </c>
      <c r="G52">
        <v>288</v>
      </c>
      <c r="H52">
        <v>285</v>
      </c>
      <c r="I52">
        <v>285</v>
      </c>
      <c r="J52">
        <v>286</v>
      </c>
    </row>
    <row r="53" spans="1:10" x14ac:dyDescent="0.25">
      <c r="A53">
        <v>288</v>
      </c>
      <c r="B53">
        <v>283</v>
      </c>
      <c r="C53">
        <v>289</v>
      </c>
      <c r="D53">
        <v>284</v>
      </c>
      <c r="E53">
        <v>284</v>
      </c>
      <c r="F53">
        <v>286</v>
      </c>
      <c r="G53">
        <v>289</v>
      </c>
      <c r="H53">
        <v>289</v>
      </c>
      <c r="I53">
        <v>284</v>
      </c>
      <c r="J53">
        <v>289</v>
      </c>
    </row>
    <row r="54" spans="1:10" x14ac:dyDescent="0.25">
      <c r="A54">
        <v>288</v>
      </c>
      <c r="B54">
        <v>283</v>
      </c>
      <c r="C54">
        <v>293</v>
      </c>
      <c r="D54">
        <v>284</v>
      </c>
      <c r="E54">
        <v>285</v>
      </c>
      <c r="F54">
        <v>285</v>
      </c>
      <c r="G54">
        <v>290</v>
      </c>
      <c r="H54">
        <v>288</v>
      </c>
      <c r="I54">
        <v>289</v>
      </c>
      <c r="J54">
        <v>291</v>
      </c>
    </row>
    <row r="55" spans="1:10" x14ac:dyDescent="0.25">
      <c r="A55">
        <v>288</v>
      </c>
      <c r="B55">
        <v>283</v>
      </c>
      <c r="C55">
        <v>292</v>
      </c>
      <c r="D55">
        <v>292</v>
      </c>
      <c r="E55">
        <v>288</v>
      </c>
      <c r="F55">
        <v>286</v>
      </c>
      <c r="G55">
        <v>286</v>
      </c>
      <c r="H55">
        <v>285</v>
      </c>
      <c r="I55">
        <v>292</v>
      </c>
      <c r="J55">
        <v>283</v>
      </c>
    </row>
    <row r="56" spans="1:10" x14ac:dyDescent="0.25">
      <c r="A56">
        <v>289</v>
      </c>
      <c r="B56">
        <v>283</v>
      </c>
      <c r="C56">
        <v>291</v>
      </c>
      <c r="D56">
        <v>292</v>
      </c>
      <c r="E56">
        <v>291</v>
      </c>
      <c r="F56">
        <v>289</v>
      </c>
      <c r="G56">
        <v>288</v>
      </c>
      <c r="H56">
        <v>284</v>
      </c>
      <c r="I56">
        <v>283</v>
      </c>
      <c r="J56">
        <v>285</v>
      </c>
    </row>
    <row r="57" spans="1:10" x14ac:dyDescent="0.25">
      <c r="A57">
        <v>290</v>
      </c>
      <c r="B57">
        <v>283</v>
      </c>
      <c r="C57">
        <v>288</v>
      </c>
      <c r="D57">
        <v>290</v>
      </c>
      <c r="E57">
        <v>285</v>
      </c>
      <c r="F57">
        <v>292</v>
      </c>
      <c r="G57">
        <v>286</v>
      </c>
      <c r="H57">
        <v>291</v>
      </c>
      <c r="I57">
        <v>287</v>
      </c>
      <c r="J57">
        <v>286</v>
      </c>
    </row>
    <row r="58" spans="1:10" x14ac:dyDescent="0.25">
      <c r="A58">
        <v>284</v>
      </c>
      <c r="B58">
        <v>284</v>
      </c>
      <c r="C58">
        <v>288</v>
      </c>
      <c r="D58">
        <v>288</v>
      </c>
      <c r="E58">
        <v>286</v>
      </c>
      <c r="F58">
        <v>287</v>
      </c>
      <c r="G58">
        <v>284</v>
      </c>
      <c r="H58">
        <v>285</v>
      </c>
      <c r="I58">
        <v>286</v>
      </c>
      <c r="J58">
        <v>284</v>
      </c>
    </row>
    <row r="59" spans="1:10" x14ac:dyDescent="0.25">
      <c r="A59">
        <v>284</v>
      </c>
      <c r="B59">
        <v>284</v>
      </c>
      <c r="C59">
        <v>288</v>
      </c>
      <c r="D59">
        <v>286</v>
      </c>
      <c r="E59">
        <v>284</v>
      </c>
      <c r="F59">
        <v>288</v>
      </c>
      <c r="G59">
        <v>287</v>
      </c>
      <c r="H59">
        <v>288</v>
      </c>
      <c r="I59">
        <v>285</v>
      </c>
      <c r="J59">
        <v>289</v>
      </c>
    </row>
    <row r="60" spans="1:10" x14ac:dyDescent="0.25">
      <c r="A60">
        <v>284</v>
      </c>
      <c r="B60">
        <v>284</v>
      </c>
      <c r="C60">
        <v>284</v>
      </c>
      <c r="D60">
        <v>286</v>
      </c>
      <c r="E60">
        <v>287</v>
      </c>
      <c r="F60">
        <v>286</v>
      </c>
      <c r="G60">
        <v>286</v>
      </c>
      <c r="H60">
        <v>288</v>
      </c>
      <c r="I60">
        <v>286</v>
      </c>
      <c r="J60">
        <v>287</v>
      </c>
    </row>
    <row r="61" spans="1:10" x14ac:dyDescent="0.25">
      <c r="A61">
        <v>284</v>
      </c>
      <c r="B61">
        <v>284</v>
      </c>
      <c r="C61">
        <v>291</v>
      </c>
      <c r="D61">
        <v>287</v>
      </c>
      <c r="E61">
        <v>289</v>
      </c>
      <c r="F61">
        <v>285</v>
      </c>
      <c r="G61">
        <v>284</v>
      </c>
      <c r="H61">
        <v>289</v>
      </c>
      <c r="I61">
        <v>285</v>
      </c>
      <c r="J61">
        <v>284</v>
      </c>
    </row>
    <row r="62" spans="1:10" x14ac:dyDescent="0.25">
      <c r="A62">
        <v>285</v>
      </c>
      <c r="B62">
        <v>284</v>
      </c>
      <c r="C62">
        <v>286</v>
      </c>
      <c r="D62">
        <v>289</v>
      </c>
      <c r="E62">
        <v>288</v>
      </c>
      <c r="F62">
        <v>286</v>
      </c>
      <c r="G62">
        <v>286</v>
      </c>
      <c r="H62">
        <v>288</v>
      </c>
      <c r="I62">
        <v>285</v>
      </c>
      <c r="J62">
        <v>288</v>
      </c>
    </row>
    <row r="63" spans="1:10" x14ac:dyDescent="0.25">
      <c r="A63">
        <v>286</v>
      </c>
      <c r="B63">
        <v>284</v>
      </c>
      <c r="C63">
        <v>286</v>
      </c>
      <c r="D63">
        <v>284</v>
      </c>
      <c r="E63">
        <v>284</v>
      </c>
      <c r="F63">
        <v>283</v>
      </c>
      <c r="G63">
        <v>284</v>
      </c>
      <c r="H63">
        <v>288</v>
      </c>
      <c r="I63">
        <v>285</v>
      </c>
      <c r="J63">
        <v>287</v>
      </c>
    </row>
    <row r="64" spans="1:10" x14ac:dyDescent="0.25">
      <c r="A64">
        <v>286</v>
      </c>
      <c r="B64">
        <v>284</v>
      </c>
      <c r="C64">
        <v>286</v>
      </c>
      <c r="D64">
        <v>290</v>
      </c>
      <c r="E64">
        <v>289</v>
      </c>
      <c r="F64">
        <v>291</v>
      </c>
      <c r="G64">
        <v>285</v>
      </c>
      <c r="H64">
        <v>293</v>
      </c>
      <c r="I64">
        <v>287</v>
      </c>
      <c r="J64">
        <v>291</v>
      </c>
    </row>
    <row r="65" spans="1:10" x14ac:dyDescent="0.25">
      <c r="A65">
        <v>287</v>
      </c>
      <c r="B65">
        <v>284</v>
      </c>
      <c r="C65">
        <v>287</v>
      </c>
      <c r="D65">
        <v>285</v>
      </c>
      <c r="E65">
        <v>283</v>
      </c>
      <c r="F65">
        <v>289</v>
      </c>
      <c r="G65">
        <v>286</v>
      </c>
      <c r="H65">
        <v>288</v>
      </c>
      <c r="I65">
        <v>285</v>
      </c>
      <c r="J65">
        <v>285</v>
      </c>
    </row>
    <row r="66" spans="1:10" x14ac:dyDescent="0.25">
      <c r="A66">
        <v>287</v>
      </c>
      <c r="B66">
        <v>284</v>
      </c>
      <c r="C66">
        <v>284</v>
      </c>
      <c r="D66">
        <v>287</v>
      </c>
      <c r="E66">
        <v>284</v>
      </c>
      <c r="F66">
        <v>283</v>
      </c>
      <c r="G66">
        <v>288</v>
      </c>
      <c r="H66">
        <v>286</v>
      </c>
      <c r="I66">
        <v>285</v>
      </c>
      <c r="J66">
        <v>288</v>
      </c>
    </row>
    <row r="67" spans="1:10" x14ac:dyDescent="0.25">
      <c r="A67">
        <v>288</v>
      </c>
      <c r="B67">
        <v>284</v>
      </c>
      <c r="C67">
        <v>289</v>
      </c>
      <c r="D67">
        <v>283</v>
      </c>
      <c r="E67">
        <v>284</v>
      </c>
      <c r="F67">
        <v>292</v>
      </c>
      <c r="G67">
        <v>289</v>
      </c>
      <c r="H67">
        <v>286</v>
      </c>
      <c r="I67">
        <v>292</v>
      </c>
      <c r="J67">
        <v>283</v>
      </c>
    </row>
    <row r="68" spans="1:10" x14ac:dyDescent="0.25">
      <c r="A68">
        <v>289</v>
      </c>
      <c r="B68">
        <v>284</v>
      </c>
      <c r="C68">
        <v>283</v>
      </c>
      <c r="D68">
        <v>286</v>
      </c>
      <c r="E68">
        <v>284</v>
      </c>
      <c r="F68">
        <v>284</v>
      </c>
      <c r="G68">
        <v>284</v>
      </c>
      <c r="H68">
        <v>285</v>
      </c>
      <c r="I68">
        <v>286</v>
      </c>
      <c r="J68">
        <v>285</v>
      </c>
    </row>
    <row r="69" spans="1:10" x14ac:dyDescent="0.25">
      <c r="A69">
        <v>291</v>
      </c>
      <c r="B69">
        <v>284</v>
      </c>
      <c r="C69">
        <v>288</v>
      </c>
      <c r="D69">
        <v>287</v>
      </c>
      <c r="E69">
        <v>288</v>
      </c>
      <c r="F69">
        <v>292</v>
      </c>
      <c r="G69">
        <v>286</v>
      </c>
      <c r="H69">
        <v>291</v>
      </c>
      <c r="I69">
        <v>285</v>
      </c>
      <c r="J69">
        <v>288</v>
      </c>
    </row>
    <row r="70" spans="1:10" x14ac:dyDescent="0.25">
      <c r="A70">
        <v>284</v>
      </c>
      <c r="B70">
        <v>285</v>
      </c>
      <c r="C70">
        <v>283</v>
      </c>
      <c r="D70">
        <v>288</v>
      </c>
      <c r="E70">
        <v>289</v>
      </c>
      <c r="F70">
        <v>286</v>
      </c>
      <c r="G70">
        <v>285</v>
      </c>
      <c r="H70">
        <v>287</v>
      </c>
      <c r="I70">
        <v>287</v>
      </c>
      <c r="J70">
        <v>283</v>
      </c>
    </row>
    <row r="71" spans="1:10" x14ac:dyDescent="0.25">
      <c r="A71">
        <v>284</v>
      </c>
      <c r="B71">
        <v>285</v>
      </c>
      <c r="C71">
        <v>286</v>
      </c>
      <c r="D71">
        <v>289</v>
      </c>
      <c r="E71">
        <v>285</v>
      </c>
      <c r="F71">
        <v>293</v>
      </c>
      <c r="G71">
        <v>286</v>
      </c>
      <c r="H71">
        <v>285</v>
      </c>
      <c r="I71">
        <v>287</v>
      </c>
      <c r="J71">
        <v>287</v>
      </c>
    </row>
    <row r="72" spans="1:10" x14ac:dyDescent="0.25">
      <c r="A72">
        <v>285</v>
      </c>
      <c r="B72">
        <v>285</v>
      </c>
      <c r="C72">
        <v>285</v>
      </c>
      <c r="D72">
        <v>288</v>
      </c>
      <c r="E72">
        <v>288</v>
      </c>
      <c r="F72">
        <v>288</v>
      </c>
      <c r="G72">
        <v>286</v>
      </c>
      <c r="H72">
        <v>284</v>
      </c>
      <c r="I72">
        <v>287</v>
      </c>
      <c r="J72">
        <v>283</v>
      </c>
    </row>
    <row r="73" spans="1:10" x14ac:dyDescent="0.25">
      <c r="A73">
        <v>286</v>
      </c>
      <c r="B73">
        <v>285</v>
      </c>
      <c r="C73">
        <v>285</v>
      </c>
      <c r="D73">
        <v>285</v>
      </c>
      <c r="E73">
        <v>289</v>
      </c>
      <c r="F73">
        <v>292</v>
      </c>
      <c r="G73">
        <v>291</v>
      </c>
      <c r="H73">
        <v>288</v>
      </c>
      <c r="I73">
        <v>285</v>
      </c>
      <c r="J73">
        <v>289</v>
      </c>
    </row>
    <row r="74" spans="1:10" x14ac:dyDescent="0.25">
      <c r="A74">
        <v>287</v>
      </c>
      <c r="B74">
        <v>285</v>
      </c>
      <c r="C74">
        <v>285</v>
      </c>
      <c r="D74">
        <v>293</v>
      </c>
      <c r="E74">
        <v>289</v>
      </c>
      <c r="F74">
        <v>286</v>
      </c>
      <c r="G74">
        <v>291</v>
      </c>
      <c r="H74">
        <v>286</v>
      </c>
      <c r="I74">
        <v>287</v>
      </c>
      <c r="J74">
        <v>289</v>
      </c>
    </row>
    <row r="75" spans="1:10" x14ac:dyDescent="0.25">
      <c r="A75">
        <v>287</v>
      </c>
      <c r="B75">
        <v>285</v>
      </c>
      <c r="C75">
        <v>290</v>
      </c>
      <c r="D75">
        <v>289</v>
      </c>
      <c r="E75">
        <v>283</v>
      </c>
      <c r="F75">
        <v>284</v>
      </c>
      <c r="G75">
        <v>286</v>
      </c>
      <c r="H75">
        <v>293</v>
      </c>
      <c r="I75">
        <v>293</v>
      </c>
      <c r="J75">
        <v>289</v>
      </c>
    </row>
    <row r="76" spans="1:10" x14ac:dyDescent="0.25">
      <c r="A76">
        <v>288</v>
      </c>
      <c r="B76">
        <v>285</v>
      </c>
      <c r="C76">
        <v>285</v>
      </c>
      <c r="D76">
        <v>283</v>
      </c>
      <c r="E76">
        <v>288</v>
      </c>
      <c r="F76">
        <v>288</v>
      </c>
      <c r="G76">
        <v>288</v>
      </c>
      <c r="H76">
        <v>288</v>
      </c>
      <c r="I76">
        <v>287</v>
      </c>
      <c r="J76">
        <v>289</v>
      </c>
    </row>
    <row r="77" spans="1:10" x14ac:dyDescent="0.25">
      <c r="A77">
        <v>288</v>
      </c>
      <c r="B77">
        <v>285</v>
      </c>
      <c r="C77">
        <v>286</v>
      </c>
      <c r="D77">
        <v>292</v>
      </c>
      <c r="E77">
        <v>291</v>
      </c>
      <c r="F77">
        <v>285</v>
      </c>
      <c r="G77">
        <v>290</v>
      </c>
      <c r="H77">
        <v>283</v>
      </c>
      <c r="I77">
        <v>291</v>
      </c>
      <c r="J77">
        <v>288</v>
      </c>
    </row>
    <row r="78" spans="1:10" x14ac:dyDescent="0.25">
      <c r="A78">
        <v>289</v>
      </c>
      <c r="B78">
        <v>285</v>
      </c>
      <c r="C78">
        <v>291</v>
      </c>
      <c r="D78">
        <v>285</v>
      </c>
      <c r="E78">
        <v>288</v>
      </c>
      <c r="F78">
        <v>291</v>
      </c>
      <c r="G78">
        <v>285</v>
      </c>
      <c r="H78">
        <v>291</v>
      </c>
      <c r="I78">
        <v>288</v>
      </c>
      <c r="J78">
        <v>289</v>
      </c>
    </row>
    <row r="79" spans="1:10" x14ac:dyDescent="0.25">
      <c r="A79">
        <v>289</v>
      </c>
      <c r="B79">
        <v>285</v>
      </c>
      <c r="C79">
        <v>283</v>
      </c>
      <c r="D79">
        <v>285</v>
      </c>
      <c r="E79">
        <v>291</v>
      </c>
      <c r="F79">
        <v>287</v>
      </c>
      <c r="G79">
        <v>292</v>
      </c>
      <c r="H79">
        <v>292</v>
      </c>
      <c r="I79">
        <v>284</v>
      </c>
      <c r="J79">
        <v>286</v>
      </c>
    </row>
    <row r="80" spans="1:10" x14ac:dyDescent="0.25">
      <c r="A80">
        <v>290</v>
      </c>
      <c r="B80">
        <v>285</v>
      </c>
      <c r="C80">
        <v>289</v>
      </c>
      <c r="D80">
        <v>288</v>
      </c>
      <c r="E80">
        <v>290</v>
      </c>
      <c r="F80">
        <v>289</v>
      </c>
      <c r="G80">
        <v>284</v>
      </c>
      <c r="H80">
        <v>291</v>
      </c>
      <c r="I80">
        <v>288</v>
      </c>
      <c r="J80">
        <v>289</v>
      </c>
    </row>
    <row r="81" spans="1:10" x14ac:dyDescent="0.25">
      <c r="A81">
        <v>290</v>
      </c>
      <c r="B81">
        <v>285</v>
      </c>
      <c r="C81">
        <v>284</v>
      </c>
      <c r="D81">
        <v>284</v>
      </c>
      <c r="E81">
        <v>289</v>
      </c>
      <c r="F81">
        <v>284</v>
      </c>
      <c r="G81">
        <v>283</v>
      </c>
      <c r="H81">
        <v>289</v>
      </c>
      <c r="I81">
        <v>289</v>
      </c>
      <c r="J81">
        <v>290</v>
      </c>
    </row>
    <row r="82" spans="1:10" x14ac:dyDescent="0.25">
      <c r="A82">
        <v>291</v>
      </c>
      <c r="B82">
        <v>285</v>
      </c>
      <c r="C82">
        <v>293</v>
      </c>
      <c r="D82">
        <v>289</v>
      </c>
      <c r="E82">
        <v>293</v>
      </c>
      <c r="F82">
        <v>290</v>
      </c>
      <c r="G82">
        <v>285</v>
      </c>
      <c r="H82">
        <v>289</v>
      </c>
      <c r="I82">
        <v>291</v>
      </c>
      <c r="J82">
        <v>291</v>
      </c>
    </row>
    <row r="83" spans="1:10" x14ac:dyDescent="0.25">
      <c r="A83">
        <v>283</v>
      </c>
      <c r="B83">
        <v>286</v>
      </c>
      <c r="C83">
        <v>283</v>
      </c>
      <c r="D83">
        <v>287</v>
      </c>
      <c r="E83">
        <v>284</v>
      </c>
      <c r="F83">
        <v>287</v>
      </c>
      <c r="G83">
        <v>288</v>
      </c>
      <c r="H83">
        <v>286</v>
      </c>
      <c r="I83">
        <v>287</v>
      </c>
      <c r="J83">
        <v>287</v>
      </c>
    </row>
    <row r="84" spans="1:10" x14ac:dyDescent="0.25">
      <c r="A84">
        <v>283</v>
      </c>
      <c r="B84">
        <v>286</v>
      </c>
      <c r="C84">
        <v>285</v>
      </c>
      <c r="D84">
        <v>283</v>
      </c>
      <c r="E84">
        <v>285</v>
      </c>
      <c r="F84">
        <v>288</v>
      </c>
      <c r="G84">
        <v>286</v>
      </c>
      <c r="H84">
        <v>287</v>
      </c>
      <c r="I84">
        <v>289</v>
      </c>
      <c r="J84">
        <v>286</v>
      </c>
    </row>
    <row r="85" spans="1:10" x14ac:dyDescent="0.25">
      <c r="A85">
        <v>285</v>
      </c>
      <c r="B85">
        <v>286</v>
      </c>
      <c r="C85">
        <v>284</v>
      </c>
      <c r="D85">
        <v>289</v>
      </c>
      <c r="E85">
        <v>287</v>
      </c>
      <c r="F85">
        <v>285</v>
      </c>
      <c r="G85">
        <v>286</v>
      </c>
      <c r="H85">
        <v>286</v>
      </c>
      <c r="I85">
        <v>287</v>
      </c>
      <c r="J85">
        <v>288</v>
      </c>
    </row>
    <row r="86" spans="1:10" x14ac:dyDescent="0.25">
      <c r="A86">
        <v>285</v>
      </c>
      <c r="B86">
        <v>286</v>
      </c>
      <c r="C86">
        <v>289</v>
      </c>
      <c r="D86">
        <v>285</v>
      </c>
      <c r="E86">
        <v>286</v>
      </c>
      <c r="F86">
        <v>287</v>
      </c>
      <c r="G86">
        <v>286</v>
      </c>
      <c r="H86">
        <v>291</v>
      </c>
      <c r="I86">
        <v>291</v>
      </c>
      <c r="J86">
        <v>287</v>
      </c>
    </row>
    <row r="87" spans="1:10" x14ac:dyDescent="0.25">
      <c r="A87">
        <v>285</v>
      </c>
      <c r="B87">
        <v>286</v>
      </c>
      <c r="C87">
        <v>292</v>
      </c>
      <c r="D87">
        <v>284</v>
      </c>
      <c r="E87">
        <v>292</v>
      </c>
      <c r="F87">
        <v>288</v>
      </c>
      <c r="G87">
        <v>291</v>
      </c>
      <c r="H87">
        <v>292</v>
      </c>
      <c r="I87">
        <v>285</v>
      </c>
      <c r="J87">
        <v>284</v>
      </c>
    </row>
    <row r="88" spans="1:10" x14ac:dyDescent="0.25">
      <c r="A88">
        <v>285</v>
      </c>
      <c r="B88">
        <v>286</v>
      </c>
      <c r="C88">
        <v>289</v>
      </c>
      <c r="D88">
        <v>291</v>
      </c>
      <c r="E88">
        <v>286</v>
      </c>
      <c r="F88">
        <v>292</v>
      </c>
      <c r="G88">
        <v>287</v>
      </c>
      <c r="H88">
        <v>286</v>
      </c>
      <c r="I88">
        <v>288</v>
      </c>
      <c r="J88">
        <v>293</v>
      </c>
    </row>
    <row r="89" spans="1:10" x14ac:dyDescent="0.25">
      <c r="A89">
        <v>286</v>
      </c>
      <c r="B89">
        <v>286</v>
      </c>
      <c r="C89">
        <v>292</v>
      </c>
      <c r="D89">
        <v>284</v>
      </c>
      <c r="E89">
        <v>290</v>
      </c>
      <c r="F89">
        <v>289</v>
      </c>
      <c r="G89">
        <v>285</v>
      </c>
      <c r="H89">
        <v>292</v>
      </c>
      <c r="I89">
        <v>288</v>
      </c>
      <c r="J89">
        <v>292</v>
      </c>
    </row>
    <row r="90" spans="1:10" x14ac:dyDescent="0.25">
      <c r="A90">
        <v>287</v>
      </c>
      <c r="B90">
        <v>286</v>
      </c>
      <c r="C90">
        <v>289</v>
      </c>
      <c r="D90">
        <v>293</v>
      </c>
      <c r="E90">
        <v>288</v>
      </c>
      <c r="F90">
        <v>291</v>
      </c>
      <c r="G90">
        <v>285</v>
      </c>
      <c r="H90">
        <v>292</v>
      </c>
      <c r="I90">
        <v>287</v>
      </c>
      <c r="J90">
        <v>288</v>
      </c>
    </row>
    <row r="91" spans="1:10" x14ac:dyDescent="0.25">
      <c r="A91">
        <v>287</v>
      </c>
      <c r="B91">
        <v>286</v>
      </c>
      <c r="C91">
        <v>292</v>
      </c>
      <c r="D91">
        <v>284</v>
      </c>
      <c r="E91">
        <v>287</v>
      </c>
      <c r="F91">
        <v>292</v>
      </c>
      <c r="G91">
        <v>284</v>
      </c>
      <c r="H91">
        <v>286</v>
      </c>
      <c r="I91">
        <v>288</v>
      </c>
      <c r="J91">
        <v>286</v>
      </c>
    </row>
    <row r="92" spans="1:10" x14ac:dyDescent="0.25">
      <c r="A92">
        <v>288</v>
      </c>
      <c r="B92">
        <v>286</v>
      </c>
      <c r="C92">
        <v>284</v>
      </c>
      <c r="D92">
        <v>284</v>
      </c>
      <c r="E92">
        <v>285</v>
      </c>
      <c r="F92">
        <v>284</v>
      </c>
      <c r="G92">
        <v>287</v>
      </c>
      <c r="H92">
        <v>286</v>
      </c>
      <c r="I92">
        <v>283</v>
      </c>
      <c r="J92">
        <v>286</v>
      </c>
    </row>
    <row r="93" spans="1:10" x14ac:dyDescent="0.25">
      <c r="A93">
        <v>289</v>
      </c>
      <c r="B93">
        <v>286</v>
      </c>
      <c r="C93">
        <v>286</v>
      </c>
      <c r="D93">
        <v>283</v>
      </c>
      <c r="E93">
        <v>287</v>
      </c>
      <c r="F93">
        <v>284</v>
      </c>
      <c r="G93">
        <v>284</v>
      </c>
      <c r="H93">
        <v>288</v>
      </c>
      <c r="I93">
        <v>285</v>
      </c>
      <c r="J93">
        <v>284</v>
      </c>
    </row>
    <row r="94" spans="1:10" x14ac:dyDescent="0.25">
      <c r="A94">
        <v>289</v>
      </c>
      <c r="B94">
        <v>286</v>
      </c>
      <c r="C94">
        <v>289</v>
      </c>
      <c r="D94">
        <v>285</v>
      </c>
      <c r="E94">
        <v>284</v>
      </c>
      <c r="F94">
        <v>289</v>
      </c>
      <c r="G94">
        <v>286</v>
      </c>
      <c r="H94">
        <v>286</v>
      </c>
      <c r="I94">
        <v>285</v>
      </c>
      <c r="J94">
        <v>284</v>
      </c>
    </row>
    <row r="95" spans="1:10" x14ac:dyDescent="0.25">
      <c r="A95">
        <v>289</v>
      </c>
      <c r="B95">
        <v>286</v>
      </c>
      <c r="C95">
        <v>284</v>
      </c>
      <c r="D95">
        <v>288</v>
      </c>
      <c r="E95">
        <v>288</v>
      </c>
      <c r="F95">
        <v>290</v>
      </c>
      <c r="G95">
        <v>289</v>
      </c>
      <c r="H95">
        <v>283</v>
      </c>
      <c r="I95">
        <v>287</v>
      </c>
      <c r="J95">
        <v>293</v>
      </c>
    </row>
    <row r="96" spans="1:10" x14ac:dyDescent="0.25">
      <c r="A96">
        <v>290</v>
      </c>
      <c r="B96">
        <v>286</v>
      </c>
      <c r="C96">
        <v>289</v>
      </c>
      <c r="D96">
        <v>292</v>
      </c>
      <c r="E96">
        <v>287</v>
      </c>
      <c r="F96">
        <v>283</v>
      </c>
      <c r="G96">
        <v>287</v>
      </c>
      <c r="H96">
        <v>288</v>
      </c>
      <c r="I96">
        <v>288</v>
      </c>
      <c r="J96">
        <v>293</v>
      </c>
    </row>
    <row r="97" spans="1:10" x14ac:dyDescent="0.25">
      <c r="A97">
        <v>292</v>
      </c>
      <c r="B97">
        <v>286</v>
      </c>
      <c r="C97">
        <v>288</v>
      </c>
      <c r="D97">
        <v>284</v>
      </c>
      <c r="E97">
        <v>293</v>
      </c>
      <c r="F97">
        <v>288</v>
      </c>
      <c r="G97">
        <v>285</v>
      </c>
      <c r="H97">
        <v>291</v>
      </c>
      <c r="I97">
        <v>284</v>
      </c>
      <c r="J97">
        <v>287</v>
      </c>
    </row>
    <row r="98" spans="1:10" x14ac:dyDescent="0.25">
      <c r="A98">
        <v>293</v>
      </c>
      <c r="B98">
        <v>286</v>
      </c>
      <c r="C98">
        <v>284</v>
      </c>
      <c r="D98">
        <v>289</v>
      </c>
      <c r="E98">
        <v>288</v>
      </c>
      <c r="F98">
        <v>290</v>
      </c>
      <c r="G98">
        <v>286</v>
      </c>
      <c r="H98">
        <v>285</v>
      </c>
      <c r="I98">
        <v>286</v>
      </c>
      <c r="J98">
        <v>292</v>
      </c>
    </row>
    <row r="99" spans="1:10" x14ac:dyDescent="0.25">
      <c r="A99">
        <v>283</v>
      </c>
      <c r="B99">
        <v>287</v>
      </c>
      <c r="C99">
        <v>284</v>
      </c>
      <c r="D99">
        <v>288</v>
      </c>
      <c r="E99">
        <v>285</v>
      </c>
      <c r="F99">
        <v>290</v>
      </c>
      <c r="G99">
        <v>286</v>
      </c>
      <c r="H99">
        <v>287</v>
      </c>
      <c r="I99">
        <v>283</v>
      </c>
      <c r="J99">
        <v>284</v>
      </c>
    </row>
    <row r="100" spans="1:10" x14ac:dyDescent="0.25">
      <c r="A100">
        <v>283</v>
      </c>
      <c r="B100">
        <v>287</v>
      </c>
      <c r="C100">
        <v>285</v>
      </c>
      <c r="D100">
        <v>291</v>
      </c>
      <c r="E100">
        <v>291</v>
      </c>
      <c r="F100">
        <v>292</v>
      </c>
      <c r="G100">
        <v>290</v>
      </c>
      <c r="H100">
        <v>287</v>
      </c>
      <c r="I100">
        <v>289</v>
      </c>
      <c r="J100">
        <v>289</v>
      </c>
    </row>
    <row r="101" spans="1:10" x14ac:dyDescent="0.25">
      <c r="A101">
        <v>285</v>
      </c>
      <c r="B101">
        <v>287</v>
      </c>
      <c r="C101">
        <v>288</v>
      </c>
      <c r="D101">
        <v>284</v>
      </c>
      <c r="E101">
        <v>288</v>
      </c>
      <c r="F101">
        <v>289</v>
      </c>
      <c r="G101">
        <v>285</v>
      </c>
      <c r="H101">
        <v>288</v>
      </c>
      <c r="I101">
        <v>289</v>
      </c>
      <c r="J101">
        <v>286</v>
      </c>
    </row>
    <row r="102" spans="1:10" x14ac:dyDescent="0.25">
      <c r="A102">
        <v>285</v>
      </c>
      <c r="B102">
        <v>287</v>
      </c>
      <c r="C102">
        <v>283</v>
      </c>
      <c r="D102">
        <v>285</v>
      </c>
      <c r="E102">
        <v>284</v>
      </c>
      <c r="F102">
        <v>287</v>
      </c>
      <c r="G102">
        <v>287</v>
      </c>
      <c r="H102">
        <v>289</v>
      </c>
      <c r="I102">
        <v>287</v>
      </c>
      <c r="J102">
        <v>287</v>
      </c>
    </row>
    <row r="103" spans="1:10" x14ac:dyDescent="0.25">
      <c r="A103">
        <v>285</v>
      </c>
      <c r="B103">
        <v>287</v>
      </c>
      <c r="C103">
        <v>288</v>
      </c>
      <c r="D103">
        <v>286</v>
      </c>
      <c r="E103">
        <v>285</v>
      </c>
      <c r="F103">
        <v>287</v>
      </c>
      <c r="G103">
        <v>285</v>
      </c>
      <c r="H103">
        <v>288</v>
      </c>
      <c r="I103">
        <v>284</v>
      </c>
      <c r="J103">
        <v>287</v>
      </c>
    </row>
    <row r="104" spans="1:10" x14ac:dyDescent="0.25">
      <c r="A104">
        <v>285</v>
      </c>
      <c r="B104">
        <v>287</v>
      </c>
      <c r="C104">
        <v>286</v>
      </c>
      <c r="D104">
        <v>289</v>
      </c>
      <c r="E104">
        <v>293</v>
      </c>
      <c r="F104">
        <v>292</v>
      </c>
      <c r="G104">
        <v>284</v>
      </c>
      <c r="H104">
        <v>288</v>
      </c>
      <c r="I104">
        <v>288</v>
      </c>
      <c r="J104">
        <v>286</v>
      </c>
    </row>
    <row r="105" spans="1:10" x14ac:dyDescent="0.25">
      <c r="A105">
        <v>285</v>
      </c>
      <c r="B105">
        <v>287</v>
      </c>
      <c r="C105">
        <v>284</v>
      </c>
      <c r="D105">
        <v>285</v>
      </c>
      <c r="E105">
        <v>287</v>
      </c>
      <c r="F105">
        <v>286</v>
      </c>
      <c r="G105">
        <v>292</v>
      </c>
      <c r="H105">
        <v>289</v>
      </c>
      <c r="I105">
        <v>287</v>
      </c>
      <c r="J105">
        <v>292</v>
      </c>
    </row>
    <row r="106" spans="1:10" x14ac:dyDescent="0.25">
      <c r="A106">
        <v>287</v>
      </c>
      <c r="B106">
        <v>287</v>
      </c>
      <c r="C106">
        <v>288</v>
      </c>
      <c r="D106">
        <v>287</v>
      </c>
      <c r="E106">
        <v>289</v>
      </c>
      <c r="F106">
        <v>284</v>
      </c>
      <c r="G106">
        <v>285</v>
      </c>
      <c r="H106">
        <v>285</v>
      </c>
      <c r="I106">
        <v>285</v>
      </c>
      <c r="J106">
        <v>285</v>
      </c>
    </row>
    <row r="107" spans="1:10" x14ac:dyDescent="0.25">
      <c r="A107">
        <v>287</v>
      </c>
      <c r="B107">
        <v>287</v>
      </c>
      <c r="C107">
        <v>286</v>
      </c>
      <c r="D107">
        <v>289</v>
      </c>
      <c r="E107">
        <v>286</v>
      </c>
      <c r="F107">
        <v>287</v>
      </c>
      <c r="G107">
        <v>288</v>
      </c>
      <c r="H107">
        <v>284</v>
      </c>
      <c r="I107">
        <v>284</v>
      </c>
      <c r="J107">
        <v>287</v>
      </c>
    </row>
    <row r="108" spans="1:10" x14ac:dyDescent="0.25">
      <c r="A108">
        <v>288</v>
      </c>
      <c r="B108">
        <v>287</v>
      </c>
      <c r="C108">
        <v>286</v>
      </c>
      <c r="D108">
        <v>288</v>
      </c>
      <c r="E108">
        <v>285</v>
      </c>
      <c r="F108">
        <v>285</v>
      </c>
      <c r="G108">
        <v>288</v>
      </c>
      <c r="H108">
        <v>288</v>
      </c>
      <c r="I108">
        <v>287</v>
      </c>
      <c r="J108">
        <v>287</v>
      </c>
    </row>
    <row r="109" spans="1:10" x14ac:dyDescent="0.25">
      <c r="A109">
        <v>288</v>
      </c>
      <c r="B109">
        <v>287</v>
      </c>
      <c r="C109">
        <v>285</v>
      </c>
      <c r="D109">
        <v>289</v>
      </c>
      <c r="E109">
        <v>284</v>
      </c>
      <c r="F109">
        <v>287</v>
      </c>
      <c r="G109">
        <v>292</v>
      </c>
      <c r="H109">
        <v>292</v>
      </c>
      <c r="I109">
        <v>285</v>
      </c>
      <c r="J109">
        <v>290</v>
      </c>
    </row>
    <row r="110" spans="1:10" x14ac:dyDescent="0.25">
      <c r="A110">
        <v>289</v>
      </c>
      <c r="B110">
        <v>287</v>
      </c>
      <c r="C110">
        <v>283</v>
      </c>
      <c r="D110">
        <v>285</v>
      </c>
      <c r="E110">
        <v>289</v>
      </c>
      <c r="F110">
        <v>285</v>
      </c>
      <c r="G110">
        <v>284</v>
      </c>
      <c r="H110">
        <v>289</v>
      </c>
      <c r="I110">
        <v>288</v>
      </c>
      <c r="J110">
        <v>285</v>
      </c>
    </row>
    <row r="111" spans="1:10" x14ac:dyDescent="0.25">
      <c r="A111">
        <v>289</v>
      </c>
      <c r="B111">
        <v>287</v>
      </c>
      <c r="C111">
        <v>284</v>
      </c>
      <c r="D111">
        <v>284</v>
      </c>
      <c r="E111">
        <v>286</v>
      </c>
      <c r="F111">
        <v>289</v>
      </c>
      <c r="G111">
        <v>289</v>
      </c>
      <c r="H111">
        <v>285</v>
      </c>
      <c r="I111">
        <v>284</v>
      </c>
      <c r="J111">
        <v>289</v>
      </c>
    </row>
    <row r="112" spans="1:10" x14ac:dyDescent="0.25">
      <c r="A112">
        <v>283</v>
      </c>
      <c r="B112">
        <v>288</v>
      </c>
      <c r="C112">
        <v>284</v>
      </c>
      <c r="D112">
        <v>286</v>
      </c>
      <c r="E112">
        <v>284</v>
      </c>
      <c r="F112">
        <v>289</v>
      </c>
      <c r="G112">
        <v>287</v>
      </c>
      <c r="H112">
        <v>286</v>
      </c>
      <c r="I112">
        <v>288</v>
      </c>
      <c r="J112">
        <v>287</v>
      </c>
    </row>
    <row r="113" spans="1:10" x14ac:dyDescent="0.25">
      <c r="A113">
        <v>283</v>
      </c>
      <c r="B113">
        <v>288</v>
      </c>
      <c r="C113">
        <v>291</v>
      </c>
      <c r="D113">
        <v>290</v>
      </c>
      <c r="E113">
        <v>286</v>
      </c>
      <c r="F113">
        <v>289</v>
      </c>
      <c r="G113">
        <v>285</v>
      </c>
      <c r="H113">
        <v>286</v>
      </c>
      <c r="I113">
        <v>290</v>
      </c>
      <c r="J113">
        <v>288</v>
      </c>
    </row>
    <row r="114" spans="1:10" x14ac:dyDescent="0.25">
      <c r="A114">
        <v>283</v>
      </c>
      <c r="B114">
        <v>288</v>
      </c>
      <c r="C114">
        <v>286</v>
      </c>
      <c r="D114">
        <v>286</v>
      </c>
      <c r="E114">
        <v>292</v>
      </c>
      <c r="F114">
        <v>291</v>
      </c>
      <c r="G114">
        <v>286</v>
      </c>
      <c r="H114">
        <v>291</v>
      </c>
      <c r="I114">
        <v>292</v>
      </c>
      <c r="J114">
        <v>290</v>
      </c>
    </row>
    <row r="115" spans="1:10" x14ac:dyDescent="0.25">
      <c r="A115">
        <v>284</v>
      </c>
      <c r="B115">
        <v>288</v>
      </c>
      <c r="C115">
        <v>284</v>
      </c>
      <c r="D115">
        <v>287</v>
      </c>
      <c r="E115">
        <v>283</v>
      </c>
      <c r="F115">
        <v>289</v>
      </c>
      <c r="G115">
        <v>287</v>
      </c>
      <c r="H115">
        <v>287</v>
      </c>
      <c r="I115">
        <v>289</v>
      </c>
      <c r="J115">
        <v>286</v>
      </c>
    </row>
    <row r="116" spans="1:10" x14ac:dyDescent="0.25">
      <c r="A116">
        <v>284</v>
      </c>
      <c r="B116">
        <v>288</v>
      </c>
      <c r="C116">
        <v>284</v>
      </c>
      <c r="D116">
        <v>287</v>
      </c>
      <c r="E116">
        <v>285</v>
      </c>
      <c r="F116">
        <v>285</v>
      </c>
      <c r="G116">
        <v>286</v>
      </c>
      <c r="H116">
        <v>285</v>
      </c>
      <c r="I116">
        <v>288</v>
      </c>
      <c r="J116">
        <v>288</v>
      </c>
    </row>
    <row r="117" spans="1:10" x14ac:dyDescent="0.25">
      <c r="A117">
        <v>284</v>
      </c>
      <c r="B117">
        <v>288</v>
      </c>
      <c r="C117">
        <v>284</v>
      </c>
      <c r="D117">
        <v>291</v>
      </c>
      <c r="E117">
        <v>286</v>
      </c>
      <c r="F117">
        <v>290</v>
      </c>
      <c r="G117">
        <v>285</v>
      </c>
      <c r="H117">
        <v>286</v>
      </c>
      <c r="I117">
        <v>287</v>
      </c>
      <c r="J117">
        <v>286</v>
      </c>
    </row>
    <row r="118" spans="1:10" x14ac:dyDescent="0.25">
      <c r="A118">
        <v>285</v>
      </c>
      <c r="B118">
        <v>288</v>
      </c>
      <c r="C118">
        <v>287</v>
      </c>
      <c r="D118">
        <v>287</v>
      </c>
      <c r="E118">
        <v>285</v>
      </c>
      <c r="F118">
        <v>288</v>
      </c>
      <c r="G118">
        <v>284</v>
      </c>
      <c r="H118">
        <v>287</v>
      </c>
      <c r="I118">
        <v>289</v>
      </c>
      <c r="J118">
        <v>284</v>
      </c>
    </row>
    <row r="119" spans="1:10" x14ac:dyDescent="0.25">
      <c r="A119">
        <v>286</v>
      </c>
      <c r="B119">
        <v>288</v>
      </c>
      <c r="C119">
        <v>288</v>
      </c>
      <c r="D119">
        <v>287</v>
      </c>
      <c r="E119">
        <v>284</v>
      </c>
      <c r="F119">
        <v>287</v>
      </c>
      <c r="G119">
        <v>287</v>
      </c>
      <c r="H119">
        <v>284</v>
      </c>
      <c r="I119">
        <v>286</v>
      </c>
      <c r="J119">
        <v>286</v>
      </c>
    </row>
    <row r="120" spans="1:10" x14ac:dyDescent="0.25">
      <c r="A120">
        <v>286</v>
      </c>
      <c r="B120">
        <v>288</v>
      </c>
      <c r="C120">
        <v>293</v>
      </c>
      <c r="D120">
        <v>292</v>
      </c>
      <c r="E120">
        <v>286</v>
      </c>
      <c r="F120">
        <v>287</v>
      </c>
      <c r="G120">
        <v>290</v>
      </c>
      <c r="H120">
        <v>286</v>
      </c>
      <c r="I120">
        <v>285</v>
      </c>
      <c r="J120">
        <v>285</v>
      </c>
    </row>
    <row r="121" spans="1:10" x14ac:dyDescent="0.25">
      <c r="A121">
        <v>287</v>
      </c>
      <c r="B121">
        <v>288</v>
      </c>
      <c r="C121">
        <v>286</v>
      </c>
      <c r="D121">
        <v>285</v>
      </c>
      <c r="E121">
        <v>286</v>
      </c>
      <c r="F121">
        <v>286</v>
      </c>
      <c r="G121">
        <v>284</v>
      </c>
      <c r="H121">
        <v>285</v>
      </c>
      <c r="I121">
        <v>286</v>
      </c>
      <c r="J121">
        <v>287</v>
      </c>
    </row>
    <row r="122" spans="1:10" x14ac:dyDescent="0.25">
      <c r="A122">
        <v>287</v>
      </c>
      <c r="B122">
        <v>288</v>
      </c>
      <c r="C122">
        <v>286</v>
      </c>
      <c r="D122">
        <v>288</v>
      </c>
      <c r="E122">
        <v>289</v>
      </c>
      <c r="F122">
        <v>287</v>
      </c>
      <c r="G122">
        <v>293</v>
      </c>
      <c r="H122">
        <v>287</v>
      </c>
      <c r="I122">
        <v>285</v>
      </c>
      <c r="J122">
        <v>284</v>
      </c>
    </row>
    <row r="123" spans="1:10" x14ac:dyDescent="0.25">
      <c r="A123">
        <v>288</v>
      </c>
      <c r="B123">
        <v>288</v>
      </c>
      <c r="C123">
        <v>285</v>
      </c>
      <c r="D123">
        <v>291</v>
      </c>
      <c r="E123">
        <v>284</v>
      </c>
      <c r="F123">
        <v>287</v>
      </c>
      <c r="G123">
        <v>288</v>
      </c>
      <c r="H123">
        <v>292</v>
      </c>
      <c r="I123">
        <v>289</v>
      </c>
      <c r="J123">
        <v>292</v>
      </c>
    </row>
    <row r="124" spans="1:10" x14ac:dyDescent="0.25">
      <c r="A124">
        <v>288</v>
      </c>
      <c r="B124">
        <v>288</v>
      </c>
      <c r="C124">
        <v>283</v>
      </c>
      <c r="D124">
        <v>292</v>
      </c>
      <c r="E124">
        <v>285</v>
      </c>
      <c r="F124">
        <v>291</v>
      </c>
      <c r="G124">
        <v>288</v>
      </c>
      <c r="H124">
        <v>285</v>
      </c>
      <c r="I124">
        <v>288</v>
      </c>
      <c r="J124">
        <v>285</v>
      </c>
    </row>
    <row r="125" spans="1:10" x14ac:dyDescent="0.25">
      <c r="A125">
        <v>289</v>
      </c>
      <c r="B125">
        <v>288</v>
      </c>
      <c r="C125">
        <v>283</v>
      </c>
      <c r="D125">
        <v>287</v>
      </c>
      <c r="E125">
        <v>292</v>
      </c>
      <c r="F125">
        <v>283</v>
      </c>
      <c r="G125">
        <v>284</v>
      </c>
      <c r="H125">
        <v>288</v>
      </c>
      <c r="I125">
        <v>286</v>
      </c>
      <c r="J125">
        <v>287</v>
      </c>
    </row>
    <row r="126" spans="1:10" x14ac:dyDescent="0.25">
      <c r="A126">
        <v>289</v>
      </c>
      <c r="B126">
        <v>288</v>
      </c>
      <c r="C126">
        <v>291</v>
      </c>
      <c r="D126">
        <v>292</v>
      </c>
      <c r="E126">
        <v>288</v>
      </c>
      <c r="F126">
        <v>292</v>
      </c>
      <c r="G126">
        <v>291</v>
      </c>
      <c r="H126">
        <v>285</v>
      </c>
      <c r="I126">
        <v>292</v>
      </c>
      <c r="J126">
        <v>291</v>
      </c>
    </row>
    <row r="127" spans="1:10" x14ac:dyDescent="0.25">
      <c r="A127">
        <v>291</v>
      </c>
      <c r="B127">
        <v>288</v>
      </c>
      <c r="C127">
        <v>285</v>
      </c>
      <c r="D127">
        <v>291</v>
      </c>
      <c r="E127">
        <v>288</v>
      </c>
      <c r="F127">
        <v>284</v>
      </c>
      <c r="G127">
        <v>289</v>
      </c>
      <c r="H127">
        <v>292</v>
      </c>
      <c r="I127">
        <v>287</v>
      </c>
      <c r="J127">
        <v>293</v>
      </c>
    </row>
    <row r="128" spans="1:10" x14ac:dyDescent="0.25">
      <c r="A128">
        <v>292</v>
      </c>
      <c r="B128">
        <v>288</v>
      </c>
      <c r="C128">
        <v>284</v>
      </c>
      <c r="D128">
        <v>288</v>
      </c>
      <c r="E128">
        <v>291</v>
      </c>
      <c r="F128">
        <v>289</v>
      </c>
      <c r="G128">
        <v>293</v>
      </c>
      <c r="H128">
        <v>289</v>
      </c>
      <c r="I128">
        <v>284</v>
      </c>
      <c r="J128">
        <v>285</v>
      </c>
    </row>
    <row r="129" spans="1:10" x14ac:dyDescent="0.25">
      <c r="A129">
        <v>292</v>
      </c>
      <c r="B129">
        <v>288</v>
      </c>
      <c r="C129">
        <v>289</v>
      </c>
      <c r="D129">
        <v>291</v>
      </c>
      <c r="E129">
        <v>283</v>
      </c>
      <c r="F129">
        <v>292</v>
      </c>
      <c r="G129">
        <v>284</v>
      </c>
      <c r="H129">
        <v>292</v>
      </c>
      <c r="I129">
        <v>283</v>
      </c>
      <c r="J129">
        <v>288</v>
      </c>
    </row>
    <row r="130" spans="1:10" x14ac:dyDescent="0.25">
      <c r="A130">
        <v>284</v>
      </c>
      <c r="B130">
        <v>289</v>
      </c>
      <c r="C130">
        <v>292</v>
      </c>
      <c r="D130">
        <v>283</v>
      </c>
      <c r="E130">
        <v>284</v>
      </c>
      <c r="F130">
        <v>284</v>
      </c>
      <c r="G130">
        <v>290</v>
      </c>
      <c r="H130">
        <v>290</v>
      </c>
      <c r="I130">
        <v>292</v>
      </c>
      <c r="J130">
        <v>285</v>
      </c>
    </row>
    <row r="131" spans="1:10" x14ac:dyDescent="0.25">
      <c r="A131">
        <v>284</v>
      </c>
      <c r="B131">
        <v>289</v>
      </c>
      <c r="C131">
        <v>287</v>
      </c>
      <c r="D131">
        <v>285</v>
      </c>
      <c r="E131">
        <v>292</v>
      </c>
      <c r="F131">
        <v>287</v>
      </c>
      <c r="G131">
        <v>291</v>
      </c>
      <c r="H131">
        <v>286</v>
      </c>
      <c r="I131">
        <v>284</v>
      </c>
      <c r="J131">
        <v>291</v>
      </c>
    </row>
    <row r="132" spans="1:10" x14ac:dyDescent="0.25">
      <c r="A132">
        <v>284</v>
      </c>
      <c r="B132">
        <v>289</v>
      </c>
      <c r="C132">
        <v>291</v>
      </c>
      <c r="D132">
        <v>293</v>
      </c>
      <c r="E132">
        <v>284</v>
      </c>
      <c r="F132">
        <v>287</v>
      </c>
      <c r="G132">
        <v>287</v>
      </c>
      <c r="H132">
        <v>285</v>
      </c>
      <c r="I132">
        <v>286</v>
      </c>
      <c r="J132">
        <v>287</v>
      </c>
    </row>
    <row r="133" spans="1:10" x14ac:dyDescent="0.25">
      <c r="A133">
        <v>284</v>
      </c>
      <c r="B133">
        <v>289</v>
      </c>
      <c r="C133">
        <v>289</v>
      </c>
      <c r="D133">
        <v>286</v>
      </c>
      <c r="E133">
        <v>292</v>
      </c>
      <c r="F133">
        <v>287</v>
      </c>
      <c r="G133">
        <v>286</v>
      </c>
      <c r="H133">
        <v>284</v>
      </c>
      <c r="I133">
        <v>284</v>
      </c>
      <c r="J133">
        <v>284</v>
      </c>
    </row>
    <row r="134" spans="1:10" x14ac:dyDescent="0.25">
      <c r="A134">
        <v>284</v>
      </c>
      <c r="B134">
        <v>289</v>
      </c>
      <c r="C134">
        <v>284</v>
      </c>
      <c r="D134">
        <v>292</v>
      </c>
      <c r="E134">
        <v>284</v>
      </c>
      <c r="F134">
        <v>285</v>
      </c>
      <c r="G134">
        <v>292</v>
      </c>
      <c r="H134">
        <v>292</v>
      </c>
      <c r="I134">
        <v>285</v>
      </c>
      <c r="J134">
        <v>285</v>
      </c>
    </row>
    <row r="135" spans="1:10" x14ac:dyDescent="0.25">
      <c r="A135">
        <v>286</v>
      </c>
      <c r="B135">
        <v>289</v>
      </c>
      <c r="C135">
        <v>292</v>
      </c>
      <c r="D135">
        <v>290</v>
      </c>
      <c r="E135">
        <v>291</v>
      </c>
      <c r="F135">
        <v>288</v>
      </c>
      <c r="G135">
        <v>292</v>
      </c>
      <c r="H135">
        <v>287</v>
      </c>
      <c r="I135">
        <v>284</v>
      </c>
      <c r="J135">
        <v>291</v>
      </c>
    </row>
    <row r="136" spans="1:10" x14ac:dyDescent="0.25">
      <c r="A136">
        <v>289</v>
      </c>
      <c r="B136">
        <v>289</v>
      </c>
      <c r="C136">
        <v>283</v>
      </c>
      <c r="D136">
        <v>287</v>
      </c>
      <c r="E136">
        <v>284</v>
      </c>
      <c r="F136">
        <v>290</v>
      </c>
      <c r="G136">
        <v>287</v>
      </c>
      <c r="H136">
        <v>291</v>
      </c>
      <c r="I136">
        <v>288</v>
      </c>
      <c r="J136">
        <v>286</v>
      </c>
    </row>
    <row r="137" spans="1:10" x14ac:dyDescent="0.25">
      <c r="A137">
        <v>291</v>
      </c>
      <c r="B137">
        <v>289</v>
      </c>
      <c r="C137">
        <v>284</v>
      </c>
      <c r="D137">
        <v>288</v>
      </c>
      <c r="E137">
        <v>289</v>
      </c>
      <c r="F137">
        <v>285</v>
      </c>
      <c r="G137">
        <v>286</v>
      </c>
      <c r="H137">
        <v>287</v>
      </c>
      <c r="I137">
        <v>288</v>
      </c>
      <c r="J137">
        <v>286</v>
      </c>
    </row>
    <row r="138" spans="1:10" x14ac:dyDescent="0.25">
      <c r="A138">
        <v>291</v>
      </c>
      <c r="B138">
        <v>289</v>
      </c>
      <c r="C138">
        <v>289</v>
      </c>
      <c r="D138">
        <v>287</v>
      </c>
      <c r="E138">
        <v>292</v>
      </c>
      <c r="F138">
        <v>292</v>
      </c>
      <c r="G138">
        <v>284</v>
      </c>
      <c r="H138">
        <v>283</v>
      </c>
      <c r="I138">
        <v>290</v>
      </c>
      <c r="J138">
        <v>291</v>
      </c>
    </row>
    <row r="139" spans="1:10" x14ac:dyDescent="0.25">
      <c r="A139">
        <v>284</v>
      </c>
      <c r="B139">
        <v>290</v>
      </c>
      <c r="C139">
        <v>285</v>
      </c>
      <c r="D139">
        <v>283</v>
      </c>
      <c r="E139">
        <v>290</v>
      </c>
      <c r="F139">
        <v>291</v>
      </c>
      <c r="G139">
        <v>283</v>
      </c>
      <c r="H139">
        <v>286</v>
      </c>
      <c r="I139">
        <v>285</v>
      </c>
      <c r="J139">
        <v>288</v>
      </c>
    </row>
    <row r="140" spans="1:10" x14ac:dyDescent="0.25">
      <c r="A140">
        <v>283</v>
      </c>
      <c r="B140">
        <v>291</v>
      </c>
      <c r="C140">
        <v>288</v>
      </c>
      <c r="D140">
        <v>287</v>
      </c>
      <c r="E140">
        <v>284</v>
      </c>
      <c r="F140">
        <v>290</v>
      </c>
      <c r="G140">
        <v>293</v>
      </c>
      <c r="H140">
        <v>290</v>
      </c>
      <c r="I140">
        <v>290</v>
      </c>
      <c r="J140">
        <v>291</v>
      </c>
    </row>
    <row r="141" spans="1:10" x14ac:dyDescent="0.25">
      <c r="A141">
        <v>284</v>
      </c>
      <c r="B141">
        <v>291</v>
      </c>
      <c r="C141">
        <v>291</v>
      </c>
      <c r="D141">
        <v>290</v>
      </c>
      <c r="E141">
        <v>292</v>
      </c>
      <c r="F141">
        <v>292</v>
      </c>
      <c r="G141">
        <v>288</v>
      </c>
      <c r="H141">
        <v>290</v>
      </c>
      <c r="I141">
        <v>284</v>
      </c>
      <c r="J141">
        <v>283</v>
      </c>
    </row>
    <row r="142" spans="1:10" x14ac:dyDescent="0.25">
      <c r="A142">
        <v>285</v>
      </c>
      <c r="B142">
        <v>291</v>
      </c>
      <c r="C142">
        <v>292</v>
      </c>
      <c r="D142">
        <v>291</v>
      </c>
      <c r="E142">
        <v>291</v>
      </c>
      <c r="F142">
        <v>293</v>
      </c>
      <c r="G142">
        <v>285</v>
      </c>
      <c r="H142">
        <v>293</v>
      </c>
      <c r="I142">
        <v>283</v>
      </c>
      <c r="J142">
        <v>293</v>
      </c>
    </row>
    <row r="143" spans="1:10" x14ac:dyDescent="0.25">
      <c r="A143">
        <v>286</v>
      </c>
      <c r="B143">
        <v>291</v>
      </c>
      <c r="C143">
        <v>286</v>
      </c>
      <c r="D143">
        <v>292</v>
      </c>
      <c r="E143">
        <v>290</v>
      </c>
      <c r="F143">
        <v>286</v>
      </c>
      <c r="G143">
        <v>291</v>
      </c>
      <c r="H143">
        <v>292</v>
      </c>
      <c r="I143">
        <v>285</v>
      </c>
      <c r="J143">
        <v>289</v>
      </c>
    </row>
    <row r="144" spans="1:10" x14ac:dyDescent="0.25">
      <c r="A144">
        <v>287</v>
      </c>
      <c r="B144">
        <v>291</v>
      </c>
      <c r="C144">
        <v>292</v>
      </c>
      <c r="D144">
        <v>284</v>
      </c>
      <c r="E144">
        <v>284</v>
      </c>
      <c r="F144">
        <v>284</v>
      </c>
      <c r="G144">
        <v>287</v>
      </c>
      <c r="H144">
        <v>290</v>
      </c>
      <c r="I144">
        <v>292</v>
      </c>
      <c r="J144">
        <v>289</v>
      </c>
    </row>
    <row r="145" spans="1:10" x14ac:dyDescent="0.25">
      <c r="A145">
        <v>287</v>
      </c>
      <c r="B145">
        <v>291</v>
      </c>
      <c r="C145">
        <v>288</v>
      </c>
      <c r="D145">
        <v>286</v>
      </c>
      <c r="E145">
        <v>284</v>
      </c>
      <c r="F145">
        <v>291</v>
      </c>
      <c r="G145">
        <v>289</v>
      </c>
      <c r="H145">
        <v>286</v>
      </c>
      <c r="I145">
        <v>288</v>
      </c>
      <c r="J145">
        <v>283</v>
      </c>
    </row>
    <row r="146" spans="1:10" x14ac:dyDescent="0.25">
      <c r="A146">
        <v>288</v>
      </c>
      <c r="B146">
        <v>291</v>
      </c>
      <c r="C146">
        <v>291</v>
      </c>
      <c r="D146">
        <v>283</v>
      </c>
      <c r="E146">
        <v>289</v>
      </c>
      <c r="F146">
        <v>290</v>
      </c>
      <c r="G146">
        <v>291</v>
      </c>
      <c r="H146">
        <v>284</v>
      </c>
      <c r="I146">
        <v>284</v>
      </c>
      <c r="J146">
        <v>290</v>
      </c>
    </row>
    <row r="147" spans="1:10" x14ac:dyDescent="0.25">
      <c r="A147">
        <v>288</v>
      </c>
      <c r="B147">
        <v>291</v>
      </c>
      <c r="C147">
        <v>285</v>
      </c>
      <c r="D147">
        <v>283</v>
      </c>
      <c r="E147">
        <v>287</v>
      </c>
      <c r="F147">
        <v>286</v>
      </c>
      <c r="G147">
        <v>284</v>
      </c>
      <c r="H147">
        <v>283</v>
      </c>
      <c r="I147">
        <v>284</v>
      </c>
      <c r="J147">
        <v>292</v>
      </c>
    </row>
    <row r="148" spans="1:10" x14ac:dyDescent="0.25">
      <c r="A148">
        <v>289</v>
      </c>
      <c r="B148">
        <v>291</v>
      </c>
      <c r="C148">
        <v>286</v>
      </c>
      <c r="D148">
        <v>288</v>
      </c>
      <c r="E148">
        <v>285</v>
      </c>
      <c r="F148">
        <v>291</v>
      </c>
      <c r="G148">
        <v>284</v>
      </c>
      <c r="H148">
        <v>292</v>
      </c>
      <c r="I148">
        <v>286</v>
      </c>
      <c r="J148">
        <v>289</v>
      </c>
    </row>
    <row r="149" spans="1:10" x14ac:dyDescent="0.25">
      <c r="A149">
        <v>289</v>
      </c>
      <c r="B149">
        <v>291</v>
      </c>
      <c r="C149">
        <v>287</v>
      </c>
      <c r="D149">
        <v>283</v>
      </c>
      <c r="E149">
        <v>293</v>
      </c>
      <c r="F149">
        <v>288</v>
      </c>
      <c r="G149">
        <v>288</v>
      </c>
      <c r="H149">
        <v>288</v>
      </c>
      <c r="I149">
        <v>292</v>
      </c>
      <c r="J149">
        <v>291</v>
      </c>
    </row>
    <row r="150" spans="1:10" x14ac:dyDescent="0.25">
      <c r="A150">
        <v>290</v>
      </c>
      <c r="B150">
        <v>291</v>
      </c>
      <c r="C150">
        <v>289</v>
      </c>
      <c r="D150">
        <v>284</v>
      </c>
      <c r="E150">
        <v>290</v>
      </c>
      <c r="F150">
        <v>290</v>
      </c>
      <c r="G150">
        <v>285</v>
      </c>
      <c r="H150">
        <v>287</v>
      </c>
      <c r="I150">
        <v>283</v>
      </c>
      <c r="J150">
        <v>292</v>
      </c>
    </row>
    <row r="151" spans="1:10" x14ac:dyDescent="0.25">
      <c r="A151">
        <v>284</v>
      </c>
      <c r="B151">
        <v>292</v>
      </c>
      <c r="C151">
        <v>292</v>
      </c>
      <c r="D151">
        <v>285</v>
      </c>
      <c r="E151">
        <v>284</v>
      </c>
      <c r="F151">
        <v>285</v>
      </c>
      <c r="G151">
        <v>293</v>
      </c>
      <c r="H151">
        <v>293</v>
      </c>
      <c r="I151">
        <v>288</v>
      </c>
      <c r="J151">
        <v>285</v>
      </c>
    </row>
    <row r="152" spans="1:10" x14ac:dyDescent="0.25">
      <c r="A152">
        <v>284</v>
      </c>
      <c r="B152">
        <v>292</v>
      </c>
      <c r="C152">
        <v>287</v>
      </c>
      <c r="D152">
        <v>292</v>
      </c>
      <c r="E152">
        <v>284</v>
      </c>
      <c r="F152">
        <v>286</v>
      </c>
      <c r="G152">
        <v>289</v>
      </c>
      <c r="H152">
        <v>284</v>
      </c>
      <c r="I152">
        <v>286</v>
      </c>
      <c r="J152">
        <v>290</v>
      </c>
    </row>
    <row r="153" spans="1:10" x14ac:dyDescent="0.25">
      <c r="A153">
        <v>287</v>
      </c>
      <c r="B153">
        <v>292</v>
      </c>
      <c r="C153">
        <v>293</v>
      </c>
      <c r="D153">
        <v>285</v>
      </c>
      <c r="E153">
        <v>285</v>
      </c>
      <c r="F153">
        <v>284</v>
      </c>
      <c r="G153">
        <v>287</v>
      </c>
      <c r="H153">
        <v>285</v>
      </c>
      <c r="I153">
        <v>284</v>
      </c>
      <c r="J153">
        <v>292</v>
      </c>
    </row>
    <row r="154" spans="1:10" x14ac:dyDescent="0.25">
      <c r="A154">
        <v>290</v>
      </c>
      <c r="B154">
        <v>292</v>
      </c>
      <c r="C154">
        <v>291</v>
      </c>
      <c r="D154">
        <v>291</v>
      </c>
      <c r="E154">
        <v>291</v>
      </c>
      <c r="F154">
        <v>289</v>
      </c>
      <c r="G154">
        <v>287</v>
      </c>
      <c r="H154">
        <v>291</v>
      </c>
      <c r="I154">
        <v>288</v>
      </c>
      <c r="J154">
        <v>283</v>
      </c>
    </row>
    <row r="155" spans="1:10" x14ac:dyDescent="0.25">
      <c r="A155">
        <v>287</v>
      </c>
      <c r="B155">
        <v>293</v>
      </c>
      <c r="C155">
        <v>289</v>
      </c>
      <c r="D155">
        <v>285</v>
      </c>
      <c r="E155">
        <v>287</v>
      </c>
      <c r="F155">
        <v>286</v>
      </c>
      <c r="G155">
        <v>286</v>
      </c>
      <c r="H155">
        <v>292</v>
      </c>
      <c r="I155">
        <v>284</v>
      </c>
      <c r="J155">
        <v>287</v>
      </c>
    </row>
    <row r="156" spans="1:10" x14ac:dyDescent="0.25">
      <c r="A156">
        <v>291</v>
      </c>
      <c r="B156">
        <v>293</v>
      </c>
      <c r="C156">
        <v>288</v>
      </c>
      <c r="D156">
        <v>291</v>
      </c>
      <c r="E156">
        <v>291</v>
      </c>
      <c r="F156">
        <v>288</v>
      </c>
      <c r="G156">
        <v>290</v>
      </c>
      <c r="H156">
        <v>291</v>
      </c>
      <c r="I156">
        <v>286</v>
      </c>
      <c r="J156">
        <v>291</v>
      </c>
    </row>
    <row r="157" spans="1:10" x14ac:dyDescent="0.25">
      <c r="A157">
        <v>292</v>
      </c>
      <c r="B157">
        <v>293</v>
      </c>
      <c r="C157">
        <v>285</v>
      </c>
      <c r="D157">
        <v>289</v>
      </c>
      <c r="E157">
        <v>286</v>
      </c>
      <c r="F157">
        <v>293</v>
      </c>
      <c r="G157">
        <v>293</v>
      </c>
      <c r="H157">
        <v>288</v>
      </c>
      <c r="I157">
        <v>288</v>
      </c>
      <c r="J157">
        <v>287</v>
      </c>
    </row>
    <row r="158" spans="1:10" x14ac:dyDescent="0.25">
      <c r="A158">
        <v>292</v>
      </c>
      <c r="B158">
        <v>293</v>
      </c>
      <c r="C158">
        <v>290</v>
      </c>
      <c r="D158">
        <v>285</v>
      </c>
      <c r="E158">
        <v>292</v>
      </c>
      <c r="F158">
        <v>292</v>
      </c>
      <c r="G158">
        <v>291</v>
      </c>
      <c r="H158">
        <v>286</v>
      </c>
      <c r="I158">
        <v>289</v>
      </c>
      <c r="J158">
        <v>290</v>
      </c>
    </row>
    <row r="159" spans="1:10" x14ac:dyDescent="0.25">
      <c r="A159">
        <v>294</v>
      </c>
      <c r="B159">
        <v>293</v>
      </c>
      <c r="C159">
        <v>296</v>
      </c>
      <c r="D159">
        <v>295</v>
      </c>
      <c r="E159">
        <v>297</v>
      </c>
      <c r="F159">
        <v>298</v>
      </c>
      <c r="G159">
        <v>294</v>
      </c>
      <c r="H159">
        <v>293</v>
      </c>
      <c r="I159">
        <v>297</v>
      </c>
      <c r="J159">
        <v>293</v>
      </c>
    </row>
    <row r="160" spans="1:10" x14ac:dyDescent="0.25">
      <c r="A160">
        <v>294</v>
      </c>
      <c r="B160">
        <v>293</v>
      </c>
      <c r="C160">
        <v>298</v>
      </c>
      <c r="D160">
        <v>294</v>
      </c>
      <c r="E160">
        <v>294</v>
      </c>
      <c r="F160">
        <v>297</v>
      </c>
      <c r="G160">
        <v>297</v>
      </c>
      <c r="H160">
        <v>293</v>
      </c>
      <c r="I160">
        <v>293</v>
      </c>
      <c r="J160">
        <v>297</v>
      </c>
    </row>
    <row r="161" spans="1:10" x14ac:dyDescent="0.25">
      <c r="A161">
        <v>294</v>
      </c>
      <c r="B161">
        <v>293</v>
      </c>
      <c r="C161">
        <v>297</v>
      </c>
      <c r="D161">
        <v>296</v>
      </c>
      <c r="E161">
        <v>293</v>
      </c>
      <c r="F161">
        <v>295</v>
      </c>
      <c r="G161">
        <v>296</v>
      </c>
      <c r="H161">
        <v>295</v>
      </c>
      <c r="I161">
        <v>296</v>
      </c>
      <c r="J161">
        <v>294</v>
      </c>
    </row>
    <row r="162" spans="1:10" x14ac:dyDescent="0.25">
      <c r="A162">
        <v>294</v>
      </c>
      <c r="B162">
        <v>293</v>
      </c>
      <c r="C162">
        <v>296</v>
      </c>
      <c r="D162">
        <v>295</v>
      </c>
      <c r="E162">
        <v>296</v>
      </c>
      <c r="F162">
        <v>294</v>
      </c>
      <c r="G162">
        <v>297</v>
      </c>
      <c r="H162">
        <v>294</v>
      </c>
      <c r="I162">
        <v>295</v>
      </c>
      <c r="J162">
        <v>295</v>
      </c>
    </row>
    <row r="163" spans="1:10" x14ac:dyDescent="0.25">
      <c r="A163">
        <v>295</v>
      </c>
      <c r="B163">
        <v>293</v>
      </c>
      <c r="C163">
        <v>297</v>
      </c>
      <c r="D163">
        <v>298</v>
      </c>
      <c r="E163">
        <v>296</v>
      </c>
      <c r="F163">
        <v>297</v>
      </c>
      <c r="G163">
        <v>293</v>
      </c>
      <c r="H163">
        <v>295</v>
      </c>
      <c r="I163">
        <v>294</v>
      </c>
      <c r="J163">
        <v>296</v>
      </c>
    </row>
    <row r="164" spans="1:10" x14ac:dyDescent="0.25">
      <c r="A164">
        <v>298</v>
      </c>
      <c r="B164">
        <v>293</v>
      </c>
      <c r="C164">
        <v>296</v>
      </c>
      <c r="D164">
        <v>295</v>
      </c>
      <c r="E164">
        <v>295</v>
      </c>
      <c r="F164">
        <v>296</v>
      </c>
      <c r="G164">
        <v>297</v>
      </c>
      <c r="H164">
        <v>295</v>
      </c>
      <c r="I164">
        <v>297</v>
      </c>
      <c r="J164">
        <v>296</v>
      </c>
    </row>
    <row r="165" spans="1:10" x14ac:dyDescent="0.25">
      <c r="A165">
        <v>294</v>
      </c>
      <c r="B165">
        <v>294</v>
      </c>
      <c r="C165">
        <v>295</v>
      </c>
      <c r="D165">
        <v>296</v>
      </c>
      <c r="E165">
        <v>293</v>
      </c>
      <c r="F165">
        <v>297</v>
      </c>
      <c r="G165">
        <v>296</v>
      </c>
      <c r="H165">
        <v>294</v>
      </c>
      <c r="I165">
        <v>295</v>
      </c>
      <c r="J165">
        <v>298</v>
      </c>
    </row>
    <row r="166" spans="1:10" x14ac:dyDescent="0.25">
      <c r="A166">
        <v>294</v>
      </c>
      <c r="B166">
        <v>294</v>
      </c>
      <c r="C166">
        <v>295</v>
      </c>
      <c r="D166">
        <v>296</v>
      </c>
      <c r="E166">
        <v>294</v>
      </c>
      <c r="F166">
        <v>296</v>
      </c>
      <c r="G166">
        <v>298</v>
      </c>
      <c r="H166">
        <v>295</v>
      </c>
      <c r="I166">
        <v>294</v>
      </c>
      <c r="J166">
        <v>294</v>
      </c>
    </row>
    <row r="167" spans="1:10" x14ac:dyDescent="0.25">
      <c r="A167">
        <v>295</v>
      </c>
      <c r="B167">
        <v>294</v>
      </c>
      <c r="C167">
        <v>295</v>
      </c>
      <c r="D167">
        <v>298</v>
      </c>
      <c r="E167">
        <v>295</v>
      </c>
      <c r="F167">
        <v>294</v>
      </c>
      <c r="G167">
        <v>293</v>
      </c>
      <c r="H167">
        <v>296</v>
      </c>
      <c r="I167">
        <v>296</v>
      </c>
      <c r="J167">
        <v>297</v>
      </c>
    </row>
    <row r="168" spans="1:10" x14ac:dyDescent="0.25">
      <c r="A168">
        <v>295</v>
      </c>
      <c r="B168">
        <v>294</v>
      </c>
      <c r="C168">
        <v>295</v>
      </c>
      <c r="D168">
        <v>295</v>
      </c>
      <c r="E168">
        <v>295</v>
      </c>
      <c r="F168">
        <v>295</v>
      </c>
      <c r="G168">
        <v>294</v>
      </c>
      <c r="H168">
        <v>294</v>
      </c>
      <c r="I168">
        <v>296</v>
      </c>
      <c r="J168">
        <v>294</v>
      </c>
    </row>
    <row r="169" spans="1:10" x14ac:dyDescent="0.25">
      <c r="A169">
        <v>296</v>
      </c>
      <c r="B169">
        <v>294</v>
      </c>
      <c r="C169">
        <v>298</v>
      </c>
      <c r="D169">
        <v>297</v>
      </c>
      <c r="E169">
        <v>295</v>
      </c>
      <c r="F169">
        <v>297</v>
      </c>
      <c r="G169">
        <v>294</v>
      </c>
      <c r="H169">
        <v>298</v>
      </c>
      <c r="I169">
        <v>294</v>
      </c>
      <c r="J169">
        <v>298</v>
      </c>
    </row>
    <row r="170" spans="1:10" x14ac:dyDescent="0.25">
      <c r="A170">
        <v>297</v>
      </c>
      <c r="B170">
        <v>294</v>
      </c>
      <c r="C170">
        <v>294</v>
      </c>
      <c r="D170">
        <v>294</v>
      </c>
      <c r="E170">
        <v>293</v>
      </c>
      <c r="F170">
        <v>295</v>
      </c>
      <c r="G170">
        <v>297</v>
      </c>
      <c r="H170">
        <v>294</v>
      </c>
      <c r="I170">
        <v>296</v>
      </c>
      <c r="J170">
        <v>296</v>
      </c>
    </row>
    <row r="171" spans="1:10" x14ac:dyDescent="0.25">
      <c r="A171">
        <v>297</v>
      </c>
      <c r="B171">
        <v>294</v>
      </c>
      <c r="C171">
        <v>293</v>
      </c>
      <c r="D171">
        <v>294</v>
      </c>
      <c r="E171">
        <v>296</v>
      </c>
      <c r="F171">
        <v>295</v>
      </c>
      <c r="G171">
        <v>294</v>
      </c>
      <c r="H171">
        <v>295</v>
      </c>
      <c r="I171">
        <v>297</v>
      </c>
      <c r="J171">
        <v>295</v>
      </c>
    </row>
    <row r="172" spans="1:10" x14ac:dyDescent="0.25">
      <c r="A172">
        <v>298</v>
      </c>
      <c r="B172">
        <v>294</v>
      </c>
      <c r="C172">
        <v>297</v>
      </c>
      <c r="D172">
        <v>295</v>
      </c>
      <c r="E172">
        <v>295</v>
      </c>
      <c r="F172">
        <v>294</v>
      </c>
      <c r="G172">
        <v>294</v>
      </c>
      <c r="H172">
        <v>298</v>
      </c>
      <c r="I172">
        <v>295</v>
      </c>
      <c r="J172">
        <v>294</v>
      </c>
    </row>
    <row r="173" spans="1:10" x14ac:dyDescent="0.25">
      <c r="A173">
        <v>293</v>
      </c>
      <c r="B173">
        <v>295</v>
      </c>
      <c r="C173">
        <v>296</v>
      </c>
      <c r="D173">
        <v>297</v>
      </c>
      <c r="E173">
        <v>295</v>
      </c>
      <c r="F173">
        <v>294</v>
      </c>
      <c r="G173">
        <v>297</v>
      </c>
      <c r="H173">
        <v>296</v>
      </c>
      <c r="I173">
        <v>295</v>
      </c>
      <c r="J173">
        <v>297</v>
      </c>
    </row>
    <row r="174" spans="1:10" x14ac:dyDescent="0.25">
      <c r="A174">
        <v>294</v>
      </c>
      <c r="B174">
        <v>295</v>
      </c>
      <c r="C174">
        <v>295</v>
      </c>
      <c r="D174">
        <v>294</v>
      </c>
      <c r="E174">
        <v>296</v>
      </c>
      <c r="F174">
        <v>297</v>
      </c>
      <c r="G174">
        <v>297</v>
      </c>
      <c r="H174">
        <v>294</v>
      </c>
      <c r="I174">
        <v>297</v>
      </c>
      <c r="J174">
        <v>294</v>
      </c>
    </row>
    <row r="175" spans="1:10" x14ac:dyDescent="0.25">
      <c r="A175">
        <v>294</v>
      </c>
      <c r="B175">
        <v>295</v>
      </c>
      <c r="C175">
        <v>294</v>
      </c>
      <c r="D175">
        <v>293</v>
      </c>
      <c r="E175">
        <v>297</v>
      </c>
      <c r="F175">
        <v>296</v>
      </c>
      <c r="G175">
        <v>298</v>
      </c>
      <c r="H175">
        <v>294</v>
      </c>
      <c r="I175">
        <v>296</v>
      </c>
      <c r="J175">
        <v>296</v>
      </c>
    </row>
    <row r="176" spans="1:10" x14ac:dyDescent="0.25">
      <c r="A176">
        <v>294</v>
      </c>
      <c r="B176">
        <v>295</v>
      </c>
      <c r="C176">
        <v>296</v>
      </c>
      <c r="D176">
        <v>296</v>
      </c>
      <c r="E176">
        <v>295</v>
      </c>
      <c r="F176">
        <v>297</v>
      </c>
      <c r="G176">
        <v>295</v>
      </c>
      <c r="H176">
        <v>295</v>
      </c>
      <c r="I176">
        <v>296</v>
      </c>
      <c r="J176">
        <v>295</v>
      </c>
    </row>
    <row r="177" spans="1:10" x14ac:dyDescent="0.25">
      <c r="A177">
        <v>294</v>
      </c>
      <c r="B177">
        <v>295</v>
      </c>
      <c r="C177">
        <v>294</v>
      </c>
      <c r="D177">
        <v>298</v>
      </c>
      <c r="E177">
        <v>295</v>
      </c>
      <c r="F177">
        <v>297</v>
      </c>
      <c r="G177">
        <v>295</v>
      </c>
      <c r="H177">
        <v>293</v>
      </c>
      <c r="I177">
        <v>293</v>
      </c>
      <c r="J177">
        <v>295</v>
      </c>
    </row>
    <row r="178" spans="1:10" x14ac:dyDescent="0.25">
      <c r="A178">
        <v>294</v>
      </c>
      <c r="B178">
        <v>295</v>
      </c>
      <c r="C178">
        <v>293</v>
      </c>
      <c r="D178">
        <v>297</v>
      </c>
      <c r="E178">
        <v>298</v>
      </c>
      <c r="F178">
        <v>298</v>
      </c>
      <c r="G178">
        <v>296</v>
      </c>
      <c r="H178">
        <v>297</v>
      </c>
      <c r="I178">
        <v>294</v>
      </c>
      <c r="J178">
        <v>293</v>
      </c>
    </row>
    <row r="179" spans="1:10" x14ac:dyDescent="0.25">
      <c r="A179">
        <v>294</v>
      </c>
      <c r="B179">
        <v>295</v>
      </c>
      <c r="C179">
        <v>296</v>
      </c>
      <c r="D179">
        <v>294</v>
      </c>
      <c r="E179">
        <v>296</v>
      </c>
      <c r="F179">
        <v>294</v>
      </c>
      <c r="G179">
        <v>298</v>
      </c>
      <c r="H179">
        <v>294</v>
      </c>
      <c r="I179">
        <v>296</v>
      </c>
      <c r="J179">
        <v>294</v>
      </c>
    </row>
    <row r="180" spans="1:10" x14ac:dyDescent="0.25">
      <c r="A180">
        <v>295</v>
      </c>
      <c r="B180">
        <v>295</v>
      </c>
      <c r="C180">
        <v>296</v>
      </c>
      <c r="D180">
        <v>293</v>
      </c>
      <c r="E180">
        <v>294</v>
      </c>
      <c r="F180">
        <v>295</v>
      </c>
      <c r="G180">
        <v>295</v>
      </c>
      <c r="H180">
        <v>297</v>
      </c>
      <c r="I180">
        <v>297</v>
      </c>
      <c r="J180">
        <v>297</v>
      </c>
    </row>
    <row r="181" spans="1:10" x14ac:dyDescent="0.25">
      <c r="A181">
        <v>295</v>
      </c>
      <c r="B181">
        <v>295</v>
      </c>
      <c r="C181">
        <v>297</v>
      </c>
      <c r="D181">
        <v>295</v>
      </c>
      <c r="E181">
        <v>296</v>
      </c>
      <c r="F181">
        <v>296</v>
      </c>
      <c r="G181">
        <v>297</v>
      </c>
      <c r="H181">
        <v>295</v>
      </c>
      <c r="I181">
        <v>298</v>
      </c>
      <c r="J181">
        <v>293</v>
      </c>
    </row>
    <row r="182" spans="1:10" x14ac:dyDescent="0.25">
      <c r="A182">
        <v>296</v>
      </c>
      <c r="B182">
        <v>295</v>
      </c>
      <c r="C182">
        <v>295</v>
      </c>
      <c r="D182">
        <v>294</v>
      </c>
      <c r="E182">
        <v>294</v>
      </c>
      <c r="F182">
        <v>296</v>
      </c>
      <c r="G182">
        <v>298</v>
      </c>
      <c r="H182">
        <v>297</v>
      </c>
      <c r="I182">
        <v>297</v>
      </c>
      <c r="J182">
        <v>294</v>
      </c>
    </row>
    <row r="183" spans="1:10" x14ac:dyDescent="0.25">
      <c r="A183">
        <v>296</v>
      </c>
      <c r="B183">
        <v>295</v>
      </c>
      <c r="C183">
        <v>294</v>
      </c>
      <c r="D183">
        <v>294</v>
      </c>
      <c r="E183">
        <v>295</v>
      </c>
      <c r="F183">
        <v>297</v>
      </c>
      <c r="G183">
        <v>295</v>
      </c>
      <c r="H183">
        <v>296</v>
      </c>
      <c r="I183">
        <v>298</v>
      </c>
      <c r="J183">
        <v>294</v>
      </c>
    </row>
    <row r="184" spans="1:10" x14ac:dyDescent="0.25">
      <c r="A184">
        <v>297</v>
      </c>
      <c r="B184">
        <v>295</v>
      </c>
      <c r="C184">
        <v>298</v>
      </c>
      <c r="D184">
        <v>296</v>
      </c>
      <c r="E184">
        <v>294</v>
      </c>
      <c r="F184">
        <v>297</v>
      </c>
      <c r="G184">
        <v>294</v>
      </c>
      <c r="H184">
        <v>294</v>
      </c>
      <c r="I184">
        <v>297</v>
      </c>
      <c r="J184">
        <v>293</v>
      </c>
    </row>
    <row r="185" spans="1:10" x14ac:dyDescent="0.25">
      <c r="A185">
        <v>297</v>
      </c>
      <c r="B185">
        <v>295</v>
      </c>
      <c r="C185">
        <v>297</v>
      </c>
      <c r="D185">
        <v>296</v>
      </c>
      <c r="E185">
        <v>297</v>
      </c>
      <c r="F185">
        <v>297</v>
      </c>
      <c r="G185">
        <v>295</v>
      </c>
      <c r="H185">
        <v>294</v>
      </c>
      <c r="I185">
        <v>293</v>
      </c>
      <c r="J185">
        <v>298</v>
      </c>
    </row>
    <row r="186" spans="1:10" x14ac:dyDescent="0.25">
      <c r="A186">
        <v>297</v>
      </c>
      <c r="B186">
        <v>295</v>
      </c>
      <c r="C186">
        <v>296</v>
      </c>
      <c r="D186">
        <v>297</v>
      </c>
      <c r="E186">
        <v>297</v>
      </c>
      <c r="F186">
        <v>297</v>
      </c>
      <c r="G186">
        <v>293</v>
      </c>
      <c r="H186">
        <v>293</v>
      </c>
      <c r="I186">
        <v>298</v>
      </c>
      <c r="J186">
        <v>298</v>
      </c>
    </row>
    <row r="187" spans="1:10" x14ac:dyDescent="0.25">
      <c r="A187">
        <v>297</v>
      </c>
      <c r="B187">
        <v>295</v>
      </c>
      <c r="C187">
        <v>297</v>
      </c>
      <c r="D187">
        <v>295</v>
      </c>
      <c r="E187">
        <v>294</v>
      </c>
      <c r="F187">
        <v>293</v>
      </c>
      <c r="G187">
        <v>296</v>
      </c>
      <c r="H187">
        <v>295</v>
      </c>
      <c r="I187">
        <v>295</v>
      </c>
      <c r="J187">
        <v>296</v>
      </c>
    </row>
    <row r="188" spans="1:10" x14ac:dyDescent="0.25">
      <c r="A188">
        <v>297</v>
      </c>
      <c r="B188">
        <v>295</v>
      </c>
      <c r="C188">
        <v>296</v>
      </c>
      <c r="D188">
        <v>295</v>
      </c>
      <c r="E188">
        <v>295</v>
      </c>
      <c r="F188">
        <v>297</v>
      </c>
      <c r="G188">
        <v>297</v>
      </c>
      <c r="H188">
        <v>294</v>
      </c>
      <c r="I188">
        <v>297</v>
      </c>
      <c r="J188">
        <v>296</v>
      </c>
    </row>
    <row r="189" spans="1:10" x14ac:dyDescent="0.25">
      <c r="A189">
        <v>293</v>
      </c>
      <c r="B189">
        <v>296</v>
      </c>
      <c r="C189">
        <v>298</v>
      </c>
      <c r="D189">
        <v>293</v>
      </c>
      <c r="E189">
        <v>295</v>
      </c>
      <c r="F189">
        <v>297</v>
      </c>
      <c r="G189">
        <v>294</v>
      </c>
      <c r="H189">
        <v>298</v>
      </c>
      <c r="I189">
        <v>293</v>
      </c>
      <c r="J189">
        <v>297</v>
      </c>
    </row>
    <row r="190" spans="1:10" x14ac:dyDescent="0.25">
      <c r="A190">
        <v>294</v>
      </c>
      <c r="B190">
        <v>296</v>
      </c>
      <c r="C190">
        <v>296</v>
      </c>
      <c r="D190">
        <v>296</v>
      </c>
      <c r="E190">
        <v>296</v>
      </c>
      <c r="F190">
        <v>297</v>
      </c>
      <c r="G190">
        <v>295</v>
      </c>
      <c r="H190">
        <v>294</v>
      </c>
      <c r="I190">
        <v>295</v>
      </c>
      <c r="J190">
        <v>296</v>
      </c>
    </row>
    <row r="191" spans="1:10" x14ac:dyDescent="0.25">
      <c r="A191">
        <v>295</v>
      </c>
      <c r="B191">
        <v>296</v>
      </c>
      <c r="C191">
        <v>296</v>
      </c>
      <c r="D191">
        <v>294</v>
      </c>
      <c r="E191">
        <v>296</v>
      </c>
      <c r="F191">
        <v>297</v>
      </c>
      <c r="G191">
        <v>297</v>
      </c>
      <c r="H191">
        <v>296</v>
      </c>
      <c r="I191">
        <v>296</v>
      </c>
      <c r="J191">
        <v>295</v>
      </c>
    </row>
    <row r="192" spans="1:10" x14ac:dyDescent="0.25">
      <c r="A192">
        <v>296</v>
      </c>
      <c r="B192">
        <v>296</v>
      </c>
      <c r="C192">
        <v>298</v>
      </c>
      <c r="D192">
        <v>297</v>
      </c>
      <c r="E192">
        <v>293</v>
      </c>
      <c r="F192">
        <v>295</v>
      </c>
      <c r="G192">
        <v>293</v>
      </c>
      <c r="H192">
        <v>295</v>
      </c>
      <c r="I192">
        <v>297</v>
      </c>
      <c r="J192">
        <v>296</v>
      </c>
    </row>
    <row r="193" spans="1:10" x14ac:dyDescent="0.25">
      <c r="A193">
        <v>293</v>
      </c>
      <c r="B193">
        <v>297</v>
      </c>
      <c r="C193">
        <v>297</v>
      </c>
      <c r="D193">
        <v>293</v>
      </c>
      <c r="E193">
        <v>294</v>
      </c>
      <c r="F193">
        <v>296</v>
      </c>
      <c r="G193">
        <v>297</v>
      </c>
      <c r="H193">
        <v>297</v>
      </c>
      <c r="I193">
        <v>296</v>
      </c>
      <c r="J193">
        <v>294</v>
      </c>
    </row>
    <row r="194" spans="1:10" x14ac:dyDescent="0.25">
      <c r="A194">
        <v>294</v>
      </c>
      <c r="B194">
        <v>297</v>
      </c>
      <c r="C194">
        <v>293</v>
      </c>
      <c r="D194">
        <v>293</v>
      </c>
      <c r="E194">
        <v>297</v>
      </c>
      <c r="F194">
        <v>296</v>
      </c>
      <c r="G194">
        <v>298</v>
      </c>
      <c r="H194">
        <v>296</v>
      </c>
      <c r="I194">
        <v>295</v>
      </c>
      <c r="J194">
        <v>297</v>
      </c>
    </row>
    <row r="195" spans="1:10" x14ac:dyDescent="0.25">
      <c r="A195">
        <v>295</v>
      </c>
      <c r="B195">
        <v>297</v>
      </c>
      <c r="C195">
        <v>295</v>
      </c>
      <c r="D195">
        <v>297</v>
      </c>
      <c r="E195">
        <v>296</v>
      </c>
      <c r="F195">
        <v>298</v>
      </c>
      <c r="G195">
        <v>296</v>
      </c>
      <c r="H195">
        <v>295</v>
      </c>
      <c r="I195">
        <v>294</v>
      </c>
      <c r="J195">
        <v>295</v>
      </c>
    </row>
    <row r="196" spans="1:10" x14ac:dyDescent="0.25">
      <c r="A196">
        <v>295</v>
      </c>
      <c r="B196">
        <v>297</v>
      </c>
      <c r="C196">
        <v>294</v>
      </c>
      <c r="D196">
        <v>296</v>
      </c>
      <c r="E196">
        <v>297</v>
      </c>
      <c r="F196">
        <v>295</v>
      </c>
      <c r="G196">
        <v>294</v>
      </c>
      <c r="H196">
        <v>298</v>
      </c>
      <c r="I196">
        <v>294</v>
      </c>
      <c r="J196">
        <v>293</v>
      </c>
    </row>
    <row r="197" spans="1:10" x14ac:dyDescent="0.25">
      <c r="A197">
        <v>295</v>
      </c>
      <c r="B197">
        <v>297</v>
      </c>
      <c r="C197">
        <v>294</v>
      </c>
      <c r="D197">
        <v>296</v>
      </c>
      <c r="E197">
        <v>296</v>
      </c>
      <c r="F197">
        <v>297</v>
      </c>
      <c r="G197">
        <v>297</v>
      </c>
      <c r="H197">
        <v>293</v>
      </c>
      <c r="I197">
        <v>293</v>
      </c>
      <c r="J197">
        <v>294</v>
      </c>
    </row>
    <row r="198" spans="1:10" x14ac:dyDescent="0.25">
      <c r="A198">
        <v>297</v>
      </c>
      <c r="B198">
        <v>297</v>
      </c>
      <c r="C198">
        <v>297</v>
      </c>
      <c r="D198">
        <v>293</v>
      </c>
      <c r="E198">
        <v>297</v>
      </c>
      <c r="F198">
        <v>297</v>
      </c>
      <c r="G198">
        <v>298</v>
      </c>
      <c r="H198">
        <v>298</v>
      </c>
      <c r="I198">
        <v>298</v>
      </c>
      <c r="J198">
        <v>295</v>
      </c>
    </row>
    <row r="199" spans="1:10" x14ac:dyDescent="0.25">
      <c r="A199">
        <v>298</v>
      </c>
      <c r="B199">
        <v>297</v>
      </c>
      <c r="C199">
        <v>298</v>
      </c>
      <c r="D199">
        <v>295</v>
      </c>
      <c r="E199">
        <v>297</v>
      </c>
      <c r="F199">
        <v>296</v>
      </c>
      <c r="G199">
        <v>295</v>
      </c>
      <c r="H199">
        <v>295</v>
      </c>
      <c r="I199">
        <v>296</v>
      </c>
      <c r="J199">
        <v>295</v>
      </c>
    </row>
    <row r="200" spans="1:10" x14ac:dyDescent="0.25">
      <c r="A200">
        <v>296</v>
      </c>
      <c r="B200">
        <v>298</v>
      </c>
      <c r="C200">
        <v>296</v>
      </c>
      <c r="D200">
        <v>294</v>
      </c>
      <c r="E200">
        <v>296</v>
      </c>
      <c r="F200">
        <v>294</v>
      </c>
      <c r="G200">
        <v>297</v>
      </c>
      <c r="H200">
        <v>297</v>
      </c>
      <c r="I200">
        <v>296</v>
      </c>
      <c r="J200">
        <v>294</v>
      </c>
    </row>
    <row r="201" spans="1:10" x14ac:dyDescent="0.25">
      <c r="A201">
        <v>296</v>
      </c>
      <c r="B201">
        <v>298</v>
      </c>
      <c r="C201">
        <v>298</v>
      </c>
      <c r="D201">
        <v>296</v>
      </c>
      <c r="E201">
        <v>298</v>
      </c>
      <c r="F201">
        <v>297</v>
      </c>
      <c r="G201">
        <v>297</v>
      </c>
      <c r="H201">
        <v>295</v>
      </c>
      <c r="I201">
        <v>294</v>
      </c>
      <c r="J201">
        <v>295</v>
      </c>
    </row>
  </sheetData>
  <sortState xmlns:xlrd2="http://schemas.microsoft.com/office/spreadsheetml/2017/richdata2" ref="A2:J203">
    <sortCondition ref="B1:B2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ABC0-3C44-4992-9063-76573B44981F}">
  <dimension ref="A1:Z203"/>
  <sheetViews>
    <sheetView topLeftCell="A71" workbookViewId="0">
      <selection activeCell="I105" sqref="I105"/>
    </sheetView>
  </sheetViews>
  <sheetFormatPr defaultRowHeight="15" x14ac:dyDescent="0.25"/>
  <cols>
    <col min="1" max="9" width="11.140625" bestFit="1" customWidth="1"/>
    <col min="10" max="12" width="12.140625" bestFit="1" customWidth="1"/>
    <col min="14" max="14" width="9.140625" style="17"/>
  </cols>
  <sheetData>
    <row r="1" spans="1:26" s="13" customForma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5" t="s">
        <v>12</v>
      </c>
      <c r="N1" s="18" t="s">
        <v>286</v>
      </c>
      <c r="O1" s="15" t="s">
        <v>287</v>
      </c>
      <c r="P1" s="15" t="s">
        <v>288</v>
      </c>
      <c r="Q1" s="15" t="s">
        <v>290</v>
      </c>
      <c r="R1" s="15" t="s">
        <v>291</v>
      </c>
      <c r="S1" s="15" t="s">
        <v>292</v>
      </c>
      <c r="T1" s="15" t="s">
        <v>293</v>
      </c>
      <c r="U1" s="15" t="s">
        <v>294</v>
      </c>
      <c r="V1" s="15" t="s">
        <v>295</v>
      </c>
      <c r="W1" s="15" t="s">
        <v>296</v>
      </c>
      <c r="X1" s="15" t="s">
        <v>297</v>
      </c>
      <c r="Y1" s="15" t="s">
        <v>298</v>
      </c>
      <c r="Z1" s="15" t="s">
        <v>299</v>
      </c>
    </row>
    <row r="2" spans="1:26" s="13" customFormat="1" x14ac:dyDescent="0.25">
      <c r="A2" s="14" t="s">
        <v>13</v>
      </c>
      <c r="B2" s="14" t="s">
        <v>14</v>
      </c>
      <c r="C2" s="14">
        <v>0.61</v>
      </c>
      <c r="D2" s="14">
        <v>-4.9800000000000004</v>
      </c>
      <c r="E2" s="14">
        <v>-1.56</v>
      </c>
      <c r="F2" s="14">
        <v>-5.59</v>
      </c>
      <c r="G2" s="16">
        <v>-2.8</v>
      </c>
      <c r="H2" s="14">
        <v>3.39</v>
      </c>
      <c r="I2" s="14">
        <v>2.81</v>
      </c>
      <c r="J2" s="14">
        <v>-1.6</v>
      </c>
      <c r="K2" s="14">
        <v>1.71</v>
      </c>
      <c r="L2" s="14">
        <v>4.53</v>
      </c>
      <c r="M2" s="14">
        <f>HOUR(pomiary__2[[#This Row],[godzina]])</f>
        <v>11</v>
      </c>
      <c r="N2" s="16">
        <f>IF(AND(pomiary__2[[#This Row],[godzina2]]&lt;12, pomiary__2[[#This Row],[godzina2]]&gt;=5),pomiary__2[[#This Row],[czujnik5]],0)</f>
        <v>-2.8</v>
      </c>
      <c r="O2" s="14">
        <f>IF(pomiary__2[[#This Row],[zad1_pom]]&lt;&gt;0,1,0)</f>
        <v>1</v>
      </c>
      <c r="P2" s="14"/>
      <c r="Q2" s="14">
        <f>INT(pomiary__2[[#This Row],[czujnik1]]+273.5)</f>
        <v>274</v>
      </c>
      <c r="R2" s="14">
        <f>INT(pomiary__2[[#This Row],[czujnik2]]+273.5)</f>
        <v>268</v>
      </c>
      <c r="S2" s="14">
        <f>INT(pomiary__2[[#This Row],[czujnik3]]+273.5)</f>
        <v>271</v>
      </c>
      <c r="T2" s="14">
        <f>INT(pomiary__2[[#This Row],[czujnik4]]+273.5)</f>
        <v>267</v>
      </c>
      <c r="U2" s="14">
        <f>INT(pomiary__2[[#This Row],[czujnik5]]+273.5)</f>
        <v>270</v>
      </c>
      <c r="V2" s="14">
        <f>INT(pomiary__2[[#This Row],[czujnik6]]+273.5)</f>
        <v>276</v>
      </c>
      <c r="W2" s="14">
        <f>INT(pomiary__2[[#This Row],[czujnik7]]+273.5)</f>
        <v>276</v>
      </c>
      <c r="X2" s="14">
        <f>INT(pomiary__2[[#This Row],[czujnik8]]+273.5)</f>
        <v>271</v>
      </c>
      <c r="Y2" s="14">
        <f>INT(pomiary__2[[#This Row],[czujnik9]]+273.5)</f>
        <v>275</v>
      </c>
      <c r="Z2" s="14">
        <f>INT(pomiary__2[[#This Row],[czujnik10]]+273.5)</f>
        <v>278</v>
      </c>
    </row>
    <row r="3" spans="1:26" s="13" customFormat="1" x14ac:dyDescent="0.25">
      <c r="A3" s="14" t="s">
        <v>15</v>
      </c>
      <c r="B3" s="14" t="s">
        <v>16</v>
      </c>
      <c r="C3" s="14">
        <v>-4.5</v>
      </c>
      <c r="D3" s="14">
        <v>2.56</v>
      </c>
      <c r="E3" s="14">
        <v>-5.28</v>
      </c>
      <c r="F3" s="14">
        <v>-6.02</v>
      </c>
      <c r="G3" s="16">
        <v>-5.78</v>
      </c>
      <c r="H3" s="14">
        <v>-7.56</v>
      </c>
      <c r="I3" s="14">
        <v>-2.48</v>
      </c>
      <c r="J3" s="14">
        <v>3.31</v>
      </c>
      <c r="K3" s="14">
        <v>-5.4</v>
      </c>
      <c r="L3" s="14">
        <v>0.03</v>
      </c>
      <c r="M3" s="14">
        <f>HOUR(pomiary__2[[#This Row],[godzina]])</f>
        <v>7</v>
      </c>
      <c r="N3" s="16">
        <f>IF(AND(pomiary__2[[#This Row],[godzina2]]&lt;12, pomiary__2[[#This Row],[godzina2]]&gt;=5),pomiary__2[[#This Row],[czujnik5]],0)</f>
        <v>-5.78</v>
      </c>
      <c r="O3" s="14">
        <f>IF(pomiary__2[[#This Row],[zad1_pom]]&lt;&gt;0,1,0)</f>
        <v>1</v>
      </c>
      <c r="P3" s="14"/>
      <c r="Q3" s="14">
        <f>INT(pomiary__2[[#This Row],[czujnik1]]+273.5)</f>
        <v>269</v>
      </c>
      <c r="R3" s="14">
        <f>INT(pomiary__2[[#This Row],[czujnik2]]+273.5)</f>
        <v>276</v>
      </c>
      <c r="S3" s="14">
        <f>INT(pomiary__2[[#This Row],[czujnik3]]+273.5)</f>
        <v>268</v>
      </c>
      <c r="T3" s="14">
        <f>INT(pomiary__2[[#This Row],[czujnik4]]+273.5)</f>
        <v>267</v>
      </c>
      <c r="U3" s="14">
        <f>INT(pomiary__2[[#This Row],[czujnik5]]+273.5)</f>
        <v>267</v>
      </c>
      <c r="V3" s="14">
        <f>INT(pomiary__2[[#This Row],[czujnik6]]+273.5)</f>
        <v>265</v>
      </c>
      <c r="W3" s="14">
        <f>INT(pomiary__2[[#This Row],[czujnik7]]+273.5)</f>
        <v>271</v>
      </c>
      <c r="X3" s="14">
        <f>INT(pomiary__2[[#This Row],[czujnik8]]+273.5)</f>
        <v>276</v>
      </c>
      <c r="Y3" s="14">
        <f>INT(pomiary__2[[#This Row],[czujnik9]]+273.5)</f>
        <v>268</v>
      </c>
      <c r="Z3" s="14">
        <f>INT(pomiary__2[[#This Row],[czujnik10]]+273.5)</f>
        <v>273</v>
      </c>
    </row>
    <row r="4" spans="1:26" s="13" customFormat="1" x14ac:dyDescent="0.25">
      <c r="A4" s="14" t="s">
        <v>17</v>
      </c>
      <c r="B4" s="14" t="s">
        <v>18</v>
      </c>
      <c r="C4" s="14">
        <v>2.59</v>
      </c>
      <c r="D4" s="14">
        <v>-7.29</v>
      </c>
      <c r="E4" s="14">
        <v>1.55</v>
      </c>
      <c r="F4" s="14">
        <v>6.79</v>
      </c>
      <c r="G4" s="16">
        <v>3.87</v>
      </c>
      <c r="H4" s="14">
        <v>-7.74</v>
      </c>
      <c r="I4" s="14">
        <v>4.5199999999999996</v>
      </c>
      <c r="J4" s="14">
        <v>-4.7699999999999996</v>
      </c>
      <c r="K4" s="14">
        <v>-3.88</v>
      </c>
      <c r="L4" s="14">
        <v>-4.25</v>
      </c>
      <c r="M4" s="14">
        <f>HOUR(pomiary__2[[#This Row],[godzina]])</f>
        <v>10</v>
      </c>
      <c r="N4" s="16">
        <f>IF(AND(pomiary__2[[#This Row],[godzina2]]&lt;12, pomiary__2[[#This Row],[godzina2]]&gt;=5),pomiary__2[[#This Row],[czujnik5]],0)</f>
        <v>3.87</v>
      </c>
      <c r="O4" s="14">
        <f>IF(pomiary__2[[#This Row],[zad1_pom]]&lt;&gt;0,1,0)</f>
        <v>1</v>
      </c>
      <c r="P4" s="14"/>
      <c r="Q4" s="14">
        <f>INT(pomiary__2[[#This Row],[czujnik1]]+273.5)</f>
        <v>276</v>
      </c>
      <c r="R4" s="14">
        <f>INT(pomiary__2[[#This Row],[czujnik2]]+273.5)</f>
        <v>266</v>
      </c>
      <c r="S4" s="14">
        <f>INT(pomiary__2[[#This Row],[czujnik3]]+273.5)</f>
        <v>275</v>
      </c>
      <c r="T4" s="14">
        <f>INT(pomiary__2[[#This Row],[czujnik4]]+273.5)</f>
        <v>280</v>
      </c>
      <c r="U4" s="14">
        <f>INT(pomiary__2[[#This Row],[czujnik5]]+273.5)</f>
        <v>277</v>
      </c>
      <c r="V4" s="14">
        <f>INT(pomiary__2[[#This Row],[czujnik6]]+273.5)</f>
        <v>265</v>
      </c>
      <c r="W4" s="14">
        <f>INT(pomiary__2[[#This Row],[czujnik7]]+273.5)</f>
        <v>278</v>
      </c>
      <c r="X4" s="14">
        <f>INT(pomiary__2[[#This Row],[czujnik8]]+273.5)</f>
        <v>268</v>
      </c>
      <c r="Y4" s="14">
        <f>INT(pomiary__2[[#This Row],[czujnik9]]+273.5)</f>
        <v>269</v>
      </c>
      <c r="Z4" s="14">
        <f>INT(pomiary__2[[#This Row],[czujnik10]]+273.5)</f>
        <v>269</v>
      </c>
    </row>
    <row r="5" spans="1:26" s="13" customFormat="1" x14ac:dyDescent="0.25">
      <c r="A5" s="14" t="s">
        <v>19</v>
      </c>
      <c r="B5" s="14" t="s">
        <v>20</v>
      </c>
      <c r="C5" s="14">
        <v>7.76</v>
      </c>
      <c r="D5" s="14">
        <v>-7.18</v>
      </c>
      <c r="E5" s="14">
        <v>-0.49</v>
      </c>
      <c r="F5" s="14">
        <v>-2.23</v>
      </c>
      <c r="G5" s="16">
        <v>6.46</v>
      </c>
      <c r="H5" s="14">
        <v>3.09</v>
      </c>
      <c r="I5" s="14">
        <v>-0.48</v>
      </c>
      <c r="J5" s="14">
        <v>-2.84</v>
      </c>
      <c r="K5" s="14">
        <v>-1.31</v>
      </c>
      <c r="L5" s="14">
        <v>-2.96</v>
      </c>
      <c r="M5" s="14">
        <f>HOUR(pomiary__2[[#This Row],[godzina]])</f>
        <v>0</v>
      </c>
      <c r="N5" s="16">
        <f>IF(AND(pomiary__2[[#This Row],[godzina2]]&lt;12, pomiary__2[[#This Row],[godzina2]]&gt;=5),pomiary__2[[#This Row],[czujnik5]],0)</f>
        <v>0</v>
      </c>
      <c r="O5" s="14">
        <f>IF(pomiary__2[[#This Row],[zad1_pom]]&lt;&gt;0,1,0)</f>
        <v>0</v>
      </c>
      <c r="P5" s="14"/>
      <c r="Q5" s="14">
        <f>INT(pomiary__2[[#This Row],[czujnik1]]+273.5)</f>
        <v>281</v>
      </c>
      <c r="R5" s="14">
        <f>INT(pomiary__2[[#This Row],[czujnik2]]+273.5)</f>
        <v>266</v>
      </c>
      <c r="S5" s="14">
        <f>INT(pomiary__2[[#This Row],[czujnik3]]+273.5)</f>
        <v>273</v>
      </c>
      <c r="T5" s="14">
        <f>INT(pomiary__2[[#This Row],[czujnik4]]+273.5)</f>
        <v>271</v>
      </c>
      <c r="U5" s="14">
        <f>INT(pomiary__2[[#This Row],[czujnik5]]+273.5)</f>
        <v>279</v>
      </c>
      <c r="V5" s="14">
        <f>INT(pomiary__2[[#This Row],[czujnik6]]+273.5)</f>
        <v>276</v>
      </c>
      <c r="W5" s="14">
        <f>INT(pomiary__2[[#This Row],[czujnik7]]+273.5)</f>
        <v>273</v>
      </c>
      <c r="X5" s="14">
        <f>INT(pomiary__2[[#This Row],[czujnik8]]+273.5)</f>
        <v>270</v>
      </c>
      <c r="Y5" s="14">
        <f>INT(pomiary__2[[#This Row],[czujnik9]]+273.5)</f>
        <v>272</v>
      </c>
      <c r="Z5" s="14">
        <f>INT(pomiary__2[[#This Row],[czujnik10]]+273.5)</f>
        <v>270</v>
      </c>
    </row>
    <row r="6" spans="1:26" s="13" customFormat="1" x14ac:dyDescent="0.25">
      <c r="A6" s="14" t="s">
        <v>21</v>
      </c>
      <c r="B6" s="14" t="s">
        <v>22</v>
      </c>
      <c r="C6" s="14">
        <v>7.12</v>
      </c>
      <c r="D6" s="14">
        <v>5.13</v>
      </c>
      <c r="E6" s="14">
        <v>-3.67</v>
      </c>
      <c r="F6" s="14">
        <v>-3.5</v>
      </c>
      <c r="G6" s="16">
        <v>8.14</v>
      </c>
      <c r="H6" s="14">
        <v>-5.31</v>
      </c>
      <c r="I6" s="14">
        <v>-0.44</v>
      </c>
      <c r="J6" s="14">
        <v>0.87</v>
      </c>
      <c r="K6" s="14">
        <v>-5.21</v>
      </c>
      <c r="L6" s="14">
        <v>-3.49</v>
      </c>
      <c r="M6" s="14">
        <f>HOUR(pomiary__2[[#This Row],[godzina]])</f>
        <v>10</v>
      </c>
      <c r="N6" s="16">
        <f>IF(AND(pomiary__2[[#This Row],[godzina2]]&lt;12, pomiary__2[[#This Row],[godzina2]]&gt;=5),pomiary__2[[#This Row],[czujnik5]],0)</f>
        <v>8.14</v>
      </c>
      <c r="O6" s="14">
        <f>IF(pomiary__2[[#This Row],[zad1_pom]]&lt;&gt;0,1,0)</f>
        <v>1</v>
      </c>
      <c r="P6" s="14"/>
      <c r="Q6" s="14">
        <f>INT(pomiary__2[[#This Row],[czujnik1]]+273.5)</f>
        <v>280</v>
      </c>
      <c r="R6" s="14">
        <f>INT(pomiary__2[[#This Row],[czujnik2]]+273.5)</f>
        <v>278</v>
      </c>
      <c r="S6" s="14">
        <f>INT(pomiary__2[[#This Row],[czujnik3]]+273.5)</f>
        <v>269</v>
      </c>
      <c r="T6" s="14">
        <f>INT(pomiary__2[[#This Row],[czujnik4]]+273.5)</f>
        <v>270</v>
      </c>
      <c r="U6" s="14">
        <f>INT(pomiary__2[[#This Row],[czujnik5]]+273.5)</f>
        <v>281</v>
      </c>
      <c r="V6" s="14">
        <f>INT(pomiary__2[[#This Row],[czujnik6]]+273.5)</f>
        <v>268</v>
      </c>
      <c r="W6" s="14">
        <f>INT(pomiary__2[[#This Row],[czujnik7]]+273.5)</f>
        <v>273</v>
      </c>
      <c r="X6" s="14">
        <f>INT(pomiary__2[[#This Row],[czujnik8]]+273.5)</f>
        <v>274</v>
      </c>
      <c r="Y6" s="14">
        <f>INT(pomiary__2[[#This Row],[czujnik9]]+273.5)</f>
        <v>268</v>
      </c>
      <c r="Z6" s="14">
        <f>INT(pomiary__2[[#This Row],[czujnik10]]+273.5)</f>
        <v>270</v>
      </c>
    </row>
    <row r="7" spans="1:26" s="13" customFormat="1" x14ac:dyDescent="0.25">
      <c r="A7" s="14" t="s">
        <v>23</v>
      </c>
      <c r="B7" s="14" t="s">
        <v>24</v>
      </c>
      <c r="C7" s="14">
        <v>4.1100000000000003</v>
      </c>
      <c r="D7" s="14">
        <v>0.85</v>
      </c>
      <c r="E7" s="14">
        <v>-3.78</v>
      </c>
      <c r="F7" s="14">
        <v>-7.4</v>
      </c>
      <c r="G7" s="16">
        <v>3.55</v>
      </c>
      <c r="H7" s="14">
        <v>-3.54</v>
      </c>
      <c r="I7" s="14">
        <v>-3.92</v>
      </c>
      <c r="J7" s="14">
        <v>1.5</v>
      </c>
      <c r="K7" s="14">
        <v>-3.41</v>
      </c>
      <c r="L7" s="14">
        <v>4.67</v>
      </c>
      <c r="M7" s="14">
        <f>HOUR(pomiary__2[[#This Row],[godzina]])</f>
        <v>3</v>
      </c>
      <c r="N7" s="16">
        <f>IF(AND(pomiary__2[[#This Row],[godzina2]]&lt;12, pomiary__2[[#This Row],[godzina2]]&gt;=5),pomiary__2[[#This Row],[czujnik5]],0)</f>
        <v>0</v>
      </c>
      <c r="O7" s="14">
        <f>IF(pomiary__2[[#This Row],[zad1_pom]]&lt;&gt;0,1,0)</f>
        <v>0</v>
      </c>
      <c r="P7" s="14"/>
      <c r="Q7" s="14">
        <f>INT(pomiary__2[[#This Row],[czujnik1]]+273.5)</f>
        <v>277</v>
      </c>
      <c r="R7" s="14">
        <f>INT(pomiary__2[[#This Row],[czujnik2]]+273.5)</f>
        <v>274</v>
      </c>
      <c r="S7" s="14">
        <f>INT(pomiary__2[[#This Row],[czujnik3]]+273.5)</f>
        <v>269</v>
      </c>
      <c r="T7" s="14">
        <f>INT(pomiary__2[[#This Row],[czujnik4]]+273.5)</f>
        <v>266</v>
      </c>
      <c r="U7" s="14">
        <f>INT(pomiary__2[[#This Row],[czujnik5]]+273.5)</f>
        <v>277</v>
      </c>
      <c r="V7" s="14">
        <f>INT(pomiary__2[[#This Row],[czujnik6]]+273.5)</f>
        <v>269</v>
      </c>
      <c r="W7" s="14">
        <f>INT(pomiary__2[[#This Row],[czujnik7]]+273.5)</f>
        <v>269</v>
      </c>
      <c r="X7" s="14">
        <f>INT(pomiary__2[[#This Row],[czujnik8]]+273.5)</f>
        <v>275</v>
      </c>
      <c r="Y7" s="14">
        <f>INT(pomiary__2[[#This Row],[czujnik9]]+273.5)</f>
        <v>270</v>
      </c>
      <c r="Z7" s="14">
        <f>INT(pomiary__2[[#This Row],[czujnik10]]+273.5)</f>
        <v>278</v>
      </c>
    </row>
    <row r="8" spans="1:26" s="13" customFormat="1" x14ac:dyDescent="0.25">
      <c r="A8" s="14" t="s">
        <v>25</v>
      </c>
      <c r="B8" s="14" t="s">
        <v>26</v>
      </c>
      <c r="C8" s="14">
        <v>-5.38</v>
      </c>
      <c r="D8" s="14">
        <v>5.93</v>
      </c>
      <c r="E8" s="14">
        <v>-7.57</v>
      </c>
      <c r="F8" s="14">
        <v>4.72</v>
      </c>
      <c r="G8" s="16">
        <v>2.64</v>
      </c>
      <c r="H8" s="14">
        <v>7.75</v>
      </c>
      <c r="I8" s="14">
        <v>-4.3499999999999996</v>
      </c>
      <c r="J8" s="14">
        <v>-6.59</v>
      </c>
      <c r="K8" s="14">
        <v>-7.28</v>
      </c>
      <c r="L8" s="14">
        <v>7.83</v>
      </c>
      <c r="M8" s="14">
        <f>HOUR(pomiary__2[[#This Row],[godzina]])</f>
        <v>1</v>
      </c>
      <c r="N8" s="16">
        <f>IF(AND(pomiary__2[[#This Row],[godzina2]]&lt;12, pomiary__2[[#This Row],[godzina2]]&gt;=5),pomiary__2[[#This Row],[czujnik5]],0)</f>
        <v>0</v>
      </c>
      <c r="O8" s="14">
        <f>IF(pomiary__2[[#This Row],[zad1_pom]]&lt;&gt;0,1,0)</f>
        <v>0</v>
      </c>
      <c r="P8" s="14"/>
      <c r="Q8" s="14">
        <f>INT(pomiary__2[[#This Row],[czujnik1]]+273.5)</f>
        <v>268</v>
      </c>
      <c r="R8" s="14">
        <f>INT(pomiary__2[[#This Row],[czujnik2]]+273.5)</f>
        <v>279</v>
      </c>
      <c r="S8" s="14">
        <f>INT(pomiary__2[[#This Row],[czujnik3]]+273.5)</f>
        <v>265</v>
      </c>
      <c r="T8" s="14">
        <f>INT(pomiary__2[[#This Row],[czujnik4]]+273.5)</f>
        <v>278</v>
      </c>
      <c r="U8" s="14">
        <f>INT(pomiary__2[[#This Row],[czujnik5]]+273.5)</f>
        <v>276</v>
      </c>
      <c r="V8" s="14">
        <f>INT(pomiary__2[[#This Row],[czujnik6]]+273.5)</f>
        <v>281</v>
      </c>
      <c r="W8" s="14">
        <f>INT(pomiary__2[[#This Row],[czujnik7]]+273.5)</f>
        <v>269</v>
      </c>
      <c r="X8" s="14">
        <f>INT(pomiary__2[[#This Row],[czujnik8]]+273.5)</f>
        <v>266</v>
      </c>
      <c r="Y8" s="14">
        <f>INT(pomiary__2[[#This Row],[czujnik9]]+273.5)</f>
        <v>266</v>
      </c>
      <c r="Z8" s="14">
        <f>INT(pomiary__2[[#This Row],[czujnik10]]+273.5)</f>
        <v>281</v>
      </c>
    </row>
    <row r="9" spans="1:26" s="13" customFormat="1" x14ac:dyDescent="0.25">
      <c r="A9" s="14" t="s">
        <v>27</v>
      </c>
      <c r="B9" s="14" t="s">
        <v>28</v>
      </c>
      <c r="C9" s="14">
        <v>3.21</v>
      </c>
      <c r="D9" s="14">
        <v>-7.03</v>
      </c>
      <c r="E9" s="14">
        <v>-6.63</v>
      </c>
      <c r="F9" s="14">
        <v>-2.59</v>
      </c>
      <c r="G9" s="16">
        <v>6.44</v>
      </c>
      <c r="H9" s="14">
        <v>1.67</v>
      </c>
      <c r="I9" s="14">
        <v>7.34</v>
      </c>
      <c r="J9" s="14">
        <v>7.78</v>
      </c>
      <c r="K9" s="14">
        <v>2.48</v>
      </c>
      <c r="L9" s="14">
        <v>-2.82</v>
      </c>
      <c r="M9" s="14">
        <f>HOUR(pomiary__2[[#This Row],[godzina]])</f>
        <v>3</v>
      </c>
      <c r="N9" s="16">
        <f>IF(AND(pomiary__2[[#This Row],[godzina2]]&lt;12, pomiary__2[[#This Row],[godzina2]]&gt;=5),pomiary__2[[#This Row],[czujnik5]],0)</f>
        <v>0</v>
      </c>
      <c r="O9" s="14">
        <f>IF(pomiary__2[[#This Row],[zad1_pom]]&lt;&gt;0,1,0)</f>
        <v>0</v>
      </c>
      <c r="P9" s="14"/>
      <c r="Q9" s="14">
        <f>INT(pomiary__2[[#This Row],[czujnik1]]+273.5)</f>
        <v>276</v>
      </c>
      <c r="R9" s="14">
        <f>INT(pomiary__2[[#This Row],[czujnik2]]+273.5)</f>
        <v>266</v>
      </c>
      <c r="S9" s="14">
        <f>INT(pomiary__2[[#This Row],[czujnik3]]+273.5)</f>
        <v>266</v>
      </c>
      <c r="T9" s="14">
        <f>INT(pomiary__2[[#This Row],[czujnik4]]+273.5)</f>
        <v>270</v>
      </c>
      <c r="U9" s="14">
        <f>INT(pomiary__2[[#This Row],[czujnik5]]+273.5)</f>
        <v>279</v>
      </c>
      <c r="V9" s="14">
        <f>INT(pomiary__2[[#This Row],[czujnik6]]+273.5)</f>
        <v>275</v>
      </c>
      <c r="W9" s="14">
        <f>INT(pomiary__2[[#This Row],[czujnik7]]+273.5)</f>
        <v>280</v>
      </c>
      <c r="X9" s="14">
        <f>INT(pomiary__2[[#This Row],[czujnik8]]+273.5)</f>
        <v>281</v>
      </c>
      <c r="Y9" s="14">
        <f>INT(pomiary__2[[#This Row],[czujnik9]]+273.5)</f>
        <v>275</v>
      </c>
      <c r="Z9" s="14">
        <f>INT(pomiary__2[[#This Row],[czujnik10]]+273.5)</f>
        <v>270</v>
      </c>
    </row>
    <row r="10" spans="1:26" s="13" customFormat="1" x14ac:dyDescent="0.25">
      <c r="A10" s="14" t="s">
        <v>29</v>
      </c>
      <c r="B10" s="14" t="s">
        <v>30</v>
      </c>
      <c r="C10" s="14">
        <v>1.94</v>
      </c>
      <c r="D10" s="14">
        <v>1.72</v>
      </c>
      <c r="E10" s="14">
        <v>-1.91</v>
      </c>
      <c r="F10" s="14">
        <v>-5.44</v>
      </c>
      <c r="G10" s="16">
        <v>2.11</v>
      </c>
      <c r="H10" s="14">
        <v>-2.93</v>
      </c>
      <c r="I10" s="14">
        <v>-3.28</v>
      </c>
      <c r="J10" s="14">
        <v>-7.12</v>
      </c>
      <c r="K10" s="14">
        <v>2.12</v>
      </c>
      <c r="L10" s="14">
        <v>7.35</v>
      </c>
      <c r="M10" s="14">
        <f>HOUR(pomiary__2[[#This Row],[godzina]])</f>
        <v>2</v>
      </c>
      <c r="N10" s="16">
        <f>IF(AND(pomiary__2[[#This Row],[godzina2]]&lt;12, pomiary__2[[#This Row],[godzina2]]&gt;=5),pomiary__2[[#This Row],[czujnik5]],0)</f>
        <v>0</v>
      </c>
      <c r="O10" s="14">
        <f>IF(pomiary__2[[#This Row],[zad1_pom]]&lt;&gt;0,1,0)</f>
        <v>0</v>
      </c>
      <c r="P10" s="14"/>
      <c r="Q10" s="14">
        <f>INT(pomiary__2[[#This Row],[czujnik1]]+273.5)</f>
        <v>275</v>
      </c>
      <c r="R10" s="14">
        <f>INT(pomiary__2[[#This Row],[czujnik2]]+273.5)</f>
        <v>275</v>
      </c>
      <c r="S10" s="14">
        <f>INT(pomiary__2[[#This Row],[czujnik3]]+273.5)</f>
        <v>271</v>
      </c>
      <c r="T10" s="14">
        <f>INT(pomiary__2[[#This Row],[czujnik4]]+273.5)</f>
        <v>268</v>
      </c>
      <c r="U10" s="14">
        <f>INT(pomiary__2[[#This Row],[czujnik5]]+273.5)</f>
        <v>275</v>
      </c>
      <c r="V10" s="14">
        <f>INT(pomiary__2[[#This Row],[czujnik6]]+273.5)</f>
        <v>270</v>
      </c>
      <c r="W10" s="14">
        <f>INT(pomiary__2[[#This Row],[czujnik7]]+273.5)</f>
        <v>270</v>
      </c>
      <c r="X10" s="14">
        <f>INT(pomiary__2[[#This Row],[czujnik8]]+273.5)</f>
        <v>266</v>
      </c>
      <c r="Y10" s="14">
        <f>INT(pomiary__2[[#This Row],[czujnik9]]+273.5)</f>
        <v>275</v>
      </c>
      <c r="Z10" s="14">
        <f>INT(pomiary__2[[#This Row],[czujnik10]]+273.5)</f>
        <v>280</v>
      </c>
    </row>
    <row r="11" spans="1:26" s="13" customFormat="1" x14ac:dyDescent="0.25">
      <c r="A11" s="14" t="s">
        <v>29</v>
      </c>
      <c r="B11" s="14" t="s">
        <v>31</v>
      </c>
      <c r="C11" s="14">
        <v>8.81</v>
      </c>
      <c r="D11" s="14">
        <v>-1.66</v>
      </c>
      <c r="E11" s="14">
        <v>2.0099999999999998</v>
      </c>
      <c r="F11" s="14">
        <v>1.63</v>
      </c>
      <c r="G11" s="16">
        <v>8.82</v>
      </c>
      <c r="H11" s="14">
        <v>4.05</v>
      </c>
      <c r="I11" s="14">
        <v>-5.04</v>
      </c>
      <c r="J11" s="14">
        <v>8.32</v>
      </c>
      <c r="K11" s="14">
        <v>-6.62</v>
      </c>
      <c r="L11" s="14">
        <v>-7.35</v>
      </c>
      <c r="M11" s="14">
        <f>HOUR(pomiary__2[[#This Row],[godzina]])</f>
        <v>5</v>
      </c>
      <c r="N11" s="16">
        <f>IF(AND(pomiary__2[[#This Row],[godzina2]]&lt;12, pomiary__2[[#This Row],[godzina2]]&gt;=5),pomiary__2[[#This Row],[czujnik5]],0)</f>
        <v>8.82</v>
      </c>
      <c r="O11" s="14">
        <f>IF(pomiary__2[[#This Row],[zad1_pom]]&lt;&gt;0,1,0)</f>
        <v>1</v>
      </c>
      <c r="P11" s="14"/>
      <c r="Q11" s="14">
        <f>INT(pomiary__2[[#This Row],[czujnik1]]+273.5)</f>
        <v>282</v>
      </c>
      <c r="R11" s="14">
        <f>INT(pomiary__2[[#This Row],[czujnik2]]+273.5)</f>
        <v>271</v>
      </c>
      <c r="S11" s="14">
        <f>INT(pomiary__2[[#This Row],[czujnik3]]+273.5)</f>
        <v>275</v>
      </c>
      <c r="T11" s="14">
        <f>INT(pomiary__2[[#This Row],[czujnik4]]+273.5)</f>
        <v>275</v>
      </c>
      <c r="U11" s="14">
        <f>INT(pomiary__2[[#This Row],[czujnik5]]+273.5)</f>
        <v>282</v>
      </c>
      <c r="V11" s="14">
        <f>INT(pomiary__2[[#This Row],[czujnik6]]+273.5)</f>
        <v>277</v>
      </c>
      <c r="W11" s="14">
        <f>INT(pomiary__2[[#This Row],[czujnik7]]+273.5)</f>
        <v>268</v>
      </c>
      <c r="X11" s="14">
        <f>INT(pomiary__2[[#This Row],[czujnik8]]+273.5)</f>
        <v>281</v>
      </c>
      <c r="Y11" s="14">
        <f>INT(pomiary__2[[#This Row],[czujnik9]]+273.5)</f>
        <v>266</v>
      </c>
      <c r="Z11" s="14">
        <f>INT(pomiary__2[[#This Row],[czujnik10]]+273.5)</f>
        <v>266</v>
      </c>
    </row>
    <row r="12" spans="1:26" s="13" customFormat="1" x14ac:dyDescent="0.25">
      <c r="A12" s="14" t="s">
        <v>32</v>
      </c>
      <c r="B12" s="14" t="s">
        <v>33</v>
      </c>
      <c r="C12" s="14">
        <v>4</v>
      </c>
      <c r="D12" s="14">
        <v>-6.72</v>
      </c>
      <c r="E12" s="14">
        <v>2.4300000000000002</v>
      </c>
      <c r="F12" s="14">
        <v>-2.0299999999999998</v>
      </c>
      <c r="G12" s="16">
        <v>-3.87</v>
      </c>
      <c r="H12" s="14">
        <v>-3.7</v>
      </c>
      <c r="I12" s="14">
        <v>-7.09</v>
      </c>
      <c r="J12" s="14">
        <v>2.88</v>
      </c>
      <c r="K12" s="14">
        <v>2.58</v>
      </c>
      <c r="L12" s="14">
        <v>-6.66</v>
      </c>
      <c r="M12" s="14">
        <f>HOUR(pomiary__2[[#This Row],[godzina]])</f>
        <v>8</v>
      </c>
      <c r="N12" s="16">
        <f>IF(AND(pomiary__2[[#This Row],[godzina2]]&lt;12, pomiary__2[[#This Row],[godzina2]]&gt;=5),pomiary__2[[#This Row],[czujnik5]],0)</f>
        <v>-3.87</v>
      </c>
      <c r="O12" s="14">
        <f>IF(pomiary__2[[#This Row],[zad1_pom]]&lt;&gt;0,1,0)</f>
        <v>1</v>
      </c>
      <c r="P12" s="14"/>
      <c r="Q12" s="14">
        <f>INT(pomiary__2[[#This Row],[czujnik1]]+273.5)</f>
        <v>277</v>
      </c>
      <c r="R12" s="14">
        <f>INT(pomiary__2[[#This Row],[czujnik2]]+273.5)</f>
        <v>266</v>
      </c>
      <c r="S12" s="14">
        <f>INT(pomiary__2[[#This Row],[czujnik3]]+273.5)</f>
        <v>275</v>
      </c>
      <c r="T12" s="14">
        <f>INT(pomiary__2[[#This Row],[czujnik4]]+273.5)</f>
        <v>271</v>
      </c>
      <c r="U12" s="14">
        <f>INT(pomiary__2[[#This Row],[czujnik5]]+273.5)</f>
        <v>269</v>
      </c>
      <c r="V12" s="14">
        <f>INT(pomiary__2[[#This Row],[czujnik6]]+273.5)</f>
        <v>269</v>
      </c>
      <c r="W12" s="14">
        <f>INT(pomiary__2[[#This Row],[czujnik7]]+273.5)</f>
        <v>266</v>
      </c>
      <c r="X12" s="14">
        <f>INT(pomiary__2[[#This Row],[czujnik8]]+273.5)</f>
        <v>276</v>
      </c>
      <c r="Y12" s="14">
        <f>INT(pomiary__2[[#This Row],[czujnik9]]+273.5)</f>
        <v>276</v>
      </c>
      <c r="Z12" s="14">
        <f>INT(pomiary__2[[#This Row],[czujnik10]]+273.5)</f>
        <v>266</v>
      </c>
    </row>
    <row r="13" spans="1:26" s="13" customFormat="1" x14ac:dyDescent="0.25">
      <c r="A13" s="14" t="s">
        <v>34</v>
      </c>
      <c r="B13" s="14" t="s">
        <v>35</v>
      </c>
      <c r="C13" s="14">
        <v>-4.59</v>
      </c>
      <c r="D13" s="14">
        <v>5.74</v>
      </c>
      <c r="E13" s="14">
        <v>-6.21</v>
      </c>
      <c r="F13" s="14">
        <v>-3.63</v>
      </c>
      <c r="G13" s="16">
        <v>7.35</v>
      </c>
      <c r="H13" s="14">
        <v>-7.64</v>
      </c>
      <c r="I13" s="14">
        <v>-5.73</v>
      </c>
      <c r="J13" s="14">
        <v>-6.54</v>
      </c>
      <c r="K13" s="14">
        <v>-2.4300000000000002</v>
      </c>
      <c r="L13" s="14">
        <v>-1.43</v>
      </c>
      <c r="M13" s="14">
        <f>HOUR(pomiary__2[[#This Row],[godzina]])</f>
        <v>6</v>
      </c>
      <c r="N13" s="16">
        <f>IF(AND(pomiary__2[[#This Row],[godzina2]]&lt;12, pomiary__2[[#This Row],[godzina2]]&gt;=5),pomiary__2[[#This Row],[czujnik5]],0)</f>
        <v>7.35</v>
      </c>
      <c r="O13" s="14">
        <f>IF(pomiary__2[[#This Row],[zad1_pom]]&lt;&gt;0,1,0)</f>
        <v>1</v>
      </c>
      <c r="P13" s="14"/>
      <c r="Q13" s="14">
        <f>INT(pomiary__2[[#This Row],[czujnik1]]+273.5)</f>
        <v>268</v>
      </c>
      <c r="R13" s="14">
        <f>INT(pomiary__2[[#This Row],[czujnik2]]+273.5)</f>
        <v>279</v>
      </c>
      <c r="S13" s="14">
        <f>INT(pomiary__2[[#This Row],[czujnik3]]+273.5)</f>
        <v>267</v>
      </c>
      <c r="T13" s="14">
        <f>INT(pomiary__2[[#This Row],[czujnik4]]+273.5)</f>
        <v>269</v>
      </c>
      <c r="U13" s="14">
        <f>INT(pomiary__2[[#This Row],[czujnik5]]+273.5)</f>
        <v>280</v>
      </c>
      <c r="V13" s="14">
        <f>INT(pomiary__2[[#This Row],[czujnik6]]+273.5)</f>
        <v>265</v>
      </c>
      <c r="W13" s="14">
        <f>INT(pomiary__2[[#This Row],[czujnik7]]+273.5)</f>
        <v>267</v>
      </c>
      <c r="X13" s="14">
        <f>INT(pomiary__2[[#This Row],[czujnik8]]+273.5)</f>
        <v>266</v>
      </c>
      <c r="Y13" s="14">
        <f>INT(pomiary__2[[#This Row],[czujnik9]]+273.5)</f>
        <v>271</v>
      </c>
      <c r="Z13" s="14">
        <f>INT(pomiary__2[[#This Row],[czujnik10]]+273.5)</f>
        <v>272</v>
      </c>
    </row>
    <row r="14" spans="1:26" s="13" customFormat="1" x14ac:dyDescent="0.25">
      <c r="A14" s="14" t="s">
        <v>34</v>
      </c>
      <c r="B14" s="14" t="s">
        <v>36</v>
      </c>
      <c r="C14" s="14">
        <v>-5.82</v>
      </c>
      <c r="D14" s="14">
        <v>5.44</v>
      </c>
      <c r="E14" s="14">
        <v>-2.4700000000000002</v>
      </c>
      <c r="F14" s="14">
        <v>-5.69</v>
      </c>
      <c r="G14" s="16">
        <v>8.43</v>
      </c>
      <c r="H14" s="14">
        <v>-6.41</v>
      </c>
      <c r="I14" s="14">
        <v>-7.59</v>
      </c>
      <c r="J14" s="14">
        <v>4.29</v>
      </c>
      <c r="K14" s="14">
        <v>-7.29</v>
      </c>
      <c r="L14" s="14">
        <v>8.5299999999999994</v>
      </c>
      <c r="M14" s="14">
        <f>HOUR(pomiary__2[[#This Row],[godzina]])</f>
        <v>8</v>
      </c>
      <c r="N14" s="16">
        <f>IF(AND(pomiary__2[[#This Row],[godzina2]]&lt;12, pomiary__2[[#This Row],[godzina2]]&gt;=5),pomiary__2[[#This Row],[czujnik5]],0)</f>
        <v>8.43</v>
      </c>
      <c r="O14" s="14">
        <f>IF(pomiary__2[[#This Row],[zad1_pom]]&lt;&gt;0,1,0)</f>
        <v>1</v>
      </c>
      <c r="P14" s="14"/>
      <c r="Q14" s="14">
        <f>INT(pomiary__2[[#This Row],[czujnik1]]+273.5)</f>
        <v>267</v>
      </c>
      <c r="R14" s="14">
        <f>INT(pomiary__2[[#This Row],[czujnik2]]+273.5)</f>
        <v>278</v>
      </c>
      <c r="S14" s="14">
        <f>INT(pomiary__2[[#This Row],[czujnik3]]+273.5)</f>
        <v>271</v>
      </c>
      <c r="T14" s="14">
        <f>INT(pomiary__2[[#This Row],[czujnik4]]+273.5)</f>
        <v>267</v>
      </c>
      <c r="U14" s="14">
        <f>INT(pomiary__2[[#This Row],[czujnik5]]+273.5)</f>
        <v>281</v>
      </c>
      <c r="V14" s="14">
        <f>INT(pomiary__2[[#This Row],[czujnik6]]+273.5)</f>
        <v>267</v>
      </c>
      <c r="W14" s="14">
        <f>INT(pomiary__2[[#This Row],[czujnik7]]+273.5)</f>
        <v>265</v>
      </c>
      <c r="X14" s="14">
        <f>INT(pomiary__2[[#This Row],[czujnik8]]+273.5)</f>
        <v>277</v>
      </c>
      <c r="Y14" s="14">
        <f>INT(pomiary__2[[#This Row],[czujnik9]]+273.5)</f>
        <v>266</v>
      </c>
      <c r="Z14" s="14">
        <f>INT(pomiary__2[[#This Row],[czujnik10]]+273.5)</f>
        <v>282</v>
      </c>
    </row>
    <row r="15" spans="1:26" s="13" customFormat="1" x14ac:dyDescent="0.25">
      <c r="A15" s="14" t="s">
        <v>37</v>
      </c>
      <c r="B15" s="14" t="s">
        <v>38</v>
      </c>
      <c r="C15" s="14">
        <v>8.26</v>
      </c>
      <c r="D15" s="14">
        <v>8.5</v>
      </c>
      <c r="E15" s="14">
        <v>-7.75</v>
      </c>
      <c r="F15" s="14">
        <v>-2.67</v>
      </c>
      <c r="G15" s="16">
        <v>6.6</v>
      </c>
      <c r="H15" s="14">
        <v>1.58</v>
      </c>
      <c r="I15" s="14">
        <v>-3.2</v>
      </c>
      <c r="J15" s="14">
        <v>5.46</v>
      </c>
      <c r="K15" s="14">
        <v>-4.66</v>
      </c>
      <c r="L15" s="14">
        <v>0.5</v>
      </c>
      <c r="M15" s="14">
        <f>HOUR(pomiary__2[[#This Row],[godzina]])</f>
        <v>0</v>
      </c>
      <c r="N15" s="16">
        <f>IF(AND(pomiary__2[[#This Row],[godzina2]]&lt;12, pomiary__2[[#This Row],[godzina2]]&gt;=5),pomiary__2[[#This Row],[czujnik5]],0)</f>
        <v>0</v>
      </c>
      <c r="O15" s="14">
        <f>IF(pomiary__2[[#This Row],[zad1_pom]]&lt;&gt;0,1,0)</f>
        <v>0</v>
      </c>
      <c r="P15" s="14"/>
      <c r="Q15" s="14">
        <f>INT(pomiary__2[[#This Row],[czujnik1]]+273.5)</f>
        <v>281</v>
      </c>
      <c r="R15" s="14">
        <f>INT(pomiary__2[[#This Row],[czujnik2]]+273.5)</f>
        <v>282</v>
      </c>
      <c r="S15" s="14">
        <f>INT(pomiary__2[[#This Row],[czujnik3]]+273.5)</f>
        <v>265</v>
      </c>
      <c r="T15" s="14">
        <f>INT(pomiary__2[[#This Row],[czujnik4]]+273.5)</f>
        <v>270</v>
      </c>
      <c r="U15" s="14">
        <f>INT(pomiary__2[[#This Row],[czujnik5]]+273.5)</f>
        <v>280</v>
      </c>
      <c r="V15" s="14">
        <f>INT(pomiary__2[[#This Row],[czujnik6]]+273.5)</f>
        <v>275</v>
      </c>
      <c r="W15" s="14">
        <f>INT(pomiary__2[[#This Row],[czujnik7]]+273.5)</f>
        <v>270</v>
      </c>
      <c r="X15" s="14">
        <f>INT(pomiary__2[[#This Row],[czujnik8]]+273.5)</f>
        <v>278</v>
      </c>
      <c r="Y15" s="14">
        <f>INT(pomiary__2[[#This Row],[czujnik9]]+273.5)</f>
        <v>268</v>
      </c>
      <c r="Z15" s="14">
        <f>INT(pomiary__2[[#This Row],[czujnik10]]+273.5)</f>
        <v>274</v>
      </c>
    </row>
    <row r="16" spans="1:26" s="13" customFormat="1" x14ac:dyDescent="0.25">
      <c r="A16" s="14" t="s">
        <v>39</v>
      </c>
      <c r="B16" s="14" t="s">
        <v>40</v>
      </c>
      <c r="C16" s="14">
        <v>7.43</v>
      </c>
      <c r="D16" s="14">
        <v>7.88</v>
      </c>
      <c r="E16" s="14">
        <v>-0.11</v>
      </c>
      <c r="F16" s="14">
        <v>-2.4700000000000002</v>
      </c>
      <c r="G16" s="16">
        <v>-7.25</v>
      </c>
      <c r="H16" s="14">
        <v>7.27</v>
      </c>
      <c r="I16" s="14">
        <v>-5.15</v>
      </c>
      <c r="J16" s="14">
        <v>-4.8499999999999996</v>
      </c>
      <c r="K16" s="14">
        <v>-4.21</v>
      </c>
      <c r="L16" s="14">
        <v>-5.55</v>
      </c>
      <c r="M16" s="14">
        <f>HOUR(pomiary__2[[#This Row],[godzina]])</f>
        <v>4</v>
      </c>
      <c r="N16" s="16">
        <f>IF(AND(pomiary__2[[#This Row],[godzina2]]&lt;12, pomiary__2[[#This Row],[godzina2]]&gt;=5),pomiary__2[[#This Row],[czujnik5]],0)</f>
        <v>0</v>
      </c>
      <c r="O16" s="14">
        <f>IF(pomiary__2[[#This Row],[zad1_pom]]&lt;&gt;0,1,0)</f>
        <v>0</v>
      </c>
      <c r="P16" s="14"/>
      <c r="Q16" s="14">
        <f>INT(pomiary__2[[#This Row],[czujnik1]]+273.5)</f>
        <v>280</v>
      </c>
      <c r="R16" s="14">
        <f>INT(pomiary__2[[#This Row],[czujnik2]]+273.5)</f>
        <v>281</v>
      </c>
      <c r="S16" s="14">
        <f>INT(pomiary__2[[#This Row],[czujnik3]]+273.5)</f>
        <v>273</v>
      </c>
      <c r="T16" s="14">
        <f>INT(pomiary__2[[#This Row],[czujnik4]]+273.5)</f>
        <v>271</v>
      </c>
      <c r="U16" s="14">
        <f>INT(pomiary__2[[#This Row],[czujnik5]]+273.5)</f>
        <v>266</v>
      </c>
      <c r="V16" s="14">
        <f>INT(pomiary__2[[#This Row],[czujnik6]]+273.5)</f>
        <v>280</v>
      </c>
      <c r="W16" s="14">
        <f>INT(pomiary__2[[#This Row],[czujnik7]]+273.5)</f>
        <v>268</v>
      </c>
      <c r="X16" s="14">
        <f>INT(pomiary__2[[#This Row],[czujnik8]]+273.5)</f>
        <v>268</v>
      </c>
      <c r="Y16" s="14">
        <f>INT(pomiary__2[[#This Row],[czujnik9]]+273.5)</f>
        <v>269</v>
      </c>
      <c r="Z16" s="14">
        <f>INT(pomiary__2[[#This Row],[czujnik10]]+273.5)</f>
        <v>267</v>
      </c>
    </row>
    <row r="17" spans="1:26" s="13" customFormat="1" x14ac:dyDescent="0.25">
      <c r="A17" s="14" t="s">
        <v>39</v>
      </c>
      <c r="B17" s="14" t="s">
        <v>41</v>
      </c>
      <c r="C17" s="14">
        <v>-7.37</v>
      </c>
      <c r="D17" s="14">
        <v>2.31</v>
      </c>
      <c r="E17" s="14">
        <v>-0.37</v>
      </c>
      <c r="F17" s="14">
        <v>-4.1900000000000004</v>
      </c>
      <c r="G17" s="16">
        <v>-6.75</v>
      </c>
      <c r="H17" s="14">
        <v>0.15</v>
      </c>
      <c r="I17" s="14">
        <v>0.08</v>
      </c>
      <c r="J17" s="14">
        <v>-4.58</v>
      </c>
      <c r="K17" s="14">
        <v>-6.18</v>
      </c>
      <c r="L17" s="14">
        <v>3.43</v>
      </c>
      <c r="M17" s="14">
        <f>HOUR(pomiary__2[[#This Row],[godzina]])</f>
        <v>7</v>
      </c>
      <c r="N17" s="16">
        <f>IF(AND(pomiary__2[[#This Row],[godzina2]]&lt;12, pomiary__2[[#This Row],[godzina2]]&gt;=5),pomiary__2[[#This Row],[czujnik5]],0)</f>
        <v>-6.75</v>
      </c>
      <c r="O17" s="14">
        <f>IF(pomiary__2[[#This Row],[zad1_pom]]&lt;&gt;0,1,0)</f>
        <v>1</v>
      </c>
      <c r="P17" s="14"/>
      <c r="Q17" s="14">
        <f>INT(pomiary__2[[#This Row],[czujnik1]]+273.5)</f>
        <v>266</v>
      </c>
      <c r="R17" s="14">
        <f>INT(pomiary__2[[#This Row],[czujnik2]]+273.5)</f>
        <v>275</v>
      </c>
      <c r="S17" s="14">
        <f>INT(pomiary__2[[#This Row],[czujnik3]]+273.5)</f>
        <v>273</v>
      </c>
      <c r="T17" s="14">
        <f>INT(pomiary__2[[#This Row],[czujnik4]]+273.5)</f>
        <v>269</v>
      </c>
      <c r="U17" s="14">
        <f>INT(pomiary__2[[#This Row],[czujnik5]]+273.5)</f>
        <v>266</v>
      </c>
      <c r="V17" s="14">
        <f>INT(pomiary__2[[#This Row],[czujnik6]]+273.5)</f>
        <v>273</v>
      </c>
      <c r="W17" s="14">
        <f>INT(pomiary__2[[#This Row],[czujnik7]]+273.5)</f>
        <v>273</v>
      </c>
      <c r="X17" s="14">
        <f>INT(pomiary__2[[#This Row],[czujnik8]]+273.5)</f>
        <v>268</v>
      </c>
      <c r="Y17" s="14">
        <f>INT(pomiary__2[[#This Row],[czujnik9]]+273.5)</f>
        <v>267</v>
      </c>
      <c r="Z17" s="14">
        <f>INT(pomiary__2[[#This Row],[czujnik10]]+273.5)</f>
        <v>276</v>
      </c>
    </row>
    <row r="18" spans="1:26" s="13" customFormat="1" x14ac:dyDescent="0.25">
      <c r="A18" s="14" t="s">
        <v>42</v>
      </c>
      <c r="B18" s="14" t="s">
        <v>40</v>
      </c>
      <c r="C18" s="14">
        <v>7.78</v>
      </c>
      <c r="D18" s="14">
        <v>1.59</v>
      </c>
      <c r="E18" s="14">
        <v>-5.23</v>
      </c>
      <c r="F18" s="14">
        <v>-2.54</v>
      </c>
      <c r="G18" s="16">
        <v>3.66</v>
      </c>
      <c r="H18" s="14">
        <v>-0.8</v>
      </c>
      <c r="I18" s="14">
        <v>-2.56</v>
      </c>
      <c r="J18" s="14">
        <v>-6.56</v>
      </c>
      <c r="K18" s="14">
        <v>-6.35</v>
      </c>
      <c r="L18" s="14">
        <v>3.21</v>
      </c>
      <c r="M18" s="14">
        <f>HOUR(pomiary__2[[#This Row],[godzina]])</f>
        <v>4</v>
      </c>
      <c r="N18" s="16">
        <f>IF(AND(pomiary__2[[#This Row],[godzina2]]&lt;12, pomiary__2[[#This Row],[godzina2]]&gt;=5),pomiary__2[[#This Row],[czujnik5]],0)</f>
        <v>0</v>
      </c>
      <c r="O18" s="14">
        <f>IF(pomiary__2[[#This Row],[zad1_pom]]&lt;&gt;0,1,0)</f>
        <v>0</v>
      </c>
      <c r="P18" s="14"/>
      <c r="Q18" s="14">
        <f>INT(pomiary__2[[#This Row],[czujnik1]]+273.5)</f>
        <v>281</v>
      </c>
      <c r="R18" s="14">
        <f>INT(pomiary__2[[#This Row],[czujnik2]]+273.5)</f>
        <v>275</v>
      </c>
      <c r="S18" s="14">
        <f>INT(pomiary__2[[#This Row],[czujnik3]]+273.5)</f>
        <v>268</v>
      </c>
      <c r="T18" s="14">
        <f>INT(pomiary__2[[#This Row],[czujnik4]]+273.5)</f>
        <v>270</v>
      </c>
      <c r="U18" s="14">
        <f>INT(pomiary__2[[#This Row],[czujnik5]]+273.5)</f>
        <v>277</v>
      </c>
      <c r="V18" s="14">
        <f>INT(pomiary__2[[#This Row],[czujnik6]]+273.5)</f>
        <v>272</v>
      </c>
      <c r="W18" s="14">
        <f>INT(pomiary__2[[#This Row],[czujnik7]]+273.5)</f>
        <v>270</v>
      </c>
      <c r="X18" s="14">
        <f>INT(pomiary__2[[#This Row],[czujnik8]]+273.5)</f>
        <v>266</v>
      </c>
      <c r="Y18" s="14">
        <f>INT(pomiary__2[[#This Row],[czujnik9]]+273.5)</f>
        <v>267</v>
      </c>
      <c r="Z18" s="14">
        <f>INT(pomiary__2[[#This Row],[czujnik10]]+273.5)</f>
        <v>276</v>
      </c>
    </row>
    <row r="19" spans="1:26" s="13" customFormat="1" x14ac:dyDescent="0.25">
      <c r="A19" s="14" t="s">
        <v>42</v>
      </c>
      <c r="B19" s="14" t="s">
        <v>16</v>
      </c>
      <c r="C19" s="14">
        <v>-5.59</v>
      </c>
      <c r="D19" s="14">
        <v>1.44</v>
      </c>
      <c r="E19" s="14">
        <v>-6.2</v>
      </c>
      <c r="F19" s="14">
        <v>-5.44</v>
      </c>
      <c r="G19" s="16">
        <v>1.63</v>
      </c>
      <c r="H19" s="14">
        <v>1.55</v>
      </c>
      <c r="I19" s="14">
        <v>8.8000000000000007</v>
      </c>
      <c r="J19" s="14">
        <v>0.74</v>
      </c>
      <c r="K19" s="14">
        <v>1.7</v>
      </c>
      <c r="L19" s="14">
        <v>-3.25</v>
      </c>
      <c r="M19" s="14">
        <f>HOUR(pomiary__2[[#This Row],[godzina]])</f>
        <v>7</v>
      </c>
      <c r="N19" s="16">
        <f>IF(AND(pomiary__2[[#This Row],[godzina2]]&lt;12, pomiary__2[[#This Row],[godzina2]]&gt;=5),pomiary__2[[#This Row],[czujnik5]],0)</f>
        <v>1.63</v>
      </c>
      <c r="O19" s="14">
        <f>IF(pomiary__2[[#This Row],[zad1_pom]]&lt;&gt;0,1,0)</f>
        <v>1</v>
      </c>
      <c r="P19" s="14"/>
      <c r="Q19" s="14">
        <f>INT(pomiary__2[[#This Row],[czujnik1]]+273.5)</f>
        <v>267</v>
      </c>
      <c r="R19" s="14">
        <f>INT(pomiary__2[[#This Row],[czujnik2]]+273.5)</f>
        <v>274</v>
      </c>
      <c r="S19" s="14">
        <f>INT(pomiary__2[[#This Row],[czujnik3]]+273.5)</f>
        <v>267</v>
      </c>
      <c r="T19" s="14">
        <f>INT(pomiary__2[[#This Row],[czujnik4]]+273.5)</f>
        <v>268</v>
      </c>
      <c r="U19" s="14">
        <f>INT(pomiary__2[[#This Row],[czujnik5]]+273.5)</f>
        <v>275</v>
      </c>
      <c r="V19" s="14">
        <f>INT(pomiary__2[[#This Row],[czujnik6]]+273.5)</f>
        <v>275</v>
      </c>
      <c r="W19" s="14">
        <f>INT(pomiary__2[[#This Row],[czujnik7]]+273.5)</f>
        <v>282</v>
      </c>
      <c r="X19" s="14">
        <f>INT(pomiary__2[[#This Row],[czujnik8]]+273.5)</f>
        <v>274</v>
      </c>
      <c r="Y19" s="14">
        <f>INT(pomiary__2[[#This Row],[czujnik9]]+273.5)</f>
        <v>275</v>
      </c>
      <c r="Z19" s="14">
        <f>INT(pomiary__2[[#This Row],[czujnik10]]+273.5)</f>
        <v>270</v>
      </c>
    </row>
    <row r="20" spans="1:26" s="13" customFormat="1" x14ac:dyDescent="0.25">
      <c r="A20" s="14" t="s">
        <v>42</v>
      </c>
      <c r="B20" s="14" t="s">
        <v>43</v>
      </c>
      <c r="C20" s="14">
        <v>-5.61</v>
      </c>
      <c r="D20" s="14">
        <v>-2.42</v>
      </c>
      <c r="E20" s="14">
        <v>0.12</v>
      </c>
      <c r="F20" s="14">
        <v>3.36</v>
      </c>
      <c r="G20" s="16">
        <v>5.61</v>
      </c>
      <c r="H20" s="14">
        <v>-1.1399999999999999</v>
      </c>
      <c r="I20" s="14">
        <v>4.45</v>
      </c>
      <c r="J20" s="14">
        <v>2.27</v>
      </c>
      <c r="K20" s="14">
        <v>1.38</v>
      </c>
      <c r="L20" s="14">
        <v>8.69</v>
      </c>
      <c r="M20" s="14">
        <f>HOUR(pomiary__2[[#This Row],[godzina]])</f>
        <v>11</v>
      </c>
      <c r="N20" s="16">
        <f>IF(AND(pomiary__2[[#This Row],[godzina2]]&lt;12, pomiary__2[[#This Row],[godzina2]]&gt;=5),pomiary__2[[#This Row],[czujnik5]],0)</f>
        <v>5.61</v>
      </c>
      <c r="O20" s="14">
        <f>IF(pomiary__2[[#This Row],[zad1_pom]]&lt;&gt;0,1,0)</f>
        <v>1</v>
      </c>
      <c r="P20" s="14"/>
      <c r="Q20" s="14">
        <f>INT(pomiary__2[[#This Row],[czujnik1]]+273.5)</f>
        <v>267</v>
      </c>
      <c r="R20" s="14">
        <f>INT(pomiary__2[[#This Row],[czujnik2]]+273.5)</f>
        <v>271</v>
      </c>
      <c r="S20" s="14">
        <f>INT(pomiary__2[[#This Row],[czujnik3]]+273.5)</f>
        <v>273</v>
      </c>
      <c r="T20" s="14">
        <f>INT(pomiary__2[[#This Row],[czujnik4]]+273.5)</f>
        <v>276</v>
      </c>
      <c r="U20" s="14">
        <f>INT(pomiary__2[[#This Row],[czujnik5]]+273.5)</f>
        <v>279</v>
      </c>
      <c r="V20" s="14">
        <f>INT(pomiary__2[[#This Row],[czujnik6]]+273.5)</f>
        <v>272</v>
      </c>
      <c r="W20" s="14">
        <f>INT(pomiary__2[[#This Row],[czujnik7]]+273.5)</f>
        <v>277</v>
      </c>
      <c r="X20" s="14">
        <f>INT(pomiary__2[[#This Row],[czujnik8]]+273.5)</f>
        <v>275</v>
      </c>
      <c r="Y20" s="14">
        <f>INT(pomiary__2[[#This Row],[czujnik9]]+273.5)</f>
        <v>274</v>
      </c>
      <c r="Z20" s="14">
        <f>INT(pomiary__2[[#This Row],[czujnik10]]+273.5)</f>
        <v>282</v>
      </c>
    </row>
    <row r="21" spans="1:26" s="13" customFormat="1" x14ac:dyDescent="0.25">
      <c r="A21" s="14" t="s">
        <v>44</v>
      </c>
      <c r="B21" s="14" t="s">
        <v>45</v>
      </c>
      <c r="C21" s="14">
        <v>8.91</v>
      </c>
      <c r="D21" s="14">
        <v>-0.83</v>
      </c>
      <c r="E21" s="14">
        <v>6.24</v>
      </c>
      <c r="F21" s="14">
        <v>4.74</v>
      </c>
      <c r="G21" s="16">
        <v>1.06</v>
      </c>
      <c r="H21" s="14">
        <v>-0.73</v>
      </c>
      <c r="I21" s="14">
        <v>4.0199999999999996</v>
      </c>
      <c r="J21" s="14">
        <v>2.9</v>
      </c>
      <c r="K21" s="14">
        <v>-2.0099999999999998</v>
      </c>
      <c r="L21" s="14">
        <v>-2.02</v>
      </c>
      <c r="M21" s="14">
        <f>HOUR(pomiary__2[[#This Row],[godzina]])</f>
        <v>5</v>
      </c>
      <c r="N21" s="16">
        <f>IF(AND(pomiary__2[[#This Row],[godzina2]]&lt;12, pomiary__2[[#This Row],[godzina2]]&gt;=5),pomiary__2[[#This Row],[czujnik5]],0)</f>
        <v>1.06</v>
      </c>
      <c r="O21" s="14">
        <f>IF(pomiary__2[[#This Row],[zad1_pom]]&lt;&gt;0,1,0)</f>
        <v>1</v>
      </c>
      <c r="P21" s="14"/>
      <c r="Q21" s="14">
        <f>INT(pomiary__2[[#This Row],[czujnik1]]+273.5)</f>
        <v>282</v>
      </c>
      <c r="R21" s="14">
        <f>INT(pomiary__2[[#This Row],[czujnik2]]+273.5)</f>
        <v>272</v>
      </c>
      <c r="S21" s="14">
        <f>INT(pomiary__2[[#This Row],[czujnik3]]+273.5)</f>
        <v>279</v>
      </c>
      <c r="T21" s="14">
        <f>INT(pomiary__2[[#This Row],[czujnik4]]+273.5)</f>
        <v>278</v>
      </c>
      <c r="U21" s="14">
        <f>INT(pomiary__2[[#This Row],[czujnik5]]+273.5)</f>
        <v>274</v>
      </c>
      <c r="V21" s="14">
        <f>INT(pomiary__2[[#This Row],[czujnik6]]+273.5)</f>
        <v>272</v>
      </c>
      <c r="W21" s="14">
        <f>INT(pomiary__2[[#This Row],[czujnik7]]+273.5)</f>
        <v>277</v>
      </c>
      <c r="X21" s="14">
        <f>INT(pomiary__2[[#This Row],[czujnik8]]+273.5)</f>
        <v>276</v>
      </c>
      <c r="Y21" s="14">
        <f>INT(pomiary__2[[#This Row],[czujnik9]]+273.5)</f>
        <v>271</v>
      </c>
      <c r="Z21" s="14">
        <f>INT(pomiary__2[[#This Row],[czujnik10]]+273.5)</f>
        <v>271</v>
      </c>
    </row>
    <row r="22" spans="1:26" s="13" customFormat="1" x14ac:dyDescent="0.25">
      <c r="A22" s="14" t="s">
        <v>46</v>
      </c>
      <c r="B22" s="14" t="s">
        <v>47</v>
      </c>
      <c r="C22" s="14">
        <v>6.18</v>
      </c>
      <c r="D22" s="14">
        <v>6.14</v>
      </c>
      <c r="E22" s="14">
        <v>4.24</v>
      </c>
      <c r="F22" s="14">
        <v>-4</v>
      </c>
      <c r="G22" s="16">
        <v>-2.92</v>
      </c>
      <c r="H22" s="14">
        <v>5.0599999999999996</v>
      </c>
      <c r="I22" s="14">
        <v>-1.26</v>
      </c>
      <c r="J22" s="14">
        <v>4.6399999999999997</v>
      </c>
      <c r="K22" s="14">
        <v>-2.96</v>
      </c>
      <c r="L22" s="14">
        <v>2.82</v>
      </c>
      <c r="M22" s="14">
        <f>HOUR(pomiary__2[[#This Row],[godzina]])</f>
        <v>11</v>
      </c>
      <c r="N22" s="16">
        <f>IF(AND(pomiary__2[[#This Row],[godzina2]]&lt;12, pomiary__2[[#This Row],[godzina2]]&gt;=5),pomiary__2[[#This Row],[czujnik5]],0)</f>
        <v>-2.92</v>
      </c>
      <c r="O22" s="14">
        <f>IF(pomiary__2[[#This Row],[zad1_pom]]&lt;&gt;0,1,0)</f>
        <v>1</v>
      </c>
      <c r="P22" s="14"/>
      <c r="Q22" s="14">
        <f>INT(pomiary__2[[#This Row],[czujnik1]]+273.5)</f>
        <v>279</v>
      </c>
      <c r="R22" s="14">
        <f>INT(pomiary__2[[#This Row],[czujnik2]]+273.5)</f>
        <v>279</v>
      </c>
      <c r="S22" s="14">
        <f>INT(pomiary__2[[#This Row],[czujnik3]]+273.5)</f>
        <v>277</v>
      </c>
      <c r="T22" s="14">
        <f>INT(pomiary__2[[#This Row],[czujnik4]]+273.5)</f>
        <v>269</v>
      </c>
      <c r="U22" s="14">
        <f>INT(pomiary__2[[#This Row],[czujnik5]]+273.5)</f>
        <v>270</v>
      </c>
      <c r="V22" s="14">
        <f>INT(pomiary__2[[#This Row],[czujnik6]]+273.5)</f>
        <v>278</v>
      </c>
      <c r="W22" s="14">
        <f>INT(pomiary__2[[#This Row],[czujnik7]]+273.5)</f>
        <v>272</v>
      </c>
      <c r="X22" s="14">
        <f>INT(pomiary__2[[#This Row],[czujnik8]]+273.5)</f>
        <v>278</v>
      </c>
      <c r="Y22" s="14">
        <f>INT(pomiary__2[[#This Row],[czujnik9]]+273.5)</f>
        <v>270</v>
      </c>
      <c r="Z22" s="14">
        <f>INT(pomiary__2[[#This Row],[czujnik10]]+273.5)</f>
        <v>276</v>
      </c>
    </row>
    <row r="23" spans="1:26" s="13" customFormat="1" x14ac:dyDescent="0.25">
      <c r="A23" s="14" t="s">
        <v>48</v>
      </c>
      <c r="B23" s="14" t="s">
        <v>40</v>
      </c>
      <c r="C23" s="14">
        <v>-3.2</v>
      </c>
      <c r="D23" s="14">
        <v>-4.18</v>
      </c>
      <c r="E23" s="14">
        <v>2.99</v>
      </c>
      <c r="F23" s="14">
        <v>0.22</v>
      </c>
      <c r="G23" s="16">
        <v>-3.48</v>
      </c>
      <c r="H23" s="14">
        <v>-2.68</v>
      </c>
      <c r="I23" s="14">
        <v>0.11</v>
      </c>
      <c r="J23" s="14">
        <v>-3.65</v>
      </c>
      <c r="K23" s="14">
        <v>-4.0999999999999996</v>
      </c>
      <c r="L23" s="14">
        <v>-3.09</v>
      </c>
      <c r="M23" s="14">
        <f>HOUR(pomiary__2[[#This Row],[godzina]])</f>
        <v>4</v>
      </c>
      <c r="N23" s="16">
        <f>IF(AND(pomiary__2[[#This Row],[godzina2]]&lt;12, pomiary__2[[#This Row],[godzina2]]&gt;=5),pomiary__2[[#This Row],[czujnik5]],0)</f>
        <v>0</v>
      </c>
      <c r="O23" s="14">
        <f>IF(pomiary__2[[#This Row],[zad1_pom]]&lt;&gt;0,1,0)</f>
        <v>0</v>
      </c>
      <c r="P23" s="14"/>
      <c r="Q23" s="14">
        <f>INT(pomiary__2[[#This Row],[czujnik1]]+273.5)</f>
        <v>270</v>
      </c>
      <c r="R23" s="14">
        <f>INT(pomiary__2[[#This Row],[czujnik2]]+273.5)</f>
        <v>269</v>
      </c>
      <c r="S23" s="14">
        <f>INT(pomiary__2[[#This Row],[czujnik3]]+273.5)</f>
        <v>276</v>
      </c>
      <c r="T23" s="14">
        <f>INT(pomiary__2[[#This Row],[czujnik4]]+273.5)</f>
        <v>273</v>
      </c>
      <c r="U23" s="14">
        <f>INT(pomiary__2[[#This Row],[czujnik5]]+273.5)</f>
        <v>270</v>
      </c>
      <c r="V23" s="14">
        <f>INT(pomiary__2[[#This Row],[czujnik6]]+273.5)</f>
        <v>270</v>
      </c>
      <c r="W23" s="14">
        <f>INT(pomiary__2[[#This Row],[czujnik7]]+273.5)</f>
        <v>273</v>
      </c>
      <c r="X23" s="14">
        <f>INT(pomiary__2[[#This Row],[czujnik8]]+273.5)</f>
        <v>269</v>
      </c>
      <c r="Y23" s="14">
        <f>INT(pomiary__2[[#This Row],[czujnik9]]+273.5)</f>
        <v>269</v>
      </c>
      <c r="Z23" s="14">
        <f>INT(pomiary__2[[#This Row],[czujnik10]]+273.5)</f>
        <v>270</v>
      </c>
    </row>
    <row r="24" spans="1:26" s="13" customFormat="1" x14ac:dyDescent="0.25">
      <c r="A24" s="14" t="s">
        <v>49</v>
      </c>
      <c r="B24" s="14" t="s">
        <v>50</v>
      </c>
      <c r="C24" s="14">
        <v>6.8</v>
      </c>
      <c r="D24" s="14">
        <v>-2.64</v>
      </c>
      <c r="E24" s="14">
        <v>5.9</v>
      </c>
      <c r="F24" s="14">
        <v>-2.1</v>
      </c>
      <c r="G24" s="16">
        <v>1.89</v>
      </c>
      <c r="H24" s="14">
        <v>6.73</v>
      </c>
      <c r="I24" s="14">
        <v>-7.96</v>
      </c>
      <c r="J24" s="14">
        <v>7.18</v>
      </c>
      <c r="K24" s="14">
        <v>7.33</v>
      </c>
      <c r="L24" s="14">
        <v>-6.44</v>
      </c>
      <c r="M24" s="14">
        <f>HOUR(pomiary__2[[#This Row],[godzina]])</f>
        <v>0</v>
      </c>
      <c r="N24" s="16">
        <f>IF(AND(pomiary__2[[#This Row],[godzina2]]&lt;12, pomiary__2[[#This Row],[godzina2]]&gt;=5),pomiary__2[[#This Row],[czujnik5]],0)</f>
        <v>0</v>
      </c>
      <c r="O24" s="14">
        <f>IF(pomiary__2[[#This Row],[zad1_pom]]&lt;&gt;0,1,0)</f>
        <v>0</v>
      </c>
      <c r="P24" s="14"/>
      <c r="Q24" s="14">
        <f>INT(pomiary__2[[#This Row],[czujnik1]]+273.5)</f>
        <v>280</v>
      </c>
      <c r="R24" s="14">
        <f>INT(pomiary__2[[#This Row],[czujnik2]]+273.5)</f>
        <v>270</v>
      </c>
      <c r="S24" s="14">
        <f>INT(pomiary__2[[#This Row],[czujnik3]]+273.5)</f>
        <v>279</v>
      </c>
      <c r="T24" s="14">
        <f>INT(pomiary__2[[#This Row],[czujnik4]]+273.5)</f>
        <v>271</v>
      </c>
      <c r="U24" s="14">
        <f>INT(pomiary__2[[#This Row],[czujnik5]]+273.5)</f>
        <v>275</v>
      </c>
      <c r="V24" s="14">
        <f>INT(pomiary__2[[#This Row],[czujnik6]]+273.5)</f>
        <v>280</v>
      </c>
      <c r="W24" s="14">
        <f>INT(pomiary__2[[#This Row],[czujnik7]]+273.5)</f>
        <v>265</v>
      </c>
      <c r="X24" s="14">
        <f>INT(pomiary__2[[#This Row],[czujnik8]]+273.5)</f>
        <v>280</v>
      </c>
      <c r="Y24" s="14">
        <f>INT(pomiary__2[[#This Row],[czujnik9]]+273.5)</f>
        <v>280</v>
      </c>
      <c r="Z24" s="14">
        <f>INT(pomiary__2[[#This Row],[czujnik10]]+273.5)</f>
        <v>267</v>
      </c>
    </row>
    <row r="25" spans="1:26" s="13" customFormat="1" x14ac:dyDescent="0.25">
      <c r="A25" s="14" t="s">
        <v>51</v>
      </c>
      <c r="B25" s="14" t="s">
        <v>52</v>
      </c>
      <c r="C25" s="14">
        <v>-3.15</v>
      </c>
      <c r="D25" s="14">
        <v>-1.58</v>
      </c>
      <c r="E25" s="14">
        <v>-7.5</v>
      </c>
      <c r="F25" s="14">
        <v>6.68</v>
      </c>
      <c r="G25" s="16">
        <v>-4.1900000000000004</v>
      </c>
      <c r="H25" s="14">
        <v>-7.39</v>
      </c>
      <c r="I25" s="14">
        <v>3.37</v>
      </c>
      <c r="J25" s="14">
        <v>-2.67</v>
      </c>
      <c r="K25" s="14">
        <v>6.36</v>
      </c>
      <c r="L25" s="14">
        <v>-2.61</v>
      </c>
      <c r="M25" s="14">
        <f>HOUR(pomiary__2[[#This Row],[godzina]])</f>
        <v>4</v>
      </c>
      <c r="N25" s="16">
        <f>IF(AND(pomiary__2[[#This Row],[godzina2]]&lt;12, pomiary__2[[#This Row],[godzina2]]&gt;=5),pomiary__2[[#This Row],[czujnik5]],0)</f>
        <v>0</v>
      </c>
      <c r="O25" s="14">
        <f>IF(pomiary__2[[#This Row],[zad1_pom]]&lt;&gt;0,1,0)</f>
        <v>0</v>
      </c>
      <c r="P25" s="14"/>
      <c r="Q25" s="14">
        <f>INT(pomiary__2[[#This Row],[czujnik1]]+273.5)</f>
        <v>270</v>
      </c>
      <c r="R25" s="14">
        <f>INT(pomiary__2[[#This Row],[czujnik2]]+273.5)</f>
        <v>271</v>
      </c>
      <c r="S25" s="14">
        <f>INT(pomiary__2[[#This Row],[czujnik3]]+273.5)</f>
        <v>266</v>
      </c>
      <c r="T25" s="14">
        <f>INT(pomiary__2[[#This Row],[czujnik4]]+273.5)</f>
        <v>280</v>
      </c>
      <c r="U25" s="14">
        <f>INT(pomiary__2[[#This Row],[czujnik5]]+273.5)</f>
        <v>269</v>
      </c>
      <c r="V25" s="14">
        <f>INT(pomiary__2[[#This Row],[czujnik6]]+273.5)</f>
        <v>266</v>
      </c>
      <c r="W25" s="14">
        <f>INT(pomiary__2[[#This Row],[czujnik7]]+273.5)</f>
        <v>276</v>
      </c>
      <c r="X25" s="14">
        <f>INT(pomiary__2[[#This Row],[czujnik8]]+273.5)</f>
        <v>270</v>
      </c>
      <c r="Y25" s="14">
        <f>INT(pomiary__2[[#This Row],[czujnik9]]+273.5)</f>
        <v>279</v>
      </c>
      <c r="Z25" s="14">
        <f>INT(pomiary__2[[#This Row],[czujnik10]]+273.5)</f>
        <v>270</v>
      </c>
    </row>
    <row r="26" spans="1:26" s="13" customFormat="1" x14ac:dyDescent="0.25">
      <c r="A26" s="14" t="s">
        <v>53</v>
      </c>
      <c r="B26" s="14" t="s">
        <v>16</v>
      </c>
      <c r="C26" s="14">
        <v>-4.3899999999999997</v>
      </c>
      <c r="D26" s="14">
        <v>-3.86</v>
      </c>
      <c r="E26" s="14">
        <v>-0.97</v>
      </c>
      <c r="F26" s="14">
        <v>-4.82</v>
      </c>
      <c r="G26" s="16">
        <v>-1.0900000000000001</v>
      </c>
      <c r="H26" s="14">
        <v>1.4</v>
      </c>
      <c r="I26" s="14">
        <v>6.56</v>
      </c>
      <c r="J26" s="14">
        <v>-2.7</v>
      </c>
      <c r="K26" s="14">
        <v>5.24</v>
      </c>
      <c r="L26" s="14">
        <v>8.8699999999999992</v>
      </c>
      <c r="M26" s="14">
        <f>HOUR(pomiary__2[[#This Row],[godzina]])</f>
        <v>7</v>
      </c>
      <c r="N26" s="16">
        <f>IF(AND(pomiary__2[[#This Row],[godzina2]]&lt;12, pomiary__2[[#This Row],[godzina2]]&gt;=5),pomiary__2[[#This Row],[czujnik5]],0)</f>
        <v>-1.0900000000000001</v>
      </c>
      <c r="O26" s="14">
        <f>IF(pomiary__2[[#This Row],[zad1_pom]]&lt;&gt;0,1,0)</f>
        <v>1</v>
      </c>
      <c r="P26" s="14"/>
      <c r="Q26" s="14">
        <f>INT(pomiary__2[[#This Row],[czujnik1]]+273.5)</f>
        <v>269</v>
      </c>
      <c r="R26" s="14">
        <f>INT(pomiary__2[[#This Row],[czujnik2]]+273.5)</f>
        <v>269</v>
      </c>
      <c r="S26" s="14">
        <f>INT(pomiary__2[[#This Row],[czujnik3]]+273.5)</f>
        <v>272</v>
      </c>
      <c r="T26" s="14">
        <f>INT(pomiary__2[[#This Row],[czujnik4]]+273.5)</f>
        <v>268</v>
      </c>
      <c r="U26" s="14">
        <f>INT(pomiary__2[[#This Row],[czujnik5]]+273.5)</f>
        <v>272</v>
      </c>
      <c r="V26" s="14">
        <f>INT(pomiary__2[[#This Row],[czujnik6]]+273.5)</f>
        <v>274</v>
      </c>
      <c r="W26" s="14">
        <f>INT(pomiary__2[[#This Row],[czujnik7]]+273.5)</f>
        <v>280</v>
      </c>
      <c r="X26" s="14">
        <f>INT(pomiary__2[[#This Row],[czujnik8]]+273.5)</f>
        <v>270</v>
      </c>
      <c r="Y26" s="14">
        <f>INT(pomiary__2[[#This Row],[czujnik9]]+273.5)</f>
        <v>278</v>
      </c>
      <c r="Z26" s="14">
        <f>INT(pomiary__2[[#This Row],[czujnik10]]+273.5)</f>
        <v>282</v>
      </c>
    </row>
    <row r="27" spans="1:26" s="13" customFormat="1" x14ac:dyDescent="0.25">
      <c r="A27" s="14" t="s">
        <v>54</v>
      </c>
      <c r="B27" s="14" t="s">
        <v>55</v>
      </c>
      <c r="C27" s="14">
        <v>1.07</v>
      </c>
      <c r="D27" s="14">
        <v>4.49</v>
      </c>
      <c r="E27" s="14">
        <v>4.04</v>
      </c>
      <c r="F27" s="14">
        <v>7.86</v>
      </c>
      <c r="G27" s="16">
        <v>-1.99</v>
      </c>
      <c r="H27" s="14">
        <v>-0.56999999999999995</v>
      </c>
      <c r="I27" s="14">
        <v>8.09</v>
      </c>
      <c r="J27" s="14">
        <v>-0.82</v>
      </c>
      <c r="K27" s="14">
        <v>1.63</v>
      </c>
      <c r="L27" s="14">
        <v>-1.1200000000000001</v>
      </c>
      <c r="M27" s="14">
        <f>HOUR(pomiary__2[[#This Row],[godzina]])</f>
        <v>8</v>
      </c>
      <c r="N27" s="16">
        <f>IF(AND(pomiary__2[[#This Row],[godzina2]]&lt;12, pomiary__2[[#This Row],[godzina2]]&gt;=5),pomiary__2[[#This Row],[czujnik5]],0)</f>
        <v>-1.99</v>
      </c>
      <c r="O27" s="14">
        <f>IF(pomiary__2[[#This Row],[zad1_pom]]&lt;&gt;0,1,0)</f>
        <v>1</v>
      </c>
      <c r="P27" s="14"/>
      <c r="Q27" s="14">
        <f>INT(pomiary__2[[#This Row],[czujnik1]]+273.5)</f>
        <v>274</v>
      </c>
      <c r="R27" s="14">
        <f>INT(pomiary__2[[#This Row],[czujnik2]]+273.5)</f>
        <v>277</v>
      </c>
      <c r="S27" s="14">
        <f>INT(pomiary__2[[#This Row],[czujnik3]]+273.5)</f>
        <v>277</v>
      </c>
      <c r="T27" s="14">
        <f>INT(pomiary__2[[#This Row],[czujnik4]]+273.5)</f>
        <v>281</v>
      </c>
      <c r="U27" s="14">
        <f>INT(pomiary__2[[#This Row],[czujnik5]]+273.5)</f>
        <v>271</v>
      </c>
      <c r="V27" s="14">
        <f>INT(pomiary__2[[#This Row],[czujnik6]]+273.5)</f>
        <v>272</v>
      </c>
      <c r="W27" s="14">
        <f>INT(pomiary__2[[#This Row],[czujnik7]]+273.5)</f>
        <v>281</v>
      </c>
      <c r="X27" s="14">
        <f>INT(pomiary__2[[#This Row],[czujnik8]]+273.5)</f>
        <v>272</v>
      </c>
      <c r="Y27" s="14">
        <f>INT(pomiary__2[[#This Row],[czujnik9]]+273.5)</f>
        <v>275</v>
      </c>
      <c r="Z27" s="14">
        <f>INT(pomiary__2[[#This Row],[czujnik10]]+273.5)</f>
        <v>272</v>
      </c>
    </row>
    <row r="28" spans="1:26" s="13" customFormat="1" x14ac:dyDescent="0.25">
      <c r="A28" s="14" t="s">
        <v>56</v>
      </c>
      <c r="B28" s="14" t="s">
        <v>57</v>
      </c>
      <c r="C28" s="14">
        <v>-4.32</v>
      </c>
      <c r="D28" s="14">
        <v>-4.3</v>
      </c>
      <c r="E28" s="14">
        <v>-6.06</v>
      </c>
      <c r="F28" s="14">
        <v>0.23</v>
      </c>
      <c r="G28" s="16">
        <v>-3.83</v>
      </c>
      <c r="H28" s="14">
        <v>-6.11</v>
      </c>
      <c r="I28" s="14">
        <v>-7.52</v>
      </c>
      <c r="J28" s="14">
        <v>1.75</v>
      </c>
      <c r="K28" s="14">
        <v>2.57</v>
      </c>
      <c r="L28" s="14">
        <v>7.82</v>
      </c>
      <c r="M28" s="14">
        <f>HOUR(pomiary__2[[#This Row],[godzina]])</f>
        <v>11</v>
      </c>
      <c r="N28" s="16">
        <f>IF(AND(pomiary__2[[#This Row],[godzina2]]&lt;12, pomiary__2[[#This Row],[godzina2]]&gt;=5),pomiary__2[[#This Row],[czujnik5]],0)</f>
        <v>-3.83</v>
      </c>
      <c r="O28" s="14">
        <f>IF(pomiary__2[[#This Row],[zad1_pom]]&lt;&gt;0,1,0)</f>
        <v>1</v>
      </c>
      <c r="P28" s="14"/>
      <c r="Q28" s="14">
        <f>INT(pomiary__2[[#This Row],[czujnik1]]+273.5)</f>
        <v>269</v>
      </c>
      <c r="R28" s="14">
        <f>INT(pomiary__2[[#This Row],[czujnik2]]+273.5)</f>
        <v>269</v>
      </c>
      <c r="S28" s="14">
        <f>INT(pomiary__2[[#This Row],[czujnik3]]+273.5)</f>
        <v>267</v>
      </c>
      <c r="T28" s="14">
        <f>INT(pomiary__2[[#This Row],[czujnik4]]+273.5)</f>
        <v>273</v>
      </c>
      <c r="U28" s="14">
        <f>INT(pomiary__2[[#This Row],[czujnik5]]+273.5)</f>
        <v>269</v>
      </c>
      <c r="V28" s="14">
        <f>INT(pomiary__2[[#This Row],[czujnik6]]+273.5)</f>
        <v>267</v>
      </c>
      <c r="W28" s="14">
        <f>INT(pomiary__2[[#This Row],[czujnik7]]+273.5)</f>
        <v>265</v>
      </c>
      <c r="X28" s="14">
        <f>INT(pomiary__2[[#This Row],[czujnik8]]+273.5)</f>
        <v>275</v>
      </c>
      <c r="Y28" s="14">
        <f>INT(pomiary__2[[#This Row],[czujnik9]]+273.5)</f>
        <v>276</v>
      </c>
      <c r="Z28" s="14">
        <f>INT(pomiary__2[[#This Row],[czujnik10]]+273.5)</f>
        <v>281</v>
      </c>
    </row>
    <row r="29" spans="1:26" s="13" customFormat="1" x14ac:dyDescent="0.25">
      <c r="A29" s="14" t="s">
        <v>58</v>
      </c>
      <c r="B29" s="14" t="s">
        <v>59</v>
      </c>
      <c r="C29" s="14">
        <v>8.94</v>
      </c>
      <c r="D29" s="14">
        <v>-7.98</v>
      </c>
      <c r="E29" s="14">
        <v>7.41</v>
      </c>
      <c r="F29" s="14">
        <v>4.46</v>
      </c>
      <c r="G29" s="16">
        <v>-3.8</v>
      </c>
      <c r="H29" s="14">
        <v>-7.71</v>
      </c>
      <c r="I29" s="14">
        <v>3.58</v>
      </c>
      <c r="J29" s="14">
        <v>-3.33</v>
      </c>
      <c r="K29" s="14">
        <v>3.39</v>
      </c>
      <c r="L29" s="14">
        <v>6.28</v>
      </c>
      <c r="M29" s="14">
        <f>HOUR(pomiary__2[[#This Row],[godzina]])</f>
        <v>12</v>
      </c>
      <c r="N29" s="16">
        <f>IF(AND(pomiary__2[[#This Row],[godzina2]]&lt;12, pomiary__2[[#This Row],[godzina2]]&gt;=5),pomiary__2[[#This Row],[czujnik5]],0)</f>
        <v>0</v>
      </c>
      <c r="O29" s="14">
        <f>IF(pomiary__2[[#This Row],[zad1_pom]]&lt;&gt;0,1,0)</f>
        <v>0</v>
      </c>
      <c r="P29" s="14"/>
      <c r="Q29" s="14">
        <f>INT(pomiary__2[[#This Row],[czujnik1]]+273.5)</f>
        <v>282</v>
      </c>
      <c r="R29" s="14">
        <f>INT(pomiary__2[[#This Row],[czujnik2]]+273.5)</f>
        <v>265</v>
      </c>
      <c r="S29" s="14">
        <f>INT(pomiary__2[[#This Row],[czujnik3]]+273.5)</f>
        <v>280</v>
      </c>
      <c r="T29" s="14">
        <f>INT(pomiary__2[[#This Row],[czujnik4]]+273.5)</f>
        <v>277</v>
      </c>
      <c r="U29" s="14">
        <f>INT(pomiary__2[[#This Row],[czujnik5]]+273.5)</f>
        <v>269</v>
      </c>
      <c r="V29" s="14">
        <f>INT(pomiary__2[[#This Row],[czujnik6]]+273.5)</f>
        <v>265</v>
      </c>
      <c r="W29" s="14">
        <f>INT(pomiary__2[[#This Row],[czujnik7]]+273.5)</f>
        <v>277</v>
      </c>
      <c r="X29" s="14">
        <f>INT(pomiary__2[[#This Row],[czujnik8]]+273.5)</f>
        <v>270</v>
      </c>
      <c r="Y29" s="14">
        <f>INT(pomiary__2[[#This Row],[czujnik9]]+273.5)</f>
        <v>276</v>
      </c>
      <c r="Z29" s="14">
        <f>INT(pomiary__2[[#This Row],[czujnik10]]+273.5)</f>
        <v>279</v>
      </c>
    </row>
    <row r="30" spans="1:26" s="13" customFormat="1" x14ac:dyDescent="0.25">
      <c r="A30" s="14" t="s">
        <v>60</v>
      </c>
      <c r="B30" s="14" t="s">
        <v>61</v>
      </c>
      <c r="C30" s="14">
        <v>-2.84</v>
      </c>
      <c r="D30" s="14">
        <v>-3.79</v>
      </c>
      <c r="E30" s="14">
        <v>4.34</v>
      </c>
      <c r="F30" s="14">
        <v>6.3</v>
      </c>
      <c r="G30" s="16">
        <v>-7.58</v>
      </c>
      <c r="H30" s="14">
        <v>8.26</v>
      </c>
      <c r="I30" s="14">
        <v>-6.5</v>
      </c>
      <c r="J30" s="14">
        <v>-5.8</v>
      </c>
      <c r="K30" s="14">
        <v>-7.56</v>
      </c>
      <c r="L30" s="14">
        <v>-2.5099999999999998</v>
      </c>
      <c r="M30" s="14">
        <f>HOUR(pomiary__2[[#This Row],[godzina]])</f>
        <v>5</v>
      </c>
      <c r="N30" s="16">
        <f>IF(AND(pomiary__2[[#This Row],[godzina2]]&lt;12, pomiary__2[[#This Row],[godzina2]]&gt;=5),pomiary__2[[#This Row],[czujnik5]],0)</f>
        <v>-7.58</v>
      </c>
      <c r="O30" s="14">
        <f>IF(pomiary__2[[#This Row],[zad1_pom]]&lt;&gt;0,1,0)</f>
        <v>1</v>
      </c>
      <c r="P30" s="14"/>
      <c r="Q30" s="14">
        <f>INT(pomiary__2[[#This Row],[czujnik1]]+273.5)</f>
        <v>270</v>
      </c>
      <c r="R30" s="14">
        <f>INT(pomiary__2[[#This Row],[czujnik2]]+273.5)</f>
        <v>269</v>
      </c>
      <c r="S30" s="14">
        <f>INT(pomiary__2[[#This Row],[czujnik3]]+273.5)</f>
        <v>277</v>
      </c>
      <c r="T30" s="14">
        <f>INT(pomiary__2[[#This Row],[czujnik4]]+273.5)</f>
        <v>279</v>
      </c>
      <c r="U30" s="14">
        <f>INT(pomiary__2[[#This Row],[czujnik5]]+273.5)</f>
        <v>265</v>
      </c>
      <c r="V30" s="14">
        <f>INT(pomiary__2[[#This Row],[czujnik6]]+273.5)</f>
        <v>281</v>
      </c>
      <c r="W30" s="14">
        <f>INT(pomiary__2[[#This Row],[czujnik7]]+273.5)</f>
        <v>267</v>
      </c>
      <c r="X30" s="14">
        <f>INT(pomiary__2[[#This Row],[czujnik8]]+273.5)</f>
        <v>267</v>
      </c>
      <c r="Y30" s="14">
        <f>INT(pomiary__2[[#This Row],[czujnik9]]+273.5)</f>
        <v>265</v>
      </c>
      <c r="Z30" s="14">
        <f>INT(pomiary__2[[#This Row],[czujnik10]]+273.5)</f>
        <v>270</v>
      </c>
    </row>
    <row r="31" spans="1:26" s="13" customFormat="1" x14ac:dyDescent="0.25">
      <c r="A31" s="14" t="s">
        <v>62</v>
      </c>
      <c r="B31" s="14" t="s">
        <v>28</v>
      </c>
      <c r="C31" s="14">
        <v>-2.0099999999999998</v>
      </c>
      <c r="D31" s="14">
        <v>0.62</v>
      </c>
      <c r="E31" s="14">
        <v>4.95</v>
      </c>
      <c r="F31" s="14">
        <v>6.62</v>
      </c>
      <c r="G31" s="16">
        <v>-2.5</v>
      </c>
      <c r="H31" s="14">
        <v>7.05</v>
      </c>
      <c r="I31" s="14">
        <v>-7.33</v>
      </c>
      <c r="J31" s="14">
        <v>7.96</v>
      </c>
      <c r="K31" s="14">
        <v>4.51</v>
      </c>
      <c r="L31" s="14">
        <v>8.17</v>
      </c>
      <c r="M31" s="14">
        <f>HOUR(pomiary__2[[#This Row],[godzina]])</f>
        <v>3</v>
      </c>
      <c r="N31" s="16">
        <f>IF(AND(pomiary__2[[#This Row],[godzina2]]&lt;12, pomiary__2[[#This Row],[godzina2]]&gt;=5),pomiary__2[[#This Row],[czujnik5]],0)</f>
        <v>0</v>
      </c>
      <c r="O31" s="14">
        <f>IF(pomiary__2[[#This Row],[zad1_pom]]&lt;&gt;0,1,0)</f>
        <v>0</v>
      </c>
      <c r="P31" s="14"/>
      <c r="Q31" s="14">
        <f>INT(pomiary__2[[#This Row],[czujnik1]]+273.5)</f>
        <v>271</v>
      </c>
      <c r="R31" s="14">
        <f>INT(pomiary__2[[#This Row],[czujnik2]]+273.5)</f>
        <v>274</v>
      </c>
      <c r="S31" s="14">
        <f>INT(pomiary__2[[#This Row],[czujnik3]]+273.5)</f>
        <v>278</v>
      </c>
      <c r="T31" s="14">
        <f>INT(pomiary__2[[#This Row],[czujnik4]]+273.5)</f>
        <v>280</v>
      </c>
      <c r="U31" s="14">
        <f>INT(pomiary__2[[#This Row],[czujnik5]]+273.5)</f>
        <v>271</v>
      </c>
      <c r="V31" s="14">
        <f>INT(pomiary__2[[#This Row],[czujnik6]]+273.5)</f>
        <v>280</v>
      </c>
      <c r="W31" s="14">
        <f>INT(pomiary__2[[#This Row],[czujnik7]]+273.5)</f>
        <v>266</v>
      </c>
      <c r="X31" s="14">
        <f>INT(pomiary__2[[#This Row],[czujnik8]]+273.5)</f>
        <v>281</v>
      </c>
      <c r="Y31" s="14">
        <f>INT(pomiary__2[[#This Row],[czujnik9]]+273.5)</f>
        <v>278</v>
      </c>
      <c r="Z31" s="14">
        <f>INT(pomiary__2[[#This Row],[czujnik10]]+273.5)</f>
        <v>281</v>
      </c>
    </row>
    <row r="32" spans="1:26" s="13" customFormat="1" x14ac:dyDescent="0.25">
      <c r="A32" s="14" t="s">
        <v>63</v>
      </c>
      <c r="B32" s="14" t="s">
        <v>64</v>
      </c>
      <c r="C32" s="14">
        <v>1.44</v>
      </c>
      <c r="D32" s="14">
        <v>-7.21</v>
      </c>
      <c r="E32" s="14">
        <v>-6.65</v>
      </c>
      <c r="F32" s="14">
        <v>2.21</v>
      </c>
      <c r="G32" s="16">
        <v>4.62</v>
      </c>
      <c r="H32" s="14">
        <v>1.66</v>
      </c>
      <c r="I32" s="14">
        <v>5.0999999999999996</v>
      </c>
      <c r="J32" s="14">
        <v>-6.89</v>
      </c>
      <c r="K32" s="14">
        <v>-3.19</v>
      </c>
      <c r="L32" s="14">
        <v>-7.39</v>
      </c>
      <c r="M32" s="14">
        <f>HOUR(pomiary__2[[#This Row],[godzina]])</f>
        <v>0</v>
      </c>
      <c r="N32" s="16">
        <f>IF(AND(pomiary__2[[#This Row],[godzina2]]&lt;12, pomiary__2[[#This Row],[godzina2]]&gt;=5),pomiary__2[[#This Row],[czujnik5]],0)</f>
        <v>0</v>
      </c>
      <c r="O32" s="14">
        <f>IF(pomiary__2[[#This Row],[zad1_pom]]&lt;&gt;0,1,0)</f>
        <v>0</v>
      </c>
      <c r="P32" s="14"/>
      <c r="Q32" s="14">
        <f>INT(pomiary__2[[#This Row],[czujnik1]]+273.5)</f>
        <v>274</v>
      </c>
      <c r="R32" s="14">
        <f>INT(pomiary__2[[#This Row],[czujnik2]]+273.5)</f>
        <v>266</v>
      </c>
      <c r="S32" s="14">
        <f>INT(pomiary__2[[#This Row],[czujnik3]]+273.5)</f>
        <v>266</v>
      </c>
      <c r="T32" s="14">
        <f>INT(pomiary__2[[#This Row],[czujnik4]]+273.5)</f>
        <v>275</v>
      </c>
      <c r="U32" s="14">
        <f>INT(pomiary__2[[#This Row],[czujnik5]]+273.5)</f>
        <v>278</v>
      </c>
      <c r="V32" s="14">
        <f>INT(pomiary__2[[#This Row],[czujnik6]]+273.5)</f>
        <v>275</v>
      </c>
      <c r="W32" s="14">
        <f>INT(pomiary__2[[#This Row],[czujnik7]]+273.5)</f>
        <v>278</v>
      </c>
      <c r="X32" s="14">
        <f>INT(pomiary__2[[#This Row],[czujnik8]]+273.5)</f>
        <v>266</v>
      </c>
      <c r="Y32" s="14">
        <f>INT(pomiary__2[[#This Row],[czujnik9]]+273.5)</f>
        <v>270</v>
      </c>
      <c r="Z32" s="14">
        <f>INT(pomiary__2[[#This Row],[czujnik10]]+273.5)</f>
        <v>266</v>
      </c>
    </row>
    <row r="33" spans="1:26" s="13" customFormat="1" x14ac:dyDescent="0.25">
      <c r="A33" s="14" t="s">
        <v>65</v>
      </c>
      <c r="B33" s="14" t="s">
        <v>66</v>
      </c>
      <c r="C33" s="14">
        <v>0.98</v>
      </c>
      <c r="D33" s="14">
        <v>7.64</v>
      </c>
      <c r="E33" s="14">
        <v>6.1</v>
      </c>
      <c r="F33" s="14">
        <v>6.46</v>
      </c>
      <c r="G33" s="16">
        <v>-7.0000000000000007E-2</v>
      </c>
      <c r="H33" s="14">
        <v>-2.93</v>
      </c>
      <c r="I33" s="14">
        <v>-5.81</v>
      </c>
      <c r="J33" s="14">
        <v>5.65</v>
      </c>
      <c r="K33" s="14">
        <v>5.0999999999999996</v>
      </c>
      <c r="L33" s="14">
        <v>8.25</v>
      </c>
      <c r="M33" s="14">
        <f>HOUR(pomiary__2[[#This Row],[godzina]])</f>
        <v>3</v>
      </c>
      <c r="N33" s="16">
        <f>IF(AND(pomiary__2[[#This Row],[godzina2]]&lt;12, pomiary__2[[#This Row],[godzina2]]&gt;=5),pomiary__2[[#This Row],[czujnik5]],0)</f>
        <v>0</v>
      </c>
      <c r="O33" s="14">
        <f>IF(pomiary__2[[#This Row],[zad1_pom]]&lt;&gt;0,1,0)</f>
        <v>0</v>
      </c>
      <c r="P33" s="14"/>
      <c r="Q33" s="14">
        <f>INT(pomiary__2[[#This Row],[czujnik1]]+273.5)</f>
        <v>274</v>
      </c>
      <c r="R33" s="14">
        <f>INT(pomiary__2[[#This Row],[czujnik2]]+273.5)</f>
        <v>281</v>
      </c>
      <c r="S33" s="14">
        <f>INT(pomiary__2[[#This Row],[czujnik3]]+273.5)</f>
        <v>279</v>
      </c>
      <c r="T33" s="14">
        <f>INT(pomiary__2[[#This Row],[czujnik4]]+273.5)</f>
        <v>279</v>
      </c>
      <c r="U33" s="14">
        <f>INT(pomiary__2[[#This Row],[czujnik5]]+273.5)</f>
        <v>273</v>
      </c>
      <c r="V33" s="14">
        <f>INT(pomiary__2[[#This Row],[czujnik6]]+273.5)</f>
        <v>270</v>
      </c>
      <c r="W33" s="14">
        <f>INT(pomiary__2[[#This Row],[czujnik7]]+273.5)</f>
        <v>267</v>
      </c>
      <c r="X33" s="14">
        <f>INT(pomiary__2[[#This Row],[czujnik8]]+273.5)</f>
        <v>279</v>
      </c>
      <c r="Y33" s="14">
        <f>INT(pomiary__2[[#This Row],[czujnik9]]+273.5)</f>
        <v>278</v>
      </c>
      <c r="Z33" s="14">
        <f>INT(pomiary__2[[#This Row],[czujnik10]]+273.5)</f>
        <v>281</v>
      </c>
    </row>
    <row r="34" spans="1:26" s="13" customFormat="1" x14ac:dyDescent="0.25">
      <c r="A34" s="14" t="s">
        <v>67</v>
      </c>
      <c r="B34" s="14" t="s">
        <v>68</v>
      </c>
      <c r="C34" s="14">
        <v>5.83</v>
      </c>
      <c r="D34" s="14">
        <v>7.18</v>
      </c>
      <c r="E34" s="14">
        <v>-0.19</v>
      </c>
      <c r="F34" s="14">
        <v>-2.12</v>
      </c>
      <c r="G34" s="16">
        <v>4.26</v>
      </c>
      <c r="H34" s="14">
        <v>-7.55</v>
      </c>
      <c r="I34" s="14">
        <v>-6.66</v>
      </c>
      <c r="J34" s="14">
        <v>-4.8</v>
      </c>
      <c r="K34" s="14">
        <v>2.92</v>
      </c>
      <c r="L34" s="14">
        <v>2.69</v>
      </c>
      <c r="M34" s="14">
        <f>HOUR(pomiary__2[[#This Row],[godzina]])</f>
        <v>12</v>
      </c>
      <c r="N34" s="16">
        <f>IF(AND(pomiary__2[[#This Row],[godzina2]]&lt;12, pomiary__2[[#This Row],[godzina2]]&gt;=5),pomiary__2[[#This Row],[czujnik5]],0)</f>
        <v>0</v>
      </c>
      <c r="O34" s="14">
        <f>IF(pomiary__2[[#This Row],[zad1_pom]]&lt;&gt;0,1,0)</f>
        <v>0</v>
      </c>
      <c r="P34" s="14"/>
      <c r="Q34" s="14">
        <f>INT(pomiary__2[[#This Row],[czujnik1]]+273.5)</f>
        <v>279</v>
      </c>
      <c r="R34" s="14">
        <f>INT(pomiary__2[[#This Row],[czujnik2]]+273.5)</f>
        <v>280</v>
      </c>
      <c r="S34" s="14">
        <f>INT(pomiary__2[[#This Row],[czujnik3]]+273.5)</f>
        <v>273</v>
      </c>
      <c r="T34" s="14">
        <f>INT(pomiary__2[[#This Row],[czujnik4]]+273.5)</f>
        <v>271</v>
      </c>
      <c r="U34" s="14">
        <f>INT(pomiary__2[[#This Row],[czujnik5]]+273.5)</f>
        <v>277</v>
      </c>
      <c r="V34" s="14">
        <f>INT(pomiary__2[[#This Row],[czujnik6]]+273.5)</f>
        <v>265</v>
      </c>
      <c r="W34" s="14">
        <f>INT(pomiary__2[[#This Row],[czujnik7]]+273.5)</f>
        <v>266</v>
      </c>
      <c r="X34" s="14">
        <f>INT(pomiary__2[[#This Row],[czujnik8]]+273.5)</f>
        <v>268</v>
      </c>
      <c r="Y34" s="14">
        <f>INT(pomiary__2[[#This Row],[czujnik9]]+273.5)</f>
        <v>276</v>
      </c>
      <c r="Z34" s="14">
        <f>INT(pomiary__2[[#This Row],[czujnik10]]+273.5)</f>
        <v>276</v>
      </c>
    </row>
    <row r="35" spans="1:26" s="13" customFormat="1" x14ac:dyDescent="0.25">
      <c r="A35" s="14" t="s">
        <v>69</v>
      </c>
      <c r="B35" s="14" t="s">
        <v>52</v>
      </c>
      <c r="C35" s="14">
        <v>-5.39</v>
      </c>
      <c r="D35" s="14">
        <v>-7.41</v>
      </c>
      <c r="E35" s="14">
        <v>-3.6</v>
      </c>
      <c r="F35" s="14">
        <v>0.98</v>
      </c>
      <c r="G35" s="16">
        <v>-0.56000000000000005</v>
      </c>
      <c r="H35" s="14">
        <v>-2.33</v>
      </c>
      <c r="I35" s="14">
        <v>3.28</v>
      </c>
      <c r="J35" s="14">
        <v>-2.19</v>
      </c>
      <c r="K35" s="14">
        <v>4.6100000000000003</v>
      </c>
      <c r="L35" s="14">
        <v>-5.94</v>
      </c>
      <c r="M35" s="14">
        <f>HOUR(pomiary__2[[#This Row],[godzina]])</f>
        <v>4</v>
      </c>
      <c r="N35" s="16">
        <f>IF(AND(pomiary__2[[#This Row],[godzina2]]&lt;12, pomiary__2[[#This Row],[godzina2]]&gt;=5),pomiary__2[[#This Row],[czujnik5]],0)</f>
        <v>0</v>
      </c>
      <c r="O35" s="14">
        <f>IF(pomiary__2[[#This Row],[zad1_pom]]&lt;&gt;0,1,0)</f>
        <v>0</v>
      </c>
      <c r="P35" s="14"/>
      <c r="Q35" s="14">
        <f>INT(pomiary__2[[#This Row],[czujnik1]]+273.5)</f>
        <v>268</v>
      </c>
      <c r="R35" s="14">
        <f>INT(pomiary__2[[#This Row],[czujnik2]]+273.5)</f>
        <v>266</v>
      </c>
      <c r="S35" s="14">
        <f>INT(pomiary__2[[#This Row],[czujnik3]]+273.5)</f>
        <v>269</v>
      </c>
      <c r="T35" s="14">
        <f>INT(pomiary__2[[#This Row],[czujnik4]]+273.5)</f>
        <v>274</v>
      </c>
      <c r="U35" s="14">
        <f>INT(pomiary__2[[#This Row],[czujnik5]]+273.5)</f>
        <v>272</v>
      </c>
      <c r="V35" s="14">
        <f>INT(pomiary__2[[#This Row],[czujnik6]]+273.5)</f>
        <v>271</v>
      </c>
      <c r="W35" s="14">
        <f>INT(pomiary__2[[#This Row],[czujnik7]]+273.5)</f>
        <v>276</v>
      </c>
      <c r="X35" s="14">
        <f>INT(pomiary__2[[#This Row],[czujnik8]]+273.5)</f>
        <v>271</v>
      </c>
      <c r="Y35" s="14">
        <f>INT(pomiary__2[[#This Row],[czujnik9]]+273.5)</f>
        <v>278</v>
      </c>
      <c r="Z35" s="14">
        <f>INT(pomiary__2[[#This Row],[czujnik10]]+273.5)</f>
        <v>267</v>
      </c>
    </row>
    <row r="36" spans="1:26" s="13" customFormat="1" x14ac:dyDescent="0.25">
      <c r="A36" s="14" t="s">
        <v>69</v>
      </c>
      <c r="B36" s="14" t="s">
        <v>70</v>
      </c>
      <c r="C36" s="14">
        <v>7.98</v>
      </c>
      <c r="D36" s="14">
        <v>4.6100000000000003</v>
      </c>
      <c r="E36" s="14">
        <v>7.87</v>
      </c>
      <c r="F36" s="14">
        <v>-1.44</v>
      </c>
      <c r="G36" s="16">
        <v>4.1500000000000004</v>
      </c>
      <c r="H36" s="14">
        <v>-2.5299999999999998</v>
      </c>
      <c r="I36" s="14">
        <v>-5.96</v>
      </c>
      <c r="J36" s="14">
        <v>3.23</v>
      </c>
      <c r="K36" s="14">
        <v>-7.13</v>
      </c>
      <c r="L36" s="14">
        <v>7.75</v>
      </c>
      <c r="M36" s="14">
        <f>HOUR(pomiary__2[[#This Row],[godzina]])</f>
        <v>6</v>
      </c>
      <c r="N36" s="16">
        <f>IF(AND(pomiary__2[[#This Row],[godzina2]]&lt;12, pomiary__2[[#This Row],[godzina2]]&gt;=5),pomiary__2[[#This Row],[czujnik5]],0)</f>
        <v>4.1500000000000004</v>
      </c>
      <c r="O36" s="14">
        <f>IF(pomiary__2[[#This Row],[zad1_pom]]&lt;&gt;0,1,0)</f>
        <v>1</v>
      </c>
      <c r="P36" s="14"/>
      <c r="Q36" s="14">
        <f>INT(pomiary__2[[#This Row],[czujnik1]]+273.5)</f>
        <v>281</v>
      </c>
      <c r="R36" s="14">
        <f>INT(pomiary__2[[#This Row],[czujnik2]]+273.5)</f>
        <v>278</v>
      </c>
      <c r="S36" s="14">
        <f>INT(pomiary__2[[#This Row],[czujnik3]]+273.5)</f>
        <v>281</v>
      </c>
      <c r="T36" s="14">
        <f>INT(pomiary__2[[#This Row],[czujnik4]]+273.5)</f>
        <v>272</v>
      </c>
      <c r="U36" s="14">
        <f>INT(pomiary__2[[#This Row],[czujnik5]]+273.5)</f>
        <v>277</v>
      </c>
      <c r="V36" s="14">
        <f>INT(pomiary__2[[#This Row],[czujnik6]]+273.5)</f>
        <v>270</v>
      </c>
      <c r="W36" s="14">
        <f>INT(pomiary__2[[#This Row],[czujnik7]]+273.5)</f>
        <v>267</v>
      </c>
      <c r="X36" s="14">
        <f>INT(pomiary__2[[#This Row],[czujnik8]]+273.5)</f>
        <v>276</v>
      </c>
      <c r="Y36" s="14">
        <f>INT(pomiary__2[[#This Row],[czujnik9]]+273.5)</f>
        <v>266</v>
      </c>
      <c r="Z36" s="14">
        <f>INT(pomiary__2[[#This Row],[czujnik10]]+273.5)</f>
        <v>281</v>
      </c>
    </row>
    <row r="37" spans="1:26" s="13" customFormat="1" x14ac:dyDescent="0.25">
      <c r="A37" s="14" t="s">
        <v>71</v>
      </c>
      <c r="B37" s="14" t="s">
        <v>72</v>
      </c>
      <c r="C37" s="14">
        <v>2.92</v>
      </c>
      <c r="D37" s="14">
        <v>0.43</v>
      </c>
      <c r="E37" s="14">
        <v>-7.83</v>
      </c>
      <c r="F37" s="14">
        <v>-7.67</v>
      </c>
      <c r="G37" s="16">
        <v>1.19</v>
      </c>
      <c r="H37" s="14">
        <v>5.35</v>
      </c>
      <c r="I37" s="14">
        <v>-4.1500000000000004</v>
      </c>
      <c r="J37" s="14">
        <v>6.34</v>
      </c>
      <c r="K37" s="14">
        <v>-5.17</v>
      </c>
      <c r="L37" s="14">
        <v>1.39</v>
      </c>
      <c r="M37" s="14">
        <f>HOUR(pomiary__2[[#This Row],[godzina]])</f>
        <v>3</v>
      </c>
      <c r="N37" s="16">
        <f>IF(AND(pomiary__2[[#This Row],[godzina2]]&lt;12, pomiary__2[[#This Row],[godzina2]]&gt;=5),pomiary__2[[#This Row],[czujnik5]],0)</f>
        <v>0</v>
      </c>
      <c r="O37" s="14">
        <f>IF(pomiary__2[[#This Row],[zad1_pom]]&lt;&gt;0,1,0)</f>
        <v>0</v>
      </c>
      <c r="P37" s="14"/>
      <c r="Q37" s="14">
        <f>INT(pomiary__2[[#This Row],[czujnik1]]+273.5)</f>
        <v>276</v>
      </c>
      <c r="R37" s="14">
        <f>INT(pomiary__2[[#This Row],[czujnik2]]+273.5)</f>
        <v>273</v>
      </c>
      <c r="S37" s="14">
        <f>INT(pomiary__2[[#This Row],[czujnik3]]+273.5)</f>
        <v>265</v>
      </c>
      <c r="T37" s="14">
        <f>INT(pomiary__2[[#This Row],[czujnik4]]+273.5)</f>
        <v>265</v>
      </c>
      <c r="U37" s="14">
        <f>INT(pomiary__2[[#This Row],[czujnik5]]+273.5)</f>
        <v>274</v>
      </c>
      <c r="V37" s="14">
        <f>INT(pomiary__2[[#This Row],[czujnik6]]+273.5)</f>
        <v>278</v>
      </c>
      <c r="W37" s="14">
        <f>INT(pomiary__2[[#This Row],[czujnik7]]+273.5)</f>
        <v>269</v>
      </c>
      <c r="X37" s="14">
        <f>INT(pomiary__2[[#This Row],[czujnik8]]+273.5)</f>
        <v>279</v>
      </c>
      <c r="Y37" s="14">
        <f>INT(pomiary__2[[#This Row],[czujnik9]]+273.5)</f>
        <v>268</v>
      </c>
      <c r="Z37" s="14">
        <f>INT(pomiary__2[[#This Row],[czujnik10]]+273.5)</f>
        <v>274</v>
      </c>
    </row>
    <row r="38" spans="1:26" s="13" customFormat="1" x14ac:dyDescent="0.25">
      <c r="A38" s="14" t="s">
        <v>73</v>
      </c>
      <c r="B38" s="14" t="s">
        <v>74</v>
      </c>
      <c r="C38" s="14">
        <v>5.68</v>
      </c>
      <c r="D38" s="14">
        <v>-5.18</v>
      </c>
      <c r="E38" s="14">
        <v>8.6199999999999992</v>
      </c>
      <c r="F38" s="14">
        <v>3.66</v>
      </c>
      <c r="G38" s="16">
        <v>7.27</v>
      </c>
      <c r="H38" s="14">
        <v>-0.88</v>
      </c>
      <c r="I38" s="14">
        <v>8.69</v>
      </c>
      <c r="J38" s="14">
        <v>-6.24</v>
      </c>
      <c r="K38" s="14">
        <v>-5.52</v>
      </c>
      <c r="L38" s="14">
        <v>-4.67</v>
      </c>
      <c r="M38" s="14">
        <f>HOUR(pomiary__2[[#This Row],[godzina]])</f>
        <v>8</v>
      </c>
      <c r="N38" s="16">
        <f>IF(AND(pomiary__2[[#This Row],[godzina2]]&lt;12, pomiary__2[[#This Row],[godzina2]]&gt;=5),pomiary__2[[#This Row],[czujnik5]],0)</f>
        <v>7.27</v>
      </c>
      <c r="O38" s="14">
        <f>IF(pomiary__2[[#This Row],[zad1_pom]]&lt;&gt;0,1,0)</f>
        <v>1</v>
      </c>
      <c r="P38" s="14"/>
      <c r="Q38" s="14">
        <f>INT(pomiary__2[[#This Row],[czujnik1]]+273.5)</f>
        <v>279</v>
      </c>
      <c r="R38" s="14">
        <f>INT(pomiary__2[[#This Row],[czujnik2]]+273.5)</f>
        <v>268</v>
      </c>
      <c r="S38" s="14">
        <f>INT(pomiary__2[[#This Row],[czujnik3]]+273.5)</f>
        <v>282</v>
      </c>
      <c r="T38" s="14">
        <f>INT(pomiary__2[[#This Row],[czujnik4]]+273.5)</f>
        <v>277</v>
      </c>
      <c r="U38" s="14">
        <f>INT(pomiary__2[[#This Row],[czujnik5]]+273.5)</f>
        <v>280</v>
      </c>
      <c r="V38" s="14">
        <f>INT(pomiary__2[[#This Row],[czujnik6]]+273.5)</f>
        <v>272</v>
      </c>
      <c r="W38" s="14">
        <f>INT(pomiary__2[[#This Row],[czujnik7]]+273.5)</f>
        <v>282</v>
      </c>
      <c r="X38" s="14">
        <f>INT(pomiary__2[[#This Row],[czujnik8]]+273.5)</f>
        <v>267</v>
      </c>
      <c r="Y38" s="14">
        <f>INT(pomiary__2[[#This Row],[czujnik9]]+273.5)</f>
        <v>267</v>
      </c>
      <c r="Z38" s="14">
        <f>INT(pomiary__2[[#This Row],[czujnik10]]+273.5)</f>
        <v>268</v>
      </c>
    </row>
    <row r="39" spans="1:26" s="13" customFormat="1" x14ac:dyDescent="0.25">
      <c r="A39" s="14" t="s">
        <v>73</v>
      </c>
      <c r="B39" s="14" t="s">
        <v>75</v>
      </c>
      <c r="C39" s="14">
        <v>-3.88</v>
      </c>
      <c r="D39" s="14">
        <v>-5.21</v>
      </c>
      <c r="E39" s="14">
        <v>8.26</v>
      </c>
      <c r="F39" s="14">
        <v>-0.96</v>
      </c>
      <c r="G39" s="16">
        <v>4.05</v>
      </c>
      <c r="H39" s="14">
        <v>-4.3099999999999996</v>
      </c>
      <c r="I39" s="14">
        <v>7.8</v>
      </c>
      <c r="J39" s="14">
        <v>6.75</v>
      </c>
      <c r="K39" s="14">
        <v>-0.73</v>
      </c>
      <c r="L39" s="14">
        <v>7.28</v>
      </c>
      <c r="M39" s="14">
        <f>HOUR(pomiary__2[[#This Row],[godzina]])</f>
        <v>9</v>
      </c>
      <c r="N39" s="16">
        <f>IF(AND(pomiary__2[[#This Row],[godzina2]]&lt;12, pomiary__2[[#This Row],[godzina2]]&gt;=5),pomiary__2[[#This Row],[czujnik5]],0)</f>
        <v>4.05</v>
      </c>
      <c r="O39" s="14">
        <f>IF(pomiary__2[[#This Row],[zad1_pom]]&lt;&gt;0,1,0)</f>
        <v>1</v>
      </c>
      <c r="P39" s="14"/>
      <c r="Q39" s="14">
        <f>INT(pomiary__2[[#This Row],[czujnik1]]+273.5)</f>
        <v>269</v>
      </c>
      <c r="R39" s="14">
        <f>INT(pomiary__2[[#This Row],[czujnik2]]+273.5)</f>
        <v>268</v>
      </c>
      <c r="S39" s="14">
        <f>INT(pomiary__2[[#This Row],[czujnik3]]+273.5)</f>
        <v>281</v>
      </c>
      <c r="T39" s="14">
        <f>INT(pomiary__2[[#This Row],[czujnik4]]+273.5)</f>
        <v>272</v>
      </c>
      <c r="U39" s="14">
        <f>INT(pomiary__2[[#This Row],[czujnik5]]+273.5)</f>
        <v>277</v>
      </c>
      <c r="V39" s="14">
        <f>INT(pomiary__2[[#This Row],[czujnik6]]+273.5)</f>
        <v>269</v>
      </c>
      <c r="W39" s="14">
        <f>INT(pomiary__2[[#This Row],[czujnik7]]+273.5)</f>
        <v>281</v>
      </c>
      <c r="X39" s="14">
        <f>INT(pomiary__2[[#This Row],[czujnik8]]+273.5)</f>
        <v>280</v>
      </c>
      <c r="Y39" s="14">
        <f>INT(pomiary__2[[#This Row],[czujnik9]]+273.5)</f>
        <v>272</v>
      </c>
      <c r="Z39" s="14">
        <f>INT(pomiary__2[[#This Row],[czujnik10]]+273.5)</f>
        <v>280</v>
      </c>
    </row>
    <row r="40" spans="1:26" s="13" customFormat="1" x14ac:dyDescent="0.25">
      <c r="A40" s="14" t="s">
        <v>76</v>
      </c>
      <c r="B40" s="14" t="s">
        <v>61</v>
      </c>
      <c r="C40" s="14">
        <v>-4.4800000000000004</v>
      </c>
      <c r="D40" s="14">
        <v>-2.0499999999999998</v>
      </c>
      <c r="E40" s="14">
        <v>-7.14</v>
      </c>
      <c r="F40" s="14">
        <v>5.1100000000000003</v>
      </c>
      <c r="G40" s="16">
        <v>6.37</v>
      </c>
      <c r="H40" s="14">
        <v>7.34</v>
      </c>
      <c r="I40" s="14">
        <v>-4.9000000000000004</v>
      </c>
      <c r="J40" s="14">
        <v>-2.2599999999999998</v>
      </c>
      <c r="K40" s="14">
        <v>0.23</v>
      </c>
      <c r="L40" s="14">
        <v>7.99</v>
      </c>
      <c r="M40" s="14">
        <f>HOUR(pomiary__2[[#This Row],[godzina]])</f>
        <v>5</v>
      </c>
      <c r="N40" s="16">
        <f>IF(AND(pomiary__2[[#This Row],[godzina2]]&lt;12, pomiary__2[[#This Row],[godzina2]]&gt;=5),pomiary__2[[#This Row],[czujnik5]],0)</f>
        <v>6.37</v>
      </c>
      <c r="O40" s="14">
        <f>IF(pomiary__2[[#This Row],[zad1_pom]]&lt;&gt;0,1,0)</f>
        <v>1</v>
      </c>
      <c r="P40" s="14"/>
      <c r="Q40" s="14">
        <f>INT(pomiary__2[[#This Row],[czujnik1]]+273.5)</f>
        <v>269</v>
      </c>
      <c r="R40" s="14">
        <f>INT(pomiary__2[[#This Row],[czujnik2]]+273.5)</f>
        <v>271</v>
      </c>
      <c r="S40" s="14">
        <f>INT(pomiary__2[[#This Row],[czujnik3]]+273.5)</f>
        <v>266</v>
      </c>
      <c r="T40" s="14">
        <f>INT(pomiary__2[[#This Row],[czujnik4]]+273.5)</f>
        <v>278</v>
      </c>
      <c r="U40" s="14">
        <f>INT(pomiary__2[[#This Row],[czujnik5]]+273.5)</f>
        <v>279</v>
      </c>
      <c r="V40" s="14">
        <f>INT(pomiary__2[[#This Row],[czujnik6]]+273.5)</f>
        <v>280</v>
      </c>
      <c r="W40" s="14">
        <f>INT(pomiary__2[[#This Row],[czujnik7]]+273.5)</f>
        <v>268</v>
      </c>
      <c r="X40" s="14">
        <f>INT(pomiary__2[[#This Row],[czujnik8]]+273.5)</f>
        <v>271</v>
      </c>
      <c r="Y40" s="14">
        <f>INT(pomiary__2[[#This Row],[czujnik9]]+273.5)</f>
        <v>273</v>
      </c>
      <c r="Z40" s="14">
        <f>INT(pomiary__2[[#This Row],[czujnik10]]+273.5)</f>
        <v>281</v>
      </c>
    </row>
    <row r="41" spans="1:26" s="13" customFormat="1" x14ac:dyDescent="0.25">
      <c r="A41" s="14" t="s">
        <v>77</v>
      </c>
      <c r="B41" s="14" t="s">
        <v>78</v>
      </c>
      <c r="C41" s="14">
        <v>-3.04</v>
      </c>
      <c r="D41" s="14">
        <v>-1.24</v>
      </c>
      <c r="E41" s="14">
        <v>2.62</v>
      </c>
      <c r="F41" s="14">
        <v>4.42</v>
      </c>
      <c r="G41" s="16">
        <v>7.46</v>
      </c>
      <c r="H41" s="14">
        <v>0.77</v>
      </c>
      <c r="I41" s="14">
        <v>-0.67</v>
      </c>
      <c r="J41" s="14">
        <v>5.8</v>
      </c>
      <c r="K41" s="14">
        <v>-7.14</v>
      </c>
      <c r="L41" s="14">
        <v>6.48</v>
      </c>
      <c r="M41" s="14">
        <f>HOUR(pomiary__2[[#This Row],[godzina]])</f>
        <v>4</v>
      </c>
      <c r="N41" s="16">
        <f>IF(AND(pomiary__2[[#This Row],[godzina2]]&lt;12, pomiary__2[[#This Row],[godzina2]]&gt;=5),pomiary__2[[#This Row],[czujnik5]],0)</f>
        <v>0</v>
      </c>
      <c r="O41" s="14">
        <f>IF(pomiary__2[[#This Row],[zad1_pom]]&lt;&gt;0,1,0)</f>
        <v>0</v>
      </c>
      <c r="P41" s="14"/>
      <c r="Q41" s="14">
        <f>INT(pomiary__2[[#This Row],[czujnik1]]+273.5)</f>
        <v>270</v>
      </c>
      <c r="R41" s="14">
        <f>INT(pomiary__2[[#This Row],[czujnik2]]+273.5)</f>
        <v>272</v>
      </c>
      <c r="S41" s="14">
        <f>INT(pomiary__2[[#This Row],[czujnik3]]+273.5)</f>
        <v>276</v>
      </c>
      <c r="T41" s="14">
        <f>INT(pomiary__2[[#This Row],[czujnik4]]+273.5)</f>
        <v>277</v>
      </c>
      <c r="U41" s="14">
        <f>INT(pomiary__2[[#This Row],[czujnik5]]+273.5)</f>
        <v>280</v>
      </c>
      <c r="V41" s="14">
        <f>INT(pomiary__2[[#This Row],[czujnik6]]+273.5)</f>
        <v>274</v>
      </c>
      <c r="W41" s="14">
        <f>INT(pomiary__2[[#This Row],[czujnik7]]+273.5)</f>
        <v>272</v>
      </c>
      <c r="X41" s="14">
        <f>INT(pomiary__2[[#This Row],[czujnik8]]+273.5)</f>
        <v>279</v>
      </c>
      <c r="Y41" s="14">
        <f>INT(pomiary__2[[#This Row],[czujnik9]]+273.5)</f>
        <v>266</v>
      </c>
      <c r="Z41" s="14">
        <f>INT(pomiary__2[[#This Row],[czujnik10]]+273.5)</f>
        <v>279</v>
      </c>
    </row>
    <row r="42" spans="1:26" s="13" customFormat="1" x14ac:dyDescent="0.25">
      <c r="A42" s="14" t="s">
        <v>79</v>
      </c>
      <c r="B42" s="14" t="s">
        <v>80</v>
      </c>
      <c r="C42" s="14">
        <v>-2.12</v>
      </c>
      <c r="D42" s="14">
        <v>-6.19</v>
      </c>
      <c r="E42" s="14">
        <v>4.76</v>
      </c>
      <c r="F42" s="14">
        <v>4.5599999999999996</v>
      </c>
      <c r="G42" s="16">
        <v>3.19</v>
      </c>
      <c r="H42" s="14">
        <v>-2.29</v>
      </c>
      <c r="I42" s="14">
        <v>5.0999999999999996</v>
      </c>
      <c r="J42" s="14">
        <v>-5.75</v>
      </c>
      <c r="K42" s="14">
        <v>3.63</v>
      </c>
      <c r="L42" s="14">
        <v>1.36</v>
      </c>
      <c r="M42" s="14">
        <f>HOUR(pomiary__2[[#This Row],[godzina]])</f>
        <v>7</v>
      </c>
      <c r="N42" s="16">
        <f>IF(AND(pomiary__2[[#This Row],[godzina2]]&lt;12, pomiary__2[[#This Row],[godzina2]]&gt;=5),pomiary__2[[#This Row],[czujnik5]],0)</f>
        <v>3.19</v>
      </c>
      <c r="O42" s="14">
        <f>IF(pomiary__2[[#This Row],[zad1_pom]]&lt;&gt;0,1,0)</f>
        <v>1</v>
      </c>
      <c r="P42" s="14"/>
      <c r="Q42" s="14">
        <f>INT(pomiary__2[[#This Row],[czujnik1]]+273.5)</f>
        <v>271</v>
      </c>
      <c r="R42" s="14">
        <f>INT(pomiary__2[[#This Row],[czujnik2]]+273.5)</f>
        <v>267</v>
      </c>
      <c r="S42" s="14">
        <f>INT(pomiary__2[[#This Row],[czujnik3]]+273.5)</f>
        <v>278</v>
      </c>
      <c r="T42" s="14">
        <f>INT(pomiary__2[[#This Row],[czujnik4]]+273.5)</f>
        <v>278</v>
      </c>
      <c r="U42" s="14">
        <f>INT(pomiary__2[[#This Row],[czujnik5]]+273.5)</f>
        <v>276</v>
      </c>
      <c r="V42" s="14">
        <f>INT(pomiary__2[[#This Row],[czujnik6]]+273.5)</f>
        <v>271</v>
      </c>
      <c r="W42" s="14">
        <f>INT(pomiary__2[[#This Row],[czujnik7]]+273.5)</f>
        <v>278</v>
      </c>
      <c r="X42" s="14">
        <f>INT(pomiary__2[[#This Row],[czujnik8]]+273.5)</f>
        <v>267</v>
      </c>
      <c r="Y42" s="14">
        <f>INT(pomiary__2[[#This Row],[czujnik9]]+273.5)</f>
        <v>277</v>
      </c>
      <c r="Z42" s="14">
        <f>INT(pomiary__2[[#This Row],[czujnik10]]+273.5)</f>
        <v>274</v>
      </c>
    </row>
    <row r="43" spans="1:26" s="13" customFormat="1" x14ac:dyDescent="0.25">
      <c r="A43" s="14" t="s">
        <v>81</v>
      </c>
      <c r="B43" s="14" t="s">
        <v>82</v>
      </c>
      <c r="C43" s="14">
        <v>10.07</v>
      </c>
      <c r="D43" s="14">
        <v>12.84</v>
      </c>
      <c r="E43" s="14">
        <v>10.24</v>
      </c>
      <c r="F43" s="14">
        <v>13.91</v>
      </c>
      <c r="G43" s="16">
        <v>10.67</v>
      </c>
      <c r="H43" s="14">
        <v>14.11</v>
      </c>
      <c r="I43" s="14">
        <v>15.18</v>
      </c>
      <c r="J43" s="14">
        <v>13.07</v>
      </c>
      <c r="K43" s="14">
        <v>14.39</v>
      </c>
      <c r="L43" s="14">
        <v>13.78</v>
      </c>
      <c r="M43" s="14">
        <f>HOUR(pomiary__2[[#This Row],[godzina]])</f>
        <v>5</v>
      </c>
      <c r="N43" s="16">
        <f>IF(AND(pomiary__2[[#This Row],[godzina2]]&lt;12, pomiary__2[[#This Row],[godzina2]]&gt;=5),pomiary__2[[#This Row],[czujnik5]],0)</f>
        <v>10.67</v>
      </c>
      <c r="O43" s="14">
        <f>IF(pomiary__2[[#This Row],[zad1_pom]]&lt;&gt;0,1,0)</f>
        <v>1</v>
      </c>
      <c r="P43" s="14"/>
      <c r="Q43" s="14">
        <f>INT(pomiary__2[[#This Row],[czujnik1]]+273.5)</f>
        <v>283</v>
      </c>
      <c r="R43" s="14">
        <f>INT(pomiary__2[[#This Row],[czujnik2]]+273.5)</f>
        <v>286</v>
      </c>
      <c r="S43" s="14">
        <f>INT(pomiary__2[[#This Row],[czujnik3]]+273.5)</f>
        <v>283</v>
      </c>
      <c r="T43" s="14">
        <f>INT(pomiary__2[[#This Row],[czujnik4]]+273.5)</f>
        <v>287</v>
      </c>
      <c r="U43" s="14">
        <f>INT(pomiary__2[[#This Row],[czujnik5]]+273.5)</f>
        <v>284</v>
      </c>
      <c r="V43" s="14">
        <f>INT(pomiary__2[[#This Row],[czujnik6]]+273.5)</f>
        <v>287</v>
      </c>
      <c r="W43" s="14">
        <f>INT(pomiary__2[[#This Row],[czujnik7]]+273.5)</f>
        <v>288</v>
      </c>
      <c r="X43" s="14">
        <f>INT(pomiary__2[[#This Row],[czujnik8]]+273.5)</f>
        <v>286</v>
      </c>
      <c r="Y43" s="14">
        <f>INT(pomiary__2[[#This Row],[czujnik9]]+273.5)</f>
        <v>287</v>
      </c>
      <c r="Z43" s="14">
        <f>INT(pomiary__2[[#This Row],[czujnik10]]+273.5)</f>
        <v>287</v>
      </c>
    </row>
    <row r="44" spans="1:26" s="13" customFormat="1" x14ac:dyDescent="0.25">
      <c r="A44" s="14" t="s">
        <v>83</v>
      </c>
      <c r="B44" s="14" t="s">
        <v>84</v>
      </c>
      <c r="C44" s="14">
        <v>14.14</v>
      </c>
      <c r="D44" s="14">
        <v>15.33</v>
      </c>
      <c r="E44" s="14">
        <v>13.07</v>
      </c>
      <c r="F44" s="14">
        <v>12.04</v>
      </c>
      <c r="G44" s="16">
        <v>13.18</v>
      </c>
      <c r="H44" s="14">
        <v>12.65</v>
      </c>
      <c r="I44" s="14">
        <v>10.72</v>
      </c>
      <c r="J44" s="14">
        <v>11.66</v>
      </c>
      <c r="K44" s="14">
        <v>13</v>
      </c>
      <c r="L44" s="14">
        <v>14.21</v>
      </c>
      <c r="M44" s="14">
        <f>HOUR(pomiary__2[[#This Row],[godzina]])</f>
        <v>9</v>
      </c>
      <c r="N44" s="16">
        <f>IF(AND(pomiary__2[[#This Row],[godzina2]]&lt;12, pomiary__2[[#This Row],[godzina2]]&gt;=5),pomiary__2[[#This Row],[czujnik5]],0)</f>
        <v>13.18</v>
      </c>
      <c r="O44" s="14">
        <f>IF(pomiary__2[[#This Row],[zad1_pom]]&lt;&gt;0,1,0)</f>
        <v>1</v>
      </c>
      <c r="P44" s="14"/>
      <c r="Q44" s="14">
        <f>INT(pomiary__2[[#This Row],[czujnik1]]+273.5)</f>
        <v>287</v>
      </c>
      <c r="R44" s="14">
        <f>INT(pomiary__2[[#This Row],[czujnik2]]+273.5)</f>
        <v>288</v>
      </c>
      <c r="S44" s="14">
        <f>INT(pomiary__2[[#This Row],[czujnik3]]+273.5)</f>
        <v>286</v>
      </c>
      <c r="T44" s="14">
        <f>INT(pomiary__2[[#This Row],[czujnik4]]+273.5)</f>
        <v>285</v>
      </c>
      <c r="U44" s="14">
        <f>INT(pomiary__2[[#This Row],[czujnik5]]+273.5)</f>
        <v>286</v>
      </c>
      <c r="V44" s="14">
        <f>INT(pomiary__2[[#This Row],[czujnik6]]+273.5)</f>
        <v>286</v>
      </c>
      <c r="W44" s="14">
        <f>INT(pomiary__2[[#This Row],[czujnik7]]+273.5)</f>
        <v>284</v>
      </c>
      <c r="X44" s="14">
        <f>INT(pomiary__2[[#This Row],[czujnik8]]+273.5)</f>
        <v>285</v>
      </c>
      <c r="Y44" s="14">
        <f>INT(pomiary__2[[#This Row],[czujnik9]]+273.5)</f>
        <v>286</v>
      </c>
      <c r="Z44" s="14">
        <f>INT(pomiary__2[[#This Row],[czujnik10]]+273.5)</f>
        <v>287</v>
      </c>
    </row>
    <row r="45" spans="1:26" s="13" customFormat="1" x14ac:dyDescent="0.25">
      <c r="A45" s="14" t="s">
        <v>85</v>
      </c>
      <c r="B45" s="14" t="s">
        <v>86</v>
      </c>
      <c r="C45" s="14">
        <v>11.6</v>
      </c>
      <c r="D45" s="14">
        <v>13.95</v>
      </c>
      <c r="E45" s="14">
        <v>15.13</v>
      </c>
      <c r="F45" s="14">
        <v>10.73</v>
      </c>
      <c r="G45" s="16">
        <v>15.09</v>
      </c>
      <c r="H45" s="14">
        <v>15.98</v>
      </c>
      <c r="I45" s="14">
        <v>11.74</v>
      </c>
      <c r="J45" s="14">
        <v>15.38</v>
      </c>
      <c r="K45" s="14">
        <v>15.98</v>
      </c>
      <c r="L45" s="14">
        <v>12.9</v>
      </c>
      <c r="M45" s="14">
        <f>HOUR(pomiary__2[[#This Row],[godzina]])</f>
        <v>1</v>
      </c>
      <c r="N45" s="16">
        <f>IF(AND(pomiary__2[[#This Row],[godzina2]]&lt;12, pomiary__2[[#This Row],[godzina2]]&gt;=5),pomiary__2[[#This Row],[czujnik5]],0)</f>
        <v>0</v>
      </c>
      <c r="O45" s="14">
        <f>IF(pomiary__2[[#This Row],[zad1_pom]]&lt;&gt;0,1,0)</f>
        <v>0</v>
      </c>
      <c r="P45" s="14"/>
      <c r="Q45" s="14">
        <f>INT(pomiary__2[[#This Row],[czujnik1]]+273.5)</f>
        <v>285</v>
      </c>
      <c r="R45" s="14">
        <f>INT(pomiary__2[[#This Row],[czujnik2]]+273.5)</f>
        <v>287</v>
      </c>
      <c r="S45" s="14">
        <f>INT(pomiary__2[[#This Row],[czujnik3]]+273.5)</f>
        <v>288</v>
      </c>
      <c r="T45" s="14">
        <f>INT(pomiary__2[[#This Row],[czujnik4]]+273.5)</f>
        <v>284</v>
      </c>
      <c r="U45" s="14">
        <f>INT(pomiary__2[[#This Row],[czujnik5]]+273.5)</f>
        <v>288</v>
      </c>
      <c r="V45" s="14">
        <f>INT(pomiary__2[[#This Row],[czujnik6]]+273.5)</f>
        <v>289</v>
      </c>
      <c r="W45" s="14">
        <f>INT(pomiary__2[[#This Row],[czujnik7]]+273.5)</f>
        <v>285</v>
      </c>
      <c r="X45" s="14">
        <f>INT(pomiary__2[[#This Row],[czujnik8]]+273.5)</f>
        <v>288</v>
      </c>
      <c r="Y45" s="14">
        <f>INT(pomiary__2[[#This Row],[czujnik9]]+273.5)</f>
        <v>289</v>
      </c>
      <c r="Z45" s="14">
        <f>INT(pomiary__2[[#This Row],[czujnik10]]+273.5)</f>
        <v>286</v>
      </c>
    </row>
    <row r="46" spans="1:26" s="13" customFormat="1" x14ac:dyDescent="0.25">
      <c r="A46" s="14" t="s">
        <v>87</v>
      </c>
      <c r="B46" s="14" t="s">
        <v>88</v>
      </c>
      <c r="C46" s="14">
        <v>14.13</v>
      </c>
      <c r="D46" s="14">
        <v>13.61</v>
      </c>
      <c r="E46" s="14">
        <v>14.61</v>
      </c>
      <c r="F46" s="14">
        <v>13.88</v>
      </c>
      <c r="G46" s="16">
        <v>15.76</v>
      </c>
      <c r="H46" s="14">
        <v>10.85</v>
      </c>
      <c r="I46" s="14">
        <v>12.11</v>
      </c>
      <c r="J46" s="14">
        <v>12.05</v>
      </c>
      <c r="K46" s="14">
        <v>11.87</v>
      </c>
      <c r="L46" s="14">
        <v>12.1</v>
      </c>
      <c r="M46" s="14">
        <f>HOUR(pomiary__2[[#This Row],[godzina]])</f>
        <v>10</v>
      </c>
      <c r="N46" s="16">
        <f>IF(AND(pomiary__2[[#This Row],[godzina2]]&lt;12, pomiary__2[[#This Row],[godzina2]]&gt;=5),pomiary__2[[#This Row],[czujnik5]],0)</f>
        <v>15.76</v>
      </c>
      <c r="O46" s="14">
        <f>IF(pomiary__2[[#This Row],[zad1_pom]]&lt;&gt;0,1,0)</f>
        <v>1</v>
      </c>
      <c r="P46" s="14"/>
      <c r="Q46" s="14">
        <f>INT(pomiary__2[[#This Row],[czujnik1]]+273.5)</f>
        <v>287</v>
      </c>
      <c r="R46" s="14">
        <f>INT(pomiary__2[[#This Row],[czujnik2]]+273.5)</f>
        <v>287</v>
      </c>
      <c r="S46" s="14">
        <f>INT(pomiary__2[[#This Row],[czujnik3]]+273.5)</f>
        <v>288</v>
      </c>
      <c r="T46" s="14">
        <f>INT(pomiary__2[[#This Row],[czujnik4]]+273.5)</f>
        <v>287</v>
      </c>
      <c r="U46" s="14">
        <f>INT(pomiary__2[[#This Row],[czujnik5]]+273.5)</f>
        <v>289</v>
      </c>
      <c r="V46" s="14">
        <f>INT(pomiary__2[[#This Row],[czujnik6]]+273.5)</f>
        <v>284</v>
      </c>
      <c r="W46" s="14">
        <f>INT(pomiary__2[[#This Row],[czujnik7]]+273.5)</f>
        <v>285</v>
      </c>
      <c r="X46" s="14">
        <f>INT(pomiary__2[[#This Row],[czujnik8]]+273.5)</f>
        <v>285</v>
      </c>
      <c r="Y46" s="14">
        <f>INT(pomiary__2[[#This Row],[czujnik9]]+273.5)</f>
        <v>285</v>
      </c>
      <c r="Z46" s="14">
        <f>INT(pomiary__2[[#This Row],[czujnik10]]+273.5)</f>
        <v>285</v>
      </c>
    </row>
    <row r="47" spans="1:26" s="13" customFormat="1" x14ac:dyDescent="0.25">
      <c r="A47" s="14" t="s">
        <v>89</v>
      </c>
      <c r="B47" s="14" t="s">
        <v>90</v>
      </c>
      <c r="C47" s="14">
        <v>10.88</v>
      </c>
      <c r="D47" s="14">
        <v>12.02</v>
      </c>
      <c r="E47" s="14">
        <v>10.26</v>
      </c>
      <c r="F47" s="14">
        <v>15.41</v>
      </c>
      <c r="G47" s="16">
        <v>15.57</v>
      </c>
      <c r="H47" s="14">
        <v>13.27</v>
      </c>
      <c r="I47" s="14">
        <v>12.18</v>
      </c>
      <c r="J47" s="14">
        <v>13.91</v>
      </c>
      <c r="K47" s="14">
        <v>13.86</v>
      </c>
      <c r="L47" s="14">
        <v>10.08</v>
      </c>
      <c r="M47" s="14">
        <f>HOUR(pomiary__2[[#This Row],[godzina]])</f>
        <v>7</v>
      </c>
      <c r="N47" s="16">
        <f>IF(AND(pomiary__2[[#This Row],[godzina2]]&lt;12, pomiary__2[[#This Row],[godzina2]]&gt;=5),pomiary__2[[#This Row],[czujnik5]],0)</f>
        <v>15.57</v>
      </c>
      <c r="O47" s="14">
        <f>IF(pomiary__2[[#This Row],[zad1_pom]]&lt;&gt;0,1,0)</f>
        <v>1</v>
      </c>
      <c r="P47" s="14"/>
      <c r="Q47" s="14">
        <f>INT(pomiary__2[[#This Row],[czujnik1]]+273.5)</f>
        <v>284</v>
      </c>
      <c r="R47" s="14">
        <f>INT(pomiary__2[[#This Row],[czujnik2]]+273.5)</f>
        <v>285</v>
      </c>
      <c r="S47" s="14">
        <f>INT(pomiary__2[[#This Row],[czujnik3]]+273.5)</f>
        <v>283</v>
      </c>
      <c r="T47" s="14">
        <f>INT(pomiary__2[[#This Row],[czujnik4]]+273.5)</f>
        <v>288</v>
      </c>
      <c r="U47" s="14">
        <f>INT(pomiary__2[[#This Row],[czujnik5]]+273.5)</f>
        <v>289</v>
      </c>
      <c r="V47" s="14">
        <f>INT(pomiary__2[[#This Row],[czujnik6]]+273.5)</f>
        <v>286</v>
      </c>
      <c r="W47" s="14">
        <f>INT(pomiary__2[[#This Row],[czujnik7]]+273.5)</f>
        <v>285</v>
      </c>
      <c r="X47" s="14">
        <f>INT(pomiary__2[[#This Row],[czujnik8]]+273.5)</f>
        <v>287</v>
      </c>
      <c r="Y47" s="14">
        <f>INT(pomiary__2[[#This Row],[czujnik9]]+273.5)</f>
        <v>287</v>
      </c>
      <c r="Z47" s="14">
        <f>INT(pomiary__2[[#This Row],[czujnik10]]+273.5)</f>
        <v>283</v>
      </c>
    </row>
    <row r="48" spans="1:26" s="13" customFormat="1" x14ac:dyDescent="0.25">
      <c r="A48" s="14" t="s">
        <v>91</v>
      </c>
      <c r="B48" s="14" t="s">
        <v>92</v>
      </c>
      <c r="C48" s="14">
        <v>15.28</v>
      </c>
      <c r="D48" s="14">
        <v>13.58</v>
      </c>
      <c r="E48" s="14">
        <v>12.71</v>
      </c>
      <c r="F48" s="14">
        <v>14.72</v>
      </c>
      <c r="G48" s="16">
        <v>12.47</v>
      </c>
      <c r="H48" s="14">
        <v>12.44</v>
      </c>
      <c r="I48" s="14">
        <v>14.64</v>
      </c>
      <c r="J48" s="14">
        <v>14.58</v>
      </c>
      <c r="K48" s="14">
        <v>13.66</v>
      </c>
      <c r="L48" s="14">
        <v>13.6</v>
      </c>
      <c r="M48" s="14">
        <f>HOUR(pomiary__2[[#This Row],[godzina]])</f>
        <v>0</v>
      </c>
      <c r="N48" s="16">
        <f>IF(AND(pomiary__2[[#This Row],[godzina2]]&lt;12, pomiary__2[[#This Row],[godzina2]]&gt;=5),pomiary__2[[#This Row],[czujnik5]],0)</f>
        <v>0</v>
      </c>
      <c r="O48" s="14">
        <f>IF(pomiary__2[[#This Row],[zad1_pom]]&lt;&gt;0,1,0)</f>
        <v>0</v>
      </c>
      <c r="P48" s="14"/>
      <c r="Q48" s="14">
        <f>INT(pomiary__2[[#This Row],[czujnik1]]+273.5)</f>
        <v>288</v>
      </c>
      <c r="R48" s="14">
        <f>INT(pomiary__2[[#This Row],[czujnik2]]+273.5)</f>
        <v>287</v>
      </c>
      <c r="S48" s="14">
        <f>INT(pomiary__2[[#This Row],[czujnik3]]+273.5)</f>
        <v>286</v>
      </c>
      <c r="T48" s="14">
        <f>INT(pomiary__2[[#This Row],[czujnik4]]+273.5)</f>
        <v>288</v>
      </c>
      <c r="U48" s="14">
        <f>INT(pomiary__2[[#This Row],[czujnik5]]+273.5)</f>
        <v>285</v>
      </c>
      <c r="V48" s="14">
        <f>INT(pomiary__2[[#This Row],[czujnik6]]+273.5)</f>
        <v>285</v>
      </c>
      <c r="W48" s="14">
        <f>INT(pomiary__2[[#This Row],[czujnik7]]+273.5)</f>
        <v>288</v>
      </c>
      <c r="X48" s="14">
        <f>INT(pomiary__2[[#This Row],[czujnik8]]+273.5)</f>
        <v>288</v>
      </c>
      <c r="Y48" s="14">
        <f>INT(pomiary__2[[#This Row],[czujnik9]]+273.5)</f>
        <v>287</v>
      </c>
      <c r="Z48" s="14">
        <f>INT(pomiary__2[[#This Row],[czujnik10]]+273.5)</f>
        <v>287</v>
      </c>
    </row>
    <row r="49" spans="1:26" s="13" customFormat="1" x14ac:dyDescent="0.25">
      <c r="A49" s="14" t="s">
        <v>93</v>
      </c>
      <c r="B49" s="14" t="s">
        <v>94</v>
      </c>
      <c r="C49" s="14">
        <v>11.09</v>
      </c>
      <c r="D49" s="14">
        <v>15.36</v>
      </c>
      <c r="E49" s="14">
        <v>11.14</v>
      </c>
      <c r="F49" s="14">
        <v>13.51</v>
      </c>
      <c r="G49" s="16">
        <v>10.08</v>
      </c>
      <c r="H49" s="14">
        <v>15.95</v>
      </c>
      <c r="I49" s="14">
        <v>14.45</v>
      </c>
      <c r="J49" s="14">
        <v>13.94</v>
      </c>
      <c r="K49" s="14">
        <v>15.76</v>
      </c>
      <c r="L49" s="14">
        <v>13.03</v>
      </c>
      <c r="M49" s="14">
        <f>HOUR(pomiary__2[[#This Row],[godzina]])</f>
        <v>9</v>
      </c>
      <c r="N49" s="16">
        <f>IF(AND(pomiary__2[[#This Row],[godzina2]]&lt;12, pomiary__2[[#This Row],[godzina2]]&gt;=5),pomiary__2[[#This Row],[czujnik5]],0)</f>
        <v>10.08</v>
      </c>
      <c r="O49" s="14">
        <f>IF(pomiary__2[[#This Row],[zad1_pom]]&lt;&gt;0,1,0)</f>
        <v>1</v>
      </c>
      <c r="P49" s="14"/>
      <c r="Q49" s="14">
        <f>INT(pomiary__2[[#This Row],[czujnik1]]+273.5)</f>
        <v>284</v>
      </c>
      <c r="R49" s="14">
        <f>INT(pomiary__2[[#This Row],[czujnik2]]+273.5)</f>
        <v>288</v>
      </c>
      <c r="S49" s="14">
        <f>INT(pomiary__2[[#This Row],[czujnik3]]+273.5)</f>
        <v>284</v>
      </c>
      <c r="T49" s="14">
        <f>INT(pomiary__2[[#This Row],[czujnik4]]+273.5)</f>
        <v>287</v>
      </c>
      <c r="U49" s="14">
        <f>INT(pomiary__2[[#This Row],[czujnik5]]+273.5)</f>
        <v>283</v>
      </c>
      <c r="V49" s="14">
        <f>INT(pomiary__2[[#This Row],[czujnik6]]+273.5)</f>
        <v>289</v>
      </c>
      <c r="W49" s="14">
        <f>INT(pomiary__2[[#This Row],[czujnik7]]+273.5)</f>
        <v>287</v>
      </c>
      <c r="X49" s="14">
        <f>INT(pomiary__2[[#This Row],[czujnik8]]+273.5)</f>
        <v>287</v>
      </c>
      <c r="Y49" s="14">
        <f>INT(pomiary__2[[#This Row],[czujnik9]]+273.5)</f>
        <v>289</v>
      </c>
      <c r="Z49" s="14">
        <f>INT(pomiary__2[[#This Row],[czujnik10]]+273.5)</f>
        <v>286</v>
      </c>
    </row>
    <row r="50" spans="1:26" s="13" customFormat="1" x14ac:dyDescent="0.25">
      <c r="A50" s="14" t="s">
        <v>93</v>
      </c>
      <c r="B50" s="14" t="s">
        <v>95</v>
      </c>
      <c r="C50" s="14">
        <v>10.38</v>
      </c>
      <c r="D50" s="14">
        <v>13.04</v>
      </c>
      <c r="E50" s="14">
        <v>11.9</v>
      </c>
      <c r="F50" s="14">
        <v>10.14</v>
      </c>
      <c r="G50" s="16">
        <v>12.18</v>
      </c>
      <c r="H50" s="14">
        <v>14.79</v>
      </c>
      <c r="I50" s="14">
        <v>13.13</v>
      </c>
      <c r="J50" s="14">
        <v>13.52</v>
      </c>
      <c r="K50" s="14">
        <v>15.54</v>
      </c>
      <c r="L50" s="14">
        <v>13.14</v>
      </c>
      <c r="M50" s="14">
        <f>HOUR(pomiary__2[[#This Row],[godzina]])</f>
        <v>11</v>
      </c>
      <c r="N50" s="16">
        <f>IF(AND(pomiary__2[[#This Row],[godzina2]]&lt;12, pomiary__2[[#This Row],[godzina2]]&gt;=5),pomiary__2[[#This Row],[czujnik5]],0)</f>
        <v>12.18</v>
      </c>
      <c r="O50" s="14">
        <f>IF(pomiary__2[[#This Row],[zad1_pom]]&lt;&gt;0,1,0)</f>
        <v>1</v>
      </c>
      <c r="P50" s="14"/>
      <c r="Q50" s="14">
        <f>INT(pomiary__2[[#This Row],[czujnik1]]+273.5)</f>
        <v>283</v>
      </c>
      <c r="R50" s="14">
        <f>INT(pomiary__2[[#This Row],[czujnik2]]+273.5)</f>
        <v>286</v>
      </c>
      <c r="S50" s="14">
        <f>INT(pomiary__2[[#This Row],[czujnik3]]+273.5)</f>
        <v>285</v>
      </c>
      <c r="T50" s="14">
        <f>INT(pomiary__2[[#This Row],[czujnik4]]+273.5)</f>
        <v>283</v>
      </c>
      <c r="U50" s="14">
        <f>INT(pomiary__2[[#This Row],[czujnik5]]+273.5)</f>
        <v>285</v>
      </c>
      <c r="V50" s="14">
        <f>INT(pomiary__2[[#This Row],[czujnik6]]+273.5)</f>
        <v>288</v>
      </c>
      <c r="W50" s="14">
        <f>INT(pomiary__2[[#This Row],[czujnik7]]+273.5)</f>
        <v>286</v>
      </c>
      <c r="X50" s="14">
        <f>INT(pomiary__2[[#This Row],[czujnik8]]+273.5)</f>
        <v>287</v>
      </c>
      <c r="Y50" s="14">
        <f>INT(pomiary__2[[#This Row],[czujnik9]]+273.5)</f>
        <v>289</v>
      </c>
      <c r="Z50" s="14">
        <f>INT(pomiary__2[[#This Row],[czujnik10]]+273.5)</f>
        <v>286</v>
      </c>
    </row>
    <row r="51" spans="1:26" s="13" customFormat="1" x14ac:dyDescent="0.25">
      <c r="A51" s="14" t="s">
        <v>96</v>
      </c>
      <c r="B51" s="14" t="s">
        <v>97</v>
      </c>
      <c r="C51" s="14">
        <v>15.66</v>
      </c>
      <c r="D51" s="14">
        <v>10.97</v>
      </c>
      <c r="E51" s="14">
        <v>10.1</v>
      </c>
      <c r="F51" s="14">
        <v>12.99</v>
      </c>
      <c r="G51" s="16">
        <v>11.07</v>
      </c>
      <c r="H51" s="14">
        <v>11.1</v>
      </c>
      <c r="I51" s="14">
        <v>10.64</v>
      </c>
      <c r="J51" s="14">
        <v>12.18</v>
      </c>
      <c r="K51" s="14">
        <v>12.63</v>
      </c>
      <c r="L51" s="14">
        <v>12.33</v>
      </c>
      <c r="M51" s="14">
        <f>HOUR(pomiary__2[[#This Row],[godzina]])</f>
        <v>6</v>
      </c>
      <c r="N51" s="16">
        <f>IF(AND(pomiary__2[[#This Row],[godzina2]]&lt;12, pomiary__2[[#This Row],[godzina2]]&gt;=5),pomiary__2[[#This Row],[czujnik5]],0)</f>
        <v>11.07</v>
      </c>
      <c r="O51" s="14">
        <f>IF(pomiary__2[[#This Row],[zad1_pom]]&lt;&gt;0,1,0)</f>
        <v>1</v>
      </c>
      <c r="P51" s="14"/>
      <c r="Q51" s="14">
        <f>INT(pomiary__2[[#This Row],[czujnik1]]+273.5)</f>
        <v>289</v>
      </c>
      <c r="R51" s="14">
        <f>INT(pomiary__2[[#This Row],[czujnik2]]+273.5)</f>
        <v>284</v>
      </c>
      <c r="S51" s="14">
        <f>INT(pomiary__2[[#This Row],[czujnik3]]+273.5)</f>
        <v>283</v>
      </c>
      <c r="T51" s="14">
        <f>INT(pomiary__2[[#This Row],[czujnik4]]+273.5)</f>
        <v>286</v>
      </c>
      <c r="U51" s="14">
        <f>INT(pomiary__2[[#This Row],[czujnik5]]+273.5)</f>
        <v>284</v>
      </c>
      <c r="V51" s="14">
        <f>INT(pomiary__2[[#This Row],[czujnik6]]+273.5)</f>
        <v>284</v>
      </c>
      <c r="W51" s="14">
        <f>INT(pomiary__2[[#This Row],[czujnik7]]+273.5)</f>
        <v>284</v>
      </c>
      <c r="X51" s="14">
        <f>INT(pomiary__2[[#This Row],[czujnik8]]+273.5)</f>
        <v>285</v>
      </c>
      <c r="Y51" s="14">
        <f>INT(pomiary__2[[#This Row],[czujnik9]]+273.5)</f>
        <v>286</v>
      </c>
      <c r="Z51" s="14">
        <f>INT(pomiary__2[[#This Row],[czujnik10]]+273.5)</f>
        <v>285</v>
      </c>
    </row>
    <row r="52" spans="1:26" s="13" customFormat="1" x14ac:dyDescent="0.25">
      <c r="A52" s="14" t="s">
        <v>98</v>
      </c>
      <c r="B52" s="14" t="s">
        <v>99</v>
      </c>
      <c r="C52" s="14">
        <v>11.94</v>
      </c>
      <c r="D52" s="14">
        <v>13.57</v>
      </c>
      <c r="E52" s="14">
        <v>10.050000000000001</v>
      </c>
      <c r="F52" s="14">
        <v>11.85</v>
      </c>
      <c r="G52" s="16">
        <v>10.59</v>
      </c>
      <c r="H52" s="14">
        <v>14.12</v>
      </c>
      <c r="I52" s="14">
        <v>14.27</v>
      </c>
      <c r="J52" s="14">
        <v>15.81</v>
      </c>
      <c r="K52" s="14">
        <v>14</v>
      </c>
      <c r="L52" s="14">
        <v>14.16</v>
      </c>
      <c r="M52" s="14">
        <f>HOUR(pomiary__2[[#This Row],[godzina]])</f>
        <v>2</v>
      </c>
      <c r="N52" s="16">
        <f>IF(AND(pomiary__2[[#This Row],[godzina2]]&lt;12, pomiary__2[[#This Row],[godzina2]]&gt;=5),pomiary__2[[#This Row],[czujnik5]],0)</f>
        <v>0</v>
      </c>
      <c r="O52" s="14">
        <f>IF(pomiary__2[[#This Row],[zad1_pom]]&lt;&gt;0,1,0)</f>
        <v>0</v>
      </c>
      <c r="P52" s="14"/>
      <c r="Q52" s="14">
        <f>INT(pomiary__2[[#This Row],[czujnik1]]+273.5)</f>
        <v>285</v>
      </c>
      <c r="R52" s="14">
        <f>INT(pomiary__2[[#This Row],[czujnik2]]+273.5)</f>
        <v>287</v>
      </c>
      <c r="S52" s="14">
        <f>INT(pomiary__2[[#This Row],[czujnik3]]+273.5)</f>
        <v>283</v>
      </c>
      <c r="T52" s="14">
        <f>INT(pomiary__2[[#This Row],[czujnik4]]+273.5)</f>
        <v>285</v>
      </c>
      <c r="U52" s="14">
        <f>INT(pomiary__2[[#This Row],[czujnik5]]+273.5)</f>
        <v>284</v>
      </c>
      <c r="V52" s="14">
        <f>INT(pomiary__2[[#This Row],[czujnik6]]+273.5)</f>
        <v>287</v>
      </c>
      <c r="W52" s="14">
        <f>INT(pomiary__2[[#This Row],[czujnik7]]+273.5)</f>
        <v>287</v>
      </c>
      <c r="X52" s="14">
        <f>INT(pomiary__2[[#This Row],[czujnik8]]+273.5)</f>
        <v>289</v>
      </c>
      <c r="Y52" s="14">
        <f>INT(pomiary__2[[#This Row],[czujnik9]]+273.5)</f>
        <v>287</v>
      </c>
      <c r="Z52" s="14">
        <f>INT(pomiary__2[[#This Row],[czujnik10]]+273.5)</f>
        <v>287</v>
      </c>
    </row>
    <row r="53" spans="1:26" s="13" customFormat="1" x14ac:dyDescent="0.25">
      <c r="A53" s="14" t="s">
        <v>98</v>
      </c>
      <c r="B53" s="14" t="s">
        <v>100</v>
      </c>
      <c r="C53" s="14">
        <v>14.53</v>
      </c>
      <c r="D53" s="14">
        <v>13.21</v>
      </c>
      <c r="E53" s="14">
        <v>10.84</v>
      </c>
      <c r="F53" s="14">
        <v>10.95</v>
      </c>
      <c r="G53" s="16">
        <v>11.65</v>
      </c>
      <c r="H53" s="14">
        <v>11.34</v>
      </c>
      <c r="I53" s="14">
        <v>13.76</v>
      </c>
      <c r="J53" s="14">
        <v>12.75</v>
      </c>
      <c r="K53" s="14">
        <v>10.43</v>
      </c>
      <c r="L53" s="14">
        <v>12.8</v>
      </c>
      <c r="M53" s="14">
        <f>HOUR(pomiary__2[[#This Row],[godzina]])</f>
        <v>2</v>
      </c>
      <c r="N53" s="16">
        <f>IF(AND(pomiary__2[[#This Row],[godzina2]]&lt;12, pomiary__2[[#This Row],[godzina2]]&gt;=5),pomiary__2[[#This Row],[czujnik5]],0)</f>
        <v>0</v>
      </c>
      <c r="O53" s="14">
        <f>IF(pomiary__2[[#This Row],[zad1_pom]]&lt;&gt;0,1,0)</f>
        <v>0</v>
      </c>
      <c r="P53" s="14"/>
      <c r="Q53" s="14">
        <f>INT(pomiary__2[[#This Row],[czujnik1]]+273.5)</f>
        <v>288</v>
      </c>
      <c r="R53" s="14">
        <f>INT(pomiary__2[[#This Row],[czujnik2]]+273.5)</f>
        <v>286</v>
      </c>
      <c r="S53" s="14">
        <f>INT(pomiary__2[[#This Row],[czujnik3]]+273.5)</f>
        <v>284</v>
      </c>
      <c r="T53" s="14">
        <f>INT(pomiary__2[[#This Row],[czujnik4]]+273.5)</f>
        <v>284</v>
      </c>
      <c r="U53" s="14">
        <f>INT(pomiary__2[[#This Row],[czujnik5]]+273.5)</f>
        <v>285</v>
      </c>
      <c r="V53" s="14">
        <f>INT(pomiary__2[[#This Row],[czujnik6]]+273.5)</f>
        <v>284</v>
      </c>
      <c r="W53" s="14">
        <f>INT(pomiary__2[[#This Row],[czujnik7]]+273.5)</f>
        <v>287</v>
      </c>
      <c r="X53" s="14">
        <f>INT(pomiary__2[[#This Row],[czujnik8]]+273.5)</f>
        <v>286</v>
      </c>
      <c r="Y53" s="14">
        <f>INT(pomiary__2[[#This Row],[czujnik9]]+273.5)</f>
        <v>283</v>
      </c>
      <c r="Z53" s="14">
        <f>INT(pomiary__2[[#This Row],[czujnik10]]+273.5)</f>
        <v>286</v>
      </c>
    </row>
    <row r="54" spans="1:26" s="13" customFormat="1" x14ac:dyDescent="0.25">
      <c r="A54" s="14" t="s">
        <v>101</v>
      </c>
      <c r="B54" s="14" t="s">
        <v>102</v>
      </c>
      <c r="C54" s="14">
        <v>10.98</v>
      </c>
      <c r="D54" s="14">
        <v>10.53</v>
      </c>
      <c r="E54" s="14">
        <v>14.64</v>
      </c>
      <c r="F54" s="14">
        <v>15.37</v>
      </c>
      <c r="G54" s="16">
        <v>13.4</v>
      </c>
      <c r="H54" s="14">
        <v>14.22</v>
      </c>
      <c r="I54" s="14">
        <v>11.15</v>
      </c>
      <c r="J54" s="14">
        <v>12.45</v>
      </c>
      <c r="K54" s="14">
        <v>12.96</v>
      </c>
      <c r="L54" s="14">
        <v>11.15</v>
      </c>
      <c r="M54" s="14">
        <f>HOUR(pomiary__2[[#This Row],[godzina]])</f>
        <v>10</v>
      </c>
      <c r="N54" s="16">
        <f>IF(AND(pomiary__2[[#This Row],[godzina2]]&lt;12, pomiary__2[[#This Row],[godzina2]]&gt;=5),pomiary__2[[#This Row],[czujnik5]],0)</f>
        <v>13.4</v>
      </c>
      <c r="O54" s="14">
        <f>IF(pomiary__2[[#This Row],[zad1_pom]]&lt;&gt;0,1,0)</f>
        <v>1</v>
      </c>
      <c r="P54" s="14"/>
      <c r="Q54" s="14">
        <f>INT(pomiary__2[[#This Row],[czujnik1]]+273.5)</f>
        <v>284</v>
      </c>
      <c r="R54" s="14">
        <f>INT(pomiary__2[[#This Row],[czujnik2]]+273.5)</f>
        <v>284</v>
      </c>
      <c r="S54" s="14">
        <f>INT(pomiary__2[[#This Row],[czujnik3]]+273.5)</f>
        <v>288</v>
      </c>
      <c r="T54" s="14">
        <f>INT(pomiary__2[[#This Row],[czujnik4]]+273.5)</f>
        <v>288</v>
      </c>
      <c r="U54" s="14">
        <f>INT(pomiary__2[[#This Row],[czujnik5]]+273.5)</f>
        <v>286</v>
      </c>
      <c r="V54" s="14">
        <f>INT(pomiary__2[[#This Row],[czujnik6]]+273.5)</f>
        <v>287</v>
      </c>
      <c r="W54" s="14">
        <f>INT(pomiary__2[[#This Row],[czujnik7]]+273.5)</f>
        <v>284</v>
      </c>
      <c r="X54" s="14">
        <f>INT(pomiary__2[[#This Row],[czujnik8]]+273.5)</f>
        <v>285</v>
      </c>
      <c r="Y54" s="14">
        <f>INT(pomiary__2[[#This Row],[czujnik9]]+273.5)</f>
        <v>286</v>
      </c>
      <c r="Z54" s="14">
        <f>INT(pomiary__2[[#This Row],[czujnik10]]+273.5)</f>
        <v>284</v>
      </c>
    </row>
    <row r="55" spans="1:26" s="13" customFormat="1" x14ac:dyDescent="0.25">
      <c r="A55" s="14" t="s">
        <v>103</v>
      </c>
      <c r="B55" s="14" t="s">
        <v>104</v>
      </c>
      <c r="C55" s="14">
        <v>12.88</v>
      </c>
      <c r="D55" s="14">
        <v>11.25</v>
      </c>
      <c r="E55" s="14">
        <v>12.97</v>
      </c>
      <c r="F55" s="14">
        <v>11.16</v>
      </c>
      <c r="G55" s="16">
        <v>10.89</v>
      </c>
      <c r="H55" s="14">
        <v>10.210000000000001</v>
      </c>
      <c r="I55" s="14">
        <v>11.49</v>
      </c>
      <c r="J55" s="14">
        <v>15.32</v>
      </c>
      <c r="K55" s="14">
        <v>12.4</v>
      </c>
      <c r="L55" s="14">
        <v>13.67</v>
      </c>
      <c r="M55" s="14">
        <f>HOUR(pomiary__2[[#This Row],[godzina]])</f>
        <v>8</v>
      </c>
      <c r="N55" s="16">
        <f>IF(AND(pomiary__2[[#This Row],[godzina2]]&lt;12, pomiary__2[[#This Row],[godzina2]]&gt;=5),pomiary__2[[#This Row],[czujnik5]],0)</f>
        <v>10.89</v>
      </c>
      <c r="O55" s="14">
        <f>IF(pomiary__2[[#This Row],[zad1_pom]]&lt;&gt;0,1,0)</f>
        <v>1</v>
      </c>
      <c r="P55" s="14"/>
      <c r="Q55" s="14">
        <f>INT(pomiary__2[[#This Row],[czujnik1]]+273.5)</f>
        <v>286</v>
      </c>
      <c r="R55" s="14">
        <f>INT(pomiary__2[[#This Row],[czujnik2]]+273.5)</f>
        <v>284</v>
      </c>
      <c r="S55" s="14">
        <f>INT(pomiary__2[[#This Row],[czujnik3]]+273.5)</f>
        <v>286</v>
      </c>
      <c r="T55" s="14">
        <f>INT(pomiary__2[[#This Row],[czujnik4]]+273.5)</f>
        <v>284</v>
      </c>
      <c r="U55" s="14">
        <f>INT(pomiary__2[[#This Row],[czujnik5]]+273.5)</f>
        <v>284</v>
      </c>
      <c r="V55" s="14">
        <f>INT(pomiary__2[[#This Row],[czujnik6]]+273.5)</f>
        <v>283</v>
      </c>
      <c r="W55" s="14">
        <f>INT(pomiary__2[[#This Row],[czujnik7]]+273.5)</f>
        <v>284</v>
      </c>
      <c r="X55" s="14">
        <f>INT(pomiary__2[[#This Row],[czujnik8]]+273.5)</f>
        <v>288</v>
      </c>
      <c r="Y55" s="14">
        <f>INT(pomiary__2[[#This Row],[czujnik9]]+273.5)</f>
        <v>285</v>
      </c>
      <c r="Z55" s="14">
        <f>INT(pomiary__2[[#This Row],[czujnik10]]+273.5)</f>
        <v>287</v>
      </c>
    </row>
    <row r="56" spans="1:26" s="13" customFormat="1" x14ac:dyDescent="0.25">
      <c r="A56" s="14" t="s">
        <v>105</v>
      </c>
      <c r="B56" s="14" t="s">
        <v>88</v>
      </c>
      <c r="C56" s="14">
        <v>11.74</v>
      </c>
      <c r="D56" s="14">
        <v>12.79</v>
      </c>
      <c r="E56" s="14">
        <v>11.07</v>
      </c>
      <c r="F56" s="14">
        <v>15.77</v>
      </c>
      <c r="G56" s="16">
        <v>14.3</v>
      </c>
      <c r="H56" s="14">
        <v>11.61</v>
      </c>
      <c r="I56" s="14">
        <v>12.88</v>
      </c>
      <c r="J56" s="14">
        <v>12.58</v>
      </c>
      <c r="K56" s="14">
        <v>13.63</v>
      </c>
      <c r="L56" s="14">
        <v>15.37</v>
      </c>
      <c r="M56" s="14">
        <f>HOUR(pomiary__2[[#This Row],[godzina]])</f>
        <v>10</v>
      </c>
      <c r="N56" s="16">
        <f>IF(AND(pomiary__2[[#This Row],[godzina2]]&lt;12, pomiary__2[[#This Row],[godzina2]]&gt;=5),pomiary__2[[#This Row],[czujnik5]],0)</f>
        <v>14.3</v>
      </c>
      <c r="O56" s="14">
        <f>IF(pomiary__2[[#This Row],[zad1_pom]]&lt;&gt;0,1,0)</f>
        <v>1</v>
      </c>
      <c r="P56" s="14"/>
      <c r="Q56" s="14">
        <f>INT(pomiary__2[[#This Row],[czujnik1]]+273.5)</f>
        <v>285</v>
      </c>
      <c r="R56" s="14">
        <f>INT(pomiary__2[[#This Row],[czujnik2]]+273.5)</f>
        <v>286</v>
      </c>
      <c r="S56" s="14">
        <f>INT(pomiary__2[[#This Row],[czujnik3]]+273.5)</f>
        <v>284</v>
      </c>
      <c r="T56" s="14">
        <f>INT(pomiary__2[[#This Row],[czujnik4]]+273.5)</f>
        <v>289</v>
      </c>
      <c r="U56" s="14">
        <f>INT(pomiary__2[[#This Row],[czujnik5]]+273.5)</f>
        <v>287</v>
      </c>
      <c r="V56" s="14">
        <f>INT(pomiary__2[[#This Row],[czujnik6]]+273.5)</f>
        <v>285</v>
      </c>
      <c r="W56" s="14">
        <f>INT(pomiary__2[[#This Row],[czujnik7]]+273.5)</f>
        <v>286</v>
      </c>
      <c r="X56" s="14">
        <f>INT(pomiary__2[[#This Row],[czujnik8]]+273.5)</f>
        <v>286</v>
      </c>
      <c r="Y56" s="14">
        <f>INT(pomiary__2[[#This Row],[czujnik9]]+273.5)</f>
        <v>287</v>
      </c>
      <c r="Z56" s="14">
        <f>INT(pomiary__2[[#This Row],[czujnik10]]+273.5)</f>
        <v>288</v>
      </c>
    </row>
    <row r="57" spans="1:26" s="13" customFormat="1" x14ac:dyDescent="0.25">
      <c r="A57" s="14" t="s">
        <v>106</v>
      </c>
      <c r="B57" s="14" t="s">
        <v>33</v>
      </c>
      <c r="C57" s="14">
        <v>13.25</v>
      </c>
      <c r="D57" s="14">
        <v>14.97</v>
      </c>
      <c r="E57" s="14">
        <v>14.88</v>
      </c>
      <c r="F57" s="14">
        <v>14.41</v>
      </c>
      <c r="G57" s="16">
        <v>10.82</v>
      </c>
      <c r="H57" s="14">
        <v>14.32</v>
      </c>
      <c r="I57" s="14">
        <v>13.72</v>
      </c>
      <c r="J57" s="14">
        <v>10.88</v>
      </c>
      <c r="K57" s="14">
        <v>12.95</v>
      </c>
      <c r="L57" s="14">
        <v>12.52</v>
      </c>
      <c r="M57" s="14">
        <f>HOUR(pomiary__2[[#This Row],[godzina]])</f>
        <v>8</v>
      </c>
      <c r="N57" s="16">
        <f>IF(AND(pomiary__2[[#This Row],[godzina2]]&lt;12, pomiary__2[[#This Row],[godzina2]]&gt;=5),pomiary__2[[#This Row],[czujnik5]],0)</f>
        <v>10.82</v>
      </c>
      <c r="O57" s="14">
        <f>IF(pomiary__2[[#This Row],[zad1_pom]]&lt;&gt;0,1,0)</f>
        <v>1</v>
      </c>
      <c r="P57" s="14"/>
      <c r="Q57" s="14">
        <f>INT(pomiary__2[[#This Row],[czujnik1]]+273.5)</f>
        <v>286</v>
      </c>
      <c r="R57" s="14">
        <f>INT(pomiary__2[[#This Row],[czujnik2]]+273.5)</f>
        <v>288</v>
      </c>
      <c r="S57" s="14">
        <f>INT(pomiary__2[[#This Row],[czujnik3]]+273.5)</f>
        <v>288</v>
      </c>
      <c r="T57" s="14">
        <f>INT(pomiary__2[[#This Row],[czujnik4]]+273.5)</f>
        <v>287</v>
      </c>
      <c r="U57" s="14">
        <f>INT(pomiary__2[[#This Row],[czujnik5]]+273.5)</f>
        <v>284</v>
      </c>
      <c r="V57" s="14">
        <f>INT(pomiary__2[[#This Row],[czujnik6]]+273.5)</f>
        <v>287</v>
      </c>
      <c r="W57" s="14">
        <f>INT(pomiary__2[[#This Row],[czujnik7]]+273.5)</f>
        <v>287</v>
      </c>
      <c r="X57" s="14">
        <f>INT(pomiary__2[[#This Row],[czujnik8]]+273.5)</f>
        <v>284</v>
      </c>
      <c r="Y57" s="14">
        <f>INT(pomiary__2[[#This Row],[czujnik9]]+273.5)</f>
        <v>286</v>
      </c>
      <c r="Z57" s="14">
        <f>INT(pomiary__2[[#This Row],[czujnik10]]+273.5)</f>
        <v>286</v>
      </c>
    </row>
    <row r="58" spans="1:26" s="13" customFormat="1" x14ac:dyDescent="0.25">
      <c r="A58" s="14" t="s">
        <v>107</v>
      </c>
      <c r="B58" s="14" t="s">
        <v>90</v>
      </c>
      <c r="C58" s="14">
        <v>10.66</v>
      </c>
      <c r="D58" s="14">
        <v>10.59</v>
      </c>
      <c r="E58" s="14">
        <v>15.14</v>
      </c>
      <c r="F58" s="14">
        <v>12.6</v>
      </c>
      <c r="G58" s="16">
        <v>11.47</v>
      </c>
      <c r="H58" s="14">
        <v>14.91</v>
      </c>
      <c r="I58" s="14">
        <v>14.33</v>
      </c>
      <c r="J58" s="14">
        <v>14.52</v>
      </c>
      <c r="K58" s="14">
        <v>11.65</v>
      </c>
      <c r="L58" s="14">
        <v>15.58</v>
      </c>
      <c r="M58" s="14">
        <f>HOUR(pomiary__2[[#This Row],[godzina]])</f>
        <v>7</v>
      </c>
      <c r="N58" s="16">
        <f>IF(AND(pomiary__2[[#This Row],[godzina2]]&lt;12, pomiary__2[[#This Row],[godzina2]]&gt;=5),pomiary__2[[#This Row],[czujnik5]],0)</f>
        <v>11.47</v>
      </c>
      <c r="O58" s="14">
        <f>IF(pomiary__2[[#This Row],[zad1_pom]]&lt;&gt;0,1,0)</f>
        <v>1</v>
      </c>
      <c r="P58" s="14"/>
      <c r="Q58" s="14">
        <f>INT(pomiary__2[[#This Row],[czujnik1]]+273.5)</f>
        <v>284</v>
      </c>
      <c r="R58" s="14">
        <f>INT(pomiary__2[[#This Row],[czujnik2]]+273.5)</f>
        <v>284</v>
      </c>
      <c r="S58" s="14">
        <f>INT(pomiary__2[[#This Row],[czujnik3]]+273.5)</f>
        <v>288</v>
      </c>
      <c r="T58" s="14">
        <f>INT(pomiary__2[[#This Row],[czujnik4]]+273.5)</f>
        <v>286</v>
      </c>
      <c r="U58" s="14">
        <f>INT(pomiary__2[[#This Row],[czujnik5]]+273.5)</f>
        <v>284</v>
      </c>
      <c r="V58" s="14">
        <f>INT(pomiary__2[[#This Row],[czujnik6]]+273.5)</f>
        <v>288</v>
      </c>
      <c r="W58" s="14">
        <f>INT(pomiary__2[[#This Row],[czujnik7]]+273.5)</f>
        <v>287</v>
      </c>
      <c r="X58" s="14">
        <f>INT(pomiary__2[[#This Row],[czujnik8]]+273.5)</f>
        <v>288</v>
      </c>
      <c r="Y58" s="14">
        <f>INT(pomiary__2[[#This Row],[czujnik9]]+273.5)</f>
        <v>285</v>
      </c>
      <c r="Z58" s="14">
        <f>INT(pomiary__2[[#This Row],[czujnik10]]+273.5)</f>
        <v>289</v>
      </c>
    </row>
    <row r="59" spans="1:26" s="13" customFormat="1" x14ac:dyDescent="0.25">
      <c r="A59" s="14" t="s">
        <v>107</v>
      </c>
      <c r="B59" s="14" t="s">
        <v>102</v>
      </c>
      <c r="C59" s="14">
        <v>12.4</v>
      </c>
      <c r="D59" s="14">
        <v>11.85</v>
      </c>
      <c r="E59" s="14">
        <v>12.06</v>
      </c>
      <c r="F59" s="14">
        <v>14.95</v>
      </c>
      <c r="G59" s="16">
        <v>15.02</v>
      </c>
      <c r="H59" s="14">
        <v>15.09</v>
      </c>
      <c r="I59" s="14">
        <v>12.53</v>
      </c>
      <c r="J59" s="14">
        <v>11.35</v>
      </c>
      <c r="K59" s="14">
        <v>13.64</v>
      </c>
      <c r="L59" s="14">
        <v>10.47</v>
      </c>
      <c r="M59" s="14">
        <f>HOUR(pomiary__2[[#This Row],[godzina]])</f>
        <v>10</v>
      </c>
      <c r="N59" s="16">
        <f>IF(AND(pomiary__2[[#This Row],[godzina2]]&lt;12, pomiary__2[[#This Row],[godzina2]]&gt;=5),pomiary__2[[#This Row],[czujnik5]],0)</f>
        <v>15.02</v>
      </c>
      <c r="O59" s="14">
        <f>IF(pomiary__2[[#This Row],[zad1_pom]]&lt;&gt;0,1,0)</f>
        <v>1</v>
      </c>
      <c r="P59" s="14"/>
      <c r="Q59" s="14">
        <f>INT(pomiary__2[[#This Row],[czujnik1]]+273.5)</f>
        <v>285</v>
      </c>
      <c r="R59" s="14">
        <f>INT(pomiary__2[[#This Row],[czujnik2]]+273.5)</f>
        <v>285</v>
      </c>
      <c r="S59" s="14">
        <f>INT(pomiary__2[[#This Row],[czujnik3]]+273.5)</f>
        <v>285</v>
      </c>
      <c r="T59" s="14">
        <f>INT(pomiary__2[[#This Row],[czujnik4]]+273.5)</f>
        <v>288</v>
      </c>
      <c r="U59" s="14">
        <f>INT(pomiary__2[[#This Row],[czujnik5]]+273.5)</f>
        <v>288</v>
      </c>
      <c r="V59" s="14">
        <f>INT(pomiary__2[[#This Row],[czujnik6]]+273.5)</f>
        <v>288</v>
      </c>
      <c r="W59" s="14">
        <f>INT(pomiary__2[[#This Row],[czujnik7]]+273.5)</f>
        <v>286</v>
      </c>
      <c r="X59" s="14">
        <f>INT(pomiary__2[[#This Row],[czujnik8]]+273.5)</f>
        <v>284</v>
      </c>
      <c r="Y59" s="14">
        <f>INT(pomiary__2[[#This Row],[czujnik9]]+273.5)</f>
        <v>287</v>
      </c>
      <c r="Z59" s="14">
        <f>INT(pomiary__2[[#This Row],[czujnik10]]+273.5)</f>
        <v>283</v>
      </c>
    </row>
    <row r="60" spans="1:26" s="13" customFormat="1" x14ac:dyDescent="0.25">
      <c r="A60" s="14" t="s">
        <v>107</v>
      </c>
      <c r="B60" s="14" t="s">
        <v>108</v>
      </c>
      <c r="C60" s="14">
        <v>14.22</v>
      </c>
      <c r="D60" s="14">
        <v>11.25</v>
      </c>
      <c r="E60" s="14">
        <v>14.05</v>
      </c>
      <c r="F60" s="14">
        <v>12.08</v>
      </c>
      <c r="G60" s="16">
        <v>10.1</v>
      </c>
      <c r="H60" s="14">
        <v>15.84</v>
      </c>
      <c r="I60" s="14">
        <v>12.87</v>
      </c>
      <c r="J60" s="14">
        <v>15.35</v>
      </c>
      <c r="K60" s="14">
        <v>12.14</v>
      </c>
      <c r="L60" s="14">
        <v>11.93</v>
      </c>
      <c r="M60" s="14">
        <f>HOUR(pomiary__2[[#This Row],[godzina]])</f>
        <v>11</v>
      </c>
      <c r="N60" s="16">
        <f>IF(AND(pomiary__2[[#This Row],[godzina2]]&lt;12, pomiary__2[[#This Row],[godzina2]]&gt;=5),pomiary__2[[#This Row],[czujnik5]],0)</f>
        <v>10.1</v>
      </c>
      <c r="O60" s="14">
        <f>IF(pomiary__2[[#This Row],[zad1_pom]]&lt;&gt;0,1,0)</f>
        <v>1</v>
      </c>
      <c r="P60" s="14"/>
      <c r="Q60" s="14">
        <f>INT(pomiary__2[[#This Row],[czujnik1]]+273.5)</f>
        <v>287</v>
      </c>
      <c r="R60" s="14">
        <f>INT(pomiary__2[[#This Row],[czujnik2]]+273.5)</f>
        <v>284</v>
      </c>
      <c r="S60" s="14">
        <f>INT(pomiary__2[[#This Row],[czujnik3]]+273.5)</f>
        <v>287</v>
      </c>
      <c r="T60" s="14">
        <f>INT(pomiary__2[[#This Row],[czujnik4]]+273.5)</f>
        <v>285</v>
      </c>
      <c r="U60" s="14">
        <f>INT(pomiary__2[[#This Row],[czujnik5]]+273.5)</f>
        <v>283</v>
      </c>
      <c r="V60" s="14">
        <f>INT(pomiary__2[[#This Row],[czujnik6]]+273.5)</f>
        <v>289</v>
      </c>
      <c r="W60" s="14">
        <f>INT(pomiary__2[[#This Row],[czujnik7]]+273.5)</f>
        <v>286</v>
      </c>
      <c r="X60" s="14">
        <f>INT(pomiary__2[[#This Row],[czujnik8]]+273.5)</f>
        <v>288</v>
      </c>
      <c r="Y60" s="14">
        <f>INT(pomiary__2[[#This Row],[czujnik9]]+273.5)</f>
        <v>285</v>
      </c>
      <c r="Z60" s="14">
        <f>INT(pomiary__2[[#This Row],[czujnik10]]+273.5)</f>
        <v>285</v>
      </c>
    </row>
    <row r="61" spans="1:26" s="13" customFormat="1" x14ac:dyDescent="0.25">
      <c r="A61" s="14" t="s">
        <v>109</v>
      </c>
      <c r="B61" s="14" t="s">
        <v>110</v>
      </c>
      <c r="C61" s="14">
        <v>14.83</v>
      </c>
      <c r="D61" s="14">
        <v>10.01</v>
      </c>
      <c r="E61" s="14">
        <v>15.51</v>
      </c>
      <c r="F61" s="14">
        <v>11</v>
      </c>
      <c r="G61" s="16">
        <v>11.29</v>
      </c>
      <c r="H61" s="14">
        <v>13.42</v>
      </c>
      <c r="I61" s="14">
        <v>15.92</v>
      </c>
      <c r="J61" s="14">
        <v>15.81</v>
      </c>
      <c r="K61" s="14">
        <v>11.2</v>
      </c>
      <c r="L61" s="14">
        <v>15.53</v>
      </c>
      <c r="M61" s="14">
        <f>HOUR(pomiary__2[[#This Row],[godzina]])</f>
        <v>10</v>
      </c>
      <c r="N61" s="16">
        <f>IF(AND(pomiary__2[[#This Row],[godzina2]]&lt;12, pomiary__2[[#This Row],[godzina2]]&gt;=5),pomiary__2[[#This Row],[czujnik5]],0)</f>
        <v>11.29</v>
      </c>
      <c r="O61" s="14">
        <f>IF(pomiary__2[[#This Row],[zad1_pom]]&lt;&gt;0,1,0)</f>
        <v>1</v>
      </c>
      <c r="P61" s="14"/>
      <c r="Q61" s="14">
        <f>INT(pomiary__2[[#This Row],[czujnik1]]+273.5)</f>
        <v>288</v>
      </c>
      <c r="R61" s="14">
        <f>INT(pomiary__2[[#This Row],[czujnik2]]+273.5)</f>
        <v>283</v>
      </c>
      <c r="S61" s="14">
        <f>INT(pomiary__2[[#This Row],[czujnik3]]+273.5)</f>
        <v>289</v>
      </c>
      <c r="T61" s="14">
        <f>INT(pomiary__2[[#This Row],[czujnik4]]+273.5)</f>
        <v>284</v>
      </c>
      <c r="U61" s="14">
        <f>INT(pomiary__2[[#This Row],[czujnik5]]+273.5)</f>
        <v>284</v>
      </c>
      <c r="V61" s="14">
        <f>INT(pomiary__2[[#This Row],[czujnik6]]+273.5)</f>
        <v>286</v>
      </c>
      <c r="W61" s="14">
        <f>INT(pomiary__2[[#This Row],[czujnik7]]+273.5)</f>
        <v>289</v>
      </c>
      <c r="X61" s="14">
        <f>INT(pomiary__2[[#This Row],[czujnik8]]+273.5)</f>
        <v>289</v>
      </c>
      <c r="Y61" s="14">
        <f>INT(pomiary__2[[#This Row],[czujnik9]]+273.5)</f>
        <v>284</v>
      </c>
      <c r="Z61" s="14">
        <f>INT(pomiary__2[[#This Row],[czujnik10]]+273.5)</f>
        <v>289</v>
      </c>
    </row>
    <row r="62" spans="1:26" s="13" customFormat="1" x14ac:dyDescent="0.25">
      <c r="A62" s="14" t="s">
        <v>111</v>
      </c>
      <c r="B62" s="14" t="s">
        <v>112</v>
      </c>
      <c r="C62" s="14">
        <v>13.62</v>
      </c>
      <c r="D62" s="14">
        <v>13.57</v>
      </c>
      <c r="E62" s="14">
        <v>12.68</v>
      </c>
      <c r="F62" s="14">
        <v>15.88</v>
      </c>
      <c r="G62" s="16">
        <v>13.23</v>
      </c>
      <c r="H62" s="14">
        <v>14.1</v>
      </c>
      <c r="I62" s="14">
        <v>15.41</v>
      </c>
      <c r="J62" s="14">
        <v>11.12</v>
      </c>
      <c r="K62" s="14">
        <v>10.81</v>
      </c>
      <c r="L62" s="14">
        <v>13.61</v>
      </c>
      <c r="M62" s="14">
        <f>HOUR(pomiary__2[[#This Row],[godzina]])</f>
        <v>3</v>
      </c>
      <c r="N62" s="16">
        <f>IF(AND(pomiary__2[[#This Row],[godzina2]]&lt;12, pomiary__2[[#This Row],[godzina2]]&gt;=5),pomiary__2[[#This Row],[czujnik5]],0)</f>
        <v>0</v>
      </c>
      <c r="O62" s="14">
        <f>IF(pomiary__2[[#This Row],[zad1_pom]]&lt;&gt;0,1,0)</f>
        <v>0</v>
      </c>
      <c r="P62" s="14"/>
      <c r="Q62" s="14">
        <f>INT(pomiary__2[[#This Row],[czujnik1]]+273.5)</f>
        <v>287</v>
      </c>
      <c r="R62" s="14">
        <f>INT(pomiary__2[[#This Row],[czujnik2]]+273.5)</f>
        <v>287</v>
      </c>
      <c r="S62" s="14">
        <f>INT(pomiary__2[[#This Row],[czujnik3]]+273.5)</f>
        <v>286</v>
      </c>
      <c r="T62" s="14">
        <f>INT(pomiary__2[[#This Row],[czujnik4]]+273.5)</f>
        <v>289</v>
      </c>
      <c r="U62" s="14">
        <f>INT(pomiary__2[[#This Row],[czujnik5]]+273.5)</f>
        <v>286</v>
      </c>
      <c r="V62" s="14">
        <f>INT(pomiary__2[[#This Row],[czujnik6]]+273.5)</f>
        <v>287</v>
      </c>
      <c r="W62" s="14">
        <f>INT(pomiary__2[[#This Row],[czujnik7]]+273.5)</f>
        <v>288</v>
      </c>
      <c r="X62" s="14">
        <f>INT(pomiary__2[[#This Row],[czujnik8]]+273.5)</f>
        <v>284</v>
      </c>
      <c r="Y62" s="14">
        <f>INT(pomiary__2[[#This Row],[czujnik9]]+273.5)</f>
        <v>284</v>
      </c>
      <c r="Z62" s="14">
        <f>INT(pomiary__2[[#This Row],[czujnik10]]+273.5)</f>
        <v>287</v>
      </c>
    </row>
    <row r="63" spans="1:26" s="13" customFormat="1" x14ac:dyDescent="0.25">
      <c r="A63" s="14" t="s">
        <v>111</v>
      </c>
      <c r="B63" s="14" t="s">
        <v>82</v>
      </c>
      <c r="C63" s="14">
        <v>12.25</v>
      </c>
      <c r="D63" s="14">
        <v>14.89</v>
      </c>
      <c r="E63" s="14">
        <v>13.86</v>
      </c>
      <c r="F63" s="14">
        <v>13.98</v>
      </c>
      <c r="G63" s="16">
        <v>11.99</v>
      </c>
      <c r="H63" s="14">
        <v>15.06</v>
      </c>
      <c r="I63" s="14">
        <v>11.13</v>
      </c>
      <c r="J63" s="14">
        <v>13.91</v>
      </c>
      <c r="K63" s="14">
        <v>15.56</v>
      </c>
      <c r="L63" s="14">
        <v>10.97</v>
      </c>
      <c r="M63" s="14">
        <f>HOUR(pomiary__2[[#This Row],[godzina]])</f>
        <v>5</v>
      </c>
      <c r="N63" s="16">
        <f>IF(AND(pomiary__2[[#This Row],[godzina2]]&lt;12, pomiary__2[[#This Row],[godzina2]]&gt;=5),pomiary__2[[#This Row],[czujnik5]],0)</f>
        <v>11.99</v>
      </c>
      <c r="O63" s="14">
        <f>IF(pomiary__2[[#This Row],[zad1_pom]]&lt;&gt;0,1,0)</f>
        <v>1</v>
      </c>
      <c r="P63" s="14"/>
      <c r="Q63" s="14">
        <f>INT(pomiary__2[[#This Row],[czujnik1]]+273.5)</f>
        <v>285</v>
      </c>
      <c r="R63" s="14">
        <f>INT(pomiary__2[[#This Row],[czujnik2]]+273.5)</f>
        <v>288</v>
      </c>
      <c r="S63" s="14">
        <f>INT(pomiary__2[[#This Row],[czujnik3]]+273.5)</f>
        <v>287</v>
      </c>
      <c r="T63" s="14">
        <f>INT(pomiary__2[[#This Row],[czujnik4]]+273.5)</f>
        <v>287</v>
      </c>
      <c r="U63" s="14">
        <f>INT(pomiary__2[[#This Row],[czujnik5]]+273.5)</f>
        <v>285</v>
      </c>
      <c r="V63" s="14">
        <f>INT(pomiary__2[[#This Row],[czujnik6]]+273.5)</f>
        <v>288</v>
      </c>
      <c r="W63" s="14">
        <f>INT(pomiary__2[[#This Row],[czujnik7]]+273.5)</f>
        <v>284</v>
      </c>
      <c r="X63" s="14">
        <f>INT(pomiary__2[[#This Row],[czujnik8]]+273.5)</f>
        <v>287</v>
      </c>
      <c r="Y63" s="14">
        <f>INT(pomiary__2[[#This Row],[czujnik9]]+273.5)</f>
        <v>289</v>
      </c>
      <c r="Z63" s="14">
        <f>INT(pomiary__2[[#This Row],[czujnik10]]+273.5)</f>
        <v>284</v>
      </c>
    </row>
    <row r="64" spans="1:26" s="13" customFormat="1" x14ac:dyDescent="0.25">
      <c r="A64" s="14" t="s">
        <v>113</v>
      </c>
      <c r="B64" s="14" t="s">
        <v>82</v>
      </c>
      <c r="C64" s="14">
        <v>15.82</v>
      </c>
      <c r="D64" s="14">
        <v>14.33</v>
      </c>
      <c r="E64" s="14">
        <v>10.41</v>
      </c>
      <c r="F64" s="14">
        <v>11.75</v>
      </c>
      <c r="G64" s="16">
        <v>15.72</v>
      </c>
      <c r="H64" s="14">
        <v>11.51</v>
      </c>
      <c r="I64" s="14">
        <v>11.37</v>
      </c>
      <c r="J64" s="14">
        <v>15.73</v>
      </c>
      <c r="K64" s="14">
        <v>15.44</v>
      </c>
      <c r="L64" s="14">
        <v>11.55</v>
      </c>
      <c r="M64" s="14">
        <f>HOUR(pomiary__2[[#This Row],[godzina]])</f>
        <v>5</v>
      </c>
      <c r="N64" s="16">
        <f>IF(AND(pomiary__2[[#This Row],[godzina2]]&lt;12, pomiary__2[[#This Row],[godzina2]]&gt;=5),pomiary__2[[#This Row],[czujnik5]],0)</f>
        <v>15.72</v>
      </c>
      <c r="O64" s="14">
        <f>IF(pomiary__2[[#This Row],[zad1_pom]]&lt;&gt;0,1,0)</f>
        <v>1</v>
      </c>
      <c r="P64" s="14"/>
      <c r="Q64" s="14">
        <f>INT(pomiary__2[[#This Row],[czujnik1]]+273.5)</f>
        <v>289</v>
      </c>
      <c r="R64" s="14">
        <f>INT(pomiary__2[[#This Row],[czujnik2]]+273.5)</f>
        <v>287</v>
      </c>
      <c r="S64" s="14">
        <f>INT(pomiary__2[[#This Row],[czujnik3]]+273.5)</f>
        <v>283</v>
      </c>
      <c r="T64" s="14">
        <f>INT(pomiary__2[[#This Row],[czujnik4]]+273.5)</f>
        <v>285</v>
      </c>
      <c r="U64" s="14">
        <f>INT(pomiary__2[[#This Row],[czujnik5]]+273.5)</f>
        <v>289</v>
      </c>
      <c r="V64" s="14">
        <f>INT(pomiary__2[[#This Row],[czujnik6]]+273.5)</f>
        <v>285</v>
      </c>
      <c r="W64" s="14">
        <f>INT(pomiary__2[[#This Row],[czujnik7]]+273.5)</f>
        <v>284</v>
      </c>
      <c r="X64" s="14">
        <f>INT(pomiary__2[[#This Row],[czujnik8]]+273.5)</f>
        <v>289</v>
      </c>
      <c r="Y64" s="14">
        <f>INT(pomiary__2[[#This Row],[czujnik9]]+273.5)</f>
        <v>288</v>
      </c>
      <c r="Z64" s="14">
        <f>INT(pomiary__2[[#This Row],[czujnik10]]+273.5)</f>
        <v>285</v>
      </c>
    </row>
    <row r="65" spans="1:26" s="13" customFormat="1" x14ac:dyDescent="0.25">
      <c r="A65" s="14" t="s">
        <v>114</v>
      </c>
      <c r="B65" s="14" t="s">
        <v>115</v>
      </c>
      <c r="C65" s="14">
        <v>12.47</v>
      </c>
      <c r="D65" s="14">
        <v>14.01</v>
      </c>
      <c r="E65" s="14">
        <v>15.38</v>
      </c>
      <c r="F65" s="14">
        <v>12.72</v>
      </c>
      <c r="G65" s="16">
        <v>12.33</v>
      </c>
      <c r="H65" s="14">
        <v>14.07</v>
      </c>
      <c r="I65" s="14">
        <v>11.91</v>
      </c>
      <c r="J65" s="14">
        <v>14.59</v>
      </c>
      <c r="K65" s="14">
        <v>10.58</v>
      </c>
      <c r="L65" s="14">
        <v>13.95</v>
      </c>
      <c r="M65" s="14">
        <f>HOUR(pomiary__2[[#This Row],[godzina]])</f>
        <v>8</v>
      </c>
      <c r="N65" s="16">
        <f>IF(AND(pomiary__2[[#This Row],[godzina2]]&lt;12, pomiary__2[[#This Row],[godzina2]]&gt;=5),pomiary__2[[#This Row],[czujnik5]],0)</f>
        <v>12.33</v>
      </c>
      <c r="O65" s="14">
        <f>IF(pomiary__2[[#This Row],[zad1_pom]]&lt;&gt;0,1,0)</f>
        <v>1</v>
      </c>
      <c r="P65" s="14"/>
      <c r="Q65" s="14">
        <f>INT(pomiary__2[[#This Row],[czujnik1]]+273.5)</f>
        <v>285</v>
      </c>
      <c r="R65" s="14">
        <f>INT(pomiary__2[[#This Row],[czujnik2]]+273.5)</f>
        <v>287</v>
      </c>
      <c r="S65" s="14">
        <f>INT(pomiary__2[[#This Row],[czujnik3]]+273.5)</f>
        <v>288</v>
      </c>
      <c r="T65" s="14">
        <f>INT(pomiary__2[[#This Row],[czujnik4]]+273.5)</f>
        <v>286</v>
      </c>
      <c r="U65" s="14">
        <f>INT(pomiary__2[[#This Row],[czujnik5]]+273.5)</f>
        <v>285</v>
      </c>
      <c r="V65" s="14">
        <f>INT(pomiary__2[[#This Row],[czujnik6]]+273.5)</f>
        <v>287</v>
      </c>
      <c r="W65" s="14">
        <f>INT(pomiary__2[[#This Row],[czujnik7]]+273.5)</f>
        <v>285</v>
      </c>
      <c r="X65" s="14">
        <f>INT(pomiary__2[[#This Row],[czujnik8]]+273.5)</f>
        <v>288</v>
      </c>
      <c r="Y65" s="14">
        <f>INT(pomiary__2[[#This Row],[czujnik9]]+273.5)</f>
        <v>284</v>
      </c>
      <c r="Z65" s="14">
        <f>INT(pomiary__2[[#This Row],[czujnik10]]+273.5)</f>
        <v>287</v>
      </c>
    </row>
    <row r="66" spans="1:26" s="13" customFormat="1" x14ac:dyDescent="0.25">
      <c r="A66" s="14" t="s">
        <v>116</v>
      </c>
      <c r="B66" s="14" t="s">
        <v>16</v>
      </c>
      <c r="C66" s="14">
        <v>15.8</v>
      </c>
      <c r="D66" s="14">
        <v>13.11</v>
      </c>
      <c r="E66" s="14">
        <v>13.43</v>
      </c>
      <c r="F66" s="14">
        <v>10.32</v>
      </c>
      <c r="G66" s="16">
        <v>14.2</v>
      </c>
      <c r="H66" s="14">
        <v>11.41</v>
      </c>
      <c r="I66" s="14">
        <v>10.69</v>
      </c>
      <c r="J66" s="14">
        <v>15.02</v>
      </c>
      <c r="K66" s="14">
        <v>12.21</v>
      </c>
      <c r="L66" s="14">
        <v>10.54</v>
      </c>
      <c r="M66" s="14">
        <f>HOUR(pomiary__2[[#This Row],[godzina]])</f>
        <v>7</v>
      </c>
      <c r="N66" s="16">
        <f>IF(AND(pomiary__2[[#This Row],[godzina2]]&lt;12, pomiary__2[[#This Row],[godzina2]]&gt;=5),pomiary__2[[#This Row],[czujnik5]],0)</f>
        <v>14.2</v>
      </c>
      <c r="O66" s="14">
        <f>IF(pomiary__2[[#This Row],[zad1_pom]]&lt;&gt;0,1,0)</f>
        <v>1</v>
      </c>
      <c r="P66" s="14"/>
      <c r="Q66" s="14">
        <f>INT(pomiary__2[[#This Row],[czujnik1]]+273.5)</f>
        <v>289</v>
      </c>
      <c r="R66" s="14">
        <f>INT(pomiary__2[[#This Row],[czujnik2]]+273.5)</f>
        <v>286</v>
      </c>
      <c r="S66" s="14">
        <f>INT(pomiary__2[[#This Row],[czujnik3]]+273.5)</f>
        <v>286</v>
      </c>
      <c r="T66" s="14">
        <f>INT(pomiary__2[[#This Row],[czujnik4]]+273.5)</f>
        <v>283</v>
      </c>
      <c r="U66" s="14">
        <f>INT(pomiary__2[[#This Row],[czujnik5]]+273.5)</f>
        <v>287</v>
      </c>
      <c r="V66" s="14">
        <f>INT(pomiary__2[[#This Row],[czujnik6]]+273.5)</f>
        <v>284</v>
      </c>
      <c r="W66" s="14">
        <f>INT(pomiary__2[[#This Row],[czujnik7]]+273.5)</f>
        <v>284</v>
      </c>
      <c r="X66" s="14">
        <f>INT(pomiary__2[[#This Row],[czujnik8]]+273.5)</f>
        <v>288</v>
      </c>
      <c r="Y66" s="14">
        <f>INT(pomiary__2[[#This Row],[czujnik9]]+273.5)</f>
        <v>285</v>
      </c>
      <c r="Z66" s="14">
        <f>INT(pomiary__2[[#This Row],[czujnik10]]+273.5)</f>
        <v>284</v>
      </c>
    </row>
    <row r="67" spans="1:26" s="13" customFormat="1" x14ac:dyDescent="0.25">
      <c r="A67" s="14" t="s">
        <v>117</v>
      </c>
      <c r="B67" s="14" t="s">
        <v>118</v>
      </c>
      <c r="C67" s="14">
        <v>11.1</v>
      </c>
      <c r="D67" s="14">
        <v>10.71</v>
      </c>
      <c r="E67" s="14">
        <v>10.75</v>
      </c>
      <c r="F67" s="14">
        <v>13.22</v>
      </c>
      <c r="G67" s="16">
        <v>14.26</v>
      </c>
      <c r="H67" s="14">
        <v>12.59</v>
      </c>
      <c r="I67" s="14">
        <v>12.93</v>
      </c>
      <c r="J67" s="14">
        <v>15.27</v>
      </c>
      <c r="K67" s="14">
        <v>13</v>
      </c>
      <c r="L67" s="14">
        <v>13.55</v>
      </c>
      <c r="M67" s="14">
        <f>HOUR(pomiary__2[[#This Row],[godzina]])</f>
        <v>5</v>
      </c>
      <c r="N67" s="16">
        <f>IF(AND(pomiary__2[[#This Row],[godzina2]]&lt;12, pomiary__2[[#This Row],[godzina2]]&gt;=5),pomiary__2[[#This Row],[czujnik5]],0)</f>
        <v>14.26</v>
      </c>
      <c r="O67" s="14">
        <f>IF(pomiary__2[[#This Row],[zad1_pom]]&lt;&gt;0,1,0)</f>
        <v>1</v>
      </c>
      <c r="P67" s="14"/>
      <c r="Q67" s="14">
        <f>INT(pomiary__2[[#This Row],[czujnik1]]+273.5)</f>
        <v>284</v>
      </c>
      <c r="R67" s="14">
        <f>INT(pomiary__2[[#This Row],[czujnik2]]+273.5)</f>
        <v>284</v>
      </c>
      <c r="S67" s="14">
        <f>INT(pomiary__2[[#This Row],[czujnik3]]+273.5)</f>
        <v>284</v>
      </c>
      <c r="T67" s="14">
        <f>INT(pomiary__2[[#This Row],[czujnik4]]+273.5)</f>
        <v>286</v>
      </c>
      <c r="U67" s="14">
        <f>INT(pomiary__2[[#This Row],[czujnik5]]+273.5)</f>
        <v>287</v>
      </c>
      <c r="V67" s="14">
        <f>INT(pomiary__2[[#This Row],[czujnik6]]+273.5)</f>
        <v>286</v>
      </c>
      <c r="W67" s="14">
        <f>INT(pomiary__2[[#This Row],[czujnik7]]+273.5)</f>
        <v>286</v>
      </c>
      <c r="X67" s="14">
        <f>INT(pomiary__2[[#This Row],[czujnik8]]+273.5)</f>
        <v>288</v>
      </c>
      <c r="Y67" s="14">
        <f>INT(pomiary__2[[#This Row],[czujnik9]]+273.5)</f>
        <v>286</v>
      </c>
      <c r="Z67" s="14">
        <f>INT(pomiary__2[[#This Row],[czujnik10]]+273.5)</f>
        <v>287</v>
      </c>
    </row>
    <row r="68" spans="1:26" s="13" customFormat="1" x14ac:dyDescent="0.25">
      <c r="A68" s="14" t="s">
        <v>119</v>
      </c>
      <c r="B68" s="14" t="s">
        <v>120</v>
      </c>
      <c r="C68" s="14">
        <v>11.68</v>
      </c>
      <c r="D68" s="14">
        <v>11.47</v>
      </c>
      <c r="E68" s="14">
        <v>13.02</v>
      </c>
      <c r="F68" s="14">
        <v>15.91</v>
      </c>
      <c r="G68" s="16">
        <v>15.06</v>
      </c>
      <c r="H68" s="14">
        <v>12.81</v>
      </c>
      <c r="I68" s="14">
        <v>13.48</v>
      </c>
      <c r="J68" s="14">
        <v>15.31</v>
      </c>
      <c r="K68" s="14">
        <v>12.15</v>
      </c>
      <c r="L68" s="14">
        <v>15.42</v>
      </c>
      <c r="M68" s="14">
        <f>HOUR(pomiary__2[[#This Row],[godzina]])</f>
        <v>6</v>
      </c>
      <c r="N68" s="16">
        <f>IF(AND(pomiary__2[[#This Row],[godzina2]]&lt;12, pomiary__2[[#This Row],[godzina2]]&gt;=5),pomiary__2[[#This Row],[czujnik5]],0)</f>
        <v>15.06</v>
      </c>
      <c r="O68" s="14">
        <f>IF(pomiary__2[[#This Row],[zad1_pom]]&lt;&gt;0,1,0)</f>
        <v>1</v>
      </c>
      <c r="P68" s="14"/>
      <c r="Q68" s="14">
        <f>INT(pomiary__2[[#This Row],[czujnik1]]+273.5)</f>
        <v>285</v>
      </c>
      <c r="R68" s="14">
        <f>INT(pomiary__2[[#This Row],[czujnik2]]+273.5)</f>
        <v>284</v>
      </c>
      <c r="S68" s="14">
        <f>INT(pomiary__2[[#This Row],[czujnik3]]+273.5)</f>
        <v>286</v>
      </c>
      <c r="T68" s="14">
        <f>INT(pomiary__2[[#This Row],[czujnik4]]+273.5)</f>
        <v>289</v>
      </c>
      <c r="U68" s="14">
        <f>INT(pomiary__2[[#This Row],[czujnik5]]+273.5)</f>
        <v>288</v>
      </c>
      <c r="V68" s="14">
        <f>INT(pomiary__2[[#This Row],[czujnik6]]+273.5)</f>
        <v>286</v>
      </c>
      <c r="W68" s="14">
        <f>INT(pomiary__2[[#This Row],[czujnik7]]+273.5)</f>
        <v>286</v>
      </c>
      <c r="X68" s="14">
        <f>INT(pomiary__2[[#This Row],[czujnik8]]+273.5)</f>
        <v>288</v>
      </c>
      <c r="Y68" s="14">
        <f>INT(pomiary__2[[#This Row],[czujnik9]]+273.5)</f>
        <v>285</v>
      </c>
      <c r="Z68" s="14">
        <f>INT(pomiary__2[[#This Row],[czujnik10]]+273.5)</f>
        <v>288</v>
      </c>
    </row>
    <row r="69" spans="1:26" s="13" customFormat="1" x14ac:dyDescent="0.25">
      <c r="A69" s="14" t="s">
        <v>121</v>
      </c>
      <c r="B69" s="14" t="s">
        <v>122</v>
      </c>
      <c r="C69" s="14">
        <v>10.51</v>
      </c>
      <c r="D69" s="14">
        <v>14.98</v>
      </c>
      <c r="E69" s="14">
        <v>11.3</v>
      </c>
      <c r="F69" s="14">
        <v>13.92</v>
      </c>
      <c r="G69" s="16">
        <v>11.65</v>
      </c>
      <c r="H69" s="14">
        <v>11.59</v>
      </c>
      <c r="I69" s="14">
        <v>12.63</v>
      </c>
      <c r="J69" s="14">
        <v>11.94</v>
      </c>
      <c r="K69" s="14">
        <v>15.32</v>
      </c>
      <c r="L69" s="14">
        <v>15.34</v>
      </c>
      <c r="M69" s="14">
        <f>HOUR(pomiary__2[[#This Row],[godzina]])</f>
        <v>5</v>
      </c>
      <c r="N69" s="16">
        <f>IF(AND(pomiary__2[[#This Row],[godzina2]]&lt;12, pomiary__2[[#This Row],[godzina2]]&gt;=5),pomiary__2[[#This Row],[czujnik5]],0)</f>
        <v>11.65</v>
      </c>
      <c r="O69" s="14">
        <f>IF(pomiary__2[[#This Row],[zad1_pom]]&lt;&gt;0,1,0)</f>
        <v>1</v>
      </c>
      <c r="P69" s="14"/>
      <c r="Q69" s="14">
        <f>INT(pomiary__2[[#This Row],[czujnik1]]+273.5)</f>
        <v>284</v>
      </c>
      <c r="R69" s="14">
        <f>INT(pomiary__2[[#This Row],[czujnik2]]+273.5)</f>
        <v>288</v>
      </c>
      <c r="S69" s="14">
        <f>INT(pomiary__2[[#This Row],[czujnik3]]+273.5)</f>
        <v>284</v>
      </c>
      <c r="T69" s="14">
        <f>INT(pomiary__2[[#This Row],[czujnik4]]+273.5)</f>
        <v>287</v>
      </c>
      <c r="U69" s="14">
        <f>INT(pomiary__2[[#This Row],[czujnik5]]+273.5)</f>
        <v>285</v>
      </c>
      <c r="V69" s="14">
        <f>INT(pomiary__2[[#This Row],[czujnik6]]+273.5)</f>
        <v>285</v>
      </c>
      <c r="W69" s="14">
        <f>INT(pomiary__2[[#This Row],[czujnik7]]+273.5)</f>
        <v>286</v>
      </c>
      <c r="X69" s="14">
        <f>INT(pomiary__2[[#This Row],[czujnik8]]+273.5)</f>
        <v>285</v>
      </c>
      <c r="Y69" s="14">
        <f>INT(pomiary__2[[#This Row],[czujnik9]]+273.5)</f>
        <v>288</v>
      </c>
      <c r="Z69" s="14">
        <f>INT(pomiary__2[[#This Row],[czujnik10]]+273.5)</f>
        <v>288</v>
      </c>
    </row>
    <row r="70" spans="1:26" s="13" customFormat="1" x14ac:dyDescent="0.25">
      <c r="A70" s="14" t="s">
        <v>123</v>
      </c>
      <c r="B70" s="14" t="s">
        <v>102</v>
      </c>
      <c r="C70" s="14">
        <v>15.87</v>
      </c>
      <c r="D70" s="14">
        <v>13.65</v>
      </c>
      <c r="E70" s="14">
        <v>11.34</v>
      </c>
      <c r="F70" s="14">
        <v>11.16</v>
      </c>
      <c r="G70" s="16">
        <v>13.12</v>
      </c>
      <c r="H70" s="14">
        <v>15.5</v>
      </c>
      <c r="I70" s="14">
        <v>15.84</v>
      </c>
      <c r="J70" s="14">
        <v>12.26</v>
      </c>
      <c r="K70" s="14">
        <v>10.69</v>
      </c>
      <c r="L70" s="14">
        <v>15.72</v>
      </c>
      <c r="M70" s="14">
        <f>HOUR(pomiary__2[[#This Row],[godzina]])</f>
        <v>10</v>
      </c>
      <c r="N70" s="16">
        <f>IF(AND(pomiary__2[[#This Row],[godzina2]]&lt;12, pomiary__2[[#This Row],[godzina2]]&gt;=5),pomiary__2[[#This Row],[czujnik5]],0)</f>
        <v>13.12</v>
      </c>
      <c r="O70" s="14">
        <f>IF(pomiary__2[[#This Row],[zad1_pom]]&lt;&gt;0,1,0)</f>
        <v>1</v>
      </c>
      <c r="P70" s="14"/>
      <c r="Q70" s="14">
        <f>INT(pomiary__2[[#This Row],[czujnik1]]+273.5)</f>
        <v>289</v>
      </c>
      <c r="R70" s="14">
        <f>INT(pomiary__2[[#This Row],[czujnik2]]+273.5)</f>
        <v>287</v>
      </c>
      <c r="S70" s="14">
        <f>INT(pomiary__2[[#This Row],[czujnik3]]+273.5)</f>
        <v>284</v>
      </c>
      <c r="T70" s="14">
        <f>INT(pomiary__2[[#This Row],[czujnik4]]+273.5)</f>
        <v>284</v>
      </c>
      <c r="U70" s="14">
        <f>INT(pomiary__2[[#This Row],[czujnik5]]+273.5)</f>
        <v>286</v>
      </c>
      <c r="V70" s="14">
        <f>INT(pomiary__2[[#This Row],[czujnik6]]+273.5)</f>
        <v>289</v>
      </c>
      <c r="W70" s="14">
        <f>INT(pomiary__2[[#This Row],[czujnik7]]+273.5)</f>
        <v>289</v>
      </c>
      <c r="X70" s="14">
        <f>INT(pomiary__2[[#This Row],[czujnik8]]+273.5)</f>
        <v>285</v>
      </c>
      <c r="Y70" s="14">
        <f>INT(pomiary__2[[#This Row],[czujnik9]]+273.5)</f>
        <v>284</v>
      </c>
      <c r="Z70" s="14">
        <f>INT(pomiary__2[[#This Row],[czujnik10]]+273.5)</f>
        <v>289</v>
      </c>
    </row>
    <row r="71" spans="1:26" s="13" customFormat="1" x14ac:dyDescent="0.25">
      <c r="A71" s="14" t="s">
        <v>124</v>
      </c>
      <c r="B71" s="14" t="s">
        <v>125</v>
      </c>
      <c r="C71" s="14">
        <v>10.07</v>
      </c>
      <c r="D71" s="14">
        <v>14.53</v>
      </c>
      <c r="E71" s="14">
        <v>10.54</v>
      </c>
      <c r="F71" s="14">
        <v>13.02</v>
      </c>
      <c r="G71" s="16">
        <v>10.56</v>
      </c>
      <c r="H71" s="14">
        <v>15.58</v>
      </c>
      <c r="I71" s="14">
        <v>14.05</v>
      </c>
      <c r="J71" s="14">
        <v>13.12</v>
      </c>
      <c r="K71" s="14">
        <v>14.65</v>
      </c>
      <c r="L71" s="14">
        <v>14.15</v>
      </c>
      <c r="M71" s="14">
        <f>HOUR(pomiary__2[[#This Row],[godzina]])</f>
        <v>4</v>
      </c>
      <c r="N71" s="16">
        <f>IF(AND(pomiary__2[[#This Row],[godzina2]]&lt;12, pomiary__2[[#This Row],[godzina2]]&gt;=5),pomiary__2[[#This Row],[czujnik5]],0)</f>
        <v>0</v>
      </c>
      <c r="O71" s="14">
        <f>IF(pomiary__2[[#This Row],[zad1_pom]]&lt;&gt;0,1,0)</f>
        <v>0</v>
      </c>
      <c r="P71" s="14"/>
      <c r="Q71" s="14">
        <f>INT(pomiary__2[[#This Row],[czujnik1]]+273.5)</f>
        <v>283</v>
      </c>
      <c r="R71" s="14">
        <f>INT(pomiary__2[[#This Row],[czujnik2]]+273.5)</f>
        <v>288</v>
      </c>
      <c r="S71" s="14">
        <f>INT(pomiary__2[[#This Row],[czujnik3]]+273.5)</f>
        <v>284</v>
      </c>
      <c r="T71" s="14">
        <f>INT(pomiary__2[[#This Row],[czujnik4]]+273.5)</f>
        <v>286</v>
      </c>
      <c r="U71" s="14">
        <f>INT(pomiary__2[[#This Row],[czujnik5]]+273.5)</f>
        <v>284</v>
      </c>
      <c r="V71" s="14">
        <f>INT(pomiary__2[[#This Row],[czujnik6]]+273.5)</f>
        <v>289</v>
      </c>
      <c r="W71" s="14">
        <f>INT(pomiary__2[[#This Row],[czujnik7]]+273.5)</f>
        <v>287</v>
      </c>
      <c r="X71" s="14">
        <f>INT(pomiary__2[[#This Row],[czujnik8]]+273.5)</f>
        <v>286</v>
      </c>
      <c r="Y71" s="14">
        <f>INT(pomiary__2[[#This Row],[czujnik9]]+273.5)</f>
        <v>288</v>
      </c>
      <c r="Z71" s="14">
        <f>INT(pomiary__2[[#This Row],[czujnik10]]+273.5)</f>
        <v>287</v>
      </c>
    </row>
    <row r="72" spans="1:26" s="13" customFormat="1" x14ac:dyDescent="0.25">
      <c r="A72" s="14" t="s">
        <v>126</v>
      </c>
      <c r="B72" s="14" t="s">
        <v>127</v>
      </c>
      <c r="C72" s="14">
        <v>13.92</v>
      </c>
      <c r="D72" s="14">
        <v>10.86</v>
      </c>
      <c r="E72" s="14">
        <v>11.05</v>
      </c>
      <c r="F72" s="14">
        <v>14.16</v>
      </c>
      <c r="G72" s="16">
        <v>11.48</v>
      </c>
      <c r="H72" s="14">
        <v>10.45</v>
      </c>
      <c r="I72" s="14">
        <v>14.61</v>
      </c>
      <c r="J72" s="14">
        <v>12.83</v>
      </c>
      <c r="K72" s="14">
        <v>12.25</v>
      </c>
      <c r="L72" s="14">
        <v>14.67</v>
      </c>
      <c r="M72" s="14">
        <f>HOUR(pomiary__2[[#This Row],[godzina]])</f>
        <v>7</v>
      </c>
      <c r="N72" s="16">
        <f>IF(AND(pomiary__2[[#This Row],[godzina2]]&lt;12, pomiary__2[[#This Row],[godzina2]]&gt;=5),pomiary__2[[#This Row],[czujnik5]],0)</f>
        <v>11.48</v>
      </c>
      <c r="O72" s="14">
        <f>IF(pomiary__2[[#This Row],[zad1_pom]]&lt;&gt;0,1,0)</f>
        <v>1</v>
      </c>
      <c r="P72" s="14"/>
      <c r="Q72" s="14">
        <f>INT(pomiary__2[[#This Row],[czujnik1]]+273.5)</f>
        <v>287</v>
      </c>
      <c r="R72" s="14">
        <f>INT(pomiary__2[[#This Row],[czujnik2]]+273.5)</f>
        <v>284</v>
      </c>
      <c r="S72" s="14">
        <f>INT(pomiary__2[[#This Row],[czujnik3]]+273.5)</f>
        <v>284</v>
      </c>
      <c r="T72" s="14">
        <f>INT(pomiary__2[[#This Row],[czujnik4]]+273.5)</f>
        <v>287</v>
      </c>
      <c r="U72" s="14">
        <f>INT(pomiary__2[[#This Row],[czujnik5]]+273.5)</f>
        <v>284</v>
      </c>
      <c r="V72" s="14">
        <f>INT(pomiary__2[[#This Row],[czujnik6]]+273.5)</f>
        <v>283</v>
      </c>
      <c r="W72" s="14">
        <f>INT(pomiary__2[[#This Row],[czujnik7]]+273.5)</f>
        <v>288</v>
      </c>
      <c r="X72" s="14">
        <f>INT(pomiary__2[[#This Row],[czujnik8]]+273.5)</f>
        <v>286</v>
      </c>
      <c r="Y72" s="14">
        <f>INT(pomiary__2[[#This Row],[czujnik9]]+273.5)</f>
        <v>285</v>
      </c>
      <c r="Z72" s="14">
        <f>INT(pomiary__2[[#This Row],[czujnik10]]+273.5)</f>
        <v>288</v>
      </c>
    </row>
    <row r="73" spans="1:26" s="13" customFormat="1" x14ac:dyDescent="0.25">
      <c r="A73" s="14" t="s">
        <v>128</v>
      </c>
      <c r="B73" s="14" t="s">
        <v>84</v>
      </c>
      <c r="C73" s="14">
        <v>15.58</v>
      </c>
      <c r="D73" s="14">
        <v>13.33</v>
      </c>
      <c r="E73" s="14">
        <v>15.53</v>
      </c>
      <c r="F73" s="14">
        <v>12.12</v>
      </c>
      <c r="G73" s="16">
        <v>10.78</v>
      </c>
      <c r="H73" s="14">
        <v>15.67</v>
      </c>
      <c r="I73" s="14">
        <v>12.74</v>
      </c>
      <c r="J73" s="14">
        <v>12.88</v>
      </c>
      <c r="K73" s="14">
        <v>11.93</v>
      </c>
      <c r="L73" s="14">
        <v>11.17</v>
      </c>
      <c r="M73" s="14">
        <f>HOUR(pomiary__2[[#This Row],[godzina]])</f>
        <v>9</v>
      </c>
      <c r="N73" s="16">
        <f>IF(AND(pomiary__2[[#This Row],[godzina2]]&lt;12, pomiary__2[[#This Row],[godzina2]]&gt;=5),pomiary__2[[#This Row],[czujnik5]],0)</f>
        <v>10.78</v>
      </c>
      <c r="O73" s="14">
        <f>IF(pomiary__2[[#This Row],[zad1_pom]]&lt;&gt;0,1,0)</f>
        <v>1</v>
      </c>
      <c r="P73" s="14"/>
      <c r="Q73" s="14">
        <f>INT(pomiary__2[[#This Row],[czujnik1]]+273.5)</f>
        <v>289</v>
      </c>
      <c r="R73" s="14">
        <f>INT(pomiary__2[[#This Row],[czujnik2]]+273.5)</f>
        <v>286</v>
      </c>
      <c r="S73" s="14">
        <f>INT(pomiary__2[[#This Row],[czujnik3]]+273.5)</f>
        <v>289</v>
      </c>
      <c r="T73" s="14">
        <f>INT(pomiary__2[[#This Row],[czujnik4]]+273.5)</f>
        <v>285</v>
      </c>
      <c r="U73" s="14">
        <f>INT(pomiary__2[[#This Row],[czujnik5]]+273.5)</f>
        <v>284</v>
      </c>
      <c r="V73" s="14">
        <f>INT(pomiary__2[[#This Row],[czujnik6]]+273.5)</f>
        <v>289</v>
      </c>
      <c r="W73" s="14">
        <f>INT(pomiary__2[[#This Row],[czujnik7]]+273.5)</f>
        <v>286</v>
      </c>
      <c r="X73" s="14">
        <f>INT(pomiary__2[[#This Row],[czujnik8]]+273.5)</f>
        <v>286</v>
      </c>
      <c r="Y73" s="14">
        <f>INT(pomiary__2[[#This Row],[czujnik9]]+273.5)</f>
        <v>285</v>
      </c>
      <c r="Z73" s="14">
        <f>INT(pomiary__2[[#This Row],[czujnik10]]+273.5)</f>
        <v>284</v>
      </c>
    </row>
    <row r="74" spans="1:26" s="13" customFormat="1" x14ac:dyDescent="0.25">
      <c r="A74" s="14" t="s">
        <v>129</v>
      </c>
      <c r="B74" s="14" t="s">
        <v>130</v>
      </c>
      <c r="C74" s="14">
        <v>14.66</v>
      </c>
      <c r="D74" s="14">
        <v>12.46</v>
      </c>
      <c r="E74" s="14">
        <v>12.31</v>
      </c>
      <c r="F74" s="14">
        <v>10.050000000000001</v>
      </c>
      <c r="G74" s="16">
        <v>15.48</v>
      </c>
      <c r="H74" s="14">
        <v>15.29</v>
      </c>
      <c r="I74" s="14">
        <v>15.23</v>
      </c>
      <c r="J74" s="14">
        <v>15.32</v>
      </c>
      <c r="K74" s="14">
        <v>13.62</v>
      </c>
      <c r="L74" s="14">
        <v>15.68</v>
      </c>
      <c r="M74" s="14">
        <f>HOUR(pomiary__2[[#This Row],[godzina]])</f>
        <v>2</v>
      </c>
      <c r="N74" s="16">
        <f>IF(AND(pomiary__2[[#This Row],[godzina2]]&lt;12, pomiary__2[[#This Row],[godzina2]]&gt;=5),pomiary__2[[#This Row],[czujnik5]],0)</f>
        <v>0</v>
      </c>
      <c r="O74" s="14">
        <f>IF(pomiary__2[[#This Row],[zad1_pom]]&lt;&gt;0,1,0)</f>
        <v>0</v>
      </c>
      <c r="P74" s="14"/>
      <c r="Q74" s="14">
        <f>INT(pomiary__2[[#This Row],[czujnik1]]+273.5)</f>
        <v>288</v>
      </c>
      <c r="R74" s="14">
        <f>INT(pomiary__2[[#This Row],[czujnik2]]+273.5)</f>
        <v>285</v>
      </c>
      <c r="S74" s="14">
        <f>INT(pomiary__2[[#This Row],[czujnik3]]+273.5)</f>
        <v>285</v>
      </c>
      <c r="T74" s="14">
        <f>INT(pomiary__2[[#This Row],[czujnik4]]+273.5)</f>
        <v>283</v>
      </c>
      <c r="U74" s="14">
        <f>INT(pomiary__2[[#This Row],[czujnik5]]+273.5)</f>
        <v>288</v>
      </c>
      <c r="V74" s="14">
        <f>INT(pomiary__2[[#This Row],[czujnik6]]+273.5)</f>
        <v>288</v>
      </c>
      <c r="W74" s="14">
        <f>INT(pomiary__2[[#This Row],[czujnik7]]+273.5)</f>
        <v>288</v>
      </c>
      <c r="X74" s="14">
        <f>INT(pomiary__2[[#This Row],[czujnik8]]+273.5)</f>
        <v>288</v>
      </c>
      <c r="Y74" s="14">
        <f>INT(pomiary__2[[#This Row],[czujnik9]]+273.5)</f>
        <v>287</v>
      </c>
      <c r="Z74" s="14">
        <f>INT(pomiary__2[[#This Row],[czujnik10]]+273.5)</f>
        <v>289</v>
      </c>
    </row>
    <row r="75" spans="1:26" s="13" customFormat="1" x14ac:dyDescent="0.25">
      <c r="A75" s="14" t="s">
        <v>131</v>
      </c>
      <c r="B75" s="14" t="s">
        <v>132</v>
      </c>
      <c r="C75" s="14">
        <v>19.510000000000002</v>
      </c>
      <c r="D75" s="14">
        <v>12.69</v>
      </c>
      <c r="E75" s="14">
        <v>11.38</v>
      </c>
      <c r="F75" s="14">
        <v>15.99</v>
      </c>
      <c r="G75" s="16">
        <v>15.35</v>
      </c>
      <c r="H75" s="14">
        <v>17.239999999999998</v>
      </c>
      <c r="I75" s="14">
        <v>12.54</v>
      </c>
      <c r="J75" s="14">
        <v>12.24</v>
      </c>
      <c r="K75" s="14">
        <v>13.03</v>
      </c>
      <c r="L75" s="14">
        <v>19.329999999999998</v>
      </c>
      <c r="M75" s="14">
        <f>HOUR(pomiary__2[[#This Row],[godzina]])</f>
        <v>10</v>
      </c>
      <c r="N75" s="16">
        <f>IF(AND(pomiary__2[[#This Row],[godzina2]]&lt;12, pomiary__2[[#This Row],[godzina2]]&gt;=5),pomiary__2[[#This Row],[czujnik5]],0)</f>
        <v>15.35</v>
      </c>
      <c r="O75" s="14">
        <f>IF(pomiary__2[[#This Row],[zad1_pom]]&lt;&gt;0,1,0)</f>
        <v>1</v>
      </c>
      <c r="P75" s="14"/>
      <c r="Q75" s="14">
        <f>INT(pomiary__2[[#This Row],[czujnik1]]+273.5)</f>
        <v>293</v>
      </c>
      <c r="R75" s="14">
        <f>INT(pomiary__2[[#This Row],[czujnik2]]+273.5)</f>
        <v>286</v>
      </c>
      <c r="S75" s="14">
        <f>INT(pomiary__2[[#This Row],[czujnik3]]+273.5)</f>
        <v>284</v>
      </c>
      <c r="T75" s="14">
        <f>INT(pomiary__2[[#This Row],[czujnik4]]+273.5)</f>
        <v>289</v>
      </c>
      <c r="U75" s="14">
        <f>INT(pomiary__2[[#This Row],[czujnik5]]+273.5)</f>
        <v>288</v>
      </c>
      <c r="V75" s="14">
        <f>INT(pomiary__2[[#This Row],[czujnik6]]+273.5)</f>
        <v>290</v>
      </c>
      <c r="W75" s="14">
        <f>INT(pomiary__2[[#This Row],[czujnik7]]+273.5)</f>
        <v>286</v>
      </c>
      <c r="X75" s="14">
        <f>INT(pomiary__2[[#This Row],[czujnik8]]+273.5)</f>
        <v>285</v>
      </c>
      <c r="Y75" s="14">
        <f>INT(pomiary__2[[#This Row],[czujnik9]]+273.5)</f>
        <v>286</v>
      </c>
      <c r="Z75" s="14">
        <f>INT(pomiary__2[[#This Row],[czujnik10]]+273.5)</f>
        <v>292</v>
      </c>
    </row>
    <row r="76" spans="1:26" s="13" customFormat="1" x14ac:dyDescent="0.25">
      <c r="A76" s="14" t="s">
        <v>133</v>
      </c>
      <c r="B76" s="14" t="s">
        <v>134</v>
      </c>
      <c r="C76" s="14">
        <v>10.039999999999999</v>
      </c>
      <c r="D76" s="14">
        <v>10.19</v>
      </c>
      <c r="E76" s="14">
        <v>19.75</v>
      </c>
      <c r="F76" s="14">
        <v>15.2</v>
      </c>
      <c r="G76" s="16">
        <v>18.100000000000001</v>
      </c>
      <c r="H76" s="14">
        <v>14.37</v>
      </c>
      <c r="I76" s="14">
        <v>15.28</v>
      </c>
      <c r="J76" s="14">
        <v>11.85</v>
      </c>
      <c r="K76" s="14">
        <v>12.32</v>
      </c>
      <c r="L76" s="14">
        <v>12.94</v>
      </c>
      <c r="M76" s="14">
        <f>HOUR(pomiary__2[[#This Row],[godzina]])</f>
        <v>2</v>
      </c>
      <c r="N76" s="16">
        <f>IF(AND(pomiary__2[[#This Row],[godzina2]]&lt;12, pomiary__2[[#This Row],[godzina2]]&gt;=5),pomiary__2[[#This Row],[czujnik5]],0)</f>
        <v>0</v>
      </c>
      <c r="O76" s="14">
        <f>IF(pomiary__2[[#This Row],[zad1_pom]]&lt;&gt;0,1,0)</f>
        <v>0</v>
      </c>
      <c r="P76" s="14"/>
      <c r="Q76" s="14">
        <f>INT(pomiary__2[[#This Row],[czujnik1]]+273.5)</f>
        <v>283</v>
      </c>
      <c r="R76" s="14">
        <f>INT(pomiary__2[[#This Row],[czujnik2]]+273.5)</f>
        <v>283</v>
      </c>
      <c r="S76" s="14">
        <f>INT(pomiary__2[[#This Row],[czujnik3]]+273.5)</f>
        <v>293</v>
      </c>
      <c r="T76" s="14">
        <f>INT(pomiary__2[[#This Row],[czujnik4]]+273.5)</f>
        <v>288</v>
      </c>
      <c r="U76" s="14">
        <f>INT(pomiary__2[[#This Row],[czujnik5]]+273.5)</f>
        <v>291</v>
      </c>
      <c r="V76" s="14">
        <f>INT(pomiary__2[[#This Row],[czujnik6]]+273.5)</f>
        <v>287</v>
      </c>
      <c r="W76" s="14">
        <f>INT(pomiary__2[[#This Row],[czujnik7]]+273.5)</f>
        <v>288</v>
      </c>
      <c r="X76" s="14">
        <f>INT(pomiary__2[[#This Row],[czujnik8]]+273.5)</f>
        <v>285</v>
      </c>
      <c r="Y76" s="14">
        <f>INT(pomiary__2[[#This Row],[czujnik9]]+273.5)</f>
        <v>285</v>
      </c>
      <c r="Z76" s="14">
        <f>INT(pomiary__2[[#This Row],[czujnik10]]+273.5)</f>
        <v>286</v>
      </c>
    </row>
    <row r="77" spans="1:26" s="13" customFormat="1" x14ac:dyDescent="0.25">
      <c r="A77" s="14" t="s">
        <v>135</v>
      </c>
      <c r="B77" s="14" t="s">
        <v>28</v>
      </c>
      <c r="C77" s="14">
        <v>11.12</v>
      </c>
      <c r="D77" s="14">
        <v>15.77</v>
      </c>
      <c r="E77" s="14">
        <v>19.170000000000002</v>
      </c>
      <c r="F77" s="14">
        <v>10.32</v>
      </c>
      <c r="G77" s="16">
        <v>10.9</v>
      </c>
      <c r="H77" s="14">
        <v>10.58</v>
      </c>
      <c r="I77" s="14">
        <v>16.86</v>
      </c>
      <c r="J77" s="14">
        <v>17.149999999999999</v>
      </c>
      <c r="K77" s="14">
        <v>19.41</v>
      </c>
      <c r="L77" s="14">
        <v>12.24</v>
      </c>
      <c r="M77" s="14">
        <f>HOUR(pomiary__2[[#This Row],[godzina]])</f>
        <v>3</v>
      </c>
      <c r="N77" s="16">
        <f>IF(AND(pomiary__2[[#This Row],[godzina2]]&lt;12, pomiary__2[[#This Row],[godzina2]]&gt;=5),pomiary__2[[#This Row],[czujnik5]],0)</f>
        <v>0</v>
      </c>
      <c r="O77" s="14">
        <f>IF(pomiary__2[[#This Row],[zad1_pom]]&lt;&gt;0,1,0)</f>
        <v>0</v>
      </c>
      <c r="P77" s="14"/>
      <c r="Q77" s="14">
        <f>INT(pomiary__2[[#This Row],[czujnik1]]+273.5)</f>
        <v>284</v>
      </c>
      <c r="R77" s="14">
        <f>INT(pomiary__2[[#This Row],[czujnik2]]+273.5)</f>
        <v>289</v>
      </c>
      <c r="S77" s="14">
        <f>INT(pomiary__2[[#This Row],[czujnik3]]+273.5)</f>
        <v>292</v>
      </c>
      <c r="T77" s="14">
        <f>INT(pomiary__2[[#This Row],[czujnik4]]+273.5)</f>
        <v>283</v>
      </c>
      <c r="U77" s="14">
        <f>INT(pomiary__2[[#This Row],[czujnik5]]+273.5)</f>
        <v>284</v>
      </c>
      <c r="V77" s="14">
        <f>INT(pomiary__2[[#This Row],[czujnik6]]+273.5)</f>
        <v>284</v>
      </c>
      <c r="W77" s="14">
        <f>INT(pomiary__2[[#This Row],[czujnik7]]+273.5)</f>
        <v>290</v>
      </c>
      <c r="X77" s="14">
        <f>INT(pomiary__2[[#This Row],[czujnik8]]+273.5)</f>
        <v>290</v>
      </c>
      <c r="Y77" s="14">
        <f>INT(pomiary__2[[#This Row],[czujnik9]]+273.5)</f>
        <v>292</v>
      </c>
      <c r="Z77" s="14">
        <f>INT(pomiary__2[[#This Row],[czujnik10]]+273.5)</f>
        <v>285</v>
      </c>
    </row>
    <row r="78" spans="1:26" s="13" customFormat="1" x14ac:dyDescent="0.25">
      <c r="A78" s="14" t="s">
        <v>136</v>
      </c>
      <c r="B78" s="14" t="s">
        <v>86</v>
      </c>
      <c r="C78" s="14">
        <v>14.55</v>
      </c>
      <c r="D78" s="14">
        <v>15.16</v>
      </c>
      <c r="E78" s="14">
        <v>11.74</v>
      </c>
      <c r="F78" s="14">
        <v>18.350000000000001</v>
      </c>
      <c r="G78" s="16">
        <v>10.87</v>
      </c>
      <c r="H78" s="14">
        <v>14.03</v>
      </c>
      <c r="I78" s="14">
        <v>14.75</v>
      </c>
      <c r="J78" s="14">
        <v>18.78</v>
      </c>
      <c r="K78" s="14">
        <v>15.52</v>
      </c>
      <c r="L78" s="14">
        <v>18.690000000000001</v>
      </c>
      <c r="M78" s="14">
        <f>HOUR(pomiary__2[[#This Row],[godzina]])</f>
        <v>1</v>
      </c>
      <c r="N78" s="16">
        <f>IF(AND(pomiary__2[[#This Row],[godzina2]]&lt;12, pomiary__2[[#This Row],[godzina2]]&gt;=5),pomiary__2[[#This Row],[czujnik5]],0)</f>
        <v>0</v>
      </c>
      <c r="O78" s="14">
        <f>IF(pomiary__2[[#This Row],[zad1_pom]]&lt;&gt;0,1,0)</f>
        <v>0</v>
      </c>
      <c r="P78" s="14"/>
      <c r="Q78" s="14">
        <f>INT(pomiary__2[[#This Row],[czujnik1]]+273.5)</f>
        <v>288</v>
      </c>
      <c r="R78" s="14">
        <f>INT(pomiary__2[[#This Row],[czujnik2]]+273.5)</f>
        <v>288</v>
      </c>
      <c r="S78" s="14">
        <f>INT(pomiary__2[[#This Row],[czujnik3]]+273.5)</f>
        <v>285</v>
      </c>
      <c r="T78" s="14">
        <f>INT(pomiary__2[[#This Row],[czujnik4]]+273.5)</f>
        <v>291</v>
      </c>
      <c r="U78" s="14">
        <f>INT(pomiary__2[[#This Row],[czujnik5]]+273.5)</f>
        <v>284</v>
      </c>
      <c r="V78" s="14">
        <f>INT(pomiary__2[[#This Row],[czujnik6]]+273.5)</f>
        <v>287</v>
      </c>
      <c r="W78" s="14">
        <f>INT(pomiary__2[[#This Row],[czujnik7]]+273.5)</f>
        <v>288</v>
      </c>
      <c r="X78" s="14">
        <f>INT(pomiary__2[[#This Row],[czujnik8]]+273.5)</f>
        <v>292</v>
      </c>
      <c r="Y78" s="14">
        <f>INT(pomiary__2[[#This Row],[czujnik9]]+273.5)</f>
        <v>289</v>
      </c>
      <c r="Z78" s="14">
        <f>INT(pomiary__2[[#This Row],[czujnik10]]+273.5)</f>
        <v>292</v>
      </c>
    </row>
    <row r="79" spans="1:26" s="13" customFormat="1" x14ac:dyDescent="0.25">
      <c r="A79" s="14" t="s">
        <v>137</v>
      </c>
      <c r="B79" s="14" t="s">
        <v>78</v>
      </c>
      <c r="C79" s="14">
        <v>17.7</v>
      </c>
      <c r="D79" s="14">
        <v>15.76</v>
      </c>
      <c r="E79" s="14">
        <v>11.34</v>
      </c>
      <c r="F79" s="14">
        <v>15.04</v>
      </c>
      <c r="G79" s="16">
        <v>16.18</v>
      </c>
      <c r="H79" s="14">
        <v>12.14</v>
      </c>
      <c r="I79" s="14">
        <v>13.44</v>
      </c>
      <c r="J79" s="14">
        <v>14.12</v>
      </c>
      <c r="K79" s="14">
        <v>15.27</v>
      </c>
      <c r="L79" s="14">
        <v>13.19</v>
      </c>
      <c r="M79" s="14">
        <f>HOUR(pomiary__2[[#This Row],[godzina]])</f>
        <v>4</v>
      </c>
      <c r="N79" s="16">
        <f>IF(AND(pomiary__2[[#This Row],[godzina2]]&lt;12, pomiary__2[[#This Row],[godzina2]]&gt;=5),pomiary__2[[#This Row],[czujnik5]],0)</f>
        <v>0</v>
      </c>
      <c r="O79" s="14">
        <f>IF(pomiary__2[[#This Row],[zad1_pom]]&lt;&gt;0,1,0)</f>
        <v>0</v>
      </c>
      <c r="P79" s="14"/>
      <c r="Q79" s="14">
        <f>INT(pomiary__2[[#This Row],[czujnik1]]+273.5)</f>
        <v>291</v>
      </c>
      <c r="R79" s="14">
        <f>INT(pomiary__2[[#This Row],[czujnik2]]+273.5)</f>
        <v>289</v>
      </c>
      <c r="S79" s="14">
        <f>INT(pomiary__2[[#This Row],[czujnik3]]+273.5)</f>
        <v>284</v>
      </c>
      <c r="T79" s="14">
        <f>INT(pomiary__2[[#This Row],[czujnik4]]+273.5)</f>
        <v>288</v>
      </c>
      <c r="U79" s="14">
        <f>INT(pomiary__2[[#This Row],[czujnik5]]+273.5)</f>
        <v>289</v>
      </c>
      <c r="V79" s="14">
        <f>INT(pomiary__2[[#This Row],[czujnik6]]+273.5)</f>
        <v>285</v>
      </c>
      <c r="W79" s="14">
        <f>INT(pomiary__2[[#This Row],[czujnik7]]+273.5)</f>
        <v>286</v>
      </c>
      <c r="X79" s="14">
        <f>INT(pomiary__2[[#This Row],[czujnik8]]+273.5)</f>
        <v>287</v>
      </c>
      <c r="Y79" s="14">
        <f>INT(pomiary__2[[#This Row],[czujnik9]]+273.5)</f>
        <v>288</v>
      </c>
      <c r="Z79" s="14">
        <f>INT(pomiary__2[[#This Row],[czujnik10]]+273.5)</f>
        <v>286</v>
      </c>
    </row>
    <row r="80" spans="1:26" s="13" customFormat="1" x14ac:dyDescent="0.25">
      <c r="A80" s="14" t="s">
        <v>137</v>
      </c>
      <c r="B80" s="14" t="s">
        <v>138</v>
      </c>
      <c r="C80" s="14">
        <v>13.13</v>
      </c>
      <c r="D80" s="14">
        <v>12.12</v>
      </c>
      <c r="E80" s="14">
        <v>11.6</v>
      </c>
      <c r="F80" s="14">
        <v>11.76</v>
      </c>
      <c r="G80" s="16">
        <v>16.309999999999999</v>
      </c>
      <c r="H80" s="14">
        <v>19.27</v>
      </c>
      <c r="I80" s="14">
        <v>17.64</v>
      </c>
      <c r="J80" s="14">
        <v>14.87</v>
      </c>
      <c r="K80" s="14">
        <v>11.94</v>
      </c>
      <c r="L80" s="14">
        <v>15.91</v>
      </c>
      <c r="M80" s="14">
        <f>HOUR(pomiary__2[[#This Row],[godzina]])</f>
        <v>10</v>
      </c>
      <c r="N80" s="16">
        <f>IF(AND(pomiary__2[[#This Row],[godzina2]]&lt;12, pomiary__2[[#This Row],[godzina2]]&gt;=5),pomiary__2[[#This Row],[czujnik5]],0)</f>
        <v>16.309999999999999</v>
      </c>
      <c r="O80" s="14">
        <f>IF(pomiary__2[[#This Row],[zad1_pom]]&lt;&gt;0,1,0)</f>
        <v>1</v>
      </c>
      <c r="P80" s="14"/>
      <c r="Q80" s="14">
        <f>INT(pomiary__2[[#This Row],[czujnik1]]+273.5)</f>
        <v>286</v>
      </c>
      <c r="R80" s="14">
        <f>INT(pomiary__2[[#This Row],[czujnik2]]+273.5)</f>
        <v>285</v>
      </c>
      <c r="S80" s="14">
        <f>INT(pomiary__2[[#This Row],[czujnik3]]+273.5)</f>
        <v>285</v>
      </c>
      <c r="T80" s="14">
        <f>INT(pomiary__2[[#This Row],[czujnik4]]+273.5)</f>
        <v>285</v>
      </c>
      <c r="U80" s="14">
        <f>INT(pomiary__2[[#This Row],[czujnik5]]+273.5)</f>
        <v>289</v>
      </c>
      <c r="V80" s="14">
        <f>INT(pomiary__2[[#This Row],[czujnik6]]+273.5)</f>
        <v>292</v>
      </c>
      <c r="W80" s="14">
        <f>INT(pomiary__2[[#This Row],[czujnik7]]+273.5)</f>
        <v>291</v>
      </c>
      <c r="X80" s="14">
        <f>INT(pomiary__2[[#This Row],[czujnik8]]+273.5)</f>
        <v>288</v>
      </c>
      <c r="Y80" s="14">
        <f>INT(pomiary__2[[#This Row],[czujnik9]]+273.5)</f>
        <v>285</v>
      </c>
      <c r="Z80" s="14">
        <f>INT(pomiary__2[[#This Row],[czujnik10]]+273.5)</f>
        <v>289</v>
      </c>
    </row>
    <row r="81" spans="1:26" s="13" customFormat="1" x14ac:dyDescent="0.25">
      <c r="A81" s="14" t="s">
        <v>139</v>
      </c>
      <c r="B81" s="14" t="s">
        <v>140</v>
      </c>
      <c r="C81" s="14">
        <v>10.39</v>
      </c>
      <c r="D81" s="14">
        <v>13.61</v>
      </c>
      <c r="E81" s="14">
        <v>11.2</v>
      </c>
      <c r="F81" s="14">
        <v>14.79</v>
      </c>
      <c r="G81" s="16">
        <v>12.21</v>
      </c>
      <c r="H81" s="14">
        <v>16.760000000000002</v>
      </c>
      <c r="I81" s="14">
        <v>13.09</v>
      </c>
      <c r="J81" s="14">
        <v>14.26</v>
      </c>
      <c r="K81" s="14">
        <v>10.45</v>
      </c>
      <c r="L81" s="14">
        <v>11.46</v>
      </c>
      <c r="M81" s="14">
        <f>HOUR(pomiary__2[[#This Row],[godzina]])</f>
        <v>4</v>
      </c>
      <c r="N81" s="16">
        <f>IF(AND(pomiary__2[[#This Row],[godzina2]]&lt;12, pomiary__2[[#This Row],[godzina2]]&gt;=5),pomiary__2[[#This Row],[czujnik5]],0)</f>
        <v>0</v>
      </c>
      <c r="O81" s="14">
        <f>IF(pomiary__2[[#This Row],[zad1_pom]]&lt;&gt;0,1,0)</f>
        <v>0</v>
      </c>
      <c r="P81" s="14"/>
      <c r="Q81" s="14">
        <f>INT(pomiary__2[[#This Row],[czujnik1]]+273.5)</f>
        <v>283</v>
      </c>
      <c r="R81" s="14">
        <f>INT(pomiary__2[[#This Row],[czujnik2]]+273.5)</f>
        <v>287</v>
      </c>
      <c r="S81" s="14">
        <f>INT(pomiary__2[[#This Row],[czujnik3]]+273.5)</f>
        <v>284</v>
      </c>
      <c r="T81" s="14">
        <f>INT(pomiary__2[[#This Row],[czujnik4]]+273.5)</f>
        <v>288</v>
      </c>
      <c r="U81" s="14">
        <f>INT(pomiary__2[[#This Row],[czujnik5]]+273.5)</f>
        <v>285</v>
      </c>
      <c r="V81" s="14">
        <f>INT(pomiary__2[[#This Row],[czujnik6]]+273.5)</f>
        <v>290</v>
      </c>
      <c r="W81" s="14">
        <f>INT(pomiary__2[[#This Row],[czujnik7]]+273.5)</f>
        <v>286</v>
      </c>
      <c r="X81" s="14">
        <f>INT(pomiary__2[[#This Row],[czujnik8]]+273.5)</f>
        <v>287</v>
      </c>
      <c r="Y81" s="14">
        <f>INT(pomiary__2[[#This Row],[czujnik9]]+273.5)</f>
        <v>283</v>
      </c>
      <c r="Z81" s="14">
        <f>INT(pomiary__2[[#This Row],[czujnik10]]+273.5)</f>
        <v>284</v>
      </c>
    </row>
    <row r="82" spans="1:26" s="13" customFormat="1" x14ac:dyDescent="0.25">
      <c r="A82" s="14" t="s">
        <v>139</v>
      </c>
      <c r="B82" s="14" t="s">
        <v>141</v>
      </c>
      <c r="C82" s="14">
        <v>13.07</v>
      </c>
      <c r="D82" s="14">
        <v>17.61</v>
      </c>
      <c r="E82" s="14">
        <v>13.36</v>
      </c>
      <c r="F82" s="14">
        <v>19.489999999999998</v>
      </c>
      <c r="G82" s="16">
        <v>17.190000000000001</v>
      </c>
      <c r="H82" s="14">
        <v>12.99</v>
      </c>
      <c r="I82" s="14">
        <v>17.79</v>
      </c>
      <c r="J82" s="14">
        <v>18.54</v>
      </c>
      <c r="K82" s="14">
        <v>11.92</v>
      </c>
      <c r="L82" s="14">
        <v>16.47</v>
      </c>
      <c r="M82" s="14">
        <f>HOUR(pomiary__2[[#This Row],[godzina]])</f>
        <v>11</v>
      </c>
      <c r="N82" s="16">
        <f>IF(AND(pomiary__2[[#This Row],[godzina2]]&lt;12, pomiary__2[[#This Row],[godzina2]]&gt;=5),pomiary__2[[#This Row],[czujnik5]],0)</f>
        <v>17.190000000000001</v>
      </c>
      <c r="O82" s="14">
        <f>IF(pomiary__2[[#This Row],[zad1_pom]]&lt;&gt;0,1,0)</f>
        <v>1</v>
      </c>
      <c r="P82" s="14"/>
      <c r="Q82" s="14">
        <f>INT(pomiary__2[[#This Row],[czujnik1]]+273.5)</f>
        <v>286</v>
      </c>
      <c r="R82" s="14">
        <f>INT(pomiary__2[[#This Row],[czujnik2]]+273.5)</f>
        <v>291</v>
      </c>
      <c r="S82" s="14">
        <f>INT(pomiary__2[[#This Row],[czujnik3]]+273.5)</f>
        <v>286</v>
      </c>
      <c r="T82" s="14">
        <f>INT(pomiary__2[[#This Row],[czujnik4]]+273.5)</f>
        <v>292</v>
      </c>
      <c r="U82" s="14">
        <f>INT(pomiary__2[[#This Row],[czujnik5]]+273.5)</f>
        <v>290</v>
      </c>
      <c r="V82" s="14">
        <f>INT(pomiary__2[[#This Row],[czujnik6]]+273.5)</f>
        <v>286</v>
      </c>
      <c r="W82" s="14">
        <f>INT(pomiary__2[[#This Row],[czujnik7]]+273.5)</f>
        <v>291</v>
      </c>
      <c r="X82" s="14">
        <f>INT(pomiary__2[[#This Row],[czujnik8]]+273.5)</f>
        <v>292</v>
      </c>
      <c r="Y82" s="14">
        <f>INT(pomiary__2[[#This Row],[czujnik9]]+273.5)</f>
        <v>285</v>
      </c>
      <c r="Z82" s="14">
        <f>INT(pomiary__2[[#This Row],[czujnik10]]+273.5)</f>
        <v>289</v>
      </c>
    </row>
    <row r="83" spans="1:26" s="13" customFormat="1" x14ac:dyDescent="0.25">
      <c r="A83" s="14" t="s">
        <v>142</v>
      </c>
      <c r="B83" s="14" t="s">
        <v>143</v>
      </c>
      <c r="C83" s="14">
        <v>17.18</v>
      </c>
      <c r="D83" s="14">
        <v>18.510000000000002</v>
      </c>
      <c r="E83" s="14">
        <v>18.23</v>
      </c>
      <c r="F83" s="14">
        <v>18.190000000000001</v>
      </c>
      <c r="G83" s="16">
        <v>17.61</v>
      </c>
      <c r="H83" s="14">
        <v>16.04</v>
      </c>
      <c r="I83" s="14">
        <v>14.39</v>
      </c>
      <c r="J83" s="14">
        <v>18.010000000000002</v>
      </c>
      <c r="K83" s="14">
        <v>14.9</v>
      </c>
      <c r="L83" s="14">
        <v>10.26</v>
      </c>
      <c r="M83" s="14">
        <f>HOUR(pomiary__2[[#This Row],[godzina]])</f>
        <v>6</v>
      </c>
      <c r="N83" s="16">
        <f>IF(AND(pomiary__2[[#This Row],[godzina2]]&lt;12, pomiary__2[[#This Row],[godzina2]]&gt;=5),pomiary__2[[#This Row],[czujnik5]],0)</f>
        <v>17.61</v>
      </c>
      <c r="O83" s="14">
        <f>IF(pomiary__2[[#This Row],[zad1_pom]]&lt;&gt;0,1,0)</f>
        <v>1</v>
      </c>
      <c r="P83" s="14"/>
      <c r="Q83" s="14">
        <f>INT(pomiary__2[[#This Row],[czujnik1]]+273.5)</f>
        <v>290</v>
      </c>
      <c r="R83" s="14">
        <f>INT(pomiary__2[[#This Row],[czujnik2]]+273.5)</f>
        <v>292</v>
      </c>
      <c r="S83" s="14">
        <f>INT(pomiary__2[[#This Row],[czujnik3]]+273.5)</f>
        <v>291</v>
      </c>
      <c r="T83" s="14">
        <f>INT(pomiary__2[[#This Row],[czujnik4]]+273.5)</f>
        <v>291</v>
      </c>
      <c r="U83" s="14">
        <f>INT(pomiary__2[[#This Row],[czujnik5]]+273.5)</f>
        <v>291</v>
      </c>
      <c r="V83" s="14">
        <f>INT(pomiary__2[[#This Row],[czujnik6]]+273.5)</f>
        <v>289</v>
      </c>
      <c r="W83" s="14">
        <f>INT(pomiary__2[[#This Row],[czujnik7]]+273.5)</f>
        <v>287</v>
      </c>
      <c r="X83" s="14">
        <f>INT(pomiary__2[[#This Row],[czujnik8]]+273.5)</f>
        <v>291</v>
      </c>
      <c r="Y83" s="14">
        <f>INT(pomiary__2[[#This Row],[czujnik9]]+273.5)</f>
        <v>288</v>
      </c>
      <c r="Z83" s="14">
        <f>INT(pomiary__2[[#This Row],[czujnik10]]+273.5)</f>
        <v>283</v>
      </c>
    </row>
    <row r="84" spans="1:26" s="13" customFormat="1" x14ac:dyDescent="0.25">
      <c r="A84" s="14" t="s">
        <v>142</v>
      </c>
      <c r="B84" s="14" t="s">
        <v>144</v>
      </c>
      <c r="C84" s="14">
        <v>11.02</v>
      </c>
      <c r="D84" s="14">
        <v>16.95</v>
      </c>
      <c r="E84" s="14">
        <v>12.02</v>
      </c>
      <c r="F84" s="14">
        <v>10.31</v>
      </c>
      <c r="G84" s="16">
        <v>17.45</v>
      </c>
      <c r="H84" s="14">
        <v>18</v>
      </c>
      <c r="I84" s="14">
        <v>10.19</v>
      </c>
      <c r="J84" s="14">
        <v>13.26</v>
      </c>
      <c r="K84" s="14">
        <v>12.17</v>
      </c>
      <c r="L84" s="14">
        <v>14.58</v>
      </c>
      <c r="M84" s="14">
        <f>HOUR(pomiary__2[[#This Row],[godzina]])</f>
        <v>11</v>
      </c>
      <c r="N84" s="16">
        <f>IF(AND(pomiary__2[[#This Row],[godzina2]]&lt;12, pomiary__2[[#This Row],[godzina2]]&gt;=5),pomiary__2[[#This Row],[czujnik5]],0)</f>
        <v>17.45</v>
      </c>
      <c r="O84" s="14">
        <f>IF(pomiary__2[[#This Row],[zad1_pom]]&lt;&gt;0,1,0)</f>
        <v>1</v>
      </c>
      <c r="P84" s="14"/>
      <c r="Q84" s="14">
        <f>INT(pomiary__2[[#This Row],[czujnik1]]+273.5)</f>
        <v>284</v>
      </c>
      <c r="R84" s="14">
        <f>INT(pomiary__2[[#This Row],[czujnik2]]+273.5)</f>
        <v>290</v>
      </c>
      <c r="S84" s="14">
        <f>INT(pomiary__2[[#This Row],[czujnik3]]+273.5)</f>
        <v>285</v>
      </c>
      <c r="T84" s="14">
        <f>INT(pomiary__2[[#This Row],[czujnik4]]+273.5)</f>
        <v>283</v>
      </c>
      <c r="U84" s="14">
        <f>INT(pomiary__2[[#This Row],[czujnik5]]+273.5)</f>
        <v>290</v>
      </c>
      <c r="V84" s="14">
        <f>INT(pomiary__2[[#This Row],[czujnik6]]+273.5)</f>
        <v>291</v>
      </c>
      <c r="W84" s="14">
        <f>INT(pomiary__2[[#This Row],[czujnik7]]+273.5)</f>
        <v>283</v>
      </c>
      <c r="X84" s="14">
        <f>INT(pomiary__2[[#This Row],[czujnik8]]+273.5)</f>
        <v>286</v>
      </c>
      <c r="Y84" s="14">
        <f>INT(pomiary__2[[#This Row],[czujnik9]]+273.5)</f>
        <v>285</v>
      </c>
      <c r="Z84" s="14">
        <f>INT(pomiary__2[[#This Row],[czujnik10]]+273.5)</f>
        <v>288</v>
      </c>
    </row>
    <row r="85" spans="1:26" s="13" customFormat="1" x14ac:dyDescent="0.25">
      <c r="A85" s="14" t="s">
        <v>145</v>
      </c>
      <c r="B85" s="14" t="s">
        <v>130</v>
      </c>
      <c r="C85" s="14">
        <v>12.05</v>
      </c>
      <c r="D85" s="14">
        <v>13.7</v>
      </c>
      <c r="E85" s="14">
        <v>12.71</v>
      </c>
      <c r="F85" s="14">
        <v>15.73</v>
      </c>
      <c r="G85" s="16">
        <v>19.93</v>
      </c>
      <c r="H85" s="14">
        <v>19.27</v>
      </c>
      <c r="I85" s="14">
        <v>11.13</v>
      </c>
      <c r="J85" s="14">
        <v>14.74</v>
      </c>
      <c r="K85" s="14">
        <v>15.42</v>
      </c>
      <c r="L85" s="14">
        <v>12.66</v>
      </c>
      <c r="M85" s="14">
        <f>HOUR(pomiary__2[[#This Row],[godzina]])</f>
        <v>2</v>
      </c>
      <c r="N85" s="16">
        <f>IF(AND(pomiary__2[[#This Row],[godzina2]]&lt;12, pomiary__2[[#This Row],[godzina2]]&gt;=5),pomiary__2[[#This Row],[czujnik5]],0)</f>
        <v>0</v>
      </c>
      <c r="O85" s="14">
        <f>IF(pomiary__2[[#This Row],[zad1_pom]]&lt;&gt;0,1,0)</f>
        <v>0</v>
      </c>
      <c r="P85" s="14"/>
      <c r="Q85" s="14">
        <f>INT(pomiary__2[[#This Row],[czujnik1]]+273.5)</f>
        <v>285</v>
      </c>
      <c r="R85" s="14">
        <f>INT(pomiary__2[[#This Row],[czujnik2]]+273.5)</f>
        <v>287</v>
      </c>
      <c r="S85" s="14">
        <f>INT(pomiary__2[[#This Row],[czujnik3]]+273.5)</f>
        <v>286</v>
      </c>
      <c r="T85" s="14">
        <f>INT(pomiary__2[[#This Row],[czujnik4]]+273.5)</f>
        <v>289</v>
      </c>
      <c r="U85" s="14">
        <f>INT(pomiary__2[[#This Row],[czujnik5]]+273.5)</f>
        <v>293</v>
      </c>
      <c r="V85" s="14">
        <f>INT(pomiary__2[[#This Row],[czujnik6]]+273.5)</f>
        <v>292</v>
      </c>
      <c r="W85" s="14">
        <f>INT(pomiary__2[[#This Row],[czujnik7]]+273.5)</f>
        <v>284</v>
      </c>
      <c r="X85" s="14">
        <f>INT(pomiary__2[[#This Row],[czujnik8]]+273.5)</f>
        <v>288</v>
      </c>
      <c r="Y85" s="14">
        <f>INT(pomiary__2[[#This Row],[czujnik9]]+273.5)</f>
        <v>288</v>
      </c>
      <c r="Z85" s="14">
        <f>INT(pomiary__2[[#This Row],[czujnik10]]+273.5)</f>
        <v>286</v>
      </c>
    </row>
    <row r="86" spans="1:26" s="13" customFormat="1" x14ac:dyDescent="0.25">
      <c r="A86" s="14" t="s">
        <v>146</v>
      </c>
      <c r="B86" s="14" t="s">
        <v>147</v>
      </c>
      <c r="C86" s="14">
        <v>13.82</v>
      </c>
      <c r="D86" s="14">
        <v>17.8</v>
      </c>
      <c r="E86" s="14">
        <v>19.18</v>
      </c>
      <c r="F86" s="14">
        <v>10.64</v>
      </c>
      <c r="G86" s="16">
        <v>11.3</v>
      </c>
      <c r="H86" s="14">
        <v>11.15</v>
      </c>
      <c r="I86" s="14">
        <v>14.03</v>
      </c>
      <c r="J86" s="14">
        <v>17.32</v>
      </c>
      <c r="K86" s="14">
        <v>18.63</v>
      </c>
      <c r="L86" s="14">
        <v>15.76</v>
      </c>
      <c r="M86" s="14">
        <f>HOUR(pomiary__2[[#This Row],[godzina]])</f>
        <v>9</v>
      </c>
      <c r="N86" s="16">
        <f>IF(AND(pomiary__2[[#This Row],[godzina2]]&lt;12, pomiary__2[[#This Row],[godzina2]]&gt;=5),pomiary__2[[#This Row],[czujnik5]],0)</f>
        <v>11.3</v>
      </c>
      <c r="O86" s="14">
        <f>IF(pomiary__2[[#This Row],[zad1_pom]]&lt;&gt;0,1,0)</f>
        <v>1</v>
      </c>
      <c r="P86" s="14"/>
      <c r="Q86" s="14">
        <f>INT(pomiary__2[[#This Row],[czujnik1]]+273.5)</f>
        <v>287</v>
      </c>
      <c r="R86" s="14">
        <f>INT(pomiary__2[[#This Row],[czujnik2]]+273.5)</f>
        <v>291</v>
      </c>
      <c r="S86" s="14">
        <f>INT(pomiary__2[[#This Row],[czujnik3]]+273.5)</f>
        <v>292</v>
      </c>
      <c r="T86" s="14">
        <f>INT(pomiary__2[[#This Row],[czujnik4]]+273.5)</f>
        <v>284</v>
      </c>
      <c r="U86" s="14">
        <f>INT(pomiary__2[[#This Row],[czujnik5]]+273.5)</f>
        <v>284</v>
      </c>
      <c r="V86" s="14">
        <f>INT(pomiary__2[[#This Row],[czujnik6]]+273.5)</f>
        <v>284</v>
      </c>
      <c r="W86" s="14">
        <f>INT(pomiary__2[[#This Row],[czujnik7]]+273.5)</f>
        <v>287</v>
      </c>
      <c r="X86" s="14">
        <f>INT(pomiary__2[[#This Row],[czujnik8]]+273.5)</f>
        <v>290</v>
      </c>
      <c r="Y86" s="14">
        <f>INT(pomiary__2[[#This Row],[czujnik9]]+273.5)</f>
        <v>292</v>
      </c>
      <c r="Z86" s="14">
        <f>INT(pomiary__2[[#This Row],[czujnik10]]+273.5)</f>
        <v>289</v>
      </c>
    </row>
    <row r="87" spans="1:26" s="13" customFormat="1" x14ac:dyDescent="0.25">
      <c r="A87" s="14" t="s">
        <v>146</v>
      </c>
      <c r="B87" s="14" t="s">
        <v>108</v>
      </c>
      <c r="C87" s="14">
        <v>19.010000000000002</v>
      </c>
      <c r="D87" s="14">
        <v>13.1</v>
      </c>
      <c r="E87" s="14">
        <v>14.77</v>
      </c>
      <c r="F87" s="14">
        <v>11</v>
      </c>
      <c r="G87" s="16">
        <v>19.510000000000002</v>
      </c>
      <c r="H87" s="14">
        <v>15.48</v>
      </c>
      <c r="I87" s="14">
        <v>11.75</v>
      </c>
      <c r="J87" s="14">
        <v>17.54</v>
      </c>
      <c r="K87" s="14">
        <v>11.08</v>
      </c>
      <c r="L87" s="14">
        <v>14.23</v>
      </c>
      <c r="M87" s="14">
        <f>HOUR(pomiary__2[[#This Row],[godzina]])</f>
        <v>11</v>
      </c>
      <c r="N87" s="16">
        <f>IF(AND(pomiary__2[[#This Row],[godzina2]]&lt;12, pomiary__2[[#This Row],[godzina2]]&gt;=5),pomiary__2[[#This Row],[czujnik5]],0)</f>
        <v>19.510000000000002</v>
      </c>
      <c r="O87" s="14">
        <f>IF(pomiary__2[[#This Row],[zad1_pom]]&lt;&gt;0,1,0)</f>
        <v>1</v>
      </c>
      <c r="P87" s="14"/>
      <c r="Q87" s="14">
        <f>INT(pomiary__2[[#This Row],[czujnik1]]+273.5)</f>
        <v>292</v>
      </c>
      <c r="R87" s="14">
        <f>INT(pomiary__2[[#This Row],[czujnik2]]+273.5)</f>
        <v>286</v>
      </c>
      <c r="S87" s="14">
        <f>INT(pomiary__2[[#This Row],[czujnik3]]+273.5)</f>
        <v>288</v>
      </c>
      <c r="T87" s="14">
        <f>INT(pomiary__2[[#This Row],[czujnik4]]+273.5)</f>
        <v>284</v>
      </c>
      <c r="U87" s="14">
        <f>INT(pomiary__2[[#This Row],[czujnik5]]+273.5)</f>
        <v>293</v>
      </c>
      <c r="V87" s="14">
        <f>INT(pomiary__2[[#This Row],[czujnik6]]+273.5)</f>
        <v>288</v>
      </c>
      <c r="W87" s="14">
        <f>INT(pomiary__2[[#This Row],[czujnik7]]+273.5)</f>
        <v>285</v>
      </c>
      <c r="X87" s="14">
        <f>INT(pomiary__2[[#This Row],[czujnik8]]+273.5)</f>
        <v>291</v>
      </c>
      <c r="Y87" s="14">
        <f>INT(pomiary__2[[#This Row],[czujnik9]]+273.5)</f>
        <v>284</v>
      </c>
      <c r="Z87" s="14">
        <f>INT(pomiary__2[[#This Row],[czujnik10]]+273.5)</f>
        <v>287</v>
      </c>
    </row>
    <row r="88" spans="1:26" s="13" customFormat="1" x14ac:dyDescent="0.25">
      <c r="A88" s="14" t="s">
        <v>148</v>
      </c>
      <c r="B88" s="14" t="s">
        <v>92</v>
      </c>
      <c r="C88" s="14">
        <v>17.27</v>
      </c>
      <c r="D88" s="14">
        <v>13.06</v>
      </c>
      <c r="E88" s="14">
        <v>16.12</v>
      </c>
      <c r="F88" s="14">
        <v>19.010000000000002</v>
      </c>
      <c r="G88" s="16">
        <v>13.96</v>
      </c>
      <c r="H88" s="14">
        <v>10.029999999999999</v>
      </c>
      <c r="I88" s="14">
        <v>14.22</v>
      </c>
      <c r="J88" s="14">
        <v>14.88</v>
      </c>
      <c r="K88" s="14">
        <v>15.12</v>
      </c>
      <c r="L88" s="14">
        <v>19.73</v>
      </c>
      <c r="M88" s="14">
        <f>HOUR(pomiary__2[[#This Row],[godzina]])</f>
        <v>0</v>
      </c>
      <c r="N88" s="16">
        <f>IF(AND(pomiary__2[[#This Row],[godzina2]]&lt;12, pomiary__2[[#This Row],[godzina2]]&gt;=5),pomiary__2[[#This Row],[czujnik5]],0)</f>
        <v>0</v>
      </c>
      <c r="O88" s="14">
        <f>IF(pomiary__2[[#This Row],[zad1_pom]]&lt;&gt;0,1,0)</f>
        <v>0</v>
      </c>
      <c r="P88" s="14"/>
      <c r="Q88" s="14">
        <f>INT(pomiary__2[[#This Row],[czujnik1]]+273.5)</f>
        <v>290</v>
      </c>
      <c r="R88" s="14">
        <f>INT(pomiary__2[[#This Row],[czujnik2]]+273.5)</f>
        <v>286</v>
      </c>
      <c r="S88" s="14">
        <f>INT(pomiary__2[[#This Row],[czujnik3]]+273.5)</f>
        <v>289</v>
      </c>
      <c r="T88" s="14">
        <f>INT(pomiary__2[[#This Row],[czujnik4]]+273.5)</f>
        <v>292</v>
      </c>
      <c r="U88" s="14">
        <f>INT(pomiary__2[[#This Row],[czujnik5]]+273.5)</f>
        <v>287</v>
      </c>
      <c r="V88" s="14">
        <f>INT(pomiary__2[[#This Row],[czujnik6]]+273.5)</f>
        <v>283</v>
      </c>
      <c r="W88" s="14">
        <f>INT(pomiary__2[[#This Row],[czujnik7]]+273.5)</f>
        <v>287</v>
      </c>
      <c r="X88" s="14">
        <f>INT(pomiary__2[[#This Row],[czujnik8]]+273.5)</f>
        <v>288</v>
      </c>
      <c r="Y88" s="14">
        <f>INT(pomiary__2[[#This Row],[czujnik9]]+273.5)</f>
        <v>288</v>
      </c>
      <c r="Z88" s="14">
        <f>INT(pomiary__2[[#This Row],[czujnik10]]+273.5)</f>
        <v>293</v>
      </c>
    </row>
    <row r="89" spans="1:26" s="13" customFormat="1" x14ac:dyDescent="0.25">
      <c r="A89" s="14" t="s">
        <v>149</v>
      </c>
      <c r="B89" s="14" t="s">
        <v>150</v>
      </c>
      <c r="C89" s="14">
        <v>14.93</v>
      </c>
      <c r="D89" s="14">
        <v>18.36</v>
      </c>
      <c r="E89" s="14">
        <v>18.34</v>
      </c>
      <c r="F89" s="14">
        <v>10.06</v>
      </c>
      <c r="G89" s="16">
        <v>16.440000000000001</v>
      </c>
      <c r="H89" s="14">
        <v>16.829999999999998</v>
      </c>
      <c r="I89" s="14">
        <v>18.079999999999998</v>
      </c>
      <c r="J89" s="14">
        <v>11.2</v>
      </c>
      <c r="K89" s="14">
        <v>10.56</v>
      </c>
      <c r="L89" s="14">
        <v>17.22</v>
      </c>
      <c r="M89" s="14">
        <f>HOUR(pomiary__2[[#This Row],[godzina]])</f>
        <v>4</v>
      </c>
      <c r="N89" s="16">
        <f>IF(AND(pomiary__2[[#This Row],[godzina2]]&lt;12, pomiary__2[[#This Row],[godzina2]]&gt;=5),pomiary__2[[#This Row],[czujnik5]],0)</f>
        <v>0</v>
      </c>
      <c r="O89" s="14">
        <f>IF(pomiary__2[[#This Row],[zad1_pom]]&lt;&gt;0,1,0)</f>
        <v>0</v>
      </c>
      <c r="P89" s="14"/>
      <c r="Q89" s="14">
        <f>INT(pomiary__2[[#This Row],[czujnik1]]+273.5)</f>
        <v>288</v>
      </c>
      <c r="R89" s="14">
        <f>INT(pomiary__2[[#This Row],[czujnik2]]+273.5)</f>
        <v>291</v>
      </c>
      <c r="S89" s="14">
        <f>INT(pomiary__2[[#This Row],[czujnik3]]+273.5)</f>
        <v>291</v>
      </c>
      <c r="T89" s="14">
        <f>INT(pomiary__2[[#This Row],[czujnik4]]+273.5)</f>
        <v>283</v>
      </c>
      <c r="U89" s="14">
        <f>INT(pomiary__2[[#This Row],[czujnik5]]+273.5)</f>
        <v>289</v>
      </c>
      <c r="V89" s="14">
        <f>INT(pomiary__2[[#This Row],[czujnik6]]+273.5)</f>
        <v>290</v>
      </c>
      <c r="W89" s="14">
        <f>INT(pomiary__2[[#This Row],[czujnik7]]+273.5)</f>
        <v>291</v>
      </c>
      <c r="X89" s="14">
        <f>INT(pomiary__2[[#This Row],[czujnik8]]+273.5)</f>
        <v>284</v>
      </c>
      <c r="Y89" s="14">
        <f>INT(pomiary__2[[#This Row],[czujnik9]]+273.5)</f>
        <v>284</v>
      </c>
      <c r="Z89" s="14">
        <f>INT(pomiary__2[[#This Row],[czujnik10]]+273.5)</f>
        <v>290</v>
      </c>
    </row>
    <row r="90" spans="1:26" s="13" customFormat="1" x14ac:dyDescent="0.25">
      <c r="A90" s="14" t="s">
        <v>151</v>
      </c>
      <c r="B90" s="14" t="s">
        <v>152</v>
      </c>
      <c r="C90" s="14">
        <v>15.51</v>
      </c>
      <c r="D90" s="14">
        <v>16.440000000000001</v>
      </c>
      <c r="E90" s="14">
        <v>10.02</v>
      </c>
      <c r="F90" s="14">
        <v>13.71</v>
      </c>
      <c r="G90" s="16">
        <v>10.98</v>
      </c>
      <c r="H90" s="14">
        <v>17.39</v>
      </c>
      <c r="I90" s="14">
        <v>13.73</v>
      </c>
      <c r="J90" s="14">
        <v>17.8</v>
      </c>
      <c r="K90" s="14">
        <v>14.59</v>
      </c>
      <c r="L90" s="14">
        <v>12.5</v>
      </c>
      <c r="M90" s="14">
        <f>HOUR(pomiary__2[[#This Row],[godzina]])</f>
        <v>7</v>
      </c>
      <c r="N90" s="16">
        <f>IF(AND(pomiary__2[[#This Row],[godzina2]]&lt;12, pomiary__2[[#This Row],[godzina2]]&gt;=5),pomiary__2[[#This Row],[czujnik5]],0)</f>
        <v>10.98</v>
      </c>
      <c r="O90" s="14">
        <f>IF(pomiary__2[[#This Row],[zad1_pom]]&lt;&gt;0,1,0)</f>
        <v>1</v>
      </c>
      <c r="P90" s="14"/>
      <c r="Q90" s="14">
        <f>INT(pomiary__2[[#This Row],[czujnik1]]+273.5)</f>
        <v>289</v>
      </c>
      <c r="R90" s="14">
        <f>INT(pomiary__2[[#This Row],[czujnik2]]+273.5)</f>
        <v>289</v>
      </c>
      <c r="S90" s="14">
        <f>INT(pomiary__2[[#This Row],[czujnik3]]+273.5)</f>
        <v>283</v>
      </c>
      <c r="T90" s="14">
        <f>INT(pomiary__2[[#This Row],[czujnik4]]+273.5)</f>
        <v>287</v>
      </c>
      <c r="U90" s="14">
        <f>INT(pomiary__2[[#This Row],[czujnik5]]+273.5)</f>
        <v>284</v>
      </c>
      <c r="V90" s="14">
        <f>INT(pomiary__2[[#This Row],[czujnik6]]+273.5)</f>
        <v>290</v>
      </c>
      <c r="W90" s="14">
        <f>INT(pomiary__2[[#This Row],[czujnik7]]+273.5)</f>
        <v>287</v>
      </c>
      <c r="X90" s="14">
        <f>INT(pomiary__2[[#This Row],[czujnik8]]+273.5)</f>
        <v>291</v>
      </c>
      <c r="Y90" s="14">
        <f>INT(pomiary__2[[#This Row],[czujnik9]]+273.5)</f>
        <v>288</v>
      </c>
      <c r="Z90" s="14">
        <f>INT(pomiary__2[[#This Row],[czujnik10]]+273.5)</f>
        <v>286</v>
      </c>
    </row>
    <row r="91" spans="1:26" s="13" customFormat="1" x14ac:dyDescent="0.25">
      <c r="A91" s="14" t="s">
        <v>151</v>
      </c>
      <c r="B91" s="14" t="s">
        <v>153</v>
      </c>
      <c r="C91" s="14">
        <v>12.83</v>
      </c>
      <c r="D91" s="14">
        <v>14.61</v>
      </c>
      <c r="E91" s="14">
        <v>19.86</v>
      </c>
      <c r="F91" s="14">
        <v>19.43</v>
      </c>
      <c r="G91" s="16">
        <v>12.83</v>
      </c>
      <c r="H91" s="14">
        <v>14</v>
      </c>
      <c r="I91" s="14">
        <v>17.329999999999998</v>
      </c>
      <c r="J91" s="14">
        <v>12.58</v>
      </c>
      <c r="K91" s="14">
        <v>12.47</v>
      </c>
      <c r="L91" s="14">
        <v>12.04</v>
      </c>
      <c r="M91" s="14">
        <f>HOUR(pomiary__2[[#This Row],[godzina]])</f>
        <v>9</v>
      </c>
      <c r="N91" s="16">
        <f>IF(AND(pomiary__2[[#This Row],[godzina2]]&lt;12, pomiary__2[[#This Row],[godzina2]]&gt;=5),pomiary__2[[#This Row],[czujnik5]],0)</f>
        <v>12.83</v>
      </c>
      <c r="O91" s="14">
        <f>IF(pomiary__2[[#This Row],[zad1_pom]]&lt;&gt;0,1,0)</f>
        <v>1</v>
      </c>
      <c r="P91" s="14"/>
      <c r="Q91" s="14">
        <f>INT(pomiary__2[[#This Row],[czujnik1]]+273.5)</f>
        <v>286</v>
      </c>
      <c r="R91" s="14">
        <f>INT(pomiary__2[[#This Row],[czujnik2]]+273.5)</f>
        <v>288</v>
      </c>
      <c r="S91" s="14">
        <f>INT(pomiary__2[[#This Row],[czujnik3]]+273.5)</f>
        <v>293</v>
      </c>
      <c r="T91" s="14">
        <f>INT(pomiary__2[[#This Row],[czujnik4]]+273.5)</f>
        <v>292</v>
      </c>
      <c r="U91" s="14">
        <f>INT(pomiary__2[[#This Row],[czujnik5]]+273.5)</f>
        <v>286</v>
      </c>
      <c r="V91" s="14">
        <f>INT(pomiary__2[[#This Row],[czujnik6]]+273.5)</f>
        <v>287</v>
      </c>
      <c r="W91" s="14">
        <f>INT(pomiary__2[[#This Row],[czujnik7]]+273.5)</f>
        <v>290</v>
      </c>
      <c r="X91" s="14">
        <f>INT(pomiary__2[[#This Row],[czujnik8]]+273.5)</f>
        <v>286</v>
      </c>
      <c r="Y91" s="14">
        <f>INT(pomiary__2[[#This Row],[czujnik9]]+273.5)</f>
        <v>285</v>
      </c>
      <c r="Z91" s="14">
        <f>INT(pomiary__2[[#This Row],[czujnik10]]+273.5)</f>
        <v>285</v>
      </c>
    </row>
    <row r="92" spans="1:26" s="13" customFormat="1" x14ac:dyDescent="0.25">
      <c r="A92" s="14" t="s">
        <v>154</v>
      </c>
      <c r="B92" s="14" t="s">
        <v>155</v>
      </c>
      <c r="C92" s="14">
        <v>16.3</v>
      </c>
      <c r="D92" s="14">
        <v>10.32</v>
      </c>
      <c r="E92" s="14">
        <v>17.690000000000001</v>
      </c>
      <c r="F92" s="14">
        <v>19</v>
      </c>
      <c r="G92" s="16">
        <v>17.54</v>
      </c>
      <c r="H92" s="14">
        <v>16.2</v>
      </c>
      <c r="I92" s="14">
        <v>15.17</v>
      </c>
      <c r="J92" s="14">
        <v>10.66</v>
      </c>
      <c r="K92" s="14">
        <v>10.1</v>
      </c>
      <c r="L92" s="14">
        <v>12.04</v>
      </c>
      <c r="M92" s="14">
        <f>HOUR(pomiary__2[[#This Row],[godzina]])</f>
        <v>6</v>
      </c>
      <c r="N92" s="16">
        <f>IF(AND(pomiary__2[[#This Row],[godzina2]]&lt;12, pomiary__2[[#This Row],[godzina2]]&gt;=5),pomiary__2[[#This Row],[czujnik5]],0)</f>
        <v>17.54</v>
      </c>
      <c r="O92" s="14">
        <f>IF(pomiary__2[[#This Row],[zad1_pom]]&lt;&gt;0,1,0)</f>
        <v>1</v>
      </c>
      <c r="P92" s="14"/>
      <c r="Q92" s="14">
        <f>INT(pomiary__2[[#This Row],[czujnik1]]+273.5)</f>
        <v>289</v>
      </c>
      <c r="R92" s="14">
        <f>INT(pomiary__2[[#This Row],[czujnik2]]+273.5)</f>
        <v>283</v>
      </c>
      <c r="S92" s="14">
        <f>INT(pomiary__2[[#This Row],[czujnik3]]+273.5)</f>
        <v>291</v>
      </c>
      <c r="T92" s="14">
        <f>INT(pomiary__2[[#This Row],[czujnik4]]+273.5)</f>
        <v>292</v>
      </c>
      <c r="U92" s="14">
        <f>INT(pomiary__2[[#This Row],[czujnik5]]+273.5)</f>
        <v>291</v>
      </c>
      <c r="V92" s="14">
        <f>INT(pomiary__2[[#This Row],[czujnik6]]+273.5)</f>
        <v>289</v>
      </c>
      <c r="W92" s="14">
        <f>INT(pomiary__2[[#This Row],[czujnik7]]+273.5)</f>
        <v>288</v>
      </c>
      <c r="X92" s="14">
        <f>INT(pomiary__2[[#This Row],[czujnik8]]+273.5)</f>
        <v>284</v>
      </c>
      <c r="Y92" s="14">
        <f>INT(pomiary__2[[#This Row],[czujnik9]]+273.5)</f>
        <v>283</v>
      </c>
      <c r="Z92" s="14">
        <f>INT(pomiary__2[[#This Row],[czujnik10]]+273.5)</f>
        <v>285</v>
      </c>
    </row>
    <row r="93" spans="1:26" s="13" customFormat="1" x14ac:dyDescent="0.25">
      <c r="A93" s="14" t="s">
        <v>156</v>
      </c>
      <c r="B93" s="14" t="s">
        <v>100</v>
      </c>
      <c r="C93" s="14">
        <v>16.03</v>
      </c>
      <c r="D93" s="14">
        <v>12.49</v>
      </c>
      <c r="E93" s="14">
        <v>18.23</v>
      </c>
      <c r="F93" s="14">
        <v>11.56</v>
      </c>
      <c r="G93" s="16">
        <v>15.34</v>
      </c>
      <c r="H93" s="14">
        <v>18.190000000000001</v>
      </c>
      <c r="I93" s="14">
        <v>12.2</v>
      </c>
      <c r="J93" s="14">
        <v>18.04</v>
      </c>
      <c r="K93" s="14">
        <v>14.52</v>
      </c>
      <c r="L93" s="14">
        <v>15.9</v>
      </c>
      <c r="M93" s="14">
        <f>HOUR(pomiary__2[[#This Row],[godzina]])</f>
        <v>2</v>
      </c>
      <c r="N93" s="16">
        <f>IF(AND(pomiary__2[[#This Row],[godzina2]]&lt;12, pomiary__2[[#This Row],[godzina2]]&gt;=5),pomiary__2[[#This Row],[czujnik5]],0)</f>
        <v>0</v>
      </c>
      <c r="O93" s="14">
        <f>IF(pomiary__2[[#This Row],[zad1_pom]]&lt;&gt;0,1,0)</f>
        <v>0</v>
      </c>
      <c r="P93" s="14"/>
      <c r="Q93" s="14">
        <f>INT(pomiary__2[[#This Row],[czujnik1]]+273.5)</f>
        <v>289</v>
      </c>
      <c r="R93" s="14">
        <f>INT(pomiary__2[[#This Row],[czujnik2]]+273.5)</f>
        <v>285</v>
      </c>
      <c r="S93" s="14">
        <f>INT(pomiary__2[[#This Row],[czujnik3]]+273.5)</f>
        <v>291</v>
      </c>
      <c r="T93" s="14">
        <f>INT(pomiary__2[[#This Row],[czujnik4]]+273.5)</f>
        <v>285</v>
      </c>
      <c r="U93" s="14">
        <f>INT(pomiary__2[[#This Row],[czujnik5]]+273.5)</f>
        <v>288</v>
      </c>
      <c r="V93" s="14">
        <f>INT(pomiary__2[[#This Row],[czujnik6]]+273.5)</f>
        <v>291</v>
      </c>
      <c r="W93" s="14">
        <f>INT(pomiary__2[[#This Row],[czujnik7]]+273.5)</f>
        <v>285</v>
      </c>
      <c r="X93" s="14">
        <f>INT(pomiary__2[[#This Row],[czujnik8]]+273.5)</f>
        <v>291</v>
      </c>
      <c r="Y93" s="14">
        <f>INT(pomiary__2[[#This Row],[czujnik9]]+273.5)</f>
        <v>288</v>
      </c>
      <c r="Z93" s="14">
        <f>INT(pomiary__2[[#This Row],[czujnik10]]+273.5)</f>
        <v>289</v>
      </c>
    </row>
    <row r="94" spans="1:26" s="13" customFormat="1" x14ac:dyDescent="0.25">
      <c r="A94" s="14" t="s">
        <v>156</v>
      </c>
      <c r="B94" s="14" t="s">
        <v>52</v>
      </c>
      <c r="C94" s="14">
        <v>19.47</v>
      </c>
      <c r="D94" s="14">
        <v>19.760000000000002</v>
      </c>
      <c r="E94" s="14">
        <v>11.95</v>
      </c>
      <c r="F94" s="14">
        <v>16.28</v>
      </c>
      <c r="G94" s="16">
        <v>13.33</v>
      </c>
      <c r="H94" s="14">
        <v>19.91</v>
      </c>
      <c r="I94" s="14">
        <v>19.73</v>
      </c>
      <c r="J94" s="14">
        <v>15.06</v>
      </c>
      <c r="K94" s="14">
        <v>15.39</v>
      </c>
      <c r="L94" s="14">
        <v>13.54</v>
      </c>
      <c r="M94" s="14">
        <f>HOUR(pomiary__2[[#This Row],[godzina]])</f>
        <v>4</v>
      </c>
      <c r="N94" s="16">
        <f>IF(AND(pomiary__2[[#This Row],[godzina2]]&lt;12, pomiary__2[[#This Row],[godzina2]]&gt;=5),pomiary__2[[#This Row],[czujnik5]],0)</f>
        <v>0</v>
      </c>
      <c r="O94" s="14">
        <f>IF(pomiary__2[[#This Row],[zad1_pom]]&lt;&gt;0,1,0)</f>
        <v>0</v>
      </c>
      <c r="P94" s="14"/>
      <c r="Q94" s="14">
        <f>INT(pomiary__2[[#This Row],[czujnik1]]+273.5)</f>
        <v>292</v>
      </c>
      <c r="R94" s="14">
        <f>INT(pomiary__2[[#This Row],[czujnik2]]+273.5)</f>
        <v>293</v>
      </c>
      <c r="S94" s="14">
        <f>INT(pomiary__2[[#This Row],[czujnik3]]+273.5)</f>
        <v>285</v>
      </c>
      <c r="T94" s="14">
        <f>INT(pomiary__2[[#This Row],[czujnik4]]+273.5)</f>
        <v>289</v>
      </c>
      <c r="U94" s="14">
        <f>INT(pomiary__2[[#This Row],[czujnik5]]+273.5)</f>
        <v>286</v>
      </c>
      <c r="V94" s="14">
        <f>INT(pomiary__2[[#This Row],[czujnik6]]+273.5)</f>
        <v>293</v>
      </c>
      <c r="W94" s="14">
        <f>INT(pomiary__2[[#This Row],[czujnik7]]+273.5)</f>
        <v>293</v>
      </c>
      <c r="X94" s="14">
        <f>INT(pomiary__2[[#This Row],[czujnik8]]+273.5)</f>
        <v>288</v>
      </c>
      <c r="Y94" s="14">
        <f>INT(pomiary__2[[#This Row],[czujnik9]]+273.5)</f>
        <v>288</v>
      </c>
      <c r="Z94" s="14">
        <f>INT(pomiary__2[[#This Row],[czujnik10]]+273.5)</f>
        <v>287</v>
      </c>
    </row>
    <row r="95" spans="1:26" s="13" customFormat="1" x14ac:dyDescent="0.25">
      <c r="A95" s="14" t="s">
        <v>156</v>
      </c>
      <c r="B95" s="14" t="s">
        <v>157</v>
      </c>
      <c r="C95" s="14">
        <v>14.55</v>
      </c>
      <c r="D95" s="14">
        <v>11.62</v>
      </c>
      <c r="E95" s="14">
        <v>12.91</v>
      </c>
      <c r="F95" s="14">
        <v>18.72</v>
      </c>
      <c r="G95" s="16">
        <v>18.2</v>
      </c>
      <c r="H95" s="14">
        <v>12.03</v>
      </c>
      <c r="I95" s="14">
        <v>16.760000000000002</v>
      </c>
      <c r="J95" s="14">
        <v>10.38</v>
      </c>
      <c r="K95" s="14">
        <v>18.149999999999999</v>
      </c>
      <c r="L95" s="14">
        <v>14.5</v>
      </c>
      <c r="M95" s="14">
        <f>HOUR(pomiary__2[[#This Row],[godzina]])</f>
        <v>8</v>
      </c>
      <c r="N95" s="16">
        <f>IF(AND(pomiary__2[[#This Row],[godzina2]]&lt;12, pomiary__2[[#This Row],[godzina2]]&gt;=5),pomiary__2[[#This Row],[czujnik5]],0)</f>
        <v>18.2</v>
      </c>
      <c r="O95" s="14">
        <f>IF(pomiary__2[[#This Row],[zad1_pom]]&lt;&gt;0,1,0)</f>
        <v>1</v>
      </c>
      <c r="P95" s="14"/>
      <c r="Q95" s="14">
        <f>INT(pomiary__2[[#This Row],[czujnik1]]+273.5)</f>
        <v>288</v>
      </c>
      <c r="R95" s="14">
        <f>INT(pomiary__2[[#This Row],[czujnik2]]+273.5)</f>
        <v>285</v>
      </c>
      <c r="S95" s="14">
        <f>INT(pomiary__2[[#This Row],[czujnik3]]+273.5)</f>
        <v>286</v>
      </c>
      <c r="T95" s="14">
        <f>INT(pomiary__2[[#This Row],[czujnik4]]+273.5)</f>
        <v>292</v>
      </c>
      <c r="U95" s="14">
        <f>INT(pomiary__2[[#This Row],[czujnik5]]+273.5)</f>
        <v>291</v>
      </c>
      <c r="V95" s="14">
        <f>INT(pomiary__2[[#This Row],[czujnik6]]+273.5)</f>
        <v>285</v>
      </c>
      <c r="W95" s="14">
        <f>INT(pomiary__2[[#This Row],[czujnik7]]+273.5)</f>
        <v>290</v>
      </c>
      <c r="X95" s="14">
        <f>INT(pomiary__2[[#This Row],[czujnik8]]+273.5)</f>
        <v>283</v>
      </c>
      <c r="Y95" s="14">
        <f>INT(pomiary__2[[#This Row],[czujnik9]]+273.5)</f>
        <v>291</v>
      </c>
      <c r="Z95" s="14">
        <f>INT(pomiary__2[[#This Row],[czujnik10]]+273.5)</f>
        <v>288</v>
      </c>
    </row>
    <row r="96" spans="1:26" s="13" customFormat="1" x14ac:dyDescent="0.25">
      <c r="A96" s="14" t="s">
        <v>158</v>
      </c>
      <c r="B96" s="14" t="s">
        <v>33</v>
      </c>
      <c r="C96" s="14">
        <v>11.26</v>
      </c>
      <c r="D96" s="14">
        <v>11.81</v>
      </c>
      <c r="E96" s="14">
        <v>12.66</v>
      </c>
      <c r="F96" s="14">
        <v>16</v>
      </c>
      <c r="G96" s="16">
        <v>11.63</v>
      </c>
      <c r="H96" s="14">
        <v>19.61</v>
      </c>
      <c r="I96" s="14">
        <v>12.55</v>
      </c>
      <c r="J96" s="14">
        <v>11.68</v>
      </c>
      <c r="K96" s="14">
        <v>14.08</v>
      </c>
      <c r="L96" s="14">
        <v>13.96</v>
      </c>
      <c r="M96" s="14">
        <f>HOUR(pomiary__2[[#This Row],[godzina]])</f>
        <v>8</v>
      </c>
      <c r="N96" s="16">
        <f>IF(AND(pomiary__2[[#This Row],[godzina2]]&lt;12, pomiary__2[[#This Row],[godzina2]]&gt;=5),pomiary__2[[#This Row],[czujnik5]],0)</f>
        <v>11.63</v>
      </c>
      <c r="O96" s="14">
        <f>IF(pomiary__2[[#This Row],[zad1_pom]]&lt;&gt;0,1,0)</f>
        <v>1</v>
      </c>
      <c r="P96" s="14"/>
      <c r="Q96" s="14">
        <f>INT(pomiary__2[[#This Row],[czujnik1]]+273.5)</f>
        <v>284</v>
      </c>
      <c r="R96" s="14">
        <f>INT(pomiary__2[[#This Row],[czujnik2]]+273.5)</f>
        <v>285</v>
      </c>
      <c r="S96" s="14">
        <f>INT(pomiary__2[[#This Row],[czujnik3]]+273.5)</f>
        <v>286</v>
      </c>
      <c r="T96" s="14">
        <f>INT(pomiary__2[[#This Row],[czujnik4]]+273.5)</f>
        <v>289</v>
      </c>
      <c r="U96" s="14">
        <f>INT(pomiary__2[[#This Row],[czujnik5]]+273.5)</f>
        <v>285</v>
      </c>
      <c r="V96" s="14">
        <f>INT(pomiary__2[[#This Row],[czujnik6]]+273.5)</f>
        <v>293</v>
      </c>
      <c r="W96" s="14">
        <f>INT(pomiary__2[[#This Row],[czujnik7]]+273.5)</f>
        <v>286</v>
      </c>
      <c r="X96" s="14">
        <f>INT(pomiary__2[[#This Row],[czujnik8]]+273.5)</f>
        <v>285</v>
      </c>
      <c r="Y96" s="14">
        <f>INT(pomiary__2[[#This Row],[czujnik9]]+273.5)</f>
        <v>287</v>
      </c>
      <c r="Z96" s="14">
        <f>INT(pomiary__2[[#This Row],[czujnik10]]+273.5)</f>
        <v>287</v>
      </c>
    </row>
    <row r="97" spans="1:26" s="13" customFormat="1" x14ac:dyDescent="0.25">
      <c r="A97" s="14" t="s">
        <v>159</v>
      </c>
      <c r="B97" s="14" t="s">
        <v>160</v>
      </c>
      <c r="C97" s="14">
        <v>10.77</v>
      </c>
      <c r="D97" s="14">
        <v>10.91</v>
      </c>
      <c r="E97" s="14">
        <v>17.600000000000001</v>
      </c>
      <c r="F97" s="14">
        <v>13.5</v>
      </c>
      <c r="G97" s="16">
        <v>16.27</v>
      </c>
      <c r="H97" s="14">
        <v>12.44</v>
      </c>
      <c r="I97" s="14">
        <v>11.01</v>
      </c>
      <c r="J97" s="14">
        <v>16.079999999999998</v>
      </c>
      <c r="K97" s="14">
        <v>12.3</v>
      </c>
      <c r="L97" s="14">
        <v>11.35</v>
      </c>
      <c r="M97" s="14">
        <f>HOUR(pomiary__2[[#This Row],[godzina]])</f>
        <v>12</v>
      </c>
      <c r="N97" s="16">
        <f>IF(AND(pomiary__2[[#This Row],[godzina2]]&lt;12, pomiary__2[[#This Row],[godzina2]]&gt;=5),pomiary__2[[#This Row],[czujnik5]],0)</f>
        <v>0</v>
      </c>
      <c r="O97" s="14">
        <f>IF(pomiary__2[[#This Row],[zad1_pom]]&lt;&gt;0,1,0)</f>
        <v>0</v>
      </c>
      <c r="P97" s="14"/>
      <c r="Q97" s="14">
        <f>INT(pomiary__2[[#This Row],[czujnik1]]+273.5)</f>
        <v>284</v>
      </c>
      <c r="R97" s="14">
        <f>INT(pomiary__2[[#This Row],[czujnik2]]+273.5)</f>
        <v>284</v>
      </c>
      <c r="S97" s="14">
        <f>INT(pomiary__2[[#This Row],[czujnik3]]+273.5)</f>
        <v>291</v>
      </c>
      <c r="T97" s="14">
        <f>INT(pomiary__2[[#This Row],[czujnik4]]+273.5)</f>
        <v>287</v>
      </c>
      <c r="U97" s="14">
        <f>INT(pomiary__2[[#This Row],[czujnik5]]+273.5)</f>
        <v>289</v>
      </c>
      <c r="V97" s="14">
        <f>INT(pomiary__2[[#This Row],[czujnik6]]+273.5)</f>
        <v>285</v>
      </c>
      <c r="W97" s="14">
        <f>INT(pomiary__2[[#This Row],[czujnik7]]+273.5)</f>
        <v>284</v>
      </c>
      <c r="X97" s="14">
        <f>INT(pomiary__2[[#This Row],[czujnik8]]+273.5)</f>
        <v>289</v>
      </c>
      <c r="Y97" s="14">
        <f>INT(pomiary__2[[#This Row],[czujnik9]]+273.5)</f>
        <v>285</v>
      </c>
      <c r="Z97" s="14">
        <f>INT(pomiary__2[[#This Row],[czujnik10]]+273.5)</f>
        <v>284</v>
      </c>
    </row>
    <row r="98" spans="1:26" s="13" customFormat="1" x14ac:dyDescent="0.25">
      <c r="A98" s="14" t="s">
        <v>161</v>
      </c>
      <c r="B98" s="14" t="s">
        <v>26</v>
      </c>
      <c r="C98" s="14">
        <v>15.43</v>
      </c>
      <c r="D98" s="14">
        <v>17.52</v>
      </c>
      <c r="E98" s="14">
        <v>12.01</v>
      </c>
      <c r="F98" s="14">
        <v>10.31</v>
      </c>
      <c r="G98" s="16">
        <v>13.52</v>
      </c>
      <c r="H98" s="14">
        <v>13.39</v>
      </c>
      <c r="I98" s="14">
        <v>11.34</v>
      </c>
      <c r="J98" s="14">
        <v>10.31</v>
      </c>
      <c r="K98" s="14">
        <v>11.07</v>
      </c>
      <c r="L98" s="14">
        <v>18.52</v>
      </c>
      <c r="M98" s="14">
        <f>HOUR(pomiary__2[[#This Row],[godzina]])</f>
        <v>1</v>
      </c>
      <c r="N98" s="16">
        <f>IF(AND(pomiary__2[[#This Row],[godzina2]]&lt;12, pomiary__2[[#This Row],[godzina2]]&gt;=5),pomiary__2[[#This Row],[czujnik5]],0)</f>
        <v>0</v>
      </c>
      <c r="O98" s="14">
        <f>IF(pomiary__2[[#This Row],[zad1_pom]]&lt;&gt;0,1,0)</f>
        <v>0</v>
      </c>
      <c r="P98" s="14"/>
      <c r="Q98" s="14">
        <f>INT(pomiary__2[[#This Row],[czujnik1]]+273.5)</f>
        <v>288</v>
      </c>
      <c r="R98" s="14">
        <f>INT(pomiary__2[[#This Row],[czujnik2]]+273.5)</f>
        <v>291</v>
      </c>
      <c r="S98" s="14">
        <f>INT(pomiary__2[[#This Row],[czujnik3]]+273.5)</f>
        <v>285</v>
      </c>
      <c r="T98" s="14">
        <f>INT(pomiary__2[[#This Row],[czujnik4]]+273.5)</f>
        <v>283</v>
      </c>
      <c r="U98" s="14">
        <f>INT(pomiary__2[[#This Row],[czujnik5]]+273.5)</f>
        <v>287</v>
      </c>
      <c r="V98" s="14">
        <f>INT(pomiary__2[[#This Row],[czujnik6]]+273.5)</f>
        <v>286</v>
      </c>
      <c r="W98" s="14">
        <f>INT(pomiary__2[[#This Row],[czujnik7]]+273.5)</f>
        <v>284</v>
      </c>
      <c r="X98" s="14">
        <f>INT(pomiary__2[[#This Row],[czujnik8]]+273.5)</f>
        <v>283</v>
      </c>
      <c r="Y98" s="14">
        <f>INT(pomiary__2[[#This Row],[czujnik9]]+273.5)</f>
        <v>284</v>
      </c>
      <c r="Z98" s="14">
        <f>INT(pomiary__2[[#This Row],[czujnik10]]+273.5)</f>
        <v>292</v>
      </c>
    </row>
    <row r="99" spans="1:26" s="13" customFormat="1" x14ac:dyDescent="0.25">
      <c r="A99" s="14" t="s">
        <v>162</v>
      </c>
      <c r="B99" s="14" t="s">
        <v>163</v>
      </c>
      <c r="C99" s="14">
        <v>22.57</v>
      </c>
      <c r="D99" s="14">
        <v>24.93</v>
      </c>
      <c r="E99" s="14">
        <v>23.16</v>
      </c>
      <c r="F99" s="14">
        <v>21.19</v>
      </c>
      <c r="G99" s="16">
        <v>22.95</v>
      </c>
      <c r="H99" s="14">
        <v>20.79</v>
      </c>
      <c r="I99" s="14">
        <v>23.65</v>
      </c>
      <c r="J99" s="14">
        <v>24.3</v>
      </c>
      <c r="K99" s="14">
        <v>22.91</v>
      </c>
      <c r="L99" s="14">
        <v>21.31</v>
      </c>
      <c r="M99" s="14">
        <f>HOUR(pomiary__2[[#This Row],[godzina]])</f>
        <v>5</v>
      </c>
      <c r="N99" s="16">
        <f>IF(AND(pomiary__2[[#This Row],[godzina2]]&lt;12, pomiary__2[[#This Row],[godzina2]]&gt;=5),pomiary__2[[#This Row],[czujnik5]],0)</f>
        <v>22.95</v>
      </c>
      <c r="O99" s="14">
        <f>IF(pomiary__2[[#This Row],[zad1_pom]]&lt;&gt;0,1,0)</f>
        <v>1</v>
      </c>
      <c r="P99" s="14"/>
      <c r="Q99" s="14">
        <f>INT(pomiary__2[[#This Row],[czujnik1]]+273.5)</f>
        <v>296</v>
      </c>
      <c r="R99" s="14">
        <f>INT(pomiary__2[[#This Row],[czujnik2]]+273.5)</f>
        <v>298</v>
      </c>
      <c r="S99" s="14">
        <f>INT(pomiary__2[[#This Row],[czujnik3]]+273.5)</f>
        <v>296</v>
      </c>
      <c r="T99" s="14">
        <f>INT(pomiary__2[[#This Row],[czujnik4]]+273.5)</f>
        <v>294</v>
      </c>
      <c r="U99" s="14">
        <f>INT(pomiary__2[[#This Row],[czujnik5]]+273.5)</f>
        <v>296</v>
      </c>
      <c r="V99" s="14">
        <f>INT(pomiary__2[[#This Row],[czujnik6]]+273.5)</f>
        <v>294</v>
      </c>
      <c r="W99" s="14">
        <f>INT(pomiary__2[[#This Row],[czujnik7]]+273.5)</f>
        <v>297</v>
      </c>
      <c r="X99" s="14">
        <f>INT(pomiary__2[[#This Row],[czujnik8]]+273.5)</f>
        <v>297</v>
      </c>
      <c r="Y99" s="14">
        <f>INT(pomiary__2[[#This Row],[czujnik9]]+273.5)</f>
        <v>296</v>
      </c>
      <c r="Z99" s="14">
        <f>INT(pomiary__2[[#This Row],[czujnik10]]+273.5)</f>
        <v>294</v>
      </c>
    </row>
    <row r="100" spans="1:26" s="13" customFormat="1" x14ac:dyDescent="0.25">
      <c r="A100" s="14" t="s">
        <v>164</v>
      </c>
      <c r="B100" s="14" t="s">
        <v>165</v>
      </c>
      <c r="C100" s="14">
        <v>21.12</v>
      </c>
      <c r="D100" s="14">
        <v>24.03</v>
      </c>
      <c r="E100" s="14">
        <v>20.46</v>
      </c>
      <c r="F100" s="14">
        <v>20.329999999999998</v>
      </c>
      <c r="G100" s="16">
        <v>24.18</v>
      </c>
      <c r="H100" s="14">
        <v>23.01</v>
      </c>
      <c r="I100" s="14">
        <v>24.57</v>
      </c>
      <c r="J100" s="14">
        <v>22.83</v>
      </c>
      <c r="K100" s="14">
        <v>21.55</v>
      </c>
      <c r="L100" s="14">
        <v>23.87</v>
      </c>
      <c r="M100" s="14">
        <f>HOUR(pomiary__2[[#This Row],[godzina]])</f>
        <v>0</v>
      </c>
      <c r="N100" s="16">
        <f>IF(AND(pomiary__2[[#This Row],[godzina2]]&lt;12, pomiary__2[[#This Row],[godzina2]]&gt;=5),pomiary__2[[#This Row],[czujnik5]],0)</f>
        <v>0</v>
      </c>
      <c r="O100" s="14">
        <f>IF(pomiary__2[[#This Row],[zad1_pom]]&lt;&gt;0,1,0)</f>
        <v>0</v>
      </c>
      <c r="P100" s="14"/>
      <c r="Q100" s="14">
        <f>INT(pomiary__2[[#This Row],[czujnik1]]+273.5)</f>
        <v>294</v>
      </c>
      <c r="R100" s="14">
        <f>INT(pomiary__2[[#This Row],[czujnik2]]+273.5)</f>
        <v>297</v>
      </c>
      <c r="S100" s="14">
        <f>INT(pomiary__2[[#This Row],[czujnik3]]+273.5)</f>
        <v>293</v>
      </c>
      <c r="T100" s="14">
        <f>INT(pomiary__2[[#This Row],[czujnik4]]+273.5)</f>
        <v>293</v>
      </c>
      <c r="U100" s="14">
        <f>INT(pomiary__2[[#This Row],[czujnik5]]+273.5)</f>
        <v>297</v>
      </c>
      <c r="V100" s="14">
        <f>INT(pomiary__2[[#This Row],[czujnik6]]+273.5)</f>
        <v>296</v>
      </c>
      <c r="W100" s="14">
        <f>INT(pomiary__2[[#This Row],[czujnik7]]+273.5)</f>
        <v>298</v>
      </c>
      <c r="X100" s="14">
        <f>INT(pomiary__2[[#This Row],[czujnik8]]+273.5)</f>
        <v>296</v>
      </c>
      <c r="Y100" s="14">
        <f>INT(pomiary__2[[#This Row],[czujnik9]]+273.5)</f>
        <v>295</v>
      </c>
      <c r="Z100" s="14">
        <f>INT(pomiary__2[[#This Row],[czujnik10]]+273.5)</f>
        <v>297</v>
      </c>
    </row>
    <row r="101" spans="1:26" s="13" customFormat="1" x14ac:dyDescent="0.25">
      <c r="A101" s="14" t="s">
        <v>166</v>
      </c>
      <c r="B101" s="14" t="s">
        <v>167</v>
      </c>
      <c r="C101" s="14">
        <v>22.29</v>
      </c>
      <c r="D101" s="14">
        <v>22.16</v>
      </c>
      <c r="E101" s="14">
        <v>22.9</v>
      </c>
      <c r="F101" s="14">
        <v>20.04</v>
      </c>
      <c r="G101" s="16">
        <v>21.27</v>
      </c>
      <c r="H101" s="14">
        <v>21.55</v>
      </c>
      <c r="I101" s="14">
        <v>21.51</v>
      </c>
      <c r="J101" s="14">
        <v>23.98</v>
      </c>
      <c r="K101" s="14">
        <v>24.01</v>
      </c>
      <c r="L101" s="14">
        <v>23.77</v>
      </c>
      <c r="M101" s="14">
        <f>HOUR(pomiary__2[[#This Row],[godzina]])</f>
        <v>2</v>
      </c>
      <c r="N101" s="16">
        <f>IF(AND(pomiary__2[[#This Row],[godzina2]]&lt;12, pomiary__2[[#This Row],[godzina2]]&gt;=5),pomiary__2[[#This Row],[czujnik5]],0)</f>
        <v>0</v>
      </c>
      <c r="O101" s="14">
        <f>IF(pomiary__2[[#This Row],[zad1_pom]]&lt;&gt;0,1,0)</f>
        <v>0</v>
      </c>
      <c r="P101" s="14"/>
      <c r="Q101" s="14">
        <f>INT(pomiary__2[[#This Row],[czujnik1]]+273.5)</f>
        <v>295</v>
      </c>
      <c r="R101" s="14">
        <f>INT(pomiary__2[[#This Row],[czujnik2]]+273.5)</f>
        <v>295</v>
      </c>
      <c r="S101" s="14">
        <f>INT(pomiary__2[[#This Row],[czujnik3]]+273.5)</f>
        <v>296</v>
      </c>
      <c r="T101" s="14">
        <f>INT(pomiary__2[[#This Row],[czujnik4]]+273.5)</f>
        <v>293</v>
      </c>
      <c r="U101" s="14">
        <f>INT(pomiary__2[[#This Row],[czujnik5]]+273.5)</f>
        <v>294</v>
      </c>
      <c r="V101" s="14">
        <f>INT(pomiary__2[[#This Row],[czujnik6]]+273.5)</f>
        <v>295</v>
      </c>
      <c r="W101" s="14">
        <f>INT(pomiary__2[[#This Row],[czujnik7]]+273.5)</f>
        <v>295</v>
      </c>
      <c r="X101" s="14">
        <f>INT(pomiary__2[[#This Row],[czujnik8]]+273.5)</f>
        <v>297</v>
      </c>
      <c r="Y101" s="14">
        <f>INT(pomiary__2[[#This Row],[czujnik9]]+273.5)</f>
        <v>297</v>
      </c>
      <c r="Z101" s="14">
        <f>INT(pomiary__2[[#This Row],[czujnik10]]+273.5)</f>
        <v>297</v>
      </c>
    </row>
    <row r="102" spans="1:26" s="13" customFormat="1" x14ac:dyDescent="0.25">
      <c r="A102" s="14" t="s">
        <v>168</v>
      </c>
      <c r="B102" s="14" t="s">
        <v>169</v>
      </c>
      <c r="C102" s="14">
        <v>20.5</v>
      </c>
      <c r="D102" s="14">
        <v>21.83</v>
      </c>
      <c r="E102" s="14">
        <v>21.96</v>
      </c>
      <c r="F102" s="14">
        <v>20.58</v>
      </c>
      <c r="G102" s="16">
        <v>23.33</v>
      </c>
      <c r="H102" s="14">
        <v>23.73</v>
      </c>
      <c r="I102" s="14">
        <v>23.65</v>
      </c>
      <c r="J102" s="14">
        <v>20.9</v>
      </c>
      <c r="K102" s="14">
        <v>24.06</v>
      </c>
      <c r="L102" s="14">
        <v>21.13</v>
      </c>
      <c r="M102" s="14">
        <f>HOUR(pomiary__2[[#This Row],[godzina]])</f>
        <v>1</v>
      </c>
      <c r="N102" s="16">
        <f>IF(AND(pomiary__2[[#This Row],[godzina2]]&lt;12, pomiary__2[[#This Row],[godzina2]]&gt;=5),pomiary__2[[#This Row],[czujnik5]],0)</f>
        <v>0</v>
      </c>
      <c r="O102" s="14">
        <f>IF(pomiary__2[[#This Row],[zad1_pom]]&lt;&gt;0,1,0)</f>
        <v>0</v>
      </c>
      <c r="P102" s="14"/>
      <c r="Q102" s="14">
        <f>INT(pomiary__2[[#This Row],[czujnik1]]+273.5)</f>
        <v>294</v>
      </c>
      <c r="R102" s="14">
        <f>INT(pomiary__2[[#This Row],[czujnik2]]+273.5)</f>
        <v>295</v>
      </c>
      <c r="S102" s="14">
        <f>INT(pomiary__2[[#This Row],[czujnik3]]+273.5)</f>
        <v>295</v>
      </c>
      <c r="T102" s="14">
        <f>INT(pomiary__2[[#This Row],[czujnik4]]+273.5)</f>
        <v>294</v>
      </c>
      <c r="U102" s="14">
        <f>INT(pomiary__2[[#This Row],[czujnik5]]+273.5)</f>
        <v>296</v>
      </c>
      <c r="V102" s="14">
        <f>INT(pomiary__2[[#This Row],[czujnik6]]+273.5)</f>
        <v>297</v>
      </c>
      <c r="W102" s="14">
        <f>INT(pomiary__2[[#This Row],[czujnik7]]+273.5)</f>
        <v>297</v>
      </c>
      <c r="X102" s="14">
        <f>INT(pomiary__2[[#This Row],[czujnik8]]+273.5)</f>
        <v>294</v>
      </c>
      <c r="Y102" s="14">
        <f>INT(pomiary__2[[#This Row],[czujnik9]]+273.5)</f>
        <v>297</v>
      </c>
      <c r="Z102" s="14">
        <f>INT(pomiary__2[[#This Row],[czujnik10]]+273.5)</f>
        <v>294</v>
      </c>
    </row>
    <row r="103" spans="1:26" s="13" customFormat="1" x14ac:dyDescent="0.25">
      <c r="A103" s="14" t="s">
        <v>168</v>
      </c>
      <c r="B103" s="14" t="s">
        <v>57</v>
      </c>
      <c r="C103" s="14">
        <v>20.62</v>
      </c>
      <c r="D103" s="14">
        <v>20.23</v>
      </c>
      <c r="E103" s="14">
        <v>22.96</v>
      </c>
      <c r="F103" s="14">
        <v>22.48</v>
      </c>
      <c r="G103" s="16">
        <v>23.59</v>
      </c>
      <c r="H103" s="14">
        <v>24.99</v>
      </c>
      <c r="I103" s="14">
        <v>21.26</v>
      </c>
      <c r="J103" s="14">
        <v>20.149999999999999</v>
      </c>
      <c r="K103" s="14">
        <v>23.52</v>
      </c>
      <c r="L103" s="14">
        <v>20.04</v>
      </c>
      <c r="M103" s="14">
        <f>HOUR(pomiary__2[[#This Row],[godzina]])</f>
        <v>11</v>
      </c>
      <c r="N103" s="16">
        <f>IF(AND(pomiary__2[[#This Row],[godzina2]]&lt;12, pomiary__2[[#This Row],[godzina2]]&gt;=5),pomiary__2[[#This Row],[czujnik5]],0)</f>
        <v>23.59</v>
      </c>
      <c r="O103" s="14">
        <f>IF(pomiary__2[[#This Row],[zad1_pom]]&lt;&gt;0,1,0)</f>
        <v>1</v>
      </c>
      <c r="P103" s="14"/>
      <c r="Q103" s="14">
        <f>INT(pomiary__2[[#This Row],[czujnik1]]+273.5)</f>
        <v>294</v>
      </c>
      <c r="R103" s="14">
        <f>INT(pomiary__2[[#This Row],[czujnik2]]+273.5)</f>
        <v>293</v>
      </c>
      <c r="S103" s="14">
        <f>INT(pomiary__2[[#This Row],[czujnik3]]+273.5)</f>
        <v>296</v>
      </c>
      <c r="T103" s="14">
        <f>INT(pomiary__2[[#This Row],[czujnik4]]+273.5)</f>
        <v>295</v>
      </c>
      <c r="U103" s="14">
        <f>INT(pomiary__2[[#This Row],[czujnik5]]+273.5)</f>
        <v>297</v>
      </c>
      <c r="V103" s="14">
        <f>INT(pomiary__2[[#This Row],[czujnik6]]+273.5)</f>
        <v>298</v>
      </c>
      <c r="W103" s="14">
        <f>INT(pomiary__2[[#This Row],[czujnik7]]+273.5)</f>
        <v>294</v>
      </c>
      <c r="X103" s="14">
        <f>INT(pomiary__2[[#This Row],[czujnik8]]+273.5)</f>
        <v>293</v>
      </c>
      <c r="Y103" s="14">
        <f>INT(pomiary__2[[#This Row],[czujnik9]]+273.5)</f>
        <v>297</v>
      </c>
      <c r="Z103" s="14">
        <f>INT(pomiary__2[[#This Row],[czujnik10]]+273.5)</f>
        <v>293</v>
      </c>
    </row>
    <row r="104" spans="1:26" s="13" customFormat="1" x14ac:dyDescent="0.25">
      <c r="A104" s="14" t="s">
        <v>170</v>
      </c>
      <c r="B104" s="14" t="s">
        <v>171</v>
      </c>
      <c r="C104" s="14">
        <v>24.62</v>
      </c>
      <c r="D104" s="14">
        <v>20.59</v>
      </c>
      <c r="E104" s="14">
        <v>23.7</v>
      </c>
      <c r="F104" s="14">
        <v>21.55</v>
      </c>
      <c r="G104" s="16">
        <v>21.85</v>
      </c>
      <c r="H104" s="14">
        <v>21.12</v>
      </c>
      <c r="I104" s="14">
        <v>21.24</v>
      </c>
      <c r="J104" s="14">
        <v>24.93</v>
      </c>
      <c r="K104" s="14">
        <v>21.9</v>
      </c>
      <c r="L104" s="14">
        <v>20.5</v>
      </c>
      <c r="M104" s="14">
        <f>HOUR(pomiary__2[[#This Row],[godzina]])</f>
        <v>0</v>
      </c>
      <c r="N104" s="16">
        <f>IF(AND(pomiary__2[[#This Row],[godzina2]]&lt;12, pomiary__2[[#This Row],[godzina2]]&gt;=5),pomiary__2[[#This Row],[czujnik5]],0)</f>
        <v>0</v>
      </c>
      <c r="O104" s="14">
        <f>IF(pomiary__2[[#This Row],[zad1_pom]]&lt;&gt;0,1,0)</f>
        <v>0</v>
      </c>
      <c r="P104" s="14"/>
      <c r="Q104" s="14">
        <f>INT(pomiary__2[[#This Row],[czujnik1]]+273.5)</f>
        <v>298</v>
      </c>
      <c r="R104" s="14">
        <f>INT(pomiary__2[[#This Row],[czujnik2]]+273.5)</f>
        <v>294</v>
      </c>
      <c r="S104" s="14">
        <f>INT(pomiary__2[[#This Row],[czujnik3]]+273.5)</f>
        <v>297</v>
      </c>
      <c r="T104" s="14">
        <f>INT(pomiary__2[[#This Row],[czujnik4]]+273.5)</f>
        <v>295</v>
      </c>
      <c r="U104" s="14">
        <f>INT(pomiary__2[[#This Row],[czujnik5]]+273.5)</f>
        <v>295</v>
      </c>
      <c r="V104" s="14">
        <f>INT(pomiary__2[[#This Row],[czujnik6]]+273.5)</f>
        <v>294</v>
      </c>
      <c r="W104" s="14">
        <f>INT(pomiary__2[[#This Row],[czujnik7]]+273.5)</f>
        <v>294</v>
      </c>
      <c r="X104" s="14">
        <f>INT(pomiary__2[[#This Row],[czujnik8]]+273.5)</f>
        <v>298</v>
      </c>
      <c r="Y104" s="14">
        <f>INT(pomiary__2[[#This Row],[czujnik9]]+273.5)</f>
        <v>295</v>
      </c>
      <c r="Z104" s="14">
        <f>INT(pomiary__2[[#This Row],[czujnik10]]+273.5)</f>
        <v>294</v>
      </c>
    </row>
    <row r="105" spans="1:26" s="13" customFormat="1" x14ac:dyDescent="0.25">
      <c r="A105" s="14" t="s">
        <v>170</v>
      </c>
      <c r="B105" s="14" t="s">
        <v>20</v>
      </c>
      <c r="C105" s="14">
        <v>23.53</v>
      </c>
      <c r="D105" s="14">
        <v>22.47</v>
      </c>
      <c r="E105" s="14">
        <v>24.91</v>
      </c>
      <c r="F105" s="14">
        <v>22.53</v>
      </c>
      <c r="G105" s="16">
        <v>20.56</v>
      </c>
      <c r="H105" s="14">
        <v>23.64</v>
      </c>
      <c r="I105" s="14">
        <v>21</v>
      </c>
      <c r="J105" s="14">
        <v>20.55</v>
      </c>
      <c r="K105" s="14">
        <v>24.08</v>
      </c>
      <c r="L105" s="14">
        <v>20.49</v>
      </c>
      <c r="M105" s="14">
        <f>HOUR(pomiary__2[[#This Row],[godzina]])</f>
        <v>0</v>
      </c>
      <c r="N105" s="16">
        <f>IF(AND(pomiary__2[[#This Row],[godzina2]]&lt;12, pomiary__2[[#This Row],[godzina2]]&gt;=5),pomiary__2[[#This Row],[czujnik5]],0)</f>
        <v>0</v>
      </c>
      <c r="O105" s="14">
        <f>IF(pomiary__2[[#This Row],[zad1_pom]]&lt;&gt;0,1,0)</f>
        <v>0</v>
      </c>
      <c r="P105" s="14"/>
      <c r="Q105" s="14">
        <f>INT(pomiary__2[[#This Row],[czujnik1]]+273.5)</f>
        <v>297</v>
      </c>
      <c r="R105" s="14">
        <f>INT(pomiary__2[[#This Row],[czujnik2]]+273.5)</f>
        <v>295</v>
      </c>
      <c r="S105" s="14">
        <f>INT(pomiary__2[[#This Row],[czujnik3]]+273.5)</f>
        <v>298</v>
      </c>
      <c r="T105" s="14">
        <f>INT(pomiary__2[[#This Row],[czujnik4]]+273.5)</f>
        <v>296</v>
      </c>
      <c r="U105" s="14">
        <f>INT(pomiary__2[[#This Row],[czujnik5]]+273.5)</f>
        <v>294</v>
      </c>
      <c r="V105" s="14">
        <f>INT(pomiary__2[[#This Row],[czujnik6]]+273.5)</f>
        <v>297</v>
      </c>
      <c r="W105" s="14">
        <f>INT(pomiary__2[[#This Row],[czujnik7]]+273.5)</f>
        <v>294</v>
      </c>
      <c r="X105" s="14">
        <f>INT(pomiary__2[[#This Row],[czujnik8]]+273.5)</f>
        <v>294</v>
      </c>
      <c r="Y105" s="14">
        <f>INT(pomiary__2[[#This Row],[czujnik9]]+273.5)</f>
        <v>297</v>
      </c>
      <c r="Z105" s="14">
        <f>INT(pomiary__2[[#This Row],[czujnik10]]+273.5)</f>
        <v>293</v>
      </c>
    </row>
    <row r="106" spans="1:26" s="13" customFormat="1" x14ac:dyDescent="0.25">
      <c r="A106" s="14" t="s">
        <v>170</v>
      </c>
      <c r="B106" s="14" t="s">
        <v>86</v>
      </c>
      <c r="C106" s="14">
        <v>23.8</v>
      </c>
      <c r="D106" s="14">
        <v>20.78</v>
      </c>
      <c r="E106" s="14">
        <v>20.56</v>
      </c>
      <c r="F106" s="14">
        <v>20.5</v>
      </c>
      <c r="G106" s="16">
        <v>20.16</v>
      </c>
      <c r="H106" s="14">
        <v>21.68</v>
      </c>
      <c r="I106" s="14">
        <v>23.86</v>
      </c>
      <c r="J106" s="14">
        <v>21.14</v>
      </c>
      <c r="K106" s="14">
        <v>23.1</v>
      </c>
      <c r="L106" s="14">
        <v>22.53</v>
      </c>
      <c r="M106" s="14">
        <f>HOUR(pomiary__2[[#This Row],[godzina]])</f>
        <v>1</v>
      </c>
      <c r="N106" s="16">
        <f>IF(AND(pomiary__2[[#This Row],[godzina2]]&lt;12, pomiary__2[[#This Row],[godzina2]]&gt;=5),pomiary__2[[#This Row],[czujnik5]],0)</f>
        <v>0</v>
      </c>
      <c r="O106" s="14">
        <f>IF(pomiary__2[[#This Row],[zad1_pom]]&lt;&gt;0,1,0)</f>
        <v>0</v>
      </c>
      <c r="P106" s="14"/>
      <c r="Q106" s="14">
        <f>INT(pomiary__2[[#This Row],[czujnik1]]+273.5)</f>
        <v>297</v>
      </c>
      <c r="R106" s="14">
        <f>INT(pomiary__2[[#This Row],[czujnik2]]+273.5)</f>
        <v>294</v>
      </c>
      <c r="S106" s="14">
        <f>INT(pomiary__2[[#This Row],[czujnik3]]+273.5)</f>
        <v>294</v>
      </c>
      <c r="T106" s="14">
        <f>INT(pomiary__2[[#This Row],[czujnik4]]+273.5)</f>
        <v>294</v>
      </c>
      <c r="U106" s="14">
        <f>INT(pomiary__2[[#This Row],[czujnik5]]+273.5)</f>
        <v>293</v>
      </c>
      <c r="V106" s="14">
        <f>INT(pomiary__2[[#This Row],[czujnik6]]+273.5)</f>
        <v>295</v>
      </c>
      <c r="W106" s="14">
        <f>INT(pomiary__2[[#This Row],[czujnik7]]+273.5)</f>
        <v>297</v>
      </c>
      <c r="X106" s="14">
        <f>INT(pomiary__2[[#This Row],[czujnik8]]+273.5)</f>
        <v>294</v>
      </c>
      <c r="Y106" s="14">
        <f>INT(pomiary__2[[#This Row],[czujnik9]]+273.5)</f>
        <v>296</v>
      </c>
      <c r="Z106" s="14">
        <f>INT(pomiary__2[[#This Row],[czujnik10]]+273.5)</f>
        <v>296</v>
      </c>
    </row>
    <row r="107" spans="1:26" s="13" customFormat="1" x14ac:dyDescent="0.25">
      <c r="A107" s="14" t="s">
        <v>170</v>
      </c>
      <c r="B107" s="14" t="s">
        <v>14</v>
      </c>
      <c r="C107" s="14">
        <v>21.04</v>
      </c>
      <c r="D107" s="14">
        <v>22.45</v>
      </c>
      <c r="E107" s="14">
        <v>21.06</v>
      </c>
      <c r="F107" s="14">
        <v>20.149999999999999</v>
      </c>
      <c r="G107" s="16">
        <v>24.31</v>
      </c>
      <c r="H107" s="14">
        <v>22.72</v>
      </c>
      <c r="I107" s="14">
        <v>24.67</v>
      </c>
      <c r="J107" s="14">
        <v>21.12</v>
      </c>
      <c r="K107" s="14">
        <v>23.35</v>
      </c>
      <c r="L107" s="14">
        <v>22.54</v>
      </c>
      <c r="M107" s="14">
        <f>HOUR(pomiary__2[[#This Row],[godzina]])</f>
        <v>11</v>
      </c>
      <c r="N107" s="16">
        <f>IF(AND(pomiary__2[[#This Row],[godzina2]]&lt;12, pomiary__2[[#This Row],[godzina2]]&gt;=5),pomiary__2[[#This Row],[czujnik5]],0)</f>
        <v>24.31</v>
      </c>
      <c r="O107" s="14">
        <f>IF(pomiary__2[[#This Row],[zad1_pom]]&lt;&gt;0,1,0)</f>
        <v>1</v>
      </c>
      <c r="P107" s="14"/>
      <c r="Q107" s="14">
        <f>INT(pomiary__2[[#This Row],[czujnik1]]+273.5)</f>
        <v>294</v>
      </c>
      <c r="R107" s="14">
        <f>INT(pomiary__2[[#This Row],[czujnik2]]+273.5)</f>
        <v>295</v>
      </c>
      <c r="S107" s="14">
        <f>INT(pomiary__2[[#This Row],[czujnik3]]+273.5)</f>
        <v>294</v>
      </c>
      <c r="T107" s="14">
        <f>INT(pomiary__2[[#This Row],[czujnik4]]+273.5)</f>
        <v>293</v>
      </c>
      <c r="U107" s="14">
        <f>INT(pomiary__2[[#This Row],[czujnik5]]+273.5)</f>
        <v>297</v>
      </c>
      <c r="V107" s="14">
        <f>INT(pomiary__2[[#This Row],[czujnik6]]+273.5)</f>
        <v>296</v>
      </c>
      <c r="W107" s="14">
        <f>INT(pomiary__2[[#This Row],[czujnik7]]+273.5)</f>
        <v>298</v>
      </c>
      <c r="X107" s="14">
        <f>INT(pomiary__2[[#This Row],[czujnik8]]+273.5)</f>
        <v>294</v>
      </c>
      <c r="Y107" s="14">
        <f>INT(pomiary__2[[#This Row],[czujnik9]]+273.5)</f>
        <v>296</v>
      </c>
      <c r="Z107" s="14">
        <f>INT(pomiary__2[[#This Row],[czujnik10]]+273.5)</f>
        <v>296</v>
      </c>
    </row>
    <row r="108" spans="1:26" s="13" customFormat="1" x14ac:dyDescent="0.25">
      <c r="A108" s="14" t="s">
        <v>172</v>
      </c>
      <c r="B108" s="14" t="s">
        <v>102</v>
      </c>
      <c r="C108" s="14">
        <v>23.49</v>
      </c>
      <c r="D108" s="14">
        <v>22.55</v>
      </c>
      <c r="E108" s="14">
        <v>24.66</v>
      </c>
      <c r="F108" s="14">
        <v>23.56</v>
      </c>
      <c r="G108" s="16">
        <v>20.260000000000002</v>
      </c>
      <c r="H108" s="14">
        <v>22.27</v>
      </c>
      <c r="I108" s="14">
        <v>20.440000000000001</v>
      </c>
      <c r="J108" s="14">
        <v>22.27</v>
      </c>
      <c r="K108" s="14">
        <v>24.47</v>
      </c>
      <c r="L108" s="14">
        <v>23.03</v>
      </c>
      <c r="M108" s="14">
        <f>HOUR(pomiary__2[[#This Row],[godzina]])</f>
        <v>10</v>
      </c>
      <c r="N108" s="16">
        <f>IF(AND(pomiary__2[[#This Row],[godzina2]]&lt;12, pomiary__2[[#This Row],[godzina2]]&gt;=5),pomiary__2[[#This Row],[czujnik5]],0)</f>
        <v>20.260000000000002</v>
      </c>
      <c r="O108" s="14">
        <f>IF(pomiary__2[[#This Row],[zad1_pom]]&lt;&gt;0,1,0)</f>
        <v>1</v>
      </c>
      <c r="P108" s="14"/>
      <c r="Q108" s="14">
        <f>INT(pomiary__2[[#This Row],[czujnik1]]+273.5)</f>
        <v>296</v>
      </c>
      <c r="R108" s="14">
        <f>INT(pomiary__2[[#This Row],[czujnik2]]+273.5)</f>
        <v>296</v>
      </c>
      <c r="S108" s="14">
        <f>INT(pomiary__2[[#This Row],[czujnik3]]+273.5)</f>
        <v>298</v>
      </c>
      <c r="T108" s="14">
        <f>INT(pomiary__2[[#This Row],[czujnik4]]+273.5)</f>
        <v>297</v>
      </c>
      <c r="U108" s="14">
        <f>INT(pomiary__2[[#This Row],[czujnik5]]+273.5)</f>
        <v>293</v>
      </c>
      <c r="V108" s="14">
        <f>INT(pomiary__2[[#This Row],[czujnik6]]+273.5)</f>
        <v>295</v>
      </c>
      <c r="W108" s="14">
        <f>INT(pomiary__2[[#This Row],[czujnik7]]+273.5)</f>
        <v>293</v>
      </c>
      <c r="X108" s="14">
        <f>INT(pomiary__2[[#This Row],[czujnik8]]+273.5)</f>
        <v>295</v>
      </c>
      <c r="Y108" s="14">
        <f>INT(pomiary__2[[#This Row],[czujnik9]]+273.5)</f>
        <v>297</v>
      </c>
      <c r="Z108" s="14">
        <f>INT(pomiary__2[[#This Row],[czujnik10]]+273.5)</f>
        <v>296</v>
      </c>
    </row>
    <row r="109" spans="1:26" s="13" customFormat="1" x14ac:dyDescent="0.25">
      <c r="A109" s="14" t="s">
        <v>173</v>
      </c>
      <c r="B109" s="14" t="s">
        <v>174</v>
      </c>
      <c r="C109" s="14">
        <v>20.99</v>
      </c>
      <c r="D109" s="14">
        <v>21.37</v>
      </c>
      <c r="E109" s="14">
        <v>22.15</v>
      </c>
      <c r="F109" s="14">
        <v>22.76</v>
      </c>
      <c r="G109" s="16">
        <v>20.25</v>
      </c>
      <c r="H109" s="14">
        <v>23.8</v>
      </c>
      <c r="I109" s="14">
        <v>23.38</v>
      </c>
      <c r="J109" s="14">
        <v>20.5</v>
      </c>
      <c r="K109" s="14">
        <v>21.65</v>
      </c>
      <c r="L109" s="14">
        <v>24.8</v>
      </c>
      <c r="M109" s="14">
        <f>HOUR(pomiary__2[[#This Row],[godzina]])</f>
        <v>1</v>
      </c>
      <c r="N109" s="16">
        <f>IF(AND(pomiary__2[[#This Row],[godzina2]]&lt;12, pomiary__2[[#This Row],[godzina2]]&gt;=5),pomiary__2[[#This Row],[czujnik5]],0)</f>
        <v>0</v>
      </c>
      <c r="O109" s="14">
        <f>IF(pomiary__2[[#This Row],[zad1_pom]]&lt;&gt;0,1,0)</f>
        <v>0</v>
      </c>
      <c r="P109" s="14"/>
      <c r="Q109" s="14">
        <f>INT(pomiary__2[[#This Row],[czujnik1]]+273.5)</f>
        <v>294</v>
      </c>
      <c r="R109" s="14">
        <f>INT(pomiary__2[[#This Row],[czujnik2]]+273.5)</f>
        <v>294</v>
      </c>
      <c r="S109" s="14">
        <f>INT(pomiary__2[[#This Row],[czujnik3]]+273.5)</f>
        <v>295</v>
      </c>
      <c r="T109" s="14">
        <f>INT(pomiary__2[[#This Row],[czujnik4]]+273.5)</f>
        <v>296</v>
      </c>
      <c r="U109" s="14">
        <f>INT(pomiary__2[[#This Row],[czujnik5]]+273.5)</f>
        <v>293</v>
      </c>
      <c r="V109" s="14">
        <f>INT(pomiary__2[[#This Row],[czujnik6]]+273.5)</f>
        <v>297</v>
      </c>
      <c r="W109" s="14">
        <f>INT(pomiary__2[[#This Row],[czujnik7]]+273.5)</f>
        <v>296</v>
      </c>
      <c r="X109" s="14">
        <f>INT(pomiary__2[[#This Row],[czujnik8]]+273.5)</f>
        <v>294</v>
      </c>
      <c r="Y109" s="14">
        <f>INT(pomiary__2[[#This Row],[czujnik9]]+273.5)</f>
        <v>295</v>
      </c>
      <c r="Z109" s="14">
        <f>INT(pomiary__2[[#This Row],[czujnik10]]+273.5)</f>
        <v>298</v>
      </c>
    </row>
    <row r="110" spans="1:26" s="13" customFormat="1" x14ac:dyDescent="0.25">
      <c r="A110" s="14" t="s">
        <v>175</v>
      </c>
      <c r="B110" s="14" t="s">
        <v>84</v>
      </c>
      <c r="C110" s="14">
        <v>20.18</v>
      </c>
      <c r="D110" s="14">
        <v>24.07</v>
      </c>
      <c r="E110" s="14">
        <v>24.25</v>
      </c>
      <c r="F110" s="14">
        <v>20.170000000000002</v>
      </c>
      <c r="G110" s="16">
        <v>21.08</v>
      </c>
      <c r="H110" s="14">
        <v>22.83</v>
      </c>
      <c r="I110" s="14">
        <v>23.53</v>
      </c>
      <c r="J110" s="14">
        <v>23.6</v>
      </c>
      <c r="K110" s="14">
        <v>23.16</v>
      </c>
      <c r="L110" s="14">
        <v>21.42</v>
      </c>
      <c r="M110" s="14">
        <f>HOUR(pomiary__2[[#This Row],[godzina]])</f>
        <v>9</v>
      </c>
      <c r="N110" s="16">
        <f>IF(AND(pomiary__2[[#This Row],[godzina2]]&lt;12, pomiary__2[[#This Row],[godzina2]]&gt;=5),pomiary__2[[#This Row],[czujnik5]],0)</f>
        <v>21.08</v>
      </c>
      <c r="O110" s="14">
        <f>IF(pomiary__2[[#This Row],[zad1_pom]]&lt;&gt;0,1,0)</f>
        <v>1</v>
      </c>
      <c r="P110" s="14"/>
      <c r="Q110" s="14">
        <f>INT(pomiary__2[[#This Row],[czujnik1]]+273.5)</f>
        <v>293</v>
      </c>
      <c r="R110" s="14">
        <f>INT(pomiary__2[[#This Row],[czujnik2]]+273.5)</f>
        <v>297</v>
      </c>
      <c r="S110" s="14">
        <f>INT(pomiary__2[[#This Row],[czujnik3]]+273.5)</f>
        <v>297</v>
      </c>
      <c r="T110" s="14">
        <f>INT(pomiary__2[[#This Row],[czujnik4]]+273.5)</f>
        <v>293</v>
      </c>
      <c r="U110" s="14">
        <f>INT(pomiary__2[[#This Row],[czujnik5]]+273.5)</f>
        <v>294</v>
      </c>
      <c r="V110" s="14">
        <f>INT(pomiary__2[[#This Row],[czujnik6]]+273.5)</f>
        <v>296</v>
      </c>
      <c r="W110" s="14">
        <f>INT(pomiary__2[[#This Row],[czujnik7]]+273.5)</f>
        <v>297</v>
      </c>
      <c r="X110" s="14">
        <f>INT(pomiary__2[[#This Row],[czujnik8]]+273.5)</f>
        <v>297</v>
      </c>
      <c r="Y110" s="14">
        <f>INT(pomiary__2[[#This Row],[czujnik9]]+273.5)</f>
        <v>296</v>
      </c>
      <c r="Z110" s="14">
        <f>INT(pomiary__2[[#This Row],[czujnik10]]+273.5)</f>
        <v>294</v>
      </c>
    </row>
    <row r="111" spans="1:26" s="13" customFormat="1" x14ac:dyDescent="0.25">
      <c r="A111" s="14" t="s">
        <v>176</v>
      </c>
      <c r="B111" s="14" t="s">
        <v>177</v>
      </c>
      <c r="C111" s="14">
        <v>24.46</v>
      </c>
      <c r="D111" s="14">
        <v>23.9</v>
      </c>
      <c r="E111" s="14">
        <v>24.19</v>
      </c>
      <c r="F111" s="14">
        <v>20.14</v>
      </c>
      <c r="G111" s="16">
        <v>23.6</v>
      </c>
      <c r="H111" s="14">
        <v>23.67</v>
      </c>
      <c r="I111" s="14">
        <v>24.85</v>
      </c>
      <c r="J111" s="14">
        <v>24.77</v>
      </c>
      <c r="K111" s="14">
        <v>24.75</v>
      </c>
      <c r="L111" s="14">
        <v>22.32</v>
      </c>
      <c r="M111" s="14">
        <f>HOUR(pomiary__2[[#This Row],[godzina]])</f>
        <v>1</v>
      </c>
      <c r="N111" s="16">
        <f>IF(AND(pomiary__2[[#This Row],[godzina2]]&lt;12, pomiary__2[[#This Row],[godzina2]]&gt;=5),pomiary__2[[#This Row],[czujnik5]],0)</f>
        <v>0</v>
      </c>
      <c r="O111" s="14">
        <f>IF(pomiary__2[[#This Row],[zad1_pom]]&lt;&gt;0,1,0)</f>
        <v>0</v>
      </c>
      <c r="P111" s="14"/>
      <c r="Q111" s="14">
        <f>INT(pomiary__2[[#This Row],[czujnik1]]+273.5)</f>
        <v>297</v>
      </c>
      <c r="R111" s="14">
        <f>INT(pomiary__2[[#This Row],[czujnik2]]+273.5)</f>
        <v>297</v>
      </c>
      <c r="S111" s="14">
        <f>INT(pomiary__2[[#This Row],[czujnik3]]+273.5)</f>
        <v>297</v>
      </c>
      <c r="T111" s="14">
        <f>INT(pomiary__2[[#This Row],[czujnik4]]+273.5)</f>
        <v>293</v>
      </c>
      <c r="U111" s="14">
        <f>INT(pomiary__2[[#This Row],[czujnik5]]+273.5)</f>
        <v>297</v>
      </c>
      <c r="V111" s="14">
        <f>INT(pomiary__2[[#This Row],[czujnik6]]+273.5)</f>
        <v>297</v>
      </c>
      <c r="W111" s="14">
        <f>INT(pomiary__2[[#This Row],[czujnik7]]+273.5)</f>
        <v>298</v>
      </c>
      <c r="X111" s="14">
        <f>INT(pomiary__2[[#This Row],[czujnik8]]+273.5)</f>
        <v>298</v>
      </c>
      <c r="Y111" s="14">
        <f>INT(pomiary__2[[#This Row],[czujnik9]]+273.5)</f>
        <v>298</v>
      </c>
      <c r="Z111" s="14">
        <f>INT(pomiary__2[[#This Row],[czujnik10]]+273.5)</f>
        <v>295</v>
      </c>
    </row>
    <row r="112" spans="1:26" s="13" customFormat="1" x14ac:dyDescent="0.25">
      <c r="A112" s="14" t="s">
        <v>178</v>
      </c>
      <c r="B112" s="14" t="s">
        <v>86</v>
      </c>
      <c r="C112" s="14">
        <v>20.62</v>
      </c>
      <c r="D112" s="14">
        <v>21.57</v>
      </c>
      <c r="E112" s="14">
        <v>22.99</v>
      </c>
      <c r="F112" s="14">
        <v>23.14</v>
      </c>
      <c r="G112" s="16">
        <v>22.4</v>
      </c>
      <c r="H112" s="14">
        <v>23.83</v>
      </c>
      <c r="I112" s="14">
        <v>21.63</v>
      </c>
      <c r="J112" s="14">
        <v>21.9</v>
      </c>
      <c r="K112" s="14">
        <v>22.89</v>
      </c>
      <c r="L112" s="14">
        <v>22.3</v>
      </c>
      <c r="M112" s="14">
        <f>HOUR(pomiary__2[[#This Row],[godzina]])</f>
        <v>1</v>
      </c>
      <c r="N112" s="16">
        <f>IF(AND(pomiary__2[[#This Row],[godzina2]]&lt;12, pomiary__2[[#This Row],[godzina2]]&gt;=5),pomiary__2[[#This Row],[czujnik5]],0)</f>
        <v>0</v>
      </c>
      <c r="O112" s="14">
        <f>IF(pomiary__2[[#This Row],[zad1_pom]]&lt;&gt;0,1,0)</f>
        <v>0</v>
      </c>
      <c r="P112" s="14"/>
      <c r="Q112" s="14">
        <f>INT(pomiary__2[[#This Row],[czujnik1]]+273.5)</f>
        <v>294</v>
      </c>
      <c r="R112" s="14">
        <f>INT(pomiary__2[[#This Row],[czujnik2]]+273.5)</f>
        <v>295</v>
      </c>
      <c r="S112" s="14">
        <f>INT(pomiary__2[[#This Row],[czujnik3]]+273.5)</f>
        <v>296</v>
      </c>
      <c r="T112" s="14">
        <f>INT(pomiary__2[[#This Row],[czujnik4]]+273.5)</f>
        <v>296</v>
      </c>
      <c r="U112" s="14">
        <f>INT(pomiary__2[[#This Row],[czujnik5]]+273.5)</f>
        <v>295</v>
      </c>
      <c r="V112" s="14">
        <f>INT(pomiary__2[[#This Row],[czujnik6]]+273.5)</f>
        <v>297</v>
      </c>
      <c r="W112" s="14">
        <f>INT(pomiary__2[[#This Row],[czujnik7]]+273.5)</f>
        <v>295</v>
      </c>
      <c r="X112" s="14">
        <f>INT(pomiary__2[[#This Row],[czujnik8]]+273.5)</f>
        <v>295</v>
      </c>
      <c r="Y112" s="14">
        <f>INT(pomiary__2[[#This Row],[czujnik9]]+273.5)</f>
        <v>296</v>
      </c>
      <c r="Z112" s="14">
        <f>INT(pomiary__2[[#This Row],[czujnik10]]+273.5)</f>
        <v>295</v>
      </c>
    </row>
    <row r="113" spans="1:26" s="13" customFormat="1" x14ac:dyDescent="0.25">
      <c r="A113" s="14" t="s">
        <v>178</v>
      </c>
      <c r="B113" s="14" t="s">
        <v>177</v>
      </c>
      <c r="C113" s="14">
        <v>24.97</v>
      </c>
      <c r="D113" s="14">
        <v>23.55</v>
      </c>
      <c r="E113" s="14">
        <v>24.91</v>
      </c>
      <c r="F113" s="14">
        <v>21.77</v>
      </c>
      <c r="G113" s="16">
        <v>23.58</v>
      </c>
      <c r="H113" s="14">
        <v>23.03</v>
      </c>
      <c r="I113" s="14">
        <v>22.25</v>
      </c>
      <c r="J113" s="14">
        <v>22.37</v>
      </c>
      <c r="K113" s="14">
        <v>22.57</v>
      </c>
      <c r="L113" s="14">
        <v>22.02</v>
      </c>
      <c r="M113" s="14">
        <f>HOUR(pomiary__2[[#This Row],[godzina]])</f>
        <v>1</v>
      </c>
      <c r="N113" s="16">
        <f>IF(AND(pomiary__2[[#This Row],[godzina2]]&lt;12, pomiary__2[[#This Row],[godzina2]]&gt;=5),pomiary__2[[#This Row],[czujnik5]],0)</f>
        <v>0</v>
      </c>
      <c r="O113" s="14">
        <f>IF(pomiary__2[[#This Row],[zad1_pom]]&lt;&gt;0,1,0)</f>
        <v>0</v>
      </c>
      <c r="P113" s="14"/>
      <c r="Q113" s="14">
        <f>INT(pomiary__2[[#This Row],[czujnik1]]+273.5)</f>
        <v>298</v>
      </c>
      <c r="R113" s="14">
        <f>INT(pomiary__2[[#This Row],[czujnik2]]+273.5)</f>
        <v>297</v>
      </c>
      <c r="S113" s="14">
        <f>INT(pomiary__2[[#This Row],[czujnik3]]+273.5)</f>
        <v>298</v>
      </c>
      <c r="T113" s="14">
        <f>INT(pomiary__2[[#This Row],[czujnik4]]+273.5)</f>
        <v>295</v>
      </c>
      <c r="U113" s="14">
        <f>INT(pomiary__2[[#This Row],[czujnik5]]+273.5)</f>
        <v>297</v>
      </c>
      <c r="V113" s="14">
        <f>INT(pomiary__2[[#This Row],[czujnik6]]+273.5)</f>
        <v>296</v>
      </c>
      <c r="W113" s="14">
        <f>INT(pomiary__2[[#This Row],[czujnik7]]+273.5)</f>
        <v>295</v>
      </c>
      <c r="X113" s="14">
        <f>INT(pomiary__2[[#This Row],[czujnik8]]+273.5)</f>
        <v>295</v>
      </c>
      <c r="Y113" s="14">
        <f>INT(pomiary__2[[#This Row],[czujnik9]]+273.5)</f>
        <v>296</v>
      </c>
      <c r="Z113" s="14">
        <f>INT(pomiary__2[[#This Row],[czujnik10]]+273.5)</f>
        <v>295</v>
      </c>
    </row>
    <row r="114" spans="1:26" s="13" customFormat="1" x14ac:dyDescent="0.25">
      <c r="A114" s="14" t="s">
        <v>179</v>
      </c>
      <c r="B114" s="14" t="s">
        <v>180</v>
      </c>
      <c r="C114" s="14">
        <v>24.04</v>
      </c>
      <c r="D114" s="14">
        <v>21.89</v>
      </c>
      <c r="E114" s="14">
        <v>23.85</v>
      </c>
      <c r="F114" s="14">
        <v>22.87</v>
      </c>
      <c r="G114" s="16">
        <v>24.33</v>
      </c>
      <c r="H114" s="14">
        <v>24.38</v>
      </c>
      <c r="I114" s="14">
        <v>21.95</v>
      </c>
      <c r="J114" s="14">
        <v>21.37</v>
      </c>
      <c r="K114" s="14">
        <v>20.45</v>
      </c>
      <c r="L114" s="14">
        <v>24.51</v>
      </c>
      <c r="M114" s="14">
        <f>HOUR(pomiary__2[[#This Row],[godzina]])</f>
        <v>4</v>
      </c>
      <c r="N114" s="16">
        <f>IF(AND(pomiary__2[[#This Row],[godzina2]]&lt;12, pomiary__2[[#This Row],[godzina2]]&gt;=5),pomiary__2[[#This Row],[czujnik5]],0)</f>
        <v>0</v>
      </c>
      <c r="O114" s="14">
        <f>IF(pomiary__2[[#This Row],[zad1_pom]]&lt;&gt;0,1,0)</f>
        <v>0</v>
      </c>
      <c r="P114" s="14"/>
      <c r="Q114" s="14">
        <f>INT(pomiary__2[[#This Row],[czujnik1]]+273.5)</f>
        <v>297</v>
      </c>
      <c r="R114" s="14">
        <f>INT(pomiary__2[[#This Row],[czujnik2]]+273.5)</f>
        <v>295</v>
      </c>
      <c r="S114" s="14">
        <f>INT(pomiary__2[[#This Row],[czujnik3]]+273.5)</f>
        <v>297</v>
      </c>
      <c r="T114" s="14">
        <f>INT(pomiary__2[[#This Row],[czujnik4]]+273.5)</f>
        <v>296</v>
      </c>
      <c r="U114" s="14">
        <f>INT(pomiary__2[[#This Row],[czujnik5]]+273.5)</f>
        <v>297</v>
      </c>
      <c r="V114" s="14">
        <f>INT(pomiary__2[[#This Row],[czujnik6]]+273.5)</f>
        <v>297</v>
      </c>
      <c r="W114" s="14">
        <f>INT(pomiary__2[[#This Row],[czujnik7]]+273.5)</f>
        <v>295</v>
      </c>
      <c r="X114" s="14">
        <f>INT(pomiary__2[[#This Row],[czujnik8]]+273.5)</f>
        <v>294</v>
      </c>
      <c r="Y114" s="14">
        <f>INT(pomiary__2[[#This Row],[czujnik9]]+273.5)</f>
        <v>293</v>
      </c>
      <c r="Z114" s="14">
        <f>INT(pomiary__2[[#This Row],[czujnik10]]+273.5)</f>
        <v>298</v>
      </c>
    </row>
    <row r="115" spans="1:26" s="13" customFormat="1" x14ac:dyDescent="0.25">
      <c r="A115" s="14" t="s">
        <v>181</v>
      </c>
      <c r="B115" s="14" t="s">
        <v>70</v>
      </c>
      <c r="C115" s="14">
        <v>20.96</v>
      </c>
      <c r="D115" s="14">
        <v>22.03</v>
      </c>
      <c r="E115" s="14">
        <v>20.89</v>
      </c>
      <c r="F115" s="14">
        <v>24.62</v>
      </c>
      <c r="G115" s="16">
        <v>22.22</v>
      </c>
      <c r="H115" s="14">
        <v>24.32</v>
      </c>
      <c r="I115" s="14">
        <v>22.24</v>
      </c>
      <c r="J115" s="14">
        <v>20.079999999999998</v>
      </c>
      <c r="K115" s="14">
        <v>20.18</v>
      </c>
      <c r="L115" s="14">
        <v>21.9</v>
      </c>
      <c r="M115" s="14">
        <f>HOUR(pomiary__2[[#This Row],[godzina]])</f>
        <v>6</v>
      </c>
      <c r="N115" s="16">
        <f>IF(AND(pomiary__2[[#This Row],[godzina2]]&lt;12, pomiary__2[[#This Row],[godzina2]]&gt;=5),pomiary__2[[#This Row],[czujnik5]],0)</f>
        <v>22.22</v>
      </c>
      <c r="O115" s="14">
        <f>IF(pomiary__2[[#This Row],[zad1_pom]]&lt;&gt;0,1,0)</f>
        <v>1</v>
      </c>
      <c r="P115" s="14"/>
      <c r="Q115" s="14">
        <f>INT(pomiary__2[[#This Row],[czujnik1]]+273.5)</f>
        <v>294</v>
      </c>
      <c r="R115" s="14">
        <f>INT(pomiary__2[[#This Row],[czujnik2]]+273.5)</f>
        <v>295</v>
      </c>
      <c r="S115" s="14">
        <f>INT(pomiary__2[[#This Row],[czujnik3]]+273.5)</f>
        <v>294</v>
      </c>
      <c r="T115" s="14">
        <f>INT(pomiary__2[[#This Row],[czujnik4]]+273.5)</f>
        <v>298</v>
      </c>
      <c r="U115" s="14">
        <f>INT(pomiary__2[[#This Row],[czujnik5]]+273.5)</f>
        <v>295</v>
      </c>
      <c r="V115" s="14">
        <f>INT(pomiary__2[[#This Row],[czujnik6]]+273.5)</f>
        <v>297</v>
      </c>
      <c r="W115" s="14">
        <f>INT(pomiary__2[[#This Row],[czujnik7]]+273.5)</f>
        <v>295</v>
      </c>
      <c r="X115" s="14">
        <f>INT(pomiary__2[[#This Row],[czujnik8]]+273.5)</f>
        <v>293</v>
      </c>
      <c r="Y115" s="14">
        <f>INT(pomiary__2[[#This Row],[czujnik9]]+273.5)</f>
        <v>293</v>
      </c>
      <c r="Z115" s="14">
        <f>INT(pomiary__2[[#This Row],[czujnik10]]+273.5)</f>
        <v>295</v>
      </c>
    </row>
    <row r="116" spans="1:26" s="13" customFormat="1" x14ac:dyDescent="0.25">
      <c r="A116" s="14" t="s">
        <v>182</v>
      </c>
      <c r="B116" s="14" t="s">
        <v>183</v>
      </c>
      <c r="C116" s="14">
        <v>23.01</v>
      </c>
      <c r="D116" s="14">
        <v>24.6</v>
      </c>
      <c r="E116" s="14">
        <v>24.7</v>
      </c>
      <c r="F116" s="14">
        <v>23.45</v>
      </c>
      <c r="G116" s="16">
        <v>24.59</v>
      </c>
      <c r="H116" s="14">
        <v>23.65</v>
      </c>
      <c r="I116" s="14">
        <v>23.52</v>
      </c>
      <c r="J116" s="14">
        <v>21.6</v>
      </c>
      <c r="K116" s="14">
        <v>21.42</v>
      </c>
      <c r="L116" s="14">
        <v>22.09</v>
      </c>
      <c r="M116" s="14">
        <f>HOUR(pomiary__2[[#This Row],[godzina]])</f>
        <v>4</v>
      </c>
      <c r="N116" s="16">
        <f>IF(AND(pomiary__2[[#This Row],[godzina2]]&lt;12, pomiary__2[[#This Row],[godzina2]]&gt;=5),pomiary__2[[#This Row],[czujnik5]],0)</f>
        <v>0</v>
      </c>
      <c r="O116" s="14">
        <f>IF(pomiary__2[[#This Row],[zad1_pom]]&lt;&gt;0,1,0)</f>
        <v>0</v>
      </c>
      <c r="P116" s="14"/>
      <c r="Q116" s="14">
        <f>INT(pomiary__2[[#This Row],[czujnik1]]+273.5)</f>
        <v>296</v>
      </c>
      <c r="R116" s="14">
        <f>INT(pomiary__2[[#This Row],[czujnik2]]+273.5)</f>
        <v>298</v>
      </c>
      <c r="S116" s="14">
        <f>INT(pomiary__2[[#This Row],[czujnik3]]+273.5)</f>
        <v>298</v>
      </c>
      <c r="T116" s="14">
        <f>INT(pomiary__2[[#This Row],[czujnik4]]+273.5)</f>
        <v>296</v>
      </c>
      <c r="U116" s="14">
        <f>INT(pomiary__2[[#This Row],[czujnik5]]+273.5)</f>
        <v>298</v>
      </c>
      <c r="V116" s="14">
        <f>INT(pomiary__2[[#This Row],[czujnik6]]+273.5)</f>
        <v>297</v>
      </c>
      <c r="W116" s="14">
        <f>INT(pomiary__2[[#This Row],[czujnik7]]+273.5)</f>
        <v>297</v>
      </c>
      <c r="X116" s="14">
        <f>INT(pomiary__2[[#This Row],[czujnik8]]+273.5)</f>
        <v>295</v>
      </c>
      <c r="Y116" s="14">
        <f>INT(pomiary__2[[#This Row],[czujnik9]]+273.5)</f>
        <v>294</v>
      </c>
      <c r="Z116" s="14">
        <f>INT(pomiary__2[[#This Row],[czujnik10]]+273.5)</f>
        <v>295</v>
      </c>
    </row>
    <row r="117" spans="1:26" s="13" customFormat="1" x14ac:dyDescent="0.25">
      <c r="A117" s="14" t="s">
        <v>184</v>
      </c>
      <c r="B117" s="14" t="s">
        <v>92</v>
      </c>
      <c r="C117" s="14">
        <v>22.46</v>
      </c>
      <c r="D117" s="14">
        <v>24.11</v>
      </c>
      <c r="E117" s="14">
        <v>22.12</v>
      </c>
      <c r="F117" s="14">
        <v>24.08</v>
      </c>
      <c r="G117" s="16">
        <v>23.14</v>
      </c>
      <c r="H117" s="14">
        <v>24.56</v>
      </c>
      <c r="I117" s="14">
        <v>22.95</v>
      </c>
      <c r="J117" s="14">
        <v>21.53</v>
      </c>
      <c r="K117" s="14">
        <v>21.19</v>
      </c>
      <c r="L117" s="14">
        <v>21.66</v>
      </c>
      <c r="M117" s="14">
        <f>HOUR(pomiary__2[[#This Row],[godzina]])</f>
        <v>0</v>
      </c>
      <c r="N117" s="16">
        <f>IF(AND(pomiary__2[[#This Row],[godzina2]]&lt;12, pomiary__2[[#This Row],[godzina2]]&gt;=5),pomiary__2[[#This Row],[czujnik5]],0)</f>
        <v>0</v>
      </c>
      <c r="O117" s="14">
        <f>IF(pomiary__2[[#This Row],[zad1_pom]]&lt;&gt;0,1,0)</f>
        <v>0</v>
      </c>
      <c r="P117" s="14"/>
      <c r="Q117" s="14">
        <f>INT(pomiary__2[[#This Row],[czujnik1]]+273.5)</f>
        <v>295</v>
      </c>
      <c r="R117" s="14">
        <f>INT(pomiary__2[[#This Row],[czujnik2]]+273.5)</f>
        <v>297</v>
      </c>
      <c r="S117" s="14">
        <f>INT(pomiary__2[[#This Row],[czujnik3]]+273.5)</f>
        <v>295</v>
      </c>
      <c r="T117" s="14">
        <f>INT(pomiary__2[[#This Row],[czujnik4]]+273.5)</f>
        <v>297</v>
      </c>
      <c r="U117" s="14">
        <f>INT(pomiary__2[[#This Row],[czujnik5]]+273.5)</f>
        <v>296</v>
      </c>
      <c r="V117" s="14">
        <f>INT(pomiary__2[[#This Row],[czujnik6]]+273.5)</f>
        <v>298</v>
      </c>
      <c r="W117" s="14">
        <f>INT(pomiary__2[[#This Row],[czujnik7]]+273.5)</f>
        <v>296</v>
      </c>
      <c r="X117" s="14">
        <f>INT(pomiary__2[[#This Row],[czujnik8]]+273.5)</f>
        <v>295</v>
      </c>
      <c r="Y117" s="14">
        <f>INT(pomiary__2[[#This Row],[czujnik9]]+273.5)</f>
        <v>294</v>
      </c>
      <c r="Z117" s="14">
        <f>INT(pomiary__2[[#This Row],[czujnik10]]+273.5)</f>
        <v>295</v>
      </c>
    </row>
    <row r="118" spans="1:26" s="13" customFormat="1" x14ac:dyDescent="0.25">
      <c r="A118" s="14" t="s">
        <v>185</v>
      </c>
      <c r="B118" s="14" t="s">
        <v>186</v>
      </c>
      <c r="C118" s="14">
        <v>21.46</v>
      </c>
      <c r="D118" s="14">
        <v>20.81</v>
      </c>
      <c r="E118" s="14">
        <v>22.16</v>
      </c>
      <c r="F118" s="14">
        <v>23.39</v>
      </c>
      <c r="G118" s="16">
        <v>21.06</v>
      </c>
      <c r="H118" s="14">
        <v>23.13</v>
      </c>
      <c r="I118" s="14">
        <v>24.81</v>
      </c>
      <c r="J118" s="14">
        <v>21.89</v>
      </c>
      <c r="K118" s="14">
        <v>21.04</v>
      </c>
      <c r="L118" s="14">
        <v>20.73</v>
      </c>
      <c r="M118" s="14">
        <f>HOUR(pomiary__2[[#This Row],[godzina]])</f>
        <v>2</v>
      </c>
      <c r="N118" s="16">
        <f>IF(AND(pomiary__2[[#This Row],[godzina2]]&lt;12, pomiary__2[[#This Row],[godzina2]]&gt;=5),pomiary__2[[#This Row],[czujnik5]],0)</f>
        <v>0</v>
      </c>
      <c r="O118" s="14">
        <f>IF(pomiary__2[[#This Row],[zad1_pom]]&lt;&gt;0,1,0)</f>
        <v>0</v>
      </c>
      <c r="P118" s="14"/>
      <c r="Q118" s="14">
        <f>INT(pomiary__2[[#This Row],[czujnik1]]+273.5)</f>
        <v>294</v>
      </c>
      <c r="R118" s="14">
        <f>INT(pomiary__2[[#This Row],[czujnik2]]+273.5)</f>
        <v>294</v>
      </c>
      <c r="S118" s="14">
        <f>INT(pomiary__2[[#This Row],[czujnik3]]+273.5)</f>
        <v>295</v>
      </c>
      <c r="T118" s="14">
        <f>INT(pomiary__2[[#This Row],[czujnik4]]+273.5)</f>
        <v>296</v>
      </c>
      <c r="U118" s="14">
        <f>INT(pomiary__2[[#This Row],[czujnik5]]+273.5)</f>
        <v>294</v>
      </c>
      <c r="V118" s="14">
        <f>INT(pomiary__2[[#This Row],[czujnik6]]+273.5)</f>
        <v>296</v>
      </c>
      <c r="W118" s="14">
        <f>INT(pomiary__2[[#This Row],[czujnik7]]+273.5)</f>
        <v>298</v>
      </c>
      <c r="X118" s="14">
        <f>INT(pomiary__2[[#This Row],[czujnik8]]+273.5)</f>
        <v>295</v>
      </c>
      <c r="Y118" s="14">
        <f>INT(pomiary__2[[#This Row],[czujnik9]]+273.5)</f>
        <v>294</v>
      </c>
      <c r="Z118" s="14">
        <f>INT(pomiary__2[[#This Row],[czujnik10]]+273.5)</f>
        <v>294</v>
      </c>
    </row>
    <row r="119" spans="1:26" s="13" customFormat="1" x14ac:dyDescent="0.25">
      <c r="A119" s="14" t="s">
        <v>187</v>
      </c>
      <c r="B119" s="14" t="s">
        <v>40</v>
      </c>
      <c r="C119" s="14">
        <v>24.3</v>
      </c>
      <c r="D119" s="14">
        <v>21.17</v>
      </c>
      <c r="E119" s="14">
        <v>20.45</v>
      </c>
      <c r="F119" s="14">
        <v>21.07</v>
      </c>
      <c r="G119" s="16">
        <v>23.27</v>
      </c>
      <c r="H119" s="14">
        <v>21.82</v>
      </c>
      <c r="I119" s="14">
        <v>21.32</v>
      </c>
      <c r="J119" s="14">
        <v>21.89</v>
      </c>
      <c r="K119" s="14">
        <v>23.96</v>
      </c>
      <c r="L119" s="14">
        <v>21.93</v>
      </c>
      <c r="M119" s="14">
        <f>HOUR(pomiary__2[[#This Row],[godzina]])</f>
        <v>4</v>
      </c>
      <c r="N119" s="16">
        <f>IF(AND(pomiary__2[[#This Row],[godzina2]]&lt;12, pomiary__2[[#This Row],[godzina2]]&gt;=5),pomiary__2[[#This Row],[czujnik5]],0)</f>
        <v>0</v>
      </c>
      <c r="O119" s="14">
        <f>IF(pomiary__2[[#This Row],[zad1_pom]]&lt;&gt;0,1,0)</f>
        <v>0</v>
      </c>
      <c r="P119" s="14"/>
      <c r="Q119" s="14">
        <f>INT(pomiary__2[[#This Row],[czujnik1]]+273.5)</f>
        <v>297</v>
      </c>
      <c r="R119" s="14">
        <f>INT(pomiary__2[[#This Row],[czujnik2]]+273.5)</f>
        <v>294</v>
      </c>
      <c r="S119" s="14">
        <f>INT(pomiary__2[[#This Row],[czujnik3]]+273.5)</f>
        <v>293</v>
      </c>
      <c r="T119" s="14">
        <f>INT(pomiary__2[[#This Row],[czujnik4]]+273.5)</f>
        <v>294</v>
      </c>
      <c r="U119" s="14">
        <f>INT(pomiary__2[[#This Row],[czujnik5]]+273.5)</f>
        <v>296</v>
      </c>
      <c r="V119" s="14">
        <f>INT(pomiary__2[[#This Row],[czujnik6]]+273.5)</f>
        <v>295</v>
      </c>
      <c r="W119" s="14">
        <f>INT(pomiary__2[[#This Row],[czujnik7]]+273.5)</f>
        <v>294</v>
      </c>
      <c r="X119" s="14">
        <f>INT(pomiary__2[[#This Row],[czujnik8]]+273.5)</f>
        <v>295</v>
      </c>
      <c r="Y119" s="14">
        <f>INT(pomiary__2[[#This Row],[czujnik9]]+273.5)</f>
        <v>297</v>
      </c>
      <c r="Z119" s="14">
        <f>INT(pomiary__2[[#This Row],[czujnik10]]+273.5)</f>
        <v>295</v>
      </c>
    </row>
    <row r="120" spans="1:26" s="13" customFormat="1" x14ac:dyDescent="0.25">
      <c r="A120" s="14" t="s">
        <v>188</v>
      </c>
      <c r="B120" s="14" t="s">
        <v>110</v>
      </c>
      <c r="C120" s="14">
        <v>20.79</v>
      </c>
      <c r="D120" s="14">
        <v>20.149999999999999</v>
      </c>
      <c r="E120" s="14">
        <v>24.61</v>
      </c>
      <c r="F120" s="14">
        <v>21.03</v>
      </c>
      <c r="G120" s="16">
        <v>20.75</v>
      </c>
      <c r="H120" s="14">
        <v>23.58</v>
      </c>
      <c r="I120" s="14">
        <v>24.1</v>
      </c>
      <c r="J120" s="14">
        <v>20.18</v>
      </c>
      <c r="K120" s="14">
        <v>20.25</v>
      </c>
      <c r="L120" s="14">
        <v>23.53</v>
      </c>
      <c r="M120" s="14">
        <f>HOUR(pomiary__2[[#This Row],[godzina]])</f>
        <v>10</v>
      </c>
      <c r="N120" s="16">
        <f>IF(AND(pomiary__2[[#This Row],[godzina2]]&lt;12, pomiary__2[[#This Row],[godzina2]]&gt;=5),pomiary__2[[#This Row],[czujnik5]],0)</f>
        <v>20.75</v>
      </c>
      <c r="O120" s="14">
        <f>IF(pomiary__2[[#This Row],[zad1_pom]]&lt;&gt;0,1,0)</f>
        <v>1</v>
      </c>
      <c r="P120" s="14"/>
      <c r="Q120" s="14">
        <f>INT(pomiary__2[[#This Row],[czujnik1]]+273.5)</f>
        <v>294</v>
      </c>
      <c r="R120" s="14">
        <f>INT(pomiary__2[[#This Row],[czujnik2]]+273.5)</f>
        <v>293</v>
      </c>
      <c r="S120" s="14">
        <f>INT(pomiary__2[[#This Row],[czujnik3]]+273.5)</f>
        <v>298</v>
      </c>
      <c r="T120" s="14">
        <f>INT(pomiary__2[[#This Row],[czujnik4]]+273.5)</f>
        <v>294</v>
      </c>
      <c r="U120" s="14">
        <f>INT(pomiary__2[[#This Row],[czujnik5]]+273.5)</f>
        <v>294</v>
      </c>
      <c r="V120" s="14">
        <f>INT(pomiary__2[[#This Row],[czujnik6]]+273.5)</f>
        <v>297</v>
      </c>
      <c r="W120" s="14">
        <f>INT(pomiary__2[[#This Row],[czujnik7]]+273.5)</f>
        <v>297</v>
      </c>
      <c r="X120" s="14">
        <f>INT(pomiary__2[[#This Row],[czujnik8]]+273.5)</f>
        <v>293</v>
      </c>
      <c r="Y120" s="14">
        <f>INT(pomiary__2[[#This Row],[czujnik9]]+273.5)</f>
        <v>293</v>
      </c>
      <c r="Z120" s="14">
        <f>INT(pomiary__2[[#This Row],[czujnik10]]+273.5)</f>
        <v>297</v>
      </c>
    </row>
    <row r="121" spans="1:26" s="13" customFormat="1" x14ac:dyDescent="0.25">
      <c r="A121" s="14" t="s">
        <v>189</v>
      </c>
      <c r="B121" s="14" t="s">
        <v>190</v>
      </c>
      <c r="C121" s="14">
        <v>24.53</v>
      </c>
      <c r="D121" s="14">
        <v>20.23</v>
      </c>
      <c r="E121" s="14">
        <v>23.44</v>
      </c>
      <c r="F121" s="14">
        <v>21.79</v>
      </c>
      <c r="G121" s="16">
        <v>22.16</v>
      </c>
      <c r="H121" s="14">
        <v>23.23</v>
      </c>
      <c r="I121" s="14">
        <v>24.25</v>
      </c>
      <c r="J121" s="14">
        <v>22.23</v>
      </c>
      <c r="K121" s="14">
        <v>23.64</v>
      </c>
      <c r="L121" s="14">
        <v>23.21</v>
      </c>
      <c r="M121" s="14">
        <f>HOUR(pomiary__2[[#This Row],[godzina]])</f>
        <v>9</v>
      </c>
      <c r="N121" s="16">
        <f>IF(AND(pomiary__2[[#This Row],[godzina2]]&lt;12, pomiary__2[[#This Row],[godzina2]]&gt;=5),pomiary__2[[#This Row],[czujnik5]],0)</f>
        <v>22.16</v>
      </c>
      <c r="O121" s="14">
        <f>IF(pomiary__2[[#This Row],[zad1_pom]]&lt;&gt;0,1,0)</f>
        <v>1</v>
      </c>
      <c r="P121" s="14"/>
      <c r="Q121" s="14">
        <f>INT(pomiary__2[[#This Row],[czujnik1]]+273.5)</f>
        <v>298</v>
      </c>
      <c r="R121" s="14">
        <f>INT(pomiary__2[[#This Row],[czujnik2]]+273.5)</f>
        <v>293</v>
      </c>
      <c r="S121" s="14">
        <f>INT(pomiary__2[[#This Row],[czujnik3]]+273.5)</f>
        <v>296</v>
      </c>
      <c r="T121" s="14">
        <f>INT(pomiary__2[[#This Row],[czujnik4]]+273.5)</f>
        <v>295</v>
      </c>
      <c r="U121" s="14">
        <f>INT(pomiary__2[[#This Row],[czujnik5]]+273.5)</f>
        <v>295</v>
      </c>
      <c r="V121" s="14">
        <f>INT(pomiary__2[[#This Row],[czujnik6]]+273.5)</f>
        <v>296</v>
      </c>
      <c r="W121" s="14">
        <f>INT(pomiary__2[[#This Row],[czujnik7]]+273.5)</f>
        <v>297</v>
      </c>
      <c r="X121" s="14">
        <f>INT(pomiary__2[[#This Row],[czujnik8]]+273.5)</f>
        <v>295</v>
      </c>
      <c r="Y121" s="14">
        <f>INT(pomiary__2[[#This Row],[czujnik9]]+273.5)</f>
        <v>297</v>
      </c>
      <c r="Z121" s="14">
        <f>INT(pomiary__2[[#This Row],[czujnik10]]+273.5)</f>
        <v>296</v>
      </c>
    </row>
    <row r="122" spans="1:26" s="13" customFormat="1" x14ac:dyDescent="0.25">
      <c r="A122" s="14" t="s">
        <v>191</v>
      </c>
      <c r="B122" s="14" t="s">
        <v>192</v>
      </c>
      <c r="C122" s="14">
        <v>22.93</v>
      </c>
      <c r="D122" s="14">
        <v>21.83</v>
      </c>
      <c r="E122" s="14">
        <v>22.2</v>
      </c>
      <c r="F122" s="14">
        <v>20.66</v>
      </c>
      <c r="G122" s="16">
        <v>21.05</v>
      </c>
      <c r="H122" s="14">
        <v>22.52</v>
      </c>
      <c r="I122" s="14">
        <v>24.58</v>
      </c>
      <c r="J122" s="14">
        <v>24.21</v>
      </c>
      <c r="K122" s="14">
        <v>24.25</v>
      </c>
      <c r="L122" s="14">
        <v>20.98</v>
      </c>
      <c r="M122" s="14">
        <f>HOUR(pomiary__2[[#This Row],[godzina]])</f>
        <v>2</v>
      </c>
      <c r="N122" s="16">
        <f>IF(AND(pomiary__2[[#This Row],[godzina2]]&lt;12, pomiary__2[[#This Row],[godzina2]]&gt;=5),pomiary__2[[#This Row],[czujnik5]],0)</f>
        <v>0</v>
      </c>
      <c r="O122" s="14">
        <f>IF(pomiary__2[[#This Row],[zad1_pom]]&lt;&gt;0,1,0)</f>
        <v>0</v>
      </c>
      <c r="P122" s="14"/>
      <c r="Q122" s="14">
        <f>INT(pomiary__2[[#This Row],[czujnik1]]+273.5)</f>
        <v>296</v>
      </c>
      <c r="R122" s="14">
        <f>INT(pomiary__2[[#This Row],[czujnik2]]+273.5)</f>
        <v>295</v>
      </c>
      <c r="S122" s="14">
        <f>INT(pomiary__2[[#This Row],[czujnik3]]+273.5)</f>
        <v>295</v>
      </c>
      <c r="T122" s="14">
        <f>INT(pomiary__2[[#This Row],[czujnik4]]+273.5)</f>
        <v>294</v>
      </c>
      <c r="U122" s="14">
        <f>INT(pomiary__2[[#This Row],[czujnik5]]+273.5)</f>
        <v>294</v>
      </c>
      <c r="V122" s="14">
        <f>INT(pomiary__2[[#This Row],[czujnik6]]+273.5)</f>
        <v>296</v>
      </c>
      <c r="W122" s="14">
        <f>INT(pomiary__2[[#This Row],[czujnik7]]+273.5)</f>
        <v>298</v>
      </c>
      <c r="X122" s="14">
        <f>INT(pomiary__2[[#This Row],[czujnik8]]+273.5)</f>
        <v>297</v>
      </c>
      <c r="Y122" s="14">
        <f>INT(pomiary__2[[#This Row],[czujnik9]]+273.5)</f>
        <v>297</v>
      </c>
      <c r="Z122" s="14">
        <f>INT(pomiary__2[[#This Row],[czujnik10]]+273.5)</f>
        <v>294</v>
      </c>
    </row>
    <row r="123" spans="1:26" s="13" customFormat="1" x14ac:dyDescent="0.25">
      <c r="A123" s="14" t="s">
        <v>193</v>
      </c>
      <c r="B123" s="14" t="s">
        <v>194</v>
      </c>
      <c r="C123" s="14">
        <v>23.61</v>
      </c>
      <c r="D123" s="14">
        <v>22.31</v>
      </c>
      <c r="E123" s="14">
        <v>22.54</v>
      </c>
      <c r="F123" s="14">
        <v>23.68</v>
      </c>
      <c r="G123" s="16">
        <v>24.34</v>
      </c>
      <c r="H123" s="14">
        <v>23.6</v>
      </c>
      <c r="I123" s="14">
        <v>20.260000000000002</v>
      </c>
      <c r="J123" s="14">
        <v>20.29</v>
      </c>
      <c r="K123" s="14">
        <v>24.84</v>
      </c>
      <c r="L123" s="14">
        <v>24.53</v>
      </c>
      <c r="M123" s="14">
        <f>HOUR(pomiary__2[[#This Row],[godzina]])</f>
        <v>10</v>
      </c>
      <c r="N123" s="16">
        <f>IF(AND(pomiary__2[[#This Row],[godzina2]]&lt;12, pomiary__2[[#This Row],[godzina2]]&gt;=5),pomiary__2[[#This Row],[czujnik5]],0)</f>
        <v>24.34</v>
      </c>
      <c r="O123" s="14">
        <f>IF(pomiary__2[[#This Row],[zad1_pom]]&lt;&gt;0,1,0)</f>
        <v>1</v>
      </c>
      <c r="P123" s="14"/>
      <c r="Q123" s="14">
        <f>INT(pomiary__2[[#This Row],[czujnik1]]+273.5)</f>
        <v>297</v>
      </c>
      <c r="R123" s="14">
        <f>INT(pomiary__2[[#This Row],[czujnik2]]+273.5)</f>
        <v>295</v>
      </c>
      <c r="S123" s="14">
        <f>INT(pomiary__2[[#This Row],[czujnik3]]+273.5)</f>
        <v>296</v>
      </c>
      <c r="T123" s="14">
        <f>INT(pomiary__2[[#This Row],[czujnik4]]+273.5)</f>
        <v>297</v>
      </c>
      <c r="U123" s="14">
        <f>INT(pomiary__2[[#This Row],[czujnik5]]+273.5)</f>
        <v>297</v>
      </c>
      <c r="V123" s="14">
        <f>INT(pomiary__2[[#This Row],[czujnik6]]+273.5)</f>
        <v>297</v>
      </c>
      <c r="W123" s="14">
        <f>INT(pomiary__2[[#This Row],[czujnik7]]+273.5)</f>
        <v>293</v>
      </c>
      <c r="X123" s="14">
        <f>INT(pomiary__2[[#This Row],[czujnik8]]+273.5)</f>
        <v>293</v>
      </c>
      <c r="Y123" s="14">
        <f>INT(pomiary__2[[#This Row],[czujnik9]]+273.5)</f>
        <v>298</v>
      </c>
      <c r="Z123" s="14">
        <f>INT(pomiary__2[[#This Row],[czujnik10]]+273.5)</f>
        <v>298</v>
      </c>
    </row>
    <row r="124" spans="1:26" s="13" customFormat="1" x14ac:dyDescent="0.25">
      <c r="A124" s="14" t="s">
        <v>195</v>
      </c>
      <c r="B124" s="14" t="s">
        <v>196</v>
      </c>
      <c r="C124" s="14">
        <v>21.99</v>
      </c>
      <c r="D124" s="14">
        <v>21.03</v>
      </c>
      <c r="E124" s="14">
        <v>21.98</v>
      </c>
      <c r="F124" s="14">
        <v>24.71</v>
      </c>
      <c r="G124" s="16">
        <v>22.25</v>
      </c>
      <c r="H124" s="14">
        <v>21.03</v>
      </c>
      <c r="I124" s="14">
        <v>20.059999999999999</v>
      </c>
      <c r="J124" s="14">
        <v>23.44</v>
      </c>
      <c r="K124" s="14">
        <v>23.35</v>
      </c>
      <c r="L124" s="14">
        <v>24.22</v>
      </c>
      <c r="M124" s="14">
        <f>HOUR(pomiary__2[[#This Row],[godzina]])</f>
        <v>2</v>
      </c>
      <c r="N124" s="16">
        <f>IF(AND(pomiary__2[[#This Row],[godzina2]]&lt;12, pomiary__2[[#This Row],[godzina2]]&gt;=5),pomiary__2[[#This Row],[czujnik5]],0)</f>
        <v>0</v>
      </c>
      <c r="O124" s="14">
        <f>IF(pomiary__2[[#This Row],[zad1_pom]]&lt;&gt;0,1,0)</f>
        <v>0</v>
      </c>
      <c r="P124" s="14"/>
      <c r="Q124" s="14">
        <f>INT(pomiary__2[[#This Row],[czujnik1]]+273.5)</f>
        <v>295</v>
      </c>
      <c r="R124" s="14">
        <f>INT(pomiary__2[[#This Row],[czujnik2]]+273.5)</f>
        <v>294</v>
      </c>
      <c r="S124" s="14">
        <f>INT(pomiary__2[[#This Row],[czujnik3]]+273.5)</f>
        <v>295</v>
      </c>
      <c r="T124" s="14">
        <f>INT(pomiary__2[[#This Row],[czujnik4]]+273.5)</f>
        <v>298</v>
      </c>
      <c r="U124" s="14">
        <f>INT(pomiary__2[[#This Row],[czujnik5]]+273.5)</f>
        <v>295</v>
      </c>
      <c r="V124" s="14">
        <f>INT(pomiary__2[[#This Row],[czujnik6]]+273.5)</f>
        <v>294</v>
      </c>
      <c r="W124" s="14">
        <f>INT(pomiary__2[[#This Row],[czujnik7]]+273.5)</f>
        <v>293</v>
      </c>
      <c r="X124" s="14">
        <f>INT(pomiary__2[[#This Row],[czujnik8]]+273.5)</f>
        <v>296</v>
      </c>
      <c r="Y124" s="14">
        <f>INT(pomiary__2[[#This Row],[czujnik9]]+273.5)</f>
        <v>296</v>
      </c>
      <c r="Z124" s="14">
        <f>INT(pomiary__2[[#This Row],[czujnik10]]+273.5)</f>
        <v>297</v>
      </c>
    </row>
    <row r="125" spans="1:26" s="13" customFormat="1" x14ac:dyDescent="0.25">
      <c r="A125" s="14" t="s">
        <v>195</v>
      </c>
      <c r="B125" s="14" t="s">
        <v>197</v>
      </c>
      <c r="C125" s="14">
        <v>21.25</v>
      </c>
      <c r="D125" s="14">
        <v>22.63</v>
      </c>
      <c r="E125" s="14">
        <v>22.5</v>
      </c>
      <c r="F125" s="14">
        <v>22.53</v>
      </c>
      <c r="G125" s="16">
        <v>22.55</v>
      </c>
      <c r="H125" s="14">
        <v>23.75</v>
      </c>
      <c r="I125" s="14">
        <v>22.37</v>
      </c>
      <c r="J125" s="14">
        <v>20.83</v>
      </c>
      <c r="K125" s="14">
        <v>22.24</v>
      </c>
      <c r="L125" s="14">
        <v>22.78</v>
      </c>
      <c r="M125" s="14">
        <f>HOUR(pomiary__2[[#This Row],[godzina]])</f>
        <v>3</v>
      </c>
      <c r="N125" s="16">
        <f>IF(AND(pomiary__2[[#This Row],[godzina2]]&lt;12, pomiary__2[[#This Row],[godzina2]]&gt;=5),pomiary__2[[#This Row],[czujnik5]],0)</f>
        <v>0</v>
      </c>
      <c r="O125" s="14">
        <f>IF(pomiary__2[[#This Row],[zad1_pom]]&lt;&gt;0,1,0)</f>
        <v>0</v>
      </c>
      <c r="P125" s="14"/>
      <c r="Q125" s="14">
        <f>INT(pomiary__2[[#This Row],[czujnik1]]+273.5)</f>
        <v>294</v>
      </c>
      <c r="R125" s="14">
        <f>INT(pomiary__2[[#This Row],[czujnik2]]+273.5)</f>
        <v>296</v>
      </c>
      <c r="S125" s="14">
        <f>INT(pomiary__2[[#This Row],[czujnik3]]+273.5)</f>
        <v>296</v>
      </c>
      <c r="T125" s="14">
        <f>INT(pomiary__2[[#This Row],[czujnik4]]+273.5)</f>
        <v>296</v>
      </c>
      <c r="U125" s="14">
        <f>INT(pomiary__2[[#This Row],[czujnik5]]+273.5)</f>
        <v>296</v>
      </c>
      <c r="V125" s="14">
        <f>INT(pomiary__2[[#This Row],[czujnik6]]+273.5)</f>
        <v>297</v>
      </c>
      <c r="W125" s="14">
        <f>INT(pomiary__2[[#This Row],[czujnik7]]+273.5)</f>
        <v>295</v>
      </c>
      <c r="X125" s="14">
        <f>INT(pomiary__2[[#This Row],[czujnik8]]+273.5)</f>
        <v>294</v>
      </c>
      <c r="Y125" s="14">
        <f>INT(pomiary__2[[#This Row],[czujnik9]]+273.5)</f>
        <v>295</v>
      </c>
      <c r="Z125" s="14">
        <f>INT(pomiary__2[[#This Row],[czujnik10]]+273.5)</f>
        <v>296</v>
      </c>
    </row>
    <row r="126" spans="1:26" s="13" customFormat="1" x14ac:dyDescent="0.25">
      <c r="A126" s="14" t="s">
        <v>198</v>
      </c>
      <c r="B126" s="14" t="s">
        <v>199</v>
      </c>
      <c r="C126" s="14">
        <v>22.19</v>
      </c>
      <c r="D126" s="14">
        <v>23.63</v>
      </c>
      <c r="E126" s="14">
        <v>20.6</v>
      </c>
      <c r="F126" s="14">
        <v>22.57</v>
      </c>
      <c r="G126" s="16">
        <v>24.22</v>
      </c>
      <c r="H126" s="14">
        <v>22.01</v>
      </c>
      <c r="I126" s="14">
        <v>21.12</v>
      </c>
      <c r="J126" s="14">
        <v>24.52</v>
      </c>
      <c r="K126" s="14">
        <v>21.28</v>
      </c>
      <c r="L126" s="14">
        <v>20.05</v>
      </c>
      <c r="M126" s="14">
        <f>HOUR(pomiary__2[[#This Row],[godzina]])</f>
        <v>1</v>
      </c>
      <c r="N126" s="16">
        <f>IF(AND(pomiary__2[[#This Row],[godzina2]]&lt;12, pomiary__2[[#This Row],[godzina2]]&gt;=5),pomiary__2[[#This Row],[czujnik5]],0)</f>
        <v>0</v>
      </c>
      <c r="O126" s="14">
        <f>IF(pomiary__2[[#This Row],[zad1_pom]]&lt;&gt;0,1,0)</f>
        <v>0</v>
      </c>
      <c r="P126" s="14"/>
      <c r="Q126" s="14">
        <f>INT(pomiary__2[[#This Row],[czujnik1]]+273.5)</f>
        <v>295</v>
      </c>
      <c r="R126" s="14">
        <f>INT(pomiary__2[[#This Row],[czujnik2]]+273.5)</f>
        <v>297</v>
      </c>
      <c r="S126" s="14">
        <f>INT(pomiary__2[[#This Row],[czujnik3]]+273.5)</f>
        <v>294</v>
      </c>
      <c r="T126" s="14">
        <f>INT(pomiary__2[[#This Row],[czujnik4]]+273.5)</f>
        <v>296</v>
      </c>
      <c r="U126" s="14">
        <f>INT(pomiary__2[[#This Row],[czujnik5]]+273.5)</f>
        <v>297</v>
      </c>
      <c r="V126" s="14">
        <f>INT(pomiary__2[[#This Row],[czujnik6]]+273.5)</f>
        <v>295</v>
      </c>
      <c r="W126" s="14">
        <f>INT(pomiary__2[[#This Row],[czujnik7]]+273.5)</f>
        <v>294</v>
      </c>
      <c r="X126" s="14">
        <f>INT(pomiary__2[[#This Row],[czujnik8]]+273.5)</f>
        <v>298</v>
      </c>
      <c r="Y126" s="14">
        <f>INT(pomiary__2[[#This Row],[czujnik9]]+273.5)</f>
        <v>294</v>
      </c>
      <c r="Z126" s="14">
        <f>INT(pomiary__2[[#This Row],[czujnik10]]+273.5)</f>
        <v>293</v>
      </c>
    </row>
    <row r="127" spans="1:26" s="13" customFormat="1" x14ac:dyDescent="0.25">
      <c r="A127" s="14" t="s">
        <v>200</v>
      </c>
      <c r="B127" s="14" t="s">
        <v>201</v>
      </c>
      <c r="C127" s="14">
        <v>22.74</v>
      </c>
      <c r="D127" s="14">
        <v>20.72</v>
      </c>
      <c r="E127" s="14">
        <v>24.74</v>
      </c>
      <c r="F127" s="14">
        <v>23.94</v>
      </c>
      <c r="G127" s="16">
        <v>22.07</v>
      </c>
      <c r="H127" s="14">
        <v>24.33</v>
      </c>
      <c r="I127" s="14">
        <v>20.62</v>
      </c>
      <c r="J127" s="14">
        <v>24.62</v>
      </c>
      <c r="K127" s="14">
        <v>20.96</v>
      </c>
      <c r="L127" s="14">
        <v>24.76</v>
      </c>
      <c r="M127" s="14">
        <f>HOUR(pomiary__2[[#This Row],[godzina]])</f>
        <v>10</v>
      </c>
      <c r="N127" s="16">
        <f>IF(AND(pomiary__2[[#This Row],[godzina2]]&lt;12, pomiary__2[[#This Row],[godzina2]]&gt;=5),pomiary__2[[#This Row],[czujnik5]],0)</f>
        <v>22.07</v>
      </c>
      <c r="O127" s="14">
        <f>IF(pomiary__2[[#This Row],[zad1_pom]]&lt;&gt;0,1,0)</f>
        <v>1</v>
      </c>
      <c r="P127" s="14"/>
      <c r="Q127" s="14">
        <f>INT(pomiary__2[[#This Row],[czujnik1]]+273.5)</f>
        <v>296</v>
      </c>
      <c r="R127" s="14">
        <f>INT(pomiary__2[[#This Row],[czujnik2]]+273.5)</f>
        <v>294</v>
      </c>
      <c r="S127" s="14">
        <f>INT(pomiary__2[[#This Row],[czujnik3]]+273.5)</f>
        <v>298</v>
      </c>
      <c r="T127" s="14">
        <f>INT(pomiary__2[[#This Row],[czujnik4]]+273.5)</f>
        <v>297</v>
      </c>
      <c r="U127" s="14">
        <f>INT(pomiary__2[[#This Row],[czujnik5]]+273.5)</f>
        <v>295</v>
      </c>
      <c r="V127" s="14">
        <f>INT(pomiary__2[[#This Row],[czujnik6]]+273.5)</f>
        <v>297</v>
      </c>
      <c r="W127" s="14">
        <f>INT(pomiary__2[[#This Row],[czujnik7]]+273.5)</f>
        <v>294</v>
      </c>
      <c r="X127" s="14">
        <f>INT(pomiary__2[[#This Row],[czujnik8]]+273.5)</f>
        <v>298</v>
      </c>
      <c r="Y127" s="14">
        <f>INT(pomiary__2[[#This Row],[czujnik9]]+273.5)</f>
        <v>294</v>
      </c>
      <c r="Z127" s="14">
        <f>INT(pomiary__2[[#This Row],[czujnik10]]+273.5)</f>
        <v>298</v>
      </c>
    </row>
    <row r="128" spans="1:26" s="13" customFormat="1" x14ac:dyDescent="0.25">
      <c r="A128" s="14" t="s">
        <v>202</v>
      </c>
      <c r="B128" s="14" t="s">
        <v>61</v>
      </c>
      <c r="C128" s="14">
        <v>24.25</v>
      </c>
      <c r="D128" s="14">
        <v>21.83</v>
      </c>
      <c r="E128" s="14">
        <v>23.97</v>
      </c>
      <c r="F128" s="14">
        <v>22.48</v>
      </c>
      <c r="G128" s="16">
        <v>21.36</v>
      </c>
      <c r="H128" s="14">
        <v>20.2</v>
      </c>
      <c r="I128" s="14">
        <v>23.33</v>
      </c>
      <c r="J128" s="14">
        <v>22.17</v>
      </c>
      <c r="K128" s="14">
        <v>22.32</v>
      </c>
      <c r="L128" s="14">
        <v>22.84</v>
      </c>
      <c r="M128" s="14">
        <f>HOUR(pomiary__2[[#This Row],[godzina]])</f>
        <v>5</v>
      </c>
      <c r="N128" s="16">
        <f>IF(AND(pomiary__2[[#This Row],[godzina2]]&lt;12, pomiary__2[[#This Row],[godzina2]]&gt;=5),pomiary__2[[#This Row],[czujnik5]],0)</f>
        <v>21.36</v>
      </c>
      <c r="O128" s="14">
        <f>IF(pomiary__2[[#This Row],[zad1_pom]]&lt;&gt;0,1,0)</f>
        <v>1</v>
      </c>
      <c r="P128" s="14"/>
      <c r="Q128" s="14">
        <f>INT(pomiary__2[[#This Row],[czujnik1]]+273.5)</f>
        <v>297</v>
      </c>
      <c r="R128" s="14">
        <f>INT(pomiary__2[[#This Row],[czujnik2]]+273.5)</f>
        <v>295</v>
      </c>
      <c r="S128" s="14">
        <f>INT(pomiary__2[[#This Row],[czujnik3]]+273.5)</f>
        <v>297</v>
      </c>
      <c r="T128" s="14">
        <f>INT(pomiary__2[[#This Row],[czujnik4]]+273.5)</f>
        <v>295</v>
      </c>
      <c r="U128" s="14">
        <f>INT(pomiary__2[[#This Row],[czujnik5]]+273.5)</f>
        <v>294</v>
      </c>
      <c r="V128" s="14">
        <f>INT(pomiary__2[[#This Row],[czujnik6]]+273.5)</f>
        <v>293</v>
      </c>
      <c r="W128" s="14">
        <f>INT(pomiary__2[[#This Row],[czujnik7]]+273.5)</f>
        <v>296</v>
      </c>
      <c r="X128" s="14">
        <f>INT(pomiary__2[[#This Row],[czujnik8]]+273.5)</f>
        <v>295</v>
      </c>
      <c r="Y128" s="14">
        <f>INT(pomiary__2[[#This Row],[czujnik9]]+273.5)</f>
        <v>295</v>
      </c>
      <c r="Z128" s="14">
        <f>INT(pomiary__2[[#This Row],[czujnik10]]+273.5)</f>
        <v>296</v>
      </c>
    </row>
    <row r="129" spans="1:26" s="13" customFormat="1" x14ac:dyDescent="0.25">
      <c r="A129" s="14" t="s">
        <v>202</v>
      </c>
      <c r="B129" s="14" t="s">
        <v>80</v>
      </c>
      <c r="C129" s="14">
        <v>22.33</v>
      </c>
      <c r="D129" s="14">
        <v>20</v>
      </c>
      <c r="E129" s="14">
        <v>24.04</v>
      </c>
      <c r="F129" s="14">
        <v>24.76</v>
      </c>
      <c r="G129" s="16">
        <v>23.02</v>
      </c>
      <c r="H129" s="14">
        <v>23.75</v>
      </c>
      <c r="I129" s="14">
        <v>20.46</v>
      </c>
      <c r="J129" s="14">
        <v>22.05</v>
      </c>
      <c r="K129" s="14">
        <v>21.31</v>
      </c>
      <c r="L129" s="14">
        <v>23.02</v>
      </c>
      <c r="M129" s="14">
        <f>HOUR(pomiary__2[[#This Row],[godzina]])</f>
        <v>7</v>
      </c>
      <c r="N129" s="16">
        <f>IF(AND(pomiary__2[[#This Row],[godzina2]]&lt;12, pomiary__2[[#This Row],[godzina2]]&gt;=5),pomiary__2[[#This Row],[czujnik5]],0)</f>
        <v>23.02</v>
      </c>
      <c r="O129" s="14">
        <f>IF(pomiary__2[[#This Row],[zad1_pom]]&lt;&gt;0,1,0)</f>
        <v>1</v>
      </c>
      <c r="P129" s="14"/>
      <c r="Q129" s="14">
        <f>INT(pomiary__2[[#This Row],[czujnik1]]+273.5)</f>
        <v>295</v>
      </c>
      <c r="R129" s="14">
        <f>INT(pomiary__2[[#This Row],[czujnik2]]+273.5)</f>
        <v>293</v>
      </c>
      <c r="S129" s="14">
        <f>INT(pomiary__2[[#This Row],[czujnik3]]+273.5)</f>
        <v>297</v>
      </c>
      <c r="T129" s="14">
        <f>INT(pomiary__2[[#This Row],[czujnik4]]+273.5)</f>
        <v>298</v>
      </c>
      <c r="U129" s="14">
        <f>INT(pomiary__2[[#This Row],[czujnik5]]+273.5)</f>
        <v>296</v>
      </c>
      <c r="V129" s="14">
        <f>INT(pomiary__2[[#This Row],[czujnik6]]+273.5)</f>
        <v>297</v>
      </c>
      <c r="W129" s="14">
        <f>INT(pomiary__2[[#This Row],[czujnik7]]+273.5)</f>
        <v>293</v>
      </c>
      <c r="X129" s="14">
        <f>INT(pomiary__2[[#This Row],[czujnik8]]+273.5)</f>
        <v>295</v>
      </c>
      <c r="Y129" s="14">
        <f>INT(pomiary__2[[#This Row],[czujnik9]]+273.5)</f>
        <v>294</v>
      </c>
      <c r="Z129" s="14">
        <f>INT(pomiary__2[[#This Row],[czujnik10]]+273.5)</f>
        <v>296</v>
      </c>
    </row>
    <row r="130" spans="1:26" s="13" customFormat="1" x14ac:dyDescent="0.25">
      <c r="A130" s="14" t="s">
        <v>202</v>
      </c>
      <c r="B130" s="14" t="s">
        <v>203</v>
      </c>
      <c r="C130" s="14">
        <v>20.89</v>
      </c>
      <c r="D130" s="14">
        <v>20.28</v>
      </c>
      <c r="E130" s="14">
        <v>23.53</v>
      </c>
      <c r="F130" s="14">
        <v>22.74</v>
      </c>
      <c r="G130" s="16">
        <v>20.13</v>
      </c>
      <c r="H130" s="14">
        <v>22.16</v>
      </c>
      <c r="I130" s="14">
        <v>22.63</v>
      </c>
      <c r="J130" s="14">
        <v>21.6</v>
      </c>
      <c r="K130" s="14">
        <v>23</v>
      </c>
      <c r="L130" s="14">
        <v>20.5</v>
      </c>
      <c r="M130" s="14">
        <f>HOUR(pomiary__2[[#This Row],[godzina]])</f>
        <v>10</v>
      </c>
      <c r="N130" s="16">
        <f>IF(AND(pomiary__2[[#This Row],[godzina2]]&lt;12, pomiary__2[[#This Row],[godzina2]]&gt;=5),pomiary__2[[#This Row],[czujnik5]],0)</f>
        <v>20.13</v>
      </c>
      <c r="O130" s="14">
        <f>IF(pomiary__2[[#This Row],[zad1_pom]]&lt;&gt;0,1,0)</f>
        <v>1</v>
      </c>
      <c r="P130" s="14"/>
      <c r="Q130" s="14">
        <f>INT(pomiary__2[[#This Row],[czujnik1]]+273.5)</f>
        <v>294</v>
      </c>
      <c r="R130" s="14">
        <f>INT(pomiary__2[[#This Row],[czujnik2]]+273.5)</f>
        <v>293</v>
      </c>
      <c r="S130" s="14">
        <f>INT(pomiary__2[[#This Row],[czujnik3]]+273.5)</f>
        <v>297</v>
      </c>
      <c r="T130" s="14">
        <f>INT(pomiary__2[[#This Row],[czujnik4]]+273.5)</f>
        <v>296</v>
      </c>
      <c r="U130" s="14">
        <f>INT(pomiary__2[[#This Row],[czujnik5]]+273.5)</f>
        <v>293</v>
      </c>
      <c r="V130" s="14">
        <f>INT(pomiary__2[[#This Row],[czujnik6]]+273.5)</f>
        <v>295</v>
      </c>
      <c r="W130" s="14">
        <f>INT(pomiary__2[[#This Row],[czujnik7]]+273.5)</f>
        <v>296</v>
      </c>
      <c r="X130" s="14">
        <f>INT(pomiary__2[[#This Row],[czujnik8]]+273.5)</f>
        <v>295</v>
      </c>
      <c r="Y130" s="14">
        <f>INT(pomiary__2[[#This Row],[czujnik9]]+273.5)</f>
        <v>296</v>
      </c>
      <c r="Z130" s="14">
        <f>INT(pomiary__2[[#This Row],[czujnik10]]+273.5)</f>
        <v>294</v>
      </c>
    </row>
    <row r="131" spans="1:26" s="13" customFormat="1" x14ac:dyDescent="0.25">
      <c r="A131" s="14" t="s">
        <v>204</v>
      </c>
      <c r="B131" s="14" t="s">
        <v>205</v>
      </c>
      <c r="C131" s="14">
        <v>21.25</v>
      </c>
      <c r="D131" s="14">
        <v>22.01</v>
      </c>
      <c r="E131" s="14">
        <v>20.190000000000001</v>
      </c>
      <c r="F131" s="14">
        <v>24.36</v>
      </c>
      <c r="G131" s="16">
        <v>24.61</v>
      </c>
      <c r="H131" s="14">
        <v>24.99</v>
      </c>
      <c r="I131" s="14">
        <v>22.55</v>
      </c>
      <c r="J131" s="14">
        <v>24.32</v>
      </c>
      <c r="K131" s="14">
        <v>20.89</v>
      </c>
      <c r="L131" s="14">
        <v>20.36</v>
      </c>
      <c r="M131" s="14">
        <f>HOUR(pomiary__2[[#This Row],[godzina]])</f>
        <v>0</v>
      </c>
      <c r="N131" s="16">
        <f>IF(AND(pomiary__2[[#This Row],[godzina2]]&lt;12, pomiary__2[[#This Row],[godzina2]]&gt;=5),pomiary__2[[#This Row],[czujnik5]],0)</f>
        <v>0</v>
      </c>
      <c r="O131" s="14">
        <f>IF(pomiary__2[[#This Row],[zad1_pom]]&lt;&gt;0,1,0)</f>
        <v>0</v>
      </c>
      <c r="P131" s="14"/>
      <c r="Q131" s="14">
        <f>INT(pomiary__2[[#This Row],[czujnik1]]+273.5)</f>
        <v>294</v>
      </c>
      <c r="R131" s="14">
        <f>INT(pomiary__2[[#This Row],[czujnik2]]+273.5)</f>
        <v>295</v>
      </c>
      <c r="S131" s="14">
        <f>INT(pomiary__2[[#This Row],[czujnik3]]+273.5)</f>
        <v>293</v>
      </c>
      <c r="T131" s="14">
        <f>INT(pomiary__2[[#This Row],[czujnik4]]+273.5)</f>
        <v>297</v>
      </c>
      <c r="U131" s="14">
        <f>INT(pomiary__2[[#This Row],[czujnik5]]+273.5)</f>
        <v>298</v>
      </c>
      <c r="V131" s="14">
        <f>INT(pomiary__2[[#This Row],[czujnik6]]+273.5)</f>
        <v>298</v>
      </c>
      <c r="W131" s="14">
        <f>INT(pomiary__2[[#This Row],[czujnik7]]+273.5)</f>
        <v>296</v>
      </c>
      <c r="X131" s="14">
        <f>INT(pomiary__2[[#This Row],[czujnik8]]+273.5)</f>
        <v>297</v>
      </c>
      <c r="Y131" s="14">
        <f>INT(pomiary__2[[#This Row],[czujnik9]]+273.5)</f>
        <v>294</v>
      </c>
      <c r="Z131" s="14">
        <f>INT(pomiary__2[[#This Row],[czujnik10]]+273.5)</f>
        <v>293</v>
      </c>
    </row>
    <row r="132" spans="1:26" s="13" customFormat="1" x14ac:dyDescent="0.25">
      <c r="A132" s="14" t="s">
        <v>204</v>
      </c>
      <c r="B132" s="14" t="s">
        <v>206</v>
      </c>
      <c r="C132" s="14">
        <v>23.52</v>
      </c>
      <c r="D132" s="14">
        <v>21.62</v>
      </c>
      <c r="E132" s="14">
        <v>22.59</v>
      </c>
      <c r="F132" s="14">
        <v>22.21</v>
      </c>
      <c r="G132" s="16">
        <v>21.78</v>
      </c>
      <c r="H132" s="14">
        <v>24.26</v>
      </c>
      <c r="I132" s="14">
        <v>24.31</v>
      </c>
      <c r="J132" s="14">
        <v>20.53</v>
      </c>
      <c r="K132" s="14">
        <v>23.51</v>
      </c>
      <c r="L132" s="14">
        <v>23.09</v>
      </c>
      <c r="M132" s="14">
        <f>HOUR(pomiary__2[[#This Row],[godzina]])</f>
        <v>3</v>
      </c>
      <c r="N132" s="16">
        <f>IF(AND(pomiary__2[[#This Row],[godzina2]]&lt;12, pomiary__2[[#This Row],[godzina2]]&gt;=5),pomiary__2[[#This Row],[czujnik5]],0)</f>
        <v>0</v>
      </c>
      <c r="O132" s="14">
        <f>IF(pomiary__2[[#This Row],[zad1_pom]]&lt;&gt;0,1,0)</f>
        <v>0</v>
      </c>
      <c r="P132" s="14"/>
      <c r="Q132" s="14">
        <f>INT(pomiary__2[[#This Row],[czujnik1]]+273.5)</f>
        <v>297</v>
      </c>
      <c r="R132" s="14">
        <f>INT(pomiary__2[[#This Row],[czujnik2]]+273.5)</f>
        <v>295</v>
      </c>
      <c r="S132" s="14">
        <f>INT(pomiary__2[[#This Row],[czujnik3]]+273.5)</f>
        <v>296</v>
      </c>
      <c r="T132" s="14">
        <f>INT(pomiary__2[[#This Row],[czujnik4]]+273.5)</f>
        <v>295</v>
      </c>
      <c r="U132" s="14">
        <f>INT(pomiary__2[[#This Row],[czujnik5]]+273.5)</f>
        <v>295</v>
      </c>
      <c r="V132" s="14">
        <f>INT(pomiary__2[[#This Row],[czujnik6]]+273.5)</f>
        <v>297</v>
      </c>
      <c r="W132" s="14">
        <f>INT(pomiary__2[[#This Row],[czujnik7]]+273.5)</f>
        <v>297</v>
      </c>
      <c r="X132" s="14">
        <f>INT(pomiary__2[[#This Row],[czujnik8]]+273.5)</f>
        <v>294</v>
      </c>
      <c r="Y132" s="14">
        <f>INT(pomiary__2[[#This Row],[czujnik9]]+273.5)</f>
        <v>297</v>
      </c>
      <c r="Z132" s="14">
        <f>INT(pomiary__2[[#This Row],[czujnik10]]+273.5)</f>
        <v>296</v>
      </c>
    </row>
    <row r="133" spans="1:26" s="13" customFormat="1" x14ac:dyDescent="0.25">
      <c r="A133" s="14" t="s">
        <v>207</v>
      </c>
      <c r="B133" s="14" t="s">
        <v>14</v>
      </c>
      <c r="C133" s="14">
        <v>20.11</v>
      </c>
      <c r="D133" s="14">
        <v>23.11</v>
      </c>
      <c r="E133" s="14">
        <v>24.5</v>
      </c>
      <c r="F133" s="14">
        <v>20.38</v>
      </c>
      <c r="G133" s="16">
        <v>22.23</v>
      </c>
      <c r="H133" s="14">
        <v>23.96</v>
      </c>
      <c r="I133" s="14">
        <v>21.22</v>
      </c>
      <c r="J133" s="14">
        <v>24.89</v>
      </c>
      <c r="K133" s="14">
        <v>20.12</v>
      </c>
      <c r="L133" s="14">
        <v>24.1</v>
      </c>
      <c r="M133" s="14">
        <f>HOUR(pomiary__2[[#This Row],[godzina]])</f>
        <v>11</v>
      </c>
      <c r="N133" s="16">
        <f>IF(AND(pomiary__2[[#This Row],[godzina2]]&lt;12, pomiary__2[[#This Row],[godzina2]]&gt;=5),pomiary__2[[#This Row],[czujnik5]],0)</f>
        <v>22.23</v>
      </c>
      <c r="O133" s="14">
        <f>IF(pomiary__2[[#This Row],[zad1_pom]]&lt;&gt;0,1,0)</f>
        <v>1</v>
      </c>
      <c r="P133" s="14"/>
      <c r="Q133" s="14">
        <f>INT(pomiary__2[[#This Row],[czujnik1]]+273.5)</f>
        <v>293</v>
      </c>
      <c r="R133" s="14">
        <f>INT(pomiary__2[[#This Row],[czujnik2]]+273.5)</f>
        <v>296</v>
      </c>
      <c r="S133" s="14">
        <f>INT(pomiary__2[[#This Row],[czujnik3]]+273.5)</f>
        <v>298</v>
      </c>
      <c r="T133" s="14">
        <f>INT(pomiary__2[[#This Row],[czujnik4]]+273.5)</f>
        <v>293</v>
      </c>
      <c r="U133" s="14">
        <f>INT(pomiary__2[[#This Row],[czujnik5]]+273.5)</f>
        <v>295</v>
      </c>
      <c r="V133" s="14">
        <f>INT(pomiary__2[[#This Row],[czujnik6]]+273.5)</f>
        <v>297</v>
      </c>
      <c r="W133" s="14">
        <f>INT(pomiary__2[[#This Row],[czujnik7]]+273.5)</f>
        <v>294</v>
      </c>
      <c r="X133" s="14">
        <f>INT(pomiary__2[[#This Row],[czujnik8]]+273.5)</f>
        <v>298</v>
      </c>
      <c r="Y133" s="14">
        <f>INT(pomiary__2[[#This Row],[czujnik9]]+273.5)</f>
        <v>293</v>
      </c>
      <c r="Z133" s="14">
        <f>INT(pomiary__2[[#This Row],[czujnik10]]+273.5)</f>
        <v>297</v>
      </c>
    </row>
    <row r="134" spans="1:26" s="13" customFormat="1" x14ac:dyDescent="0.25">
      <c r="A134" s="14" t="s">
        <v>208</v>
      </c>
      <c r="B134" s="14" t="s">
        <v>169</v>
      </c>
      <c r="C134" s="14">
        <v>22.99</v>
      </c>
      <c r="D134" s="14">
        <v>21.77</v>
      </c>
      <c r="E134" s="14">
        <v>20.63</v>
      </c>
      <c r="F134" s="14">
        <v>20.59</v>
      </c>
      <c r="G134" s="16">
        <v>21.52</v>
      </c>
      <c r="H134" s="14">
        <v>23.7</v>
      </c>
      <c r="I134" s="14">
        <v>22.05</v>
      </c>
      <c r="J134" s="14">
        <v>23.02</v>
      </c>
      <c r="K134" s="14">
        <v>24.59</v>
      </c>
      <c r="L134" s="14">
        <v>20.99</v>
      </c>
      <c r="M134" s="14">
        <f>HOUR(pomiary__2[[#This Row],[godzina]])</f>
        <v>1</v>
      </c>
      <c r="N134" s="16">
        <f>IF(AND(pomiary__2[[#This Row],[godzina2]]&lt;12, pomiary__2[[#This Row],[godzina2]]&gt;=5),pomiary__2[[#This Row],[czujnik5]],0)</f>
        <v>0</v>
      </c>
      <c r="O134" s="14">
        <f>IF(pomiary__2[[#This Row],[zad1_pom]]&lt;&gt;0,1,0)</f>
        <v>0</v>
      </c>
      <c r="P134" s="14"/>
      <c r="Q134" s="14">
        <f>INT(pomiary__2[[#This Row],[czujnik1]]+273.5)</f>
        <v>296</v>
      </c>
      <c r="R134" s="14">
        <f>INT(pomiary__2[[#This Row],[czujnik2]]+273.5)</f>
        <v>295</v>
      </c>
      <c r="S134" s="14">
        <f>INT(pomiary__2[[#This Row],[czujnik3]]+273.5)</f>
        <v>294</v>
      </c>
      <c r="T134" s="14">
        <f>INT(pomiary__2[[#This Row],[czujnik4]]+273.5)</f>
        <v>294</v>
      </c>
      <c r="U134" s="14">
        <f>INT(pomiary__2[[#This Row],[czujnik5]]+273.5)</f>
        <v>295</v>
      </c>
      <c r="V134" s="14">
        <f>INT(pomiary__2[[#This Row],[czujnik6]]+273.5)</f>
        <v>297</v>
      </c>
      <c r="W134" s="14">
        <f>INT(pomiary__2[[#This Row],[czujnik7]]+273.5)</f>
        <v>295</v>
      </c>
      <c r="X134" s="14">
        <f>INT(pomiary__2[[#This Row],[czujnik8]]+273.5)</f>
        <v>296</v>
      </c>
      <c r="Y134" s="14">
        <f>INT(pomiary__2[[#This Row],[czujnik9]]+273.5)</f>
        <v>298</v>
      </c>
      <c r="Z134" s="14">
        <f>INT(pomiary__2[[#This Row],[czujnik10]]+273.5)</f>
        <v>294</v>
      </c>
    </row>
    <row r="135" spans="1:26" s="13" customFormat="1" x14ac:dyDescent="0.25">
      <c r="A135" s="14" t="s">
        <v>208</v>
      </c>
      <c r="B135" s="14" t="s">
        <v>209</v>
      </c>
      <c r="C135" s="14">
        <v>22.09</v>
      </c>
      <c r="D135" s="14">
        <v>22.11</v>
      </c>
      <c r="E135" s="14">
        <v>23.82</v>
      </c>
      <c r="F135" s="14">
        <v>21.8</v>
      </c>
      <c r="G135" s="16">
        <v>23.42</v>
      </c>
      <c r="H135" s="14">
        <v>23.48</v>
      </c>
      <c r="I135" s="14">
        <v>23.86</v>
      </c>
      <c r="J135" s="14">
        <v>21.65</v>
      </c>
      <c r="K135" s="14">
        <v>24.9</v>
      </c>
      <c r="L135" s="14">
        <v>20.260000000000002</v>
      </c>
      <c r="M135" s="14">
        <f>HOUR(pomiary__2[[#This Row],[godzina]])</f>
        <v>6</v>
      </c>
      <c r="N135" s="16">
        <f>IF(AND(pomiary__2[[#This Row],[godzina2]]&lt;12, pomiary__2[[#This Row],[godzina2]]&gt;=5),pomiary__2[[#This Row],[czujnik5]],0)</f>
        <v>23.42</v>
      </c>
      <c r="O135" s="14">
        <f>IF(pomiary__2[[#This Row],[zad1_pom]]&lt;&gt;0,1,0)</f>
        <v>1</v>
      </c>
      <c r="P135" s="14"/>
      <c r="Q135" s="14">
        <f>INT(pomiary__2[[#This Row],[czujnik1]]+273.5)</f>
        <v>295</v>
      </c>
      <c r="R135" s="14">
        <f>INT(pomiary__2[[#This Row],[czujnik2]]+273.5)</f>
        <v>295</v>
      </c>
      <c r="S135" s="14">
        <f>INT(pomiary__2[[#This Row],[czujnik3]]+273.5)</f>
        <v>297</v>
      </c>
      <c r="T135" s="14">
        <f>INT(pomiary__2[[#This Row],[czujnik4]]+273.5)</f>
        <v>295</v>
      </c>
      <c r="U135" s="14">
        <f>INT(pomiary__2[[#This Row],[czujnik5]]+273.5)</f>
        <v>296</v>
      </c>
      <c r="V135" s="14">
        <f>INT(pomiary__2[[#This Row],[czujnik6]]+273.5)</f>
        <v>296</v>
      </c>
      <c r="W135" s="14">
        <f>INT(pomiary__2[[#This Row],[czujnik7]]+273.5)</f>
        <v>297</v>
      </c>
      <c r="X135" s="14">
        <f>INT(pomiary__2[[#This Row],[czujnik8]]+273.5)</f>
        <v>295</v>
      </c>
      <c r="Y135" s="14">
        <f>INT(pomiary__2[[#This Row],[czujnik9]]+273.5)</f>
        <v>298</v>
      </c>
      <c r="Z135" s="14">
        <f>INT(pomiary__2[[#This Row],[czujnik10]]+273.5)</f>
        <v>293</v>
      </c>
    </row>
    <row r="136" spans="1:26" s="13" customFormat="1" x14ac:dyDescent="0.25">
      <c r="A136" s="14" t="s">
        <v>210</v>
      </c>
      <c r="B136" s="14" t="s">
        <v>211</v>
      </c>
      <c r="C136" s="14">
        <v>22.15</v>
      </c>
      <c r="D136" s="14">
        <v>20.68</v>
      </c>
      <c r="E136" s="14">
        <v>22.12</v>
      </c>
      <c r="F136" s="14">
        <v>21.59</v>
      </c>
      <c r="G136" s="16">
        <v>22.45</v>
      </c>
      <c r="H136" s="14">
        <v>22.03</v>
      </c>
      <c r="I136" s="14">
        <v>20.58</v>
      </c>
      <c r="J136" s="14">
        <v>21.08</v>
      </c>
      <c r="K136" s="14">
        <v>22.52</v>
      </c>
      <c r="L136" s="14">
        <v>20.71</v>
      </c>
      <c r="M136" s="14">
        <f>HOUR(pomiary__2[[#This Row],[godzina]])</f>
        <v>11</v>
      </c>
      <c r="N136" s="16">
        <f>IF(AND(pomiary__2[[#This Row],[godzina2]]&lt;12, pomiary__2[[#This Row],[godzina2]]&gt;=5),pomiary__2[[#This Row],[czujnik5]],0)</f>
        <v>22.45</v>
      </c>
      <c r="O136" s="14">
        <f>IF(pomiary__2[[#This Row],[zad1_pom]]&lt;&gt;0,1,0)</f>
        <v>1</v>
      </c>
      <c r="P136" s="14"/>
      <c r="Q136" s="14">
        <f>INT(pomiary__2[[#This Row],[czujnik1]]+273.5)</f>
        <v>295</v>
      </c>
      <c r="R136" s="14">
        <f>INT(pomiary__2[[#This Row],[czujnik2]]+273.5)</f>
        <v>294</v>
      </c>
      <c r="S136" s="14">
        <f>INT(pomiary__2[[#This Row],[czujnik3]]+273.5)</f>
        <v>295</v>
      </c>
      <c r="T136" s="14">
        <f>INT(pomiary__2[[#This Row],[czujnik4]]+273.5)</f>
        <v>295</v>
      </c>
      <c r="U136" s="14">
        <f>INT(pomiary__2[[#This Row],[czujnik5]]+273.5)</f>
        <v>295</v>
      </c>
      <c r="V136" s="14">
        <f>INT(pomiary__2[[#This Row],[czujnik6]]+273.5)</f>
        <v>295</v>
      </c>
      <c r="W136" s="14">
        <f>INT(pomiary__2[[#This Row],[czujnik7]]+273.5)</f>
        <v>294</v>
      </c>
      <c r="X136" s="14">
        <f>INT(pomiary__2[[#This Row],[czujnik8]]+273.5)</f>
        <v>294</v>
      </c>
      <c r="Y136" s="14">
        <f>INT(pomiary__2[[#This Row],[czujnik9]]+273.5)</f>
        <v>296</v>
      </c>
      <c r="Z136" s="14">
        <f>INT(pomiary__2[[#This Row],[czujnik10]]+273.5)</f>
        <v>294</v>
      </c>
    </row>
    <row r="137" spans="1:26" s="13" customFormat="1" x14ac:dyDescent="0.25">
      <c r="A137" s="14" t="s">
        <v>212</v>
      </c>
      <c r="B137" s="14" t="s">
        <v>213</v>
      </c>
      <c r="C137" s="14">
        <v>20.149999999999999</v>
      </c>
      <c r="D137" s="14">
        <v>21.69</v>
      </c>
      <c r="E137" s="14">
        <v>22.88</v>
      </c>
      <c r="F137" s="14">
        <v>23.7</v>
      </c>
      <c r="G137" s="16">
        <v>22.32</v>
      </c>
      <c r="H137" s="14">
        <v>20.55</v>
      </c>
      <c r="I137" s="14">
        <v>24.02</v>
      </c>
      <c r="J137" s="14">
        <v>23.15</v>
      </c>
      <c r="K137" s="14">
        <v>21.8</v>
      </c>
      <c r="L137" s="14">
        <v>23.78</v>
      </c>
      <c r="M137" s="14">
        <f>HOUR(pomiary__2[[#This Row],[godzina]])</f>
        <v>0</v>
      </c>
      <c r="N137" s="16">
        <f>IF(AND(pomiary__2[[#This Row],[godzina2]]&lt;12, pomiary__2[[#This Row],[godzina2]]&gt;=5),pomiary__2[[#This Row],[czujnik5]],0)</f>
        <v>0</v>
      </c>
      <c r="O137" s="14">
        <f>IF(pomiary__2[[#This Row],[zad1_pom]]&lt;&gt;0,1,0)</f>
        <v>0</v>
      </c>
      <c r="P137" s="14"/>
      <c r="Q137" s="14">
        <f>INT(pomiary__2[[#This Row],[czujnik1]]+273.5)</f>
        <v>293</v>
      </c>
      <c r="R137" s="14">
        <f>INT(pomiary__2[[#This Row],[czujnik2]]+273.5)</f>
        <v>295</v>
      </c>
      <c r="S137" s="14">
        <f>INT(pomiary__2[[#This Row],[czujnik3]]+273.5)</f>
        <v>296</v>
      </c>
      <c r="T137" s="14">
        <f>INT(pomiary__2[[#This Row],[czujnik4]]+273.5)</f>
        <v>297</v>
      </c>
      <c r="U137" s="14">
        <f>INT(pomiary__2[[#This Row],[czujnik5]]+273.5)</f>
        <v>295</v>
      </c>
      <c r="V137" s="14">
        <f>INT(pomiary__2[[#This Row],[czujnik6]]+273.5)</f>
        <v>294</v>
      </c>
      <c r="W137" s="14">
        <f>INT(pomiary__2[[#This Row],[czujnik7]]+273.5)</f>
        <v>297</v>
      </c>
      <c r="X137" s="14">
        <f>INT(pomiary__2[[#This Row],[czujnik8]]+273.5)</f>
        <v>296</v>
      </c>
      <c r="Y137" s="14">
        <f>INT(pomiary__2[[#This Row],[czujnik9]]+273.5)</f>
        <v>295</v>
      </c>
      <c r="Z137" s="14">
        <f>INT(pomiary__2[[#This Row],[czujnik10]]+273.5)</f>
        <v>297</v>
      </c>
    </row>
    <row r="138" spans="1:26" s="13" customFormat="1" x14ac:dyDescent="0.25">
      <c r="A138" s="14" t="s">
        <v>212</v>
      </c>
      <c r="B138" s="14" t="s">
        <v>125</v>
      </c>
      <c r="C138" s="14">
        <v>21.66</v>
      </c>
      <c r="D138" s="14">
        <v>23.29</v>
      </c>
      <c r="E138" s="14">
        <v>23.15</v>
      </c>
      <c r="F138" s="14">
        <v>21.38</v>
      </c>
      <c r="G138" s="16">
        <v>22.83</v>
      </c>
      <c r="H138" s="14">
        <v>23.77</v>
      </c>
      <c r="I138" s="14">
        <v>23.64</v>
      </c>
      <c r="J138" s="14">
        <v>23.45</v>
      </c>
      <c r="K138" s="14">
        <v>23.36</v>
      </c>
      <c r="L138" s="14">
        <v>22.48</v>
      </c>
      <c r="M138" s="14">
        <f>HOUR(pomiary__2[[#This Row],[godzina]])</f>
        <v>4</v>
      </c>
      <c r="N138" s="16">
        <f>IF(AND(pomiary__2[[#This Row],[godzina2]]&lt;12, pomiary__2[[#This Row],[godzina2]]&gt;=5),pomiary__2[[#This Row],[czujnik5]],0)</f>
        <v>0</v>
      </c>
      <c r="O138" s="14">
        <f>IF(pomiary__2[[#This Row],[zad1_pom]]&lt;&gt;0,1,0)</f>
        <v>0</v>
      </c>
      <c r="P138" s="14"/>
      <c r="Q138" s="14">
        <f>INT(pomiary__2[[#This Row],[czujnik1]]+273.5)</f>
        <v>295</v>
      </c>
      <c r="R138" s="14">
        <f>INT(pomiary__2[[#This Row],[czujnik2]]+273.5)</f>
        <v>296</v>
      </c>
      <c r="S138" s="14">
        <f>INT(pomiary__2[[#This Row],[czujnik3]]+273.5)</f>
        <v>296</v>
      </c>
      <c r="T138" s="14">
        <f>INT(pomiary__2[[#This Row],[czujnik4]]+273.5)</f>
        <v>294</v>
      </c>
      <c r="U138" s="14">
        <f>INT(pomiary__2[[#This Row],[czujnik5]]+273.5)</f>
        <v>296</v>
      </c>
      <c r="V138" s="14">
        <f>INT(pomiary__2[[#This Row],[czujnik6]]+273.5)</f>
        <v>297</v>
      </c>
      <c r="W138" s="14">
        <f>INT(pomiary__2[[#This Row],[czujnik7]]+273.5)</f>
        <v>297</v>
      </c>
      <c r="X138" s="14">
        <f>INT(pomiary__2[[#This Row],[czujnik8]]+273.5)</f>
        <v>296</v>
      </c>
      <c r="Y138" s="14">
        <f>INT(pomiary__2[[#This Row],[czujnik9]]+273.5)</f>
        <v>296</v>
      </c>
      <c r="Z138" s="14">
        <f>INT(pomiary__2[[#This Row],[czujnik10]]+273.5)</f>
        <v>295</v>
      </c>
    </row>
    <row r="139" spans="1:26" s="13" customFormat="1" x14ac:dyDescent="0.25">
      <c r="A139" s="14" t="s">
        <v>214</v>
      </c>
      <c r="B139" s="14" t="s">
        <v>203</v>
      </c>
      <c r="C139" s="14">
        <v>20.57</v>
      </c>
      <c r="D139" s="14">
        <v>21.99</v>
      </c>
      <c r="E139" s="14">
        <v>23.24</v>
      </c>
      <c r="F139" s="14">
        <v>20.5</v>
      </c>
      <c r="G139" s="16">
        <v>23.35</v>
      </c>
      <c r="H139" s="14">
        <v>21.21</v>
      </c>
      <c r="I139" s="14">
        <v>24.55</v>
      </c>
      <c r="J139" s="14">
        <v>20.53</v>
      </c>
      <c r="K139" s="14">
        <v>22.69</v>
      </c>
      <c r="L139" s="14">
        <v>21.43</v>
      </c>
      <c r="M139" s="14">
        <f>HOUR(pomiary__2[[#This Row],[godzina]])</f>
        <v>10</v>
      </c>
      <c r="N139" s="16">
        <f>IF(AND(pomiary__2[[#This Row],[godzina2]]&lt;12, pomiary__2[[#This Row],[godzina2]]&gt;=5),pomiary__2[[#This Row],[czujnik5]],0)</f>
        <v>23.35</v>
      </c>
      <c r="O139" s="14">
        <f>IF(pomiary__2[[#This Row],[zad1_pom]]&lt;&gt;0,1,0)</f>
        <v>1</v>
      </c>
      <c r="P139" s="14"/>
      <c r="Q139" s="14">
        <f>INT(pomiary__2[[#This Row],[czujnik1]]+273.5)</f>
        <v>294</v>
      </c>
      <c r="R139" s="14">
        <f>INT(pomiary__2[[#This Row],[czujnik2]]+273.5)</f>
        <v>295</v>
      </c>
      <c r="S139" s="14">
        <f>INT(pomiary__2[[#This Row],[czujnik3]]+273.5)</f>
        <v>296</v>
      </c>
      <c r="T139" s="14">
        <f>INT(pomiary__2[[#This Row],[czujnik4]]+273.5)</f>
        <v>294</v>
      </c>
      <c r="U139" s="14">
        <f>INT(pomiary__2[[#This Row],[czujnik5]]+273.5)</f>
        <v>296</v>
      </c>
      <c r="V139" s="14">
        <f>INT(pomiary__2[[#This Row],[czujnik6]]+273.5)</f>
        <v>294</v>
      </c>
      <c r="W139" s="14">
        <f>INT(pomiary__2[[#This Row],[czujnik7]]+273.5)</f>
        <v>298</v>
      </c>
      <c r="X139" s="14">
        <f>INT(pomiary__2[[#This Row],[czujnik8]]+273.5)</f>
        <v>294</v>
      </c>
      <c r="Y139" s="14">
        <f>INT(pomiary__2[[#This Row],[czujnik9]]+273.5)</f>
        <v>296</v>
      </c>
      <c r="Z139" s="14">
        <f>INT(pomiary__2[[#This Row],[czujnik10]]+273.5)</f>
        <v>294</v>
      </c>
    </row>
    <row r="140" spans="1:26" s="13" customFormat="1" x14ac:dyDescent="0.25">
      <c r="A140" s="14" t="s">
        <v>215</v>
      </c>
      <c r="B140" s="14" t="s">
        <v>216</v>
      </c>
      <c r="C140" s="14">
        <v>21.59</v>
      </c>
      <c r="D140" s="14">
        <v>23.58</v>
      </c>
      <c r="E140" s="14">
        <v>20.88</v>
      </c>
      <c r="F140" s="14">
        <v>23.01</v>
      </c>
      <c r="G140" s="16">
        <v>23</v>
      </c>
      <c r="H140" s="14">
        <v>24.37</v>
      </c>
      <c r="I140" s="14">
        <v>23.73</v>
      </c>
      <c r="J140" s="14">
        <v>20.41</v>
      </c>
      <c r="K140" s="14">
        <v>20.39</v>
      </c>
      <c r="L140" s="14">
        <v>20.8</v>
      </c>
      <c r="M140" s="14">
        <f>HOUR(pomiary__2[[#This Row],[godzina]])</f>
        <v>0</v>
      </c>
      <c r="N140" s="16">
        <f>IF(AND(pomiary__2[[#This Row],[godzina2]]&lt;12, pomiary__2[[#This Row],[godzina2]]&gt;=5),pomiary__2[[#This Row],[czujnik5]],0)</f>
        <v>0</v>
      </c>
      <c r="O140" s="14">
        <f>IF(pomiary__2[[#This Row],[zad1_pom]]&lt;&gt;0,1,0)</f>
        <v>0</v>
      </c>
      <c r="P140" s="14"/>
      <c r="Q140" s="14">
        <f>INT(pomiary__2[[#This Row],[czujnik1]]+273.5)</f>
        <v>295</v>
      </c>
      <c r="R140" s="14">
        <f>INT(pomiary__2[[#This Row],[czujnik2]]+273.5)</f>
        <v>297</v>
      </c>
      <c r="S140" s="14">
        <f>INT(pomiary__2[[#This Row],[czujnik3]]+273.5)</f>
        <v>294</v>
      </c>
      <c r="T140" s="14">
        <f>INT(pomiary__2[[#This Row],[czujnik4]]+273.5)</f>
        <v>296</v>
      </c>
      <c r="U140" s="14">
        <f>INT(pomiary__2[[#This Row],[czujnik5]]+273.5)</f>
        <v>296</v>
      </c>
      <c r="V140" s="14">
        <f>INT(pomiary__2[[#This Row],[czujnik6]]+273.5)</f>
        <v>297</v>
      </c>
      <c r="W140" s="14">
        <f>INT(pomiary__2[[#This Row],[czujnik7]]+273.5)</f>
        <v>297</v>
      </c>
      <c r="X140" s="14">
        <f>INT(pomiary__2[[#This Row],[czujnik8]]+273.5)</f>
        <v>293</v>
      </c>
      <c r="Y140" s="14">
        <f>INT(pomiary__2[[#This Row],[czujnik9]]+273.5)</f>
        <v>293</v>
      </c>
      <c r="Z140" s="14">
        <f>INT(pomiary__2[[#This Row],[czujnik10]]+273.5)</f>
        <v>294</v>
      </c>
    </row>
    <row r="141" spans="1:26" s="13" customFormat="1" x14ac:dyDescent="0.25">
      <c r="A141" s="14" t="s">
        <v>215</v>
      </c>
      <c r="B141" s="14" t="s">
        <v>217</v>
      </c>
      <c r="C141" s="14">
        <v>20.93</v>
      </c>
      <c r="D141" s="14">
        <v>20.239999999999998</v>
      </c>
      <c r="E141" s="14">
        <v>22.85</v>
      </c>
      <c r="F141" s="14">
        <v>21.54</v>
      </c>
      <c r="G141" s="16">
        <v>23.07</v>
      </c>
      <c r="H141" s="14">
        <v>20.65</v>
      </c>
      <c r="I141" s="14">
        <v>24.44</v>
      </c>
      <c r="J141" s="14">
        <v>20.95</v>
      </c>
      <c r="K141" s="14">
        <v>21.69</v>
      </c>
      <c r="L141" s="14">
        <v>22.41</v>
      </c>
      <c r="M141" s="14">
        <f>HOUR(pomiary__2[[#This Row],[godzina]])</f>
        <v>5</v>
      </c>
      <c r="N141" s="16">
        <f>IF(AND(pomiary__2[[#This Row],[godzina2]]&lt;12, pomiary__2[[#This Row],[godzina2]]&gt;=5),pomiary__2[[#This Row],[czujnik5]],0)</f>
        <v>23.07</v>
      </c>
      <c r="O141" s="14">
        <f>IF(pomiary__2[[#This Row],[zad1_pom]]&lt;&gt;0,1,0)</f>
        <v>1</v>
      </c>
      <c r="P141" s="14"/>
      <c r="Q141" s="14">
        <f>INT(pomiary__2[[#This Row],[czujnik1]]+273.5)</f>
        <v>294</v>
      </c>
      <c r="R141" s="14">
        <f>INT(pomiary__2[[#This Row],[czujnik2]]+273.5)</f>
        <v>293</v>
      </c>
      <c r="S141" s="14">
        <f>INT(pomiary__2[[#This Row],[czujnik3]]+273.5)</f>
        <v>296</v>
      </c>
      <c r="T141" s="14">
        <f>INT(pomiary__2[[#This Row],[czujnik4]]+273.5)</f>
        <v>295</v>
      </c>
      <c r="U141" s="14">
        <f>INT(pomiary__2[[#This Row],[czujnik5]]+273.5)</f>
        <v>296</v>
      </c>
      <c r="V141" s="14">
        <f>INT(pomiary__2[[#This Row],[czujnik6]]+273.5)</f>
        <v>294</v>
      </c>
      <c r="W141" s="14">
        <f>INT(pomiary__2[[#This Row],[czujnik7]]+273.5)</f>
        <v>297</v>
      </c>
      <c r="X141" s="14">
        <f>INT(pomiary__2[[#This Row],[czujnik8]]+273.5)</f>
        <v>294</v>
      </c>
      <c r="Y141" s="14">
        <f>INT(pomiary__2[[#This Row],[czujnik9]]+273.5)</f>
        <v>295</v>
      </c>
      <c r="Z141" s="14">
        <f>INT(pomiary__2[[#This Row],[czujnik10]]+273.5)</f>
        <v>295</v>
      </c>
    </row>
    <row r="142" spans="1:26" s="13" customFormat="1" x14ac:dyDescent="0.25">
      <c r="A142" s="14" t="s">
        <v>218</v>
      </c>
      <c r="B142" s="14" t="s">
        <v>115</v>
      </c>
      <c r="C142" s="14">
        <v>16.41</v>
      </c>
      <c r="D142" s="14">
        <v>15.29</v>
      </c>
      <c r="E142" s="14">
        <v>10.48</v>
      </c>
      <c r="F142" s="14">
        <v>14.09</v>
      </c>
      <c r="G142" s="16">
        <v>19.38</v>
      </c>
      <c r="H142" s="14">
        <v>10.14</v>
      </c>
      <c r="I142" s="14">
        <v>10.74</v>
      </c>
      <c r="J142" s="14">
        <v>15.18</v>
      </c>
      <c r="K142" s="14">
        <v>12.67</v>
      </c>
      <c r="L142" s="14">
        <v>14.37</v>
      </c>
      <c r="M142" s="14">
        <f>HOUR(pomiary__2[[#This Row],[godzina]])</f>
        <v>8</v>
      </c>
      <c r="N142" s="16">
        <f>IF(AND(pomiary__2[[#This Row],[godzina2]]&lt;12, pomiary__2[[#This Row],[godzina2]]&gt;=5),pomiary__2[[#This Row],[czujnik5]],0)</f>
        <v>19.38</v>
      </c>
      <c r="O142" s="14">
        <f>IF(pomiary__2[[#This Row],[zad1_pom]]&lt;&gt;0,1,0)</f>
        <v>1</v>
      </c>
      <c r="P142" s="14"/>
      <c r="Q142" s="14">
        <f>INT(pomiary__2[[#This Row],[czujnik1]]+273.5)</f>
        <v>289</v>
      </c>
      <c r="R142" s="14">
        <f>INT(pomiary__2[[#This Row],[czujnik2]]+273.5)</f>
        <v>288</v>
      </c>
      <c r="S142" s="14">
        <f>INT(pomiary__2[[#This Row],[czujnik3]]+273.5)</f>
        <v>283</v>
      </c>
      <c r="T142" s="14">
        <f>INT(pomiary__2[[#This Row],[czujnik4]]+273.5)</f>
        <v>287</v>
      </c>
      <c r="U142" s="14">
        <f>INT(pomiary__2[[#This Row],[czujnik5]]+273.5)</f>
        <v>292</v>
      </c>
      <c r="V142" s="14">
        <f>INT(pomiary__2[[#This Row],[czujnik6]]+273.5)</f>
        <v>283</v>
      </c>
      <c r="W142" s="14">
        <f>INT(pomiary__2[[#This Row],[czujnik7]]+273.5)</f>
        <v>284</v>
      </c>
      <c r="X142" s="14">
        <f>INT(pomiary__2[[#This Row],[czujnik8]]+273.5)</f>
        <v>288</v>
      </c>
      <c r="Y142" s="14">
        <f>INT(pomiary__2[[#This Row],[czujnik9]]+273.5)</f>
        <v>286</v>
      </c>
      <c r="Z142" s="14">
        <f>INT(pomiary__2[[#This Row],[czujnik10]]+273.5)</f>
        <v>287</v>
      </c>
    </row>
    <row r="143" spans="1:26" s="13" customFormat="1" x14ac:dyDescent="0.25">
      <c r="A143" s="14" t="s">
        <v>218</v>
      </c>
      <c r="B143" s="14" t="s">
        <v>219</v>
      </c>
      <c r="C143" s="14">
        <v>16.52</v>
      </c>
      <c r="D143" s="14">
        <v>12.24</v>
      </c>
      <c r="E143" s="14">
        <v>15.91</v>
      </c>
      <c r="F143" s="14">
        <v>15.35</v>
      </c>
      <c r="G143" s="16">
        <v>17</v>
      </c>
      <c r="H143" s="14">
        <v>16.29</v>
      </c>
      <c r="I143" s="14">
        <v>10.94</v>
      </c>
      <c r="J143" s="14">
        <v>17.579999999999998</v>
      </c>
      <c r="K143" s="14">
        <v>14.73</v>
      </c>
      <c r="L143" s="14">
        <v>15.82</v>
      </c>
      <c r="M143" s="14">
        <f>HOUR(pomiary__2[[#This Row],[godzina]])</f>
        <v>8</v>
      </c>
      <c r="N143" s="16">
        <f>IF(AND(pomiary__2[[#This Row],[godzina2]]&lt;12, pomiary__2[[#This Row],[godzina2]]&gt;=5),pomiary__2[[#This Row],[czujnik5]],0)</f>
        <v>17</v>
      </c>
      <c r="O143" s="14">
        <f>IF(pomiary__2[[#This Row],[zad1_pom]]&lt;&gt;0,1,0)</f>
        <v>1</v>
      </c>
      <c r="P143" s="14"/>
      <c r="Q143" s="14">
        <f>INT(pomiary__2[[#This Row],[czujnik1]]+273.5)</f>
        <v>290</v>
      </c>
      <c r="R143" s="14">
        <f>INT(pomiary__2[[#This Row],[czujnik2]]+273.5)</f>
        <v>285</v>
      </c>
      <c r="S143" s="14">
        <f>INT(pomiary__2[[#This Row],[czujnik3]]+273.5)</f>
        <v>289</v>
      </c>
      <c r="T143" s="14">
        <f>INT(pomiary__2[[#This Row],[czujnik4]]+273.5)</f>
        <v>288</v>
      </c>
      <c r="U143" s="14">
        <f>INT(pomiary__2[[#This Row],[czujnik5]]+273.5)</f>
        <v>290</v>
      </c>
      <c r="V143" s="14">
        <f>INT(pomiary__2[[#This Row],[czujnik6]]+273.5)</f>
        <v>289</v>
      </c>
      <c r="W143" s="14">
        <f>INT(pomiary__2[[#This Row],[czujnik7]]+273.5)</f>
        <v>284</v>
      </c>
      <c r="X143" s="14">
        <f>INT(pomiary__2[[#This Row],[czujnik8]]+273.5)</f>
        <v>291</v>
      </c>
      <c r="Y143" s="14">
        <f>INT(pomiary__2[[#This Row],[czujnik9]]+273.5)</f>
        <v>288</v>
      </c>
      <c r="Z143" s="14">
        <f>INT(pomiary__2[[#This Row],[czujnik10]]+273.5)</f>
        <v>289</v>
      </c>
    </row>
    <row r="144" spans="1:26" s="13" customFormat="1" x14ac:dyDescent="0.25">
      <c r="A144" s="14" t="s">
        <v>220</v>
      </c>
      <c r="B144" s="14" t="s">
        <v>221</v>
      </c>
      <c r="C144" s="14">
        <v>13.93</v>
      </c>
      <c r="D144" s="14">
        <v>15.26</v>
      </c>
      <c r="E144" s="14">
        <v>13.17</v>
      </c>
      <c r="F144" s="14">
        <v>15.12</v>
      </c>
      <c r="G144" s="16">
        <v>16.059999999999999</v>
      </c>
      <c r="H144" s="14">
        <v>14.37</v>
      </c>
      <c r="I144" s="14">
        <v>20</v>
      </c>
      <c r="J144" s="14">
        <v>14.27</v>
      </c>
      <c r="K144" s="14">
        <v>12.07</v>
      </c>
      <c r="L144" s="14">
        <v>11.12</v>
      </c>
      <c r="M144" s="14">
        <f>HOUR(pomiary__2[[#This Row],[godzina]])</f>
        <v>11</v>
      </c>
      <c r="N144" s="16">
        <f>IF(AND(pomiary__2[[#This Row],[godzina2]]&lt;12, pomiary__2[[#This Row],[godzina2]]&gt;=5),pomiary__2[[#This Row],[czujnik5]],0)</f>
        <v>16.059999999999999</v>
      </c>
      <c r="O144" s="14">
        <f>IF(pomiary__2[[#This Row],[zad1_pom]]&lt;&gt;0,1,0)</f>
        <v>1</v>
      </c>
      <c r="P144" s="14"/>
      <c r="Q144" s="14">
        <f>INT(pomiary__2[[#This Row],[czujnik1]]+273.5)</f>
        <v>287</v>
      </c>
      <c r="R144" s="14">
        <f>INT(pomiary__2[[#This Row],[czujnik2]]+273.5)</f>
        <v>288</v>
      </c>
      <c r="S144" s="14">
        <f>INT(pomiary__2[[#This Row],[czujnik3]]+273.5)</f>
        <v>286</v>
      </c>
      <c r="T144" s="14">
        <f>INT(pomiary__2[[#This Row],[czujnik4]]+273.5)</f>
        <v>288</v>
      </c>
      <c r="U144" s="14">
        <f>INT(pomiary__2[[#This Row],[czujnik5]]+273.5)</f>
        <v>289</v>
      </c>
      <c r="V144" s="14">
        <f>INT(pomiary__2[[#This Row],[czujnik6]]+273.5)</f>
        <v>287</v>
      </c>
      <c r="W144" s="14">
        <f>INT(pomiary__2[[#This Row],[czujnik7]]+273.5)</f>
        <v>293</v>
      </c>
      <c r="X144" s="14">
        <f>INT(pomiary__2[[#This Row],[czujnik8]]+273.5)</f>
        <v>287</v>
      </c>
      <c r="Y144" s="14">
        <f>INT(pomiary__2[[#This Row],[czujnik9]]+273.5)</f>
        <v>285</v>
      </c>
      <c r="Z144" s="14">
        <f>INT(pomiary__2[[#This Row],[czujnik10]]+273.5)</f>
        <v>284</v>
      </c>
    </row>
    <row r="145" spans="1:26" s="13" customFormat="1" x14ac:dyDescent="0.25">
      <c r="A145" s="14" t="s">
        <v>222</v>
      </c>
      <c r="B145" s="14" t="s">
        <v>223</v>
      </c>
      <c r="C145" s="14">
        <v>10.24</v>
      </c>
      <c r="D145" s="14">
        <v>18.010000000000002</v>
      </c>
      <c r="E145" s="14">
        <v>15.2</v>
      </c>
      <c r="F145" s="14">
        <v>14.43</v>
      </c>
      <c r="G145" s="16">
        <v>10.85</v>
      </c>
      <c r="H145" s="14">
        <v>16.73</v>
      </c>
      <c r="I145" s="14">
        <v>19.93</v>
      </c>
      <c r="J145" s="14">
        <v>17.36</v>
      </c>
      <c r="K145" s="14">
        <v>16.77</v>
      </c>
      <c r="L145" s="14">
        <v>17.64</v>
      </c>
      <c r="M145" s="14">
        <f>HOUR(pomiary__2[[#This Row],[godzina]])</f>
        <v>8</v>
      </c>
      <c r="N145" s="16">
        <f>IF(AND(pomiary__2[[#This Row],[godzina2]]&lt;12, pomiary__2[[#This Row],[godzina2]]&gt;=5),pomiary__2[[#This Row],[czujnik5]],0)</f>
        <v>10.85</v>
      </c>
      <c r="O145" s="14">
        <f>IF(pomiary__2[[#This Row],[zad1_pom]]&lt;&gt;0,1,0)</f>
        <v>1</v>
      </c>
      <c r="P145" s="14"/>
      <c r="Q145" s="14">
        <f>INT(pomiary__2[[#This Row],[czujnik1]]+273.5)</f>
        <v>283</v>
      </c>
      <c r="R145" s="14">
        <f>INT(pomiary__2[[#This Row],[czujnik2]]+273.5)</f>
        <v>291</v>
      </c>
      <c r="S145" s="14">
        <f>INT(pomiary__2[[#This Row],[czujnik3]]+273.5)</f>
        <v>288</v>
      </c>
      <c r="T145" s="14">
        <f>INT(pomiary__2[[#This Row],[czujnik4]]+273.5)</f>
        <v>287</v>
      </c>
      <c r="U145" s="14">
        <f>INT(pomiary__2[[#This Row],[czujnik5]]+273.5)</f>
        <v>284</v>
      </c>
      <c r="V145" s="14">
        <f>INT(pomiary__2[[#This Row],[czujnik6]]+273.5)</f>
        <v>290</v>
      </c>
      <c r="W145" s="14">
        <f>INT(pomiary__2[[#This Row],[czujnik7]]+273.5)</f>
        <v>293</v>
      </c>
      <c r="X145" s="14">
        <f>INT(pomiary__2[[#This Row],[czujnik8]]+273.5)</f>
        <v>290</v>
      </c>
      <c r="Y145" s="14">
        <f>INT(pomiary__2[[#This Row],[czujnik9]]+273.5)</f>
        <v>290</v>
      </c>
      <c r="Z145" s="14">
        <f>INT(pomiary__2[[#This Row],[czujnik10]]+273.5)</f>
        <v>291</v>
      </c>
    </row>
    <row r="146" spans="1:26" s="13" customFormat="1" x14ac:dyDescent="0.25">
      <c r="A146" s="14" t="s">
        <v>222</v>
      </c>
      <c r="B146" s="14" t="s">
        <v>194</v>
      </c>
      <c r="C146" s="14">
        <v>17.559999999999999</v>
      </c>
      <c r="D146" s="14">
        <v>14.82</v>
      </c>
      <c r="E146" s="14">
        <v>12.26</v>
      </c>
      <c r="F146" s="14">
        <v>17.920000000000002</v>
      </c>
      <c r="G146" s="16">
        <v>14.86</v>
      </c>
      <c r="H146" s="14">
        <v>11.11</v>
      </c>
      <c r="I146" s="14">
        <v>16.11</v>
      </c>
      <c r="J146" s="14">
        <v>18.66</v>
      </c>
      <c r="K146" s="14">
        <v>14.11</v>
      </c>
      <c r="L146" s="14">
        <v>19.510000000000002</v>
      </c>
      <c r="M146" s="14">
        <f>HOUR(pomiary__2[[#This Row],[godzina]])</f>
        <v>10</v>
      </c>
      <c r="N146" s="16">
        <f>IF(AND(pomiary__2[[#This Row],[godzina2]]&lt;12, pomiary__2[[#This Row],[godzina2]]&gt;=5),pomiary__2[[#This Row],[czujnik5]],0)</f>
        <v>14.86</v>
      </c>
      <c r="O146" s="14">
        <f>IF(pomiary__2[[#This Row],[zad1_pom]]&lt;&gt;0,1,0)</f>
        <v>1</v>
      </c>
      <c r="P146" s="14"/>
      <c r="Q146" s="14">
        <f>INT(pomiary__2[[#This Row],[czujnik1]]+273.5)</f>
        <v>291</v>
      </c>
      <c r="R146" s="14">
        <f>INT(pomiary__2[[#This Row],[czujnik2]]+273.5)</f>
        <v>288</v>
      </c>
      <c r="S146" s="14">
        <f>INT(pomiary__2[[#This Row],[czujnik3]]+273.5)</f>
        <v>285</v>
      </c>
      <c r="T146" s="14">
        <f>INT(pomiary__2[[#This Row],[czujnik4]]+273.5)</f>
        <v>291</v>
      </c>
      <c r="U146" s="14">
        <f>INT(pomiary__2[[#This Row],[czujnik5]]+273.5)</f>
        <v>288</v>
      </c>
      <c r="V146" s="14">
        <f>INT(pomiary__2[[#This Row],[czujnik6]]+273.5)</f>
        <v>284</v>
      </c>
      <c r="W146" s="14">
        <f>INT(pomiary__2[[#This Row],[czujnik7]]+273.5)</f>
        <v>289</v>
      </c>
      <c r="X146" s="14">
        <f>INT(pomiary__2[[#This Row],[czujnik8]]+273.5)</f>
        <v>292</v>
      </c>
      <c r="Y146" s="14">
        <f>INT(pomiary__2[[#This Row],[czujnik9]]+273.5)</f>
        <v>287</v>
      </c>
      <c r="Z146" s="14">
        <f>INT(pomiary__2[[#This Row],[czujnik10]]+273.5)</f>
        <v>293</v>
      </c>
    </row>
    <row r="147" spans="1:26" s="13" customFormat="1" x14ac:dyDescent="0.25">
      <c r="A147" s="14" t="s">
        <v>224</v>
      </c>
      <c r="B147" s="14" t="s">
        <v>203</v>
      </c>
      <c r="C147" s="14">
        <v>13.59</v>
      </c>
      <c r="D147" s="14">
        <v>11.82</v>
      </c>
      <c r="E147" s="14">
        <v>11.56</v>
      </c>
      <c r="F147" s="14">
        <v>19.809999999999999</v>
      </c>
      <c r="G147" s="16">
        <v>16.45</v>
      </c>
      <c r="H147" s="14">
        <v>13.39</v>
      </c>
      <c r="I147" s="14">
        <v>17.64</v>
      </c>
      <c r="J147" s="14">
        <v>13.05</v>
      </c>
      <c r="K147" s="14">
        <v>13.95</v>
      </c>
      <c r="L147" s="14">
        <v>16.04</v>
      </c>
      <c r="M147" s="14">
        <f>HOUR(pomiary__2[[#This Row],[godzina]])</f>
        <v>10</v>
      </c>
      <c r="N147" s="16">
        <f>IF(AND(pomiary__2[[#This Row],[godzina2]]&lt;12, pomiary__2[[#This Row],[godzina2]]&gt;=5),pomiary__2[[#This Row],[czujnik5]],0)</f>
        <v>16.45</v>
      </c>
      <c r="O147" s="14">
        <f>IF(pomiary__2[[#This Row],[zad1_pom]]&lt;&gt;0,1,0)</f>
        <v>1</v>
      </c>
      <c r="P147" s="14"/>
      <c r="Q147" s="14">
        <f>INT(pomiary__2[[#This Row],[czujnik1]]+273.5)</f>
        <v>287</v>
      </c>
      <c r="R147" s="14">
        <f>INT(pomiary__2[[#This Row],[czujnik2]]+273.5)</f>
        <v>285</v>
      </c>
      <c r="S147" s="14">
        <f>INT(pomiary__2[[#This Row],[czujnik3]]+273.5)</f>
        <v>285</v>
      </c>
      <c r="T147" s="14">
        <f>INT(pomiary__2[[#This Row],[czujnik4]]+273.5)</f>
        <v>293</v>
      </c>
      <c r="U147" s="14">
        <f>INT(pomiary__2[[#This Row],[czujnik5]]+273.5)</f>
        <v>289</v>
      </c>
      <c r="V147" s="14">
        <f>INT(pomiary__2[[#This Row],[czujnik6]]+273.5)</f>
        <v>286</v>
      </c>
      <c r="W147" s="14">
        <f>INT(pomiary__2[[#This Row],[czujnik7]]+273.5)</f>
        <v>291</v>
      </c>
      <c r="X147" s="14">
        <f>INT(pomiary__2[[#This Row],[czujnik8]]+273.5)</f>
        <v>286</v>
      </c>
      <c r="Y147" s="14">
        <f>INT(pomiary__2[[#This Row],[czujnik9]]+273.5)</f>
        <v>287</v>
      </c>
      <c r="Z147" s="14">
        <f>INT(pomiary__2[[#This Row],[czujnik10]]+273.5)</f>
        <v>289</v>
      </c>
    </row>
    <row r="148" spans="1:26" s="13" customFormat="1" x14ac:dyDescent="0.25">
      <c r="A148" s="14" t="s">
        <v>225</v>
      </c>
      <c r="B148" s="14" t="s">
        <v>125</v>
      </c>
      <c r="C148" s="14">
        <v>12.35</v>
      </c>
      <c r="D148" s="14">
        <v>18.39</v>
      </c>
      <c r="E148" s="14">
        <v>19.010000000000002</v>
      </c>
      <c r="F148" s="14">
        <v>18.13</v>
      </c>
      <c r="G148" s="16">
        <v>18.46</v>
      </c>
      <c r="H148" s="14">
        <v>19.600000000000001</v>
      </c>
      <c r="I148" s="14">
        <v>12.16</v>
      </c>
      <c r="J148" s="14">
        <v>19.899999999999999</v>
      </c>
      <c r="K148" s="14">
        <v>10.16</v>
      </c>
      <c r="L148" s="14">
        <v>19.96</v>
      </c>
      <c r="M148" s="14">
        <f>HOUR(pomiary__2[[#This Row],[godzina]])</f>
        <v>4</v>
      </c>
      <c r="N148" s="16">
        <f>IF(AND(pomiary__2[[#This Row],[godzina2]]&lt;12, pomiary__2[[#This Row],[godzina2]]&gt;=5),pomiary__2[[#This Row],[czujnik5]],0)</f>
        <v>0</v>
      </c>
      <c r="O148" s="14">
        <f>IF(pomiary__2[[#This Row],[zad1_pom]]&lt;&gt;0,1,0)</f>
        <v>0</v>
      </c>
      <c r="P148" s="14"/>
      <c r="Q148" s="14">
        <f>INT(pomiary__2[[#This Row],[czujnik1]]+273.5)</f>
        <v>285</v>
      </c>
      <c r="R148" s="14">
        <f>INT(pomiary__2[[#This Row],[czujnik2]]+273.5)</f>
        <v>291</v>
      </c>
      <c r="S148" s="14">
        <f>INT(pomiary__2[[#This Row],[czujnik3]]+273.5)</f>
        <v>292</v>
      </c>
      <c r="T148" s="14">
        <f>INT(pomiary__2[[#This Row],[czujnik4]]+273.5)</f>
        <v>291</v>
      </c>
      <c r="U148" s="14">
        <f>INT(pomiary__2[[#This Row],[czujnik5]]+273.5)</f>
        <v>291</v>
      </c>
      <c r="V148" s="14">
        <f>INT(pomiary__2[[#This Row],[czujnik6]]+273.5)</f>
        <v>293</v>
      </c>
      <c r="W148" s="14">
        <f>INT(pomiary__2[[#This Row],[czujnik7]]+273.5)</f>
        <v>285</v>
      </c>
      <c r="X148" s="14">
        <f>INT(pomiary__2[[#This Row],[czujnik8]]+273.5)</f>
        <v>293</v>
      </c>
      <c r="Y148" s="14">
        <f>INT(pomiary__2[[#This Row],[czujnik9]]+273.5)</f>
        <v>283</v>
      </c>
      <c r="Z148" s="14">
        <f>INT(pomiary__2[[#This Row],[czujnik10]]+273.5)</f>
        <v>293</v>
      </c>
    </row>
    <row r="149" spans="1:26" s="13" customFormat="1" x14ac:dyDescent="0.25">
      <c r="A149" s="14" t="s">
        <v>226</v>
      </c>
      <c r="B149" s="14" t="s">
        <v>35</v>
      </c>
      <c r="C149" s="14">
        <v>14.18</v>
      </c>
      <c r="D149" s="14">
        <v>18.43</v>
      </c>
      <c r="E149" s="14">
        <v>14.71</v>
      </c>
      <c r="F149" s="14">
        <v>13.45</v>
      </c>
      <c r="G149" s="16">
        <v>11.14</v>
      </c>
      <c r="H149" s="14">
        <v>17.7</v>
      </c>
      <c r="I149" s="14">
        <v>16.39</v>
      </c>
      <c r="J149" s="14">
        <v>13.4</v>
      </c>
      <c r="K149" s="14">
        <v>15.05</v>
      </c>
      <c r="L149" s="14">
        <v>10.44</v>
      </c>
      <c r="M149" s="14">
        <f>HOUR(pomiary__2[[#This Row],[godzina]])</f>
        <v>6</v>
      </c>
      <c r="N149" s="16">
        <f>IF(AND(pomiary__2[[#This Row],[godzina2]]&lt;12, pomiary__2[[#This Row],[godzina2]]&gt;=5),pomiary__2[[#This Row],[czujnik5]],0)</f>
        <v>11.14</v>
      </c>
      <c r="O149" s="14">
        <f>IF(pomiary__2[[#This Row],[zad1_pom]]&lt;&gt;0,1,0)</f>
        <v>1</v>
      </c>
      <c r="P149" s="14"/>
      <c r="Q149" s="14">
        <f>INT(pomiary__2[[#This Row],[czujnik1]]+273.5)</f>
        <v>287</v>
      </c>
      <c r="R149" s="14">
        <f>INT(pomiary__2[[#This Row],[czujnik2]]+273.5)</f>
        <v>291</v>
      </c>
      <c r="S149" s="14">
        <f>INT(pomiary__2[[#This Row],[czujnik3]]+273.5)</f>
        <v>288</v>
      </c>
      <c r="T149" s="14">
        <f>INT(pomiary__2[[#This Row],[czujnik4]]+273.5)</f>
        <v>286</v>
      </c>
      <c r="U149" s="14">
        <f>INT(pomiary__2[[#This Row],[czujnik5]]+273.5)</f>
        <v>284</v>
      </c>
      <c r="V149" s="14">
        <f>INT(pomiary__2[[#This Row],[czujnik6]]+273.5)</f>
        <v>291</v>
      </c>
      <c r="W149" s="14">
        <f>INT(pomiary__2[[#This Row],[czujnik7]]+273.5)</f>
        <v>289</v>
      </c>
      <c r="X149" s="14">
        <f>INT(pomiary__2[[#This Row],[czujnik8]]+273.5)</f>
        <v>286</v>
      </c>
      <c r="Y149" s="14">
        <f>INT(pomiary__2[[#This Row],[czujnik9]]+273.5)</f>
        <v>288</v>
      </c>
      <c r="Z149" s="14">
        <f>INT(pomiary__2[[#This Row],[czujnik10]]+273.5)</f>
        <v>283</v>
      </c>
    </row>
    <row r="150" spans="1:26" s="13" customFormat="1" x14ac:dyDescent="0.25">
      <c r="A150" s="14" t="s">
        <v>227</v>
      </c>
      <c r="B150" s="14" t="s">
        <v>80</v>
      </c>
      <c r="C150" s="14">
        <v>14.63</v>
      </c>
      <c r="D150" s="14">
        <v>10.26</v>
      </c>
      <c r="E150" s="14">
        <v>19.79</v>
      </c>
      <c r="F150" s="14">
        <v>10.91</v>
      </c>
      <c r="G150" s="16">
        <v>12.37</v>
      </c>
      <c r="H150" s="14">
        <v>11.52</v>
      </c>
      <c r="I150" s="14">
        <v>16.690000000000001</v>
      </c>
      <c r="J150" s="14">
        <v>15.2</v>
      </c>
      <c r="K150" s="14">
        <v>16.13</v>
      </c>
      <c r="L150" s="14">
        <v>17.690000000000001</v>
      </c>
      <c r="M150" s="14">
        <f>HOUR(pomiary__2[[#This Row],[godzina]])</f>
        <v>7</v>
      </c>
      <c r="N150" s="16">
        <f>IF(AND(pomiary__2[[#This Row],[godzina2]]&lt;12, pomiary__2[[#This Row],[godzina2]]&gt;=5),pomiary__2[[#This Row],[czujnik5]],0)</f>
        <v>12.37</v>
      </c>
      <c r="O150" s="14">
        <f>IF(pomiary__2[[#This Row],[zad1_pom]]&lt;&gt;0,1,0)</f>
        <v>1</v>
      </c>
      <c r="P150" s="14"/>
      <c r="Q150" s="14">
        <f>INT(pomiary__2[[#This Row],[czujnik1]]+273.5)</f>
        <v>288</v>
      </c>
      <c r="R150" s="14">
        <f>INT(pomiary__2[[#This Row],[czujnik2]]+273.5)</f>
        <v>283</v>
      </c>
      <c r="S150" s="14">
        <f>INT(pomiary__2[[#This Row],[czujnik3]]+273.5)</f>
        <v>293</v>
      </c>
      <c r="T150" s="14">
        <f>INT(pomiary__2[[#This Row],[czujnik4]]+273.5)</f>
        <v>284</v>
      </c>
      <c r="U150" s="14">
        <f>INT(pomiary__2[[#This Row],[czujnik5]]+273.5)</f>
        <v>285</v>
      </c>
      <c r="V150" s="14">
        <f>INT(pomiary__2[[#This Row],[czujnik6]]+273.5)</f>
        <v>285</v>
      </c>
      <c r="W150" s="14">
        <f>INT(pomiary__2[[#This Row],[czujnik7]]+273.5)</f>
        <v>290</v>
      </c>
      <c r="X150" s="14">
        <f>INT(pomiary__2[[#This Row],[czujnik8]]+273.5)</f>
        <v>288</v>
      </c>
      <c r="Y150" s="14">
        <f>INT(pomiary__2[[#This Row],[czujnik9]]+273.5)</f>
        <v>289</v>
      </c>
      <c r="Z150" s="14">
        <f>INT(pomiary__2[[#This Row],[czujnik10]]+273.5)</f>
        <v>291</v>
      </c>
    </row>
    <row r="151" spans="1:26" s="13" customFormat="1" x14ac:dyDescent="0.25">
      <c r="A151" s="14" t="s">
        <v>228</v>
      </c>
      <c r="B151" s="14" t="s">
        <v>112</v>
      </c>
      <c r="C151" s="14">
        <v>19.21</v>
      </c>
      <c r="D151" s="14">
        <v>19.71</v>
      </c>
      <c r="E151" s="14">
        <v>17.29</v>
      </c>
      <c r="F151" s="14">
        <v>12.07</v>
      </c>
      <c r="G151" s="16">
        <v>18.739999999999998</v>
      </c>
      <c r="H151" s="14">
        <v>18.8</v>
      </c>
      <c r="I151" s="14">
        <v>17.55</v>
      </c>
      <c r="J151" s="14">
        <v>13.23</v>
      </c>
      <c r="K151" s="14">
        <v>16.34</v>
      </c>
      <c r="L151" s="14">
        <v>16.95</v>
      </c>
      <c r="M151" s="14">
        <f>HOUR(pomiary__2[[#This Row],[godzina]])</f>
        <v>3</v>
      </c>
      <c r="N151" s="16">
        <f>IF(AND(pomiary__2[[#This Row],[godzina2]]&lt;12, pomiary__2[[#This Row],[godzina2]]&gt;=5),pomiary__2[[#This Row],[czujnik5]],0)</f>
        <v>0</v>
      </c>
      <c r="O151" s="14">
        <f>IF(pomiary__2[[#This Row],[zad1_pom]]&lt;&gt;0,1,0)</f>
        <v>0</v>
      </c>
      <c r="P151" s="14"/>
      <c r="Q151" s="14">
        <f>INT(pomiary__2[[#This Row],[czujnik1]]+273.5)</f>
        <v>292</v>
      </c>
      <c r="R151" s="14">
        <f>INT(pomiary__2[[#This Row],[czujnik2]]+273.5)</f>
        <v>293</v>
      </c>
      <c r="S151" s="14">
        <f>INT(pomiary__2[[#This Row],[czujnik3]]+273.5)</f>
        <v>290</v>
      </c>
      <c r="T151" s="14">
        <f>INT(pomiary__2[[#This Row],[czujnik4]]+273.5)</f>
        <v>285</v>
      </c>
      <c r="U151" s="14">
        <f>INT(pomiary__2[[#This Row],[czujnik5]]+273.5)</f>
        <v>292</v>
      </c>
      <c r="V151" s="14">
        <f>INT(pomiary__2[[#This Row],[czujnik6]]+273.5)</f>
        <v>292</v>
      </c>
      <c r="W151" s="14">
        <f>INT(pomiary__2[[#This Row],[czujnik7]]+273.5)</f>
        <v>291</v>
      </c>
      <c r="X151" s="14">
        <f>INT(pomiary__2[[#This Row],[czujnik8]]+273.5)</f>
        <v>286</v>
      </c>
      <c r="Y151" s="14">
        <f>INT(pomiary__2[[#This Row],[czujnik9]]+273.5)</f>
        <v>289</v>
      </c>
      <c r="Z151" s="14">
        <f>INT(pomiary__2[[#This Row],[czujnik10]]+273.5)</f>
        <v>290</v>
      </c>
    </row>
    <row r="152" spans="1:26" s="13" customFormat="1" x14ac:dyDescent="0.25">
      <c r="A152" s="14" t="s">
        <v>229</v>
      </c>
      <c r="B152" s="14" t="s">
        <v>230</v>
      </c>
      <c r="C152" s="14">
        <v>15.89</v>
      </c>
      <c r="D152" s="14">
        <v>17.95</v>
      </c>
      <c r="E152" s="14">
        <v>12.8</v>
      </c>
      <c r="F152" s="14">
        <v>15</v>
      </c>
      <c r="G152" s="16">
        <v>12.22</v>
      </c>
      <c r="H152" s="14">
        <v>18.25</v>
      </c>
      <c r="I152" s="14">
        <v>10.6</v>
      </c>
      <c r="J152" s="14">
        <v>19.399999999999999</v>
      </c>
      <c r="K152" s="14">
        <v>12.84</v>
      </c>
      <c r="L152" s="14">
        <v>16.170000000000002</v>
      </c>
      <c r="M152" s="14">
        <f>HOUR(pomiary__2[[#This Row],[godzina]])</f>
        <v>8</v>
      </c>
      <c r="N152" s="16">
        <f>IF(AND(pomiary__2[[#This Row],[godzina2]]&lt;12, pomiary__2[[#This Row],[godzina2]]&gt;=5),pomiary__2[[#This Row],[czujnik5]],0)</f>
        <v>12.22</v>
      </c>
      <c r="O152" s="14">
        <f>IF(pomiary__2[[#This Row],[zad1_pom]]&lt;&gt;0,1,0)</f>
        <v>1</v>
      </c>
      <c r="P152" s="14"/>
      <c r="Q152" s="14">
        <f>INT(pomiary__2[[#This Row],[czujnik1]]+273.5)</f>
        <v>289</v>
      </c>
      <c r="R152" s="14">
        <f>INT(pomiary__2[[#This Row],[czujnik2]]+273.5)</f>
        <v>291</v>
      </c>
      <c r="S152" s="14">
        <f>INT(pomiary__2[[#This Row],[czujnik3]]+273.5)</f>
        <v>286</v>
      </c>
      <c r="T152" s="14">
        <f>INT(pomiary__2[[#This Row],[czujnik4]]+273.5)</f>
        <v>288</v>
      </c>
      <c r="U152" s="14">
        <f>INT(pomiary__2[[#This Row],[czujnik5]]+273.5)</f>
        <v>285</v>
      </c>
      <c r="V152" s="14">
        <f>INT(pomiary__2[[#This Row],[czujnik6]]+273.5)</f>
        <v>291</v>
      </c>
      <c r="W152" s="14">
        <f>INT(pomiary__2[[#This Row],[czujnik7]]+273.5)</f>
        <v>284</v>
      </c>
      <c r="X152" s="14">
        <f>INT(pomiary__2[[#This Row],[czujnik8]]+273.5)</f>
        <v>292</v>
      </c>
      <c r="Y152" s="14">
        <f>INT(pomiary__2[[#This Row],[czujnik9]]+273.5)</f>
        <v>286</v>
      </c>
      <c r="Z152" s="14">
        <f>INT(pomiary__2[[#This Row],[czujnik10]]+273.5)</f>
        <v>289</v>
      </c>
    </row>
    <row r="153" spans="1:26" s="13" customFormat="1" x14ac:dyDescent="0.25">
      <c r="A153" s="14" t="s">
        <v>229</v>
      </c>
      <c r="B153" s="14" t="s">
        <v>110</v>
      </c>
      <c r="C153" s="14">
        <v>18.32</v>
      </c>
      <c r="D153" s="14">
        <v>19.73</v>
      </c>
      <c r="E153" s="14">
        <v>15.21</v>
      </c>
      <c r="F153" s="14">
        <v>17.899999999999999</v>
      </c>
      <c r="G153" s="16">
        <v>18.29</v>
      </c>
      <c r="H153" s="14">
        <v>14.78</v>
      </c>
      <c r="I153" s="14">
        <v>16.59</v>
      </c>
      <c r="J153" s="14">
        <v>18.350000000000001</v>
      </c>
      <c r="K153" s="14">
        <v>12.69</v>
      </c>
      <c r="L153" s="14">
        <v>18.489999999999998</v>
      </c>
      <c r="M153" s="14">
        <f>HOUR(pomiary__2[[#This Row],[godzina]])</f>
        <v>10</v>
      </c>
      <c r="N153" s="16">
        <f>IF(AND(pomiary__2[[#This Row],[godzina2]]&lt;12, pomiary__2[[#This Row],[godzina2]]&gt;=5),pomiary__2[[#This Row],[czujnik5]],0)</f>
        <v>18.29</v>
      </c>
      <c r="O153" s="14">
        <f>IF(pomiary__2[[#This Row],[zad1_pom]]&lt;&gt;0,1,0)</f>
        <v>1</v>
      </c>
      <c r="P153" s="14"/>
      <c r="Q153" s="14">
        <f>INT(pomiary__2[[#This Row],[czujnik1]]+273.5)</f>
        <v>291</v>
      </c>
      <c r="R153" s="14">
        <f>INT(pomiary__2[[#This Row],[czujnik2]]+273.5)</f>
        <v>293</v>
      </c>
      <c r="S153" s="14">
        <f>INT(pomiary__2[[#This Row],[czujnik3]]+273.5)</f>
        <v>288</v>
      </c>
      <c r="T153" s="14">
        <f>INT(pomiary__2[[#This Row],[czujnik4]]+273.5)</f>
        <v>291</v>
      </c>
      <c r="U153" s="14">
        <f>INT(pomiary__2[[#This Row],[czujnik5]]+273.5)</f>
        <v>291</v>
      </c>
      <c r="V153" s="14">
        <f>INT(pomiary__2[[#This Row],[czujnik6]]+273.5)</f>
        <v>288</v>
      </c>
      <c r="W153" s="14">
        <f>INT(pomiary__2[[#This Row],[czujnik7]]+273.5)</f>
        <v>290</v>
      </c>
      <c r="X153" s="14">
        <f>INT(pomiary__2[[#This Row],[czujnik8]]+273.5)</f>
        <v>291</v>
      </c>
      <c r="Y153" s="14">
        <f>INT(pomiary__2[[#This Row],[czujnik9]]+273.5)</f>
        <v>286</v>
      </c>
      <c r="Z153" s="14">
        <f>INT(pomiary__2[[#This Row],[czujnik10]]+273.5)</f>
        <v>291</v>
      </c>
    </row>
    <row r="154" spans="1:26" s="13" customFormat="1" x14ac:dyDescent="0.25">
      <c r="A154" s="14" t="s">
        <v>231</v>
      </c>
      <c r="B154" s="14" t="s">
        <v>232</v>
      </c>
      <c r="C154" s="14">
        <v>13.6</v>
      </c>
      <c r="D154" s="14">
        <v>12.67</v>
      </c>
      <c r="E154" s="14">
        <v>15.96</v>
      </c>
      <c r="F154" s="14">
        <v>19.79</v>
      </c>
      <c r="G154" s="16">
        <v>15</v>
      </c>
      <c r="H154" s="14">
        <v>17.829999999999998</v>
      </c>
      <c r="I154" s="14">
        <v>11.56</v>
      </c>
      <c r="J154" s="14">
        <v>19.489999999999998</v>
      </c>
      <c r="K154" s="14">
        <v>13.76</v>
      </c>
      <c r="L154" s="14">
        <v>15.46</v>
      </c>
      <c r="M154" s="14">
        <f>HOUR(pomiary__2[[#This Row],[godzina]])</f>
        <v>10</v>
      </c>
      <c r="N154" s="16">
        <f>IF(AND(pomiary__2[[#This Row],[godzina2]]&lt;12, pomiary__2[[#This Row],[godzina2]]&gt;=5),pomiary__2[[#This Row],[czujnik5]],0)</f>
        <v>15</v>
      </c>
      <c r="O154" s="14">
        <f>IF(pomiary__2[[#This Row],[zad1_pom]]&lt;&gt;0,1,0)</f>
        <v>1</v>
      </c>
      <c r="P154" s="14"/>
      <c r="Q154" s="14">
        <f>INT(pomiary__2[[#This Row],[czujnik1]]+273.5)</f>
        <v>287</v>
      </c>
      <c r="R154" s="14">
        <f>INT(pomiary__2[[#This Row],[czujnik2]]+273.5)</f>
        <v>286</v>
      </c>
      <c r="S154" s="14">
        <f>INT(pomiary__2[[#This Row],[czujnik3]]+273.5)</f>
        <v>289</v>
      </c>
      <c r="T154" s="14">
        <f>INT(pomiary__2[[#This Row],[czujnik4]]+273.5)</f>
        <v>293</v>
      </c>
      <c r="U154" s="14">
        <f>INT(pomiary__2[[#This Row],[czujnik5]]+273.5)</f>
        <v>288</v>
      </c>
      <c r="V154" s="14">
        <f>INT(pomiary__2[[#This Row],[czujnik6]]+273.5)</f>
        <v>291</v>
      </c>
      <c r="W154" s="14">
        <f>INT(pomiary__2[[#This Row],[czujnik7]]+273.5)</f>
        <v>285</v>
      </c>
      <c r="X154" s="14">
        <f>INT(pomiary__2[[#This Row],[czujnik8]]+273.5)</f>
        <v>292</v>
      </c>
      <c r="Y154" s="14">
        <f>INT(pomiary__2[[#This Row],[czujnik9]]+273.5)</f>
        <v>287</v>
      </c>
      <c r="Z154" s="14">
        <f>INT(pomiary__2[[#This Row],[czujnik10]]+273.5)</f>
        <v>288</v>
      </c>
    </row>
    <row r="155" spans="1:26" s="13" customFormat="1" x14ac:dyDescent="0.25">
      <c r="A155" s="14" t="s">
        <v>233</v>
      </c>
      <c r="B155" s="14" t="s">
        <v>26</v>
      </c>
      <c r="C155" s="14">
        <v>10.199999999999999</v>
      </c>
      <c r="D155" s="14">
        <v>14.87</v>
      </c>
      <c r="E155" s="14">
        <v>17.510000000000002</v>
      </c>
      <c r="F155" s="14">
        <v>17.190000000000001</v>
      </c>
      <c r="G155" s="16">
        <v>12.5</v>
      </c>
      <c r="H155" s="14">
        <v>15.71</v>
      </c>
      <c r="I155" s="14">
        <v>12.15</v>
      </c>
      <c r="J155" s="14">
        <v>13.01</v>
      </c>
      <c r="K155" s="14">
        <v>17.21</v>
      </c>
      <c r="L155" s="14">
        <v>15.46</v>
      </c>
      <c r="M155" s="14">
        <f>HOUR(pomiary__2[[#This Row],[godzina]])</f>
        <v>1</v>
      </c>
      <c r="N155" s="16">
        <f>IF(AND(pomiary__2[[#This Row],[godzina2]]&lt;12, pomiary__2[[#This Row],[godzina2]]&gt;=5),pomiary__2[[#This Row],[czujnik5]],0)</f>
        <v>0</v>
      </c>
      <c r="O155" s="14">
        <f>IF(pomiary__2[[#This Row],[zad1_pom]]&lt;&gt;0,1,0)</f>
        <v>0</v>
      </c>
      <c r="P155" s="14"/>
      <c r="Q155" s="14">
        <f>INT(pomiary__2[[#This Row],[czujnik1]]+273.5)</f>
        <v>283</v>
      </c>
      <c r="R155" s="14">
        <f>INT(pomiary__2[[#This Row],[czujnik2]]+273.5)</f>
        <v>288</v>
      </c>
      <c r="S155" s="14">
        <f>INT(pomiary__2[[#This Row],[czujnik3]]+273.5)</f>
        <v>291</v>
      </c>
      <c r="T155" s="14">
        <f>INT(pomiary__2[[#This Row],[czujnik4]]+273.5)</f>
        <v>290</v>
      </c>
      <c r="U155" s="14">
        <f>INT(pomiary__2[[#This Row],[czujnik5]]+273.5)</f>
        <v>286</v>
      </c>
      <c r="V155" s="14">
        <f>INT(pomiary__2[[#This Row],[czujnik6]]+273.5)</f>
        <v>289</v>
      </c>
      <c r="W155" s="14">
        <f>INT(pomiary__2[[#This Row],[czujnik7]]+273.5)</f>
        <v>285</v>
      </c>
      <c r="X155" s="14">
        <f>INT(pomiary__2[[#This Row],[czujnik8]]+273.5)</f>
        <v>286</v>
      </c>
      <c r="Y155" s="14">
        <f>INT(pomiary__2[[#This Row],[czujnik9]]+273.5)</f>
        <v>290</v>
      </c>
      <c r="Z155" s="14">
        <f>INT(pomiary__2[[#This Row],[czujnik10]]+273.5)</f>
        <v>288</v>
      </c>
    </row>
    <row r="156" spans="1:26" s="13" customFormat="1" x14ac:dyDescent="0.25">
      <c r="A156" s="14" t="s">
        <v>234</v>
      </c>
      <c r="B156" s="14" t="s">
        <v>147</v>
      </c>
      <c r="C156" s="14">
        <v>18.23</v>
      </c>
      <c r="D156" s="14">
        <v>10.62</v>
      </c>
      <c r="E156" s="14">
        <v>14.89</v>
      </c>
      <c r="F156" s="14">
        <v>13.97</v>
      </c>
      <c r="G156" s="16">
        <v>14.88</v>
      </c>
      <c r="H156" s="14">
        <v>18.62</v>
      </c>
      <c r="I156" s="14">
        <v>12.9</v>
      </c>
      <c r="J156" s="14">
        <v>17.5</v>
      </c>
      <c r="K156" s="14">
        <v>12.26</v>
      </c>
      <c r="L156" s="14">
        <v>15.26</v>
      </c>
      <c r="M156" s="14">
        <f>HOUR(pomiary__2[[#This Row],[godzina]])</f>
        <v>9</v>
      </c>
      <c r="N156" s="16">
        <f>IF(AND(pomiary__2[[#This Row],[godzina2]]&lt;12, pomiary__2[[#This Row],[godzina2]]&gt;=5),pomiary__2[[#This Row],[czujnik5]],0)</f>
        <v>14.88</v>
      </c>
      <c r="O156" s="14">
        <f>IF(pomiary__2[[#This Row],[zad1_pom]]&lt;&gt;0,1,0)</f>
        <v>1</v>
      </c>
      <c r="P156" s="14"/>
      <c r="Q156" s="14">
        <f>INT(pomiary__2[[#This Row],[czujnik1]]+273.5)</f>
        <v>291</v>
      </c>
      <c r="R156" s="14">
        <f>INT(pomiary__2[[#This Row],[czujnik2]]+273.5)</f>
        <v>284</v>
      </c>
      <c r="S156" s="14">
        <f>INT(pomiary__2[[#This Row],[czujnik3]]+273.5)</f>
        <v>288</v>
      </c>
      <c r="T156" s="14">
        <f>INT(pomiary__2[[#This Row],[czujnik4]]+273.5)</f>
        <v>287</v>
      </c>
      <c r="U156" s="14">
        <f>INT(pomiary__2[[#This Row],[czujnik5]]+273.5)</f>
        <v>288</v>
      </c>
      <c r="V156" s="14">
        <f>INT(pomiary__2[[#This Row],[czujnik6]]+273.5)</f>
        <v>292</v>
      </c>
      <c r="W156" s="14">
        <f>INT(pomiary__2[[#This Row],[czujnik7]]+273.5)</f>
        <v>286</v>
      </c>
      <c r="X156" s="14">
        <f>INT(pomiary__2[[#This Row],[czujnik8]]+273.5)</f>
        <v>291</v>
      </c>
      <c r="Y156" s="14">
        <f>INT(pomiary__2[[#This Row],[czujnik9]]+273.5)</f>
        <v>285</v>
      </c>
      <c r="Z156" s="14">
        <f>INT(pomiary__2[[#This Row],[czujnik10]]+273.5)</f>
        <v>288</v>
      </c>
    </row>
    <row r="157" spans="1:26" s="13" customFormat="1" x14ac:dyDescent="0.25">
      <c r="A157" s="14" t="s">
        <v>235</v>
      </c>
      <c r="B157" s="14" t="s">
        <v>74</v>
      </c>
      <c r="C157" s="14">
        <v>10.99</v>
      </c>
      <c r="D157" s="14">
        <v>19.11</v>
      </c>
      <c r="E157" s="14">
        <v>18.8</v>
      </c>
      <c r="F157" s="14">
        <v>12.14</v>
      </c>
      <c r="G157" s="16">
        <v>11.19</v>
      </c>
      <c r="H157" s="14">
        <v>11.97</v>
      </c>
      <c r="I157" s="14">
        <v>19.8</v>
      </c>
      <c r="J157" s="14">
        <v>19.72</v>
      </c>
      <c r="K157" s="14">
        <v>15.04</v>
      </c>
      <c r="L157" s="14">
        <v>12.42</v>
      </c>
      <c r="M157" s="14">
        <f>HOUR(pomiary__2[[#This Row],[godzina]])</f>
        <v>8</v>
      </c>
      <c r="N157" s="16">
        <f>IF(AND(pomiary__2[[#This Row],[godzina2]]&lt;12, pomiary__2[[#This Row],[godzina2]]&gt;=5),pomiary__2[[#This Row],[czujnik5]],0)</f>
        <v>11.19</v>
      </c>
      <c r="O157" s="14">
        <f>IF(pomiary__2[[#This Row],[zad1_pom]]&lt;&gt;0,1,0)</f>
        <v>1</v>
      </c>
      <c r="P157" s="14"/>
      <c r="Q157" s="14">
        <f>INT(pomiary__2[[#This Row],[czujnik1]]+273.5)</f>
        <v>284</v>
      </c>
      <c r="R157" s="14">
        <f>INT(pomiary__2[[#This Row],[czujnik2]]+273.5)</f>
        <v>292</v>
      </c>
      <c r="S157" s="14">
        <f>INT(pomiary__2[[#This Row],[czujnik3]]+273.5)</f>
        <v>292</v>
      </c>
      <c r="T157" s="14">
        <f>INT(pomiary__2[[#This Row],[czujnik4]]+273.5)</f>
        <v>285</v>
      </c>
      <c r="U157" s="14">
        <f>INT(pomiary__2[[#This Row],[czujnik5]]+273.5)</f>
        <v>284</v>
      </c>
      <c r="V157" s="14">
        <f>INT(pomiary__2[[#This Row],[czujnik6]]+273.5)</f>
        <v>285</v>
      </c>
      <c r="W157" s="14">
        <f>INT(pomiary__2[[#This Row],[czujnik7]]+273.5)</f>
        <v>293</v>
      </c>
      <c r="X157" s="14">
        <f>INT(pomiary__2[[#This Row],[czujnik8]]+273.5)</f>
        <v>293</v>
      </c>
      <c r="Y157" s="14">
        <f>INT(pomiary__2[[#This Row],[czujnik9]]+273.5)</f>
        <v>288</v>
      </c>
      <c r="Z157" s="14">
        <f>INT(pomiary__2[[#This Row],[czujnik10]]+273.5)</f>
        <v>285</v>
      </c>
    </row>
    <row r="158" spans="1:26" s="13" customFormat="1" x14ac:dyDescent="0.25">
      <c r="A158" s="14" t="s">
        <v>236</v>
      </c>
      <c r="B158" s="14" t="s">
        <v>100</v>
      </c>
      <c r="C158" s="14">
        <v>16.5</v>
      </c>
      <c r="D158" s="14">
        <v>18.18</v>
      </c>
      <c r="E158" s="14">
        <v>15.63</v>
      </c>
      <c r="F158" s="14">
        <v>11.46</v>
      </c>
      <c r="G158" s="16">
        <v>17.399999999999999</v>
      </c>
      <c r="H158" s="14">
        <v>16.75</v>
      </c>
      <c r="I158" s="14">
        <v>11.85</v>
      </c>
      <c r="J158" s="14">
        <v>13.64</v>
      </c>
      <c r="K158" s="14">
        <v>10.43</v>
      </c>
      <c r="L158" s="14">
        <v>19.149999999999999</v>
      </c>
      <c r="M158" s="14">
        <f>HOUR(pomiary__2[[#This Row],[godzina]])</f>
        <v>2</v>
      </c>
      <c r="N158" s="16">
        <f>IF(AND(pomiary__2[[#This Row],[godzina2]]&lt;12, pomiary__2[[#This Row],[godzina2]]&gt;=5),pomiary__2[[#This Row],[czujnik5]],0)</f>
        <v>0</v>
      </c>
      <c r="O158" s="14">
        <f>IF(pomiary__2[[#This Row],[zad1_pom]]&lt;&gt;0,1,0)</f>
        <v>0</v>
      </c>
      <c r="P158" s="14"/>
      <c r="Q158" s="14">
        <f>INT(pomiary__2[[#This Row],[czujnik1]]+273.5)</f>
        <v>290</v>
      </c>
      <c r="R158" s="14">
        <f>INT(pomiary__2[[#This Row],[czujnik2]]+273.5)</f>
        <v>291</v>
      </c>
      <c r="S158" s="14">
        <f>INT(pomiary__2[[#This Row],[czujnik3]]+273.5)</f>
        <v>289</v>
      </c>
      <c r="T158" s="14">
        <f>INT(pomiary__2[[#This Row],[czujnik4]]+273.5)</f>
        <v>284</v>
      </c>
      <c r="U158" s="14">
        <f>INT(pomiary__2[[#This Row],[czujnik5]]+273.5)</f>
        <v>290</v>
      </c>
      <c r="V158" s="14">
        <f>INT(pomiary__2[[#This Row],[czujnik6]]+273.5)</f>
        <v>290</v>
      </c>
      <c r="W158" s="14">
        <f>INT(pomiary__2[[#This Row],[czujnik7]]+273.5)</f>
        <v>285</v>
      </c>
      <c r="X158" s="14">
        <f>INT(pomiary__2[[#This Row],[czujnik8]]+273.5)</f>
        <v>287</v>
      </c>
      <c r="Y158" s="14">
        <f>INT(pomiary__2[[#This Row],[czujnik9]]+273.5)</f>
        <v>283</v>
      </c>
      <c r="Z158" s="14">
        <f>INT(pomiary__2[[#This Row],[czujnik10]]+273.5)</f>
        <v>292</v>
      </c>
    </row>
    <row r="159" spans="1:26" s="13" customFormat="1" x14ac:dyDescent="0.25">
      <c r="A159" s="14" t="s">
        <v>236</v>
      </c>
      <c r="B159" s="14" t="s">
        <v>132</v>
      </c>
      <c r="C159" s="14">
        <v>14.76</v>
      </c>
      <c r="D159" s="14">
        <v>10.74</v>
      </c>
      <c r="E159" s="14">
        <v>16.3</v>
      </c>
      <c r="F159" s="14">
        <v>10.39</v>
      </c>
      <c r="G159" s="16">
        <v>11.24</v>
      </c>
      <c r="H159" s="14">
        <v>18.98</v>
      </c>
      <c r="I159" s="14">
        <v>15.79</v>
      </c>
      <c r="J159" s="14">
        <v>12.57</v>
      </c>
      <c r="K159" s="14">
        <v>19.2</v>
      </c>
      <c r="L159" s="14">
        <v>10.17</v>
      </c>
      <c r="M159" s="14">
        <f>HOUR(pomiary__2[[#This Row],[godzina]])</f>
        <v>10</v>
      </c>
      <c r="N159" s="16">
        <f>IF(AND(pomiary__2[[#This Row],[godzina2]]&lt;12, pomiary__2[[#This Row],[godzina2]]&gt;=5),pomiary__2[[#This Row],[czujnik5]],0)</f>
        <v>11.24</v>
      </c>
      <c r="O159" s="14">
        <f>IF(pomiary__2[[#This Row],[zad1_pom]]&lt;&gt;0,1,0)</f>
        <v>1</v>
      </c>
      <c r="P159" s="14"/>
      <c r="Q159" s="14">
        <f>INT(pomiary__2[[#This Row],[czujnik1]]+273.5)</f>
        <v>288</v>
      </c>
      <c r="R159" s="14">
        <f>INT(pomiary__2[[#This Row],[czujnik2]]+273.5)</f>
        <v>284</v>
      </c>
      <c r="S159" s="14">
        <f>INT(pomiary__2[[#This Row],[czujnik3]]+273.5)</f>
        <v>289</v>
      </c>
      <c r="T159" s="14">
        <f>INT(pomiary__2[[#This Row],[czujnik4]]+273.5)</f>
        <v>283</v>
      </c>
      <c r="U159" s="14">
        <f>INT(pomiary__2[[#This Row],[czujnik5]]+273.5)</f>
        <v>284</v>
      </c>
      <c r="V159" s="14">
        <f>INT(pomiary__2[[#This Row],[czujnik6]]+273.5)</f>
        <v>292</v>
      </c>
      <c r="W159" s="14">
        <f>INT(pomiary__2[[#This Row],[czujnik7]]+273.5)</f>
        <v>289</v>
      </c>
      <c r="X159" s="14">
        <f>INT(pomiary__2[[#This Row],[czujnik8]]+273.5)</f>
        <v>286</v>
      </c>
      <c r="Y159" s="14">
        <f>INT(pomiary__2[[#This Row],[czujnik9]]+273.5)</f>
        <v>292</v>
      </c>
      <c r="Z159" s="14">
        <f>INT(pomiary__2[[#This Row],[czujnik10]]+273.5)</f>
        <v>283</v>
      </c>
    </row>
    <row r="160" spans="1:26" s="13" customFormat="1" x14ac:dyDescent="0.25">
      <c r="A160" s="14" t="s">
        <v>237</v>
      </c>
      <c r="B160" s="14" t="s">
        <v>150</v>
      </c>
      <c r="C160" s="14">
        <v>19.149999999999999</v>
      </c>
      <c r="D160" s="14">
        <v>15.35</v>
      </c>
      <c r="E160" s="14">
        <v>10.71</v>
      </c>
      <c r="F160" s="14">
        <v>14.76</v>
      </c>
      <c r="G160" s="16">
        <v>17.57</v>
      </c>
      <c r="H160" s="14">
        <v>16.05</v>
      </c>
      <c r="I160" s="14">
        <v>19.690000000000001</v>
      </c>
      <c r="J160" s="14">
        <v>15.96</v>
      </c>
      <c r="K160" s="14">
        <v>11.27</v>
      </c>
      <c r="L160" s="14">
        <v>11.72</v>
      </c>
      <c r="M160" s="14">
        <f>HOUR(pomiary__2[[#This Row],[godzina]])</f>
        <v>4</v>
      </c>
      <c r="N160" s="16">
        <f>IF(AND(pomiary__2[[#This Row],[godzina2]]&lt;12, pomiary__2[[#This Row],[godzina2]]&gt;=5),pomiary__2[[#This Row],[czujnik5]],0)</f>
        <v>0</v>
      </c>
      <c r="O160" s="14">
        <f>IF(pomiary__2[[#This Row],[zad1_pom]]&lt;&gt;0,1,0)</f>
        <v>0</v>
      </c>
      <c r="P160" s="14"/>
      <c r="Q160" s="14">
        <f>INT(pomiary__2[[#This Row],[czujnik1]]+273.5)</f>
        <v>292</v>
      </c>
      <c r="R160" s="14">
        <f>INT(pomiary__2[[#This Row],[czujnik2]]+273.5)</f>
        <v>288</v>
      </c>
      <c r="S160" s="14">
        <f>INT(pomiary__2[[#This Row],[czujnik3]]+273.5)</f>
        <v>284</v>
      </c>
      <c r="T160" s="14">
        <f>INT(pomiary__2[[#This Row],[czujnik4]]+273.5)</f>
        <v>288</v>
      </c>
      <c r="U160" s="14">
        <f>INT(pomiary__2[[#This Row],[czujnik5]]+273.5)</f>
        <v>291</v>
      </c>
      <c r="V160" s="14">
        <f>INT(pomiary__2[[#This Row],[czujnik6]]+273.5)</f>
        <v>289</v>
      </c>
      <c r="W160" s="14">
        <f>INT(pomiary__2[[#This Row],[czujnik7]]+273.5)</f>
        <v>293</v>
      </c>
      <c r="X160" s="14">
        <f>INT(pomiary__2[[#This Row],[czujnik8]]+273.5)</f>
        <v>289</v>
      </c>
      <c r="Y160" s="14">
        <f>INT(pomiary__2[[#This Row],[czujnik9]]+273.5)</f>
        <v>284</v>
      </c>
      <c r="Z160" s="14">
        <f>INT(pomiary__2[[#This Row],[czujnik10]]+273.5)</f>
        <v>285</v>
      </c>
    </row>
    <row r="161" spans="1:26" s="13" customFormat="1" x14ac:dyDescent="0.25">
      <c r="A161" s="14" t="s">
        <v>238</v>
      </c>
      <c r="B161" s="14" t="s">
        <v>239</v>
      </c>
      <c r="C161" s="14">
        <v>14.52</v>
      </c>
      <c r="D161" s="14">
        <v>15.36</v>
      </c>
      <c r="E161" s="14">
        <v>10.01</v>
      </c>
      <c r="F161" s="14">
        <v>19.440000000000001</v>
      </c>
      <c r="G161" s="16">
        <v>11.62</v>
      </c>
      <c r="H161" s="14">
        <v>17.75</v>
      </c>
      <c r="I161" s="14">
        <v>14.63</v>
      </c>
      <c r="J161" s="14">
        <v>11.83</v>
      </c>
      <c r="K161" s="14">
        <v>15.26</v>
      </c>
      <c r="L161" s="14">
        <v>11.75</v>
      </c>
      <c r="M161" s="14">
        <f>HOUR(pomiary__2[[#This Row],[godzina]])</f>
        <v>7</v>
      </c>
      <c r="N161" s="16">
        <f>IF(AND(pomiary__2[[#This Row],[godzina2]]&lt;12, pomiary__2[[#This Row],[godzina2]]&gt;=5),pomiary__2[[#This Row],[czujnik5]],0)</f>
        <v>11.62</v>
      </c>
      <c r="O161" s="14">
        <f>IF(pomiary__2[[#This Row],[zad1_pom]]&lt;&gt;0,1,0)</f>
        <v>1</v>
      </c>
      <c r="P161" s="14"/>
      <c r="Q161" s="14">
        <f>INT(pomiary__2[[#This Row],[czujnik1]]+273.5)</f>
        <v>288</v>
      </c>
      <c r="R161" s="14">
        <f>INT(pomiary__2[[#This Row],[czujnik2]]+273.5)</f>
        <v>288</v>
      </c>
      <c r="S161" s="14">
        <f>INT(pomiary__2[[#This Row],[czujnik3]]+273.5)</f>
        <v>283</v>
      </c>
      <c r="T161" s="14">
        <f>INT(pomiary__2[[#This Row],[czujnik4]]+273.5)</f>
        <v>292</v>
      </c>
      <c r="U161" s="14">
        <f>INT(pomiary__2[[#This Row],[czujnik5]]+273.5)</f>
        <v>285</v>
      </c>
      <c r="V161" s="14">
        <f>INT(pomiary__2[[#This Row],[czujnik6]]+273.5)</f>
        <v>291</v>
      </c>
      <c r="W161" s="14">
        <f>INT(pomiary__2[[#This Row],[czujnik7]]+273.5)</f>
        <v>288</v>
      </c>
      <c r="X161" s="14">
        <f>INT(pomiary__2[[#This Row],[czujnik8]]+273.5)</f>
        <v>285</v>
      </c>
      <c r="Y161" s="14">
        <f>INT(pomiary__2[[#This Row],[czujnik9]]+273.5)</f>
        <v>288</v>
      </c>
      <c r="Z161" s="14">
        <f>INT(pomiary__2[[#This Row],[czujnik10]]+273.5)</f>
        <v>285</v>
      </c>
    </row>
    <row r="162" spans="1:26" s="13" customFormat="1" x14ac:dyDescent="0.25">
      <c r="A162" s="14" t="s">
        <v>240</v>
      </c>
      <c r="B162" s="14" t="s">
        <v>241</v>
      </c>
      <c r="C162" s="14">
        <v>14.04</v>
      </c>
      <c r="D162" s="14">
        <v>12.39</v>
      </c>
      <c r="E162" s="14">
        <v>16.54</v>
      </c>
      <c r="F162" s="14">
        <v>16.02</v>
      </c>
      <c r="G162" s="16">
        <v>10.46</v>
      </c>
      <c r="H162" s="14">
        <v>10.8</v>
      </c>
      <c r="I162" s="14">
        <v>13.25</v>
      </c>
      <c r="J162" s="14">
        <v>19.96</v>
      </c>
      <c r="K162" s="14">
        <v>19.989999999999998</v>
      </c>
      <c r="L162" s="14">
        <v>15.91</v>
      </c>
      <c r="M162" s="14">
        <f>HOUR(pomiary__2[[#This Row],[godzina]])</f>
        <v>1</v>
      </c>
      <c r="N162" s="16">
        <f>IF(AND(pomiary__2[[#This Row],[godzina2]]&lt;12, pomiary__2[[#This Row],[godzina2]]&gt;=5),pomiary__2[[#This Row],[czujnik5]],0)</f>
        <v>0</v>
      </c>
      <c r="O162" s="14">
        <f>IF(pomiary__2[[#This Row],[zad1_pom]]&lt;&gt;0,1,0)</f>
        <v>0</v>
      </c>
      <c r="P162" s="14"/>
      <c r="Q162" s="14">
        <f>INT(pomiary__2[[#This Row],[czujnik1]]+273.5)</f>
        <v>287</v>
      </c>
      <c r="R162" s="14">
        <f>INT(pomiary__2[[#This Row],[czujnik2]]+273.5)</f>
        <v>285</v>
      </c>
      <c r="S162" s="14">
        <f>INT(pomiary__2[[#This Row],[czujnik3]]+273.5)</f>
        <v>290</v>
      </c>
      <c r="T162" s="14">
        <f>INT(pomiary__2[[#This Row],[czujnik4]]+273.5)</f>
        <v>289</v>
      </c>
      <c r="U162" s="14">
        <f>INT(pomiary__2[[#This Row],[czujnik5]]+273.5)</f>
        <v>283</v>
      </c>
      <c r="V162" s="14">
        <f>INT(pomiary__2[[#This Row],[czujnik6]]+273.5)</f>
        <v>284</v>
      </c>
      <c r="W162" s="14">
        <f>INT(pomiary__2[[#This Row],[czujnik7]]+273.5)</f>
        <v>286</v>
      </c>
      <c r="X162" s="14">
        <f>INT(pomiary__2[[#This Row],[czujnik8]]+273.5)</f>
        <v>293</v>
      </c>
      <c r="Y162" s="14">
        <f>INT(pomiary__2[[#This Row],[czujnik9]]+273.5)</f>
        <v>293</v>
      </c>
      <c r="Z162" s="14">
        <f>INT(pomiary__2[[#This Row],[czujnik10]]+273.5)</f>
        <v>289</v>
      </c>
    </row>
    <row r="163" spans="1:26" s="13" customFormat="1" x14ac:dyDescent="0.25">
      <c r="A163" s="14" t="s">
        <v>240</v>
      </c>
      <c r="B163" s="14" t="s">
        <v>100</v>
      </c>
      <c r="C163" s="14">
        <v>15.75</v>
      </c>
      <c r="D163" s="14">
        <v>18.39</v>
      </c>
      <c r="E163" s="14">
        <v>13.61</v>
      </c>
      <c r="F163" s="14">
        <v>10.15</v>
      </c>
      <c r="G163" s="16">
        <v>19.989999999999998</v>
      </c>
      <c r="H163" s="14">
        <v>14.87</v>
      </c>
      <c r="I163" s="14">
        <v>14.72</v>
      </c>
      <c r="J163" s="14">
        <v>14.66</v>
      </c>
      <c r="K163" s="14">
        <v>19.100000000000001</v>
      </c>
      <c r="L163" s="14">
        <v>17.760000000000002</v>
      </c>
      <c r="M163" s="14">
        <f>HOUR(pomiary__2[[#This Row],[godzina]])</f>
        <v>2</v>
      </c>
      <c r="N163" s="16">
        <f>IF(AND(pomiary__2[[#This Row],[godzina2]]&lt;12, pomiary__2[[#This Row],[godzina2]]&gt;=5),pomiary__2[[#This Row],[czujnik5]],0)</f>
        <v>0</v>
      </c>
      <c r="O163" s="14">
        <f>IF(pomiary__2[[#This Row],[zad1_pom]]&lt;&gt;0,1,0)</f>
        <v>0</v>
      </c>
      <c r="P163" s="14"/>
      <c r="Q163" s="14">
        <f>INT(pomiary__2[[#This Row],[czujnik1]]+273.5)</f>
        <v>289</v>
      </c>
      <c r="R163" s="14">
        <f>INT(pomiary__2[[#This Row],[czujnik2]]+273.5)</f>
        <v>291</v>
      </c>
      <c r="S163" s="14">
        <f>INT(pomiary__2[[#This Row],[czujnik3]]+273.5)</f>
        <v>287</v>
      </c>
      <c r="T163" s="14">
        <f>INT(pomiary__2[[#This Row],[czujnik4]]+273.5)</f>
        <v>283</v>
      </c>
      <c r="U163" s="14">
        <f>INT(pomiary__2[[#This Row],[czujnik5]]+273.5)</f>
        <v>293</v>
      </c>
      <c r="V163" s="14">
        <f>INT(pomiary__2[[#This Row],[czujnik6]]+273.5)</f>
        <v>288</v>
      </c>
      <c r="W163" s="14">
        <f>INT(pomiary__2[[#This Row],[czujnik7]]+273.5)</f>
        <v>288</v>
      </c>
      <c r="X163" s="14">
        <f>INT(pomiary__2[[#This Row],[czujnik8]]+273.5)</f>
        <v>288</v>
      </c>
      <c r="Y163" s="14">
        <f>INT(pomiary__2[[#This Row],[czujnik9]]+273.5)</f>
        <v>292</v>
      </c>
      <c r="Z163" s="14">
        <f>INT(pomiary__2[[#This Row],[czujnik10]]+273.5)</f>
        <v>291</v>
      </c>
    </row>
    <row r="164" spans="1:26" s="13" customFormat="1" x14ac:dyDescent="0.25">
      <c r="A164" s="14" t="s">
        <v>240</v>
      </c>
      <c r="B164" s="14" t="s">
        <v>143</v>
      </c>
      <c r="C164" s="14">
        <v>14.16</v>
      </c>
      <c r="D164" s="14">
        <v>19.989999999999998</v>
      </c>
      <c r="E164" s="14">
        <v>15.52</v>
      </c>
      <c r="F164" s="14">
        <v>11.59</v>
      </c>
      <c r="G164" s="16">
        <v>13.63</v>
      </c>
      <c r="H164" s="14">
        <v>12.92</v>
      </c>
      <c r="I164" s="14">
        <v>13.18</v>
      </c>
      <c r="J164" s="14">
        <v>18.84</v>
      </c>
      <c r="K164" s="14">
        <v>10.7</v>
      </c>
      <c r="L164" s="14">
        <v>13.87</v>
      </c>
      <c r="M164" s="14">
        <f>HOUR(pomiary__2[[#This Row],[godzina]])</f>
        <v>6</v>
      </c>
      <c r="N164" s="16">
        <f>IF(AND(pomiary__2[[#This Row],[godzina2]]&lt;12, pomiary__2[[#This Row],[godzina2]]&gt;=5),pomiary__2[[#This Row],[czujnik5]],0)</f>
        <v>13.63</v>
      </c>
      <c r="O164" s="14">
        <f>IF(pomiary__2[[#This Row],[zad1_pom]]&lt;&gt;0,1,0)</f>
        <v>1</v>
      </c>
      <c r="P164" s="14"/>
      <c r="Q164" s="14">
        <f>INT(pomiary__2[[#This Row],[czujnik1]]+273.5)</f>
        <v>287</v>
      </c>
      <c r="R164" s="14">
        <f>INT(pomiary__2[[#This Row],[czujnik2]]+273.5)</f>
        <v>293</v>
      </c>
      <c r="S164" s="14">
        <f>INT(pomiary__2[[#This Row],[czujnik3]]+273.5)</f>
        <v>289</v>
      </c>
      <c r="T164" s="14">
        <f>INT(pomiary__2[[#This Row],[czujnik4]]+273.5)</f>
        <v>285</v>
      </c>
      <c r="U164" s="14">
        <f>INT(pomiary__2[[#This Row],[czujnik5]]+273.5)</f>
        <v>287</v>
      </c>
      <c r="V164" s="14">
        <f>INT(pomiary__2[[#This Row],[czujnik6]]+273.5)</f>
        <v>286</v>
      </c>
      <c r="W164" s="14">
        <f>INT(pomiary__2[[#This Row],[czujnik7]]+273.5)</f>
        <v>286</v>
      </c>
      <c r="X164" s="14">
        <f>INT(pomiary__2[[#This Row],[czujnik8]]+273.5)</f>
        <v>292</v>
      </c>
      <c r="Y164" s="14">
        <f>INT(pomiary__2[[#This Row],[czujnik9]]+273.5)</f>
        <v>284</v>
      </c>
      <c r="Z164" s="14">
        <f>INT(pomiary__2[[#This Row],[czujnik10]]+273.5)</f>
        <v>287</v>
      </c>
    </row>
    <row r="165" spans="1:26" s="13" customFormat="1" x14ac:dyDescent="0.25">
      <c r="A165" s="14" t="s">
        <v>242</v>
      </c>
      <c r="B165" s="14" t="s">
        <v>125</v>
      </c>
      <c r="C165" s="14">
        <v>17.32</v>
      </c>
      <c r="D165" s="14">
        <v>10.029999999999999</v>
      </c>
      <c r="E165" s="14">
        <v>15.19</v>
      </c>
      <c r="F165" s="14">
        <v>17.38</v>
      </c>
      <c r="G165" s="16">
        <v>12.08</v>
      </c>
      <c r="H165" s="14">
        <v>19.09</v>
      </c>
      <c r="I165" s="14">
        <v>12.83</v>
      </c>
      <c r="J165" s="14">
        <v>18.420000000000002</v>
      </c>
      <c r="K165" s="14">
        <v>14.05</v>
      </c>
      <c r="L165" s="14">
        <v>13.27</v>
      </c>
      <c r="M165" s="14">
        <f>HOUR(pomiary__2[[#This Row],[godzina]])</f>
        <v>4</v>
      </c>
      <c r="N165" s="16">
        <f>IF(AND(pomiary__2[[#This Row],[godzina2]]&lt;12, pomiary__2[[#This Row],[godzina2]]&gt;=5),pomiary__2[[#This Row],[czujnik5]],0)</f>
        <v>0</v>
      </c>
      <c r="O165" s="14">
        <f>IF(pomiary__2[[#This Row],[zad1_pom]]&lt;&gt;0,1,0)</f>
        <v>0</v>
      </c>
      <c r="P165" s="14"/>
      <c r="Q165" s="14">
        <f>INT(pomiary__2[[#This Row],[czujnik1]]+273.5)</f>
        <v>290</v>
      </c>
      <c r="R165" s="14">
        <f>INT(pomiary__2[[#This Row],[czujnik2]]+273.5)</f>
        <v>283</v>
      </c>
      <c r="S165" s="14">
        <f>INT(pomiary__2[[#This Row],[czujnik3]]+273.5)</f>
        <v>288</v>
      </c>
      <c r="T165" s="14">
        <f>INT(pomiary__2[[#This Row],[czujnik4]]+273.5)</f>
        <v>290</v>
      </c>
      <c r="U165" s="14">
        <f>INT(pomiary__2[[#This Row],[czujnik5]]+273.5)</f>
        <v>285</v>
      </c>
      <c r="V165" s="14">
        <f>INT(pomiary__2[[#This Row],[czujnik6]]+273.5)</f>
        <v>292</v>
      </c>
      <c r="W165" s="14">
        <f>INT(pomiary__2[[#This Row],[czujnik7]]+273.5)</f>
        <v>286</v>
      </c>
      <c r="X165" s="14">
        <f>INT(pomiary__2[[#This Row],[czujnik8]]+273.5)</f>
        <v>291</v>
      </c>
      <c r="Y165" s="14">
        <f>INT(pomiary__2[[#This Row],[czujnik9]]+273.5)</f>
        <v>287</v>
      </c>
      <c r="Z165" s="14">
        <f>INT(pomiary__2[[#This Row],[czujnik10]]+273.5)</f>
        <v>286</v>
      </c>
    </row>
    <row r="166" spans="1:26" s="13" customFormat="1" x14ac:dyDescent="0.25">
      <c r="A166" s="14" t="s">
        <v>243</v>
      </c>
      <c r="B166" s="14" t="s">
        <v>205</v>
      </c>
      <c r="C166" s="14">
        <v>17.7</v>
      </c>
      <c r="D166" s="14">
        <v>12.05</v>
      </c>
      <c r="E166" s="14">
        <v>19.64</v>
      </c>
      <c r="F166" s="14">
        <v>15.73</v>
      </c>
      <c r="G166" s="16">
        <v>19.87</v>
      </c>
      <c r="H166" s="14">
        <v>16.72</v>
      </c>
      <c r="I166" s="14">
        <v>11.73</v>
      </c>
      <c r="J166" s="14">
        <v>16.41</v>
      </c>
      <c r="K166" s="14">
        <v>18.29</v>
      </c>
      <c r="L166" s="14">
        <v>18.22</v>
      </c>
      <c r="M166" s="14">
        <f>HOUR(pomiary__2[[#This Row],[godzina]])</f>
        <v>0</v>
      </c>
      <c r="N166" s="16">
        <f>IF(AND(pomiary__2[[#This Row],[godzina2]]&lt;12, pomiary__2[[#This Row],[godzina2]]&gt;=5),pomiary__2[[#This Row],[czujnik5]],0)</f>
        <v>0</v>
      </c>
      <c r="O166" s="14">
        <f>IF(pomiary__2[[#This Row],[zad1_pom]]&lt;&gt;0,1,0)</f>
        <v>0</v>
      </c>
      <c r="P166" s="14"/>
      <c r="Q166" s="14">
        <f>INT(pomiary__2[[#This Row],[czujnik1]]+273.5)</f>
        <v>291</v>
      </c>
      <c r="R166" s="14">
        <f>INT(pomiary__2[[#This Row],[czujnik2]]+273.5)</f>
        <v>285</v>
      </c>
      <c r="S166" s="14">
        <f>INT(pomiary__2[[#This Row],[czujnik3]]+273.5)</f>
        <v>293</v>
      </c>
      <c r="T166" s="14">
        <f>INT(pomiary__2[[#This Row],[czujnik4]]+273.5)</f>
        <v>289</v>
      </c>
      <c r="U166" s="14">
        <f>INT(pomiary__2[[#This Row],[czujnik5]]+273.5)</f>
        <v>293</v>
      </c>
      <c r="V166" s="14">
        <f>INT(pomiary__2[[#This Row],[czujnik6]]+273.5)</f>
        <v>290</v>
      </c>
      <c r="W166" s="14">
        <f>INT(pomiary__2[[#This Row],[czujnik7]]+273.5)</f>
        <v>285</v>
      </c>
      <c r="X166" s="14">
        <f>INT(pomiary__2[[#This Row],[czujnik8]]+273.5)</f>
        <v>289</v>
      </c>
      <c r="Y166" s="14">
        <f>INT(pomiary__2[[#This Row],[czujnik9]]+273.5)</f>
        <v>291</v>
      </c>
      <c r="Z166" s="14">
        <f>INT(pomiary__2[[#This Row],[czujnik10]]+273.5)</f>
        <v>291</v>
      </c>
    </row>
    <row r="167" spans="1:26" s="13" customFormat="1" x14ac:dyDescent="0.25">
      <c r="A167" s="14" t="s">
        <v>244</v>
      </c>
      <c r="B167" s="14" t="s">
        <v>118</v>
      </c>
      <c r="C167" s="14">
        <v>11.01</v>
      </c>
      <c r="D167" s="14">
        <v>14.84</v>
      </c>
      <c r="E167" s="14">
        <v>11.29</v>
      </c>
      <c r="F167" s="14">
        <v>17.72</v>
      </c>
      <c r="G167" s="16">
        <v>12.61</v>
      </c>
      <c r="H167" s="14">
        <v>16.55</v>
      </c>
      <c r="I167" s="14">
        <v>11.63</v>
      </c>
      <c r="J167" s="14">
        <v>12.88</v>
      </c>
      <c r="K167" s="14">
        <v>14.01</v>
      </c>
      <c r="L167" s="14">
        <v>12.67</v>
      </c>
      <c r="M167" s="14">
        <f>HOUR(pomiary__2[[#This Row],[godzina]])</f>
        <v>5</v>
      </c>
      <c r="N167" s="16">
        <f>IF(AND(pomiary__2[[#This Row],[godzina2]]&lt;12, pomiary__2[[#This Row],[godzina2]]&gt;=5),pomiary__2[[#This Row],[czujnik5]],0)</f>
        <v>12.61</v>
      </c>
      <c r="O167" s="14">
        <f>IF(pomiary__2[[#This Row],[zad1_pom]]&lt;&gt;0,1,0)</f>
        <v>1</v>
      </c>
      <c r="P167" s="14"/>
      <c r="Q167" s="14">
        <f>INT(pomiary__2[[#This Row],[czujnik1]]+273.5)</f>
        <v>284</v>
      </c>
      <c r="R167" s="14">
        <f>INT(pomiary__2[[#This Row],[czujnik2]]+273.5)</f>
        <v>288</v>
      </c>
      <c r="S167" s="14">
        <f>INT(pomiary__2[[#This Row],[czujnik3]]+273.5)</f>
        <v>284</v>
      </c>
      <c r="T167" s="14">
        <f>INT(pomiary__2[[#This Row],[czujnik4]]+273.5)</f>
        <v>291</v>
      </c>
      <c r="U167" s="14">
        <f>INT(pomiary__2[[#This Row],[czujnik5]]+273.5)</f>
        <v>286</v>
      </c>
      <c r="V167" s="14">
        <f>INT(pomiary__2[[#This Row],[czujnik6]]+273.5)</f>
        <v>290</v>
      </c>
      <c r="W167" s="14">
        <f>INT(pomiary__2[[#This Row],[czujnik7]]+273.5)</f>
        <v>285</v>
      </c>
      <c r="X167" s="14">
        <f>INT(pomiary__2[[#This Row],[czujnik8]]+273.5)</f>
        <v>286</v>
      </c>
      <c r="Y167" s="14">
        <f>INT(pomiary__2[[#This Row],[czujnik9]]+273.5)</f>
        <v>287</v>
      </c>
      <c r="Z167" s="14">
        <f>INT(pomiary__2[[#This Row],[czujnik10]]+273.5)</f>
        <v>286</v>
      </c>
    </row>
    <row r="168" spans="1:26" s="13" customFormat="1" x14ac:dyDescent="0.25">
      <c r="A168" s="14" t="s">
        <v>245</v>
      </c>
      <c r="B168" s="14" t="s">
        <v>61</v>
      </c>
      <c r="C168" s="14">
        <v>11.11</v>
      </c>
      <c r="D168" s="14">
        <v>16.350000000000001</v>
      </c>
      <c r="E168" s="14">
        <v>13.97</v>
      </c>
      <c r="F168" s="14">
        <v>11.7</v>
      </c>
      <c r="G168" s="16">
        <v>18.649999999999999</v>
      </c>
      <c r="H168" s="14">
        <v>14.28</v>
      </c>
      <c r="I168" s="14">
        <v>17.690000000000001</v>
      </c>
      <c r="J168" s="14">
        <v>13.25</v>
      </c>
      <c r="K168" s="14">
        <v>10.69</v>
      </c>
      <c r="L168" s="14">
        <v>17.690000000000001</v>
      </c>
      <c r="M168" s="14">
        <f>HOUR(pomiary__2[[#This Row],[godzina]])</f>
        <v>5</v>
      </c>
      <c r="N168" s="16">
        <f>IF(AND(pomiary__2[[#This Row],[godzina2]]&lt;12, pomiary__2[[#This Row],[godzina2]]&gt;=5),pomiary__2[[#This Row],[czujnik5]],0)</f>
        <v>18.649999999999999</v>
      </c>
      <c r="O168" s="14">
        <f>IF(pomiary__2[[#This Row],[zad1_pom]]&lt;&gt;0,1,0)</f>
        <v>1</v>
      </c>
      <c r="P168" s="14"/>
      <c r="Q168" s="14">
        <f>INT(pomiary__2[[#This Row],[czujnik1]]+273.5)</f>
        <v>284</v>
      </c>
      <c r="R168" s="14">
        <f>INT(pomiary__2[[#This Row],[czujnik2]]+273.5)</f>
        <v>289</v>
      </c>
      <c r="S168" s="14">
        <f>INT(pomiary__2[[#This Row],[czujnik3]]+273.5)</f>
        <v>287</v>
      </c>
      <c r="T168" s="14">
        <f>INT(pomiary__2[[#This Row],[czujnik4]]+273.5)</f>
        <v>285</v>
      </c>
      <c r="U168" s="14">
        <f>INT(pomiary__2[[#This Row],[czujnik5]]+273.5)</f>
        <v>292</v>
      </c>
      <c r="V168" s="14">
        <f>INT(pomiary__2[[#This Row],[czujnik6]]+273.5)</f>
        <v>287</v>
      </c>
      <c r="W168" s="14">
        <f>INT(pomiary__2[[#This Row],[czujnik7]]+273.5)</f>
        <v>291</v>
      </c>
      <c r="X168" s="14">
        <f>INT(pomiary__2[[#This Row],[czujnik8]]+273.5)</f>
        <v>286</v>
      </c>
      <c r="Y168" s="14">
        <f>INT(pomiary__2[[#This Row],[czujnik9]]+273.5)</f>
        <v>284</v>
      </c>
      <c r="Z168" s="14">
        <f>INT(pomiary__2[[#This Row],[czujnik10]]+273.5)</f>
        <v>291</v>
      </c>
    </row>
    <row r="169" spans="1:26" s="13" customFormat="1" x14ac:dyDescent="0.25">
      <c r="A169" s="14" t="s">
        <v>246</v>
      </c>
      <c r="B169" s="14" t="s">
        <v>150</v>
      </c>
      <c r="C169" s="14">
        <v>13.09</v>
      </c>
      <c r="D169" s="14">
        <v>15.83</v>
      </c>
      <c r="E169" s="14">
        <v>18.55</v>
      </c>
      <c r="F169" s="14">
        <v>17.37</v>
      </c>
      <c r="G169" s="16">
        <v>18.489999999999998</v>
      </c>
      <c r="H169" s="14">
        <v>14.59</v>
      </c>
      <c r="I169" s="14">
        <v>19.329999999999998</v>
      </c>
      <c r="J169" s="14">
        <v>13.54</v>
      </c>
      <c r="K169" s="14">
        <v>11.35</v>
      </c>
      <c r="L169" s="14">
        <v>18.43</v>
      </c>
      <c r="M169" s="14">
        <f>HOUR(pomiary__2[[#This Row],[godzina]])</f>
        <v>4</v>
      </c>
      <c r="N169" s="16">
        <f>IF(AND(pomiary__2[[#This Row],[godzina2]]&lt;12, pomiary__2[[#This Row],[godzina2]]&gt;=5),pomiary__2[[#This Row],[czujnik5]],0)</f>
        <v>0</v>
      </c>
      <c r="O169" s="14">
        <f>IF(pomiary__2[[#This Row],[zad1_pom]]&lt;&gt;0,1,0)</f>
        <v>0</v>
      </c>
      <c r="P169" s="14"/>
      <c r="Q169" s="14">
        <f>INT(pomiary__2[[#This Row],[czujnik1]]+273.5)</f>
        <v>286</v>
      </c>
      <c r="R169" s="14">
        <f>INT(pomiary__2[[#This Row],[czujnik2]]+273.5)</f>
        <v>289</v>
      </c>
      <c r="S169" s="14">
        <f>INT(pomiary__2[[#This Row],[czujnik3]]+273.5)</f>
        <v>292</v>
      </c>
      <c r="T169" s="14">
        <f>INT(pomiary__2[[#This Row],[czujnik4]]+273.5)</f>
        <v>290</v>
      </c>
      <c r="U169" s="14">
        <f>INT(pomiary__2[[#This Row],[czujnik5]]+273.5)</f>
        <v>291</v>
      </c>
      <c r="V169" s="14">
        <f>INT(pomiary__2[[#This Row],[czujnik6]]+273.5)</f>
        <v>288</v>
      </c>
      <c r="W169" s="14">
        <f>INT(pomiary__2[[#This Row],[czujnik7]]+273.5)</f>
        <v>292</v>
      </c>
      <c r="X169" s="14">
        <f>INT(pomiary__2[[#This Row],[czujnik8]]+273.5)</f>
        <v>287</v>
      </c>
      <c r="Y169" s="14">
        <f>INT(pomiary__2[[#This Row],[czujnik9]]+273.5)</f>
        <v>284</v>
      </c>
      <c r="Z169" s="14">
        <f>INT(pomiary__2[[#This Row],[czujnik10]]+273.5)</f>
        <v>291</v>
      </c>
    </row>
    <row r="170" spans="1:26" s="13" customFormat="1" x14ac:dyDescent="0.25">
      <c r="A170" s="14" t="s">
        <v>246</v>
      </c>
      <c r="B170" s="14" t="s">
        <v>80</v>
      </c>
      <c r="C170" s="14">
        <v>13.13</v>
      </c>
      <c r="D170" s="14">
        <v>12.77</v>
      </c>
      <c r="E170" s="14">
        <v>19</v>
      </c>
      <c r="F170" s="14">
        <v>10.71</v>
      </c>
      <c r="G170" s="16">
        <v>17.16</v>
      </c>
      <c r="H170" s="14">
        <v>16.100000000000001</v>
      </c>
      <c r="I170" s="14">
        <v>11.78</v>
      </c>
      <c r="J170" s="14">
        <v>18.670000000000002</v>
      </c>
      <c r="K170" s="14">
        <v>14.56</v>
      </c>
      <c r="L170" s="14">
        <v>19.170000000000002</v>
      </c>
      <c r="M170" s="14">
        <f>HOUR(pomiary__2[[#This Row],[godzina]])</f>
        <v>7</v>
      </c>
      <c r="N170" s="16">
        <f>IF(AND(pomiary__2[[#This Row],[godzina2]]&lt;12, pomiary__2[[#This Row],[godzina2]]&gt;=5),pomiary__2[[#This Row],[czujnik5]],0)</f>
        <v>17.16</v>
      </c>
      <c r="O170" s="14">
        <f>IF(pomiary__2[[#This Row],[zad1_pom]]&lt;&gt;0,1,0)</f>
        <v>1</v>
      </c>
      <c r="P170" s="14"/>
      <c r="Q170" s="14">
        <f>INT(pomiary__2[[#This Row],[czujnik1]]+273.5)</f>
        <v>286</v>
      </c>
      <c r="R170" s="14">
        <f>INT(pomiary__2[[#This Row],[czujnik2]]+273.5)</f>
        <v>286</v>
      </c>
      <c r="S170" s="14">
        <f>INT(pomiary__2[[#This Row],[czujnik3]]+273.5)</f>
        <v>292</v>
      </c>
      <c r="T170" s="14">
        <f>INT(pomiary__2[[#This Row],[czujnik4]]+273.5)</f>
        <v>284</v>
      </c>
      <c r="U170" s="14">
        <f>INT(pomiary__2[[#This Row],[czujnik5]]+273.5)</f>
        <v>290</v>
      </c>
      <c r="V170" s="14">
        <f>INT(pomiary__2[[#This Row],[czujnik6]]+273.5)</f>
        <v>289</v>
      </c>
      <c r="W170" s="14">
        <f>INT(pomiary__2[[#This Row],[czujnik7]]+273.5)</f>
        <v>285</v>
      </c>
      <c r="X170" s="14">
        <f>INT(pomiary__2[[#This Row],[czujnik8]]+273.5)</f>
        <v>292</v>
      </c>
      <c r="Y170" s="14">
        <f>INT(pomiary__2[[#This Row],[czujnik9]]+273.5)</f>
        <v>288</v>
      </c>
      <c r="Z170" s="14">
        <f>INT(pomiary__2[[#This Row],[czujnik10]]+273.5)</f>
        <v>292</v>
      </c>
    </row>
    <row r="171" spans="1:26" s="13" customFormat="1" x14ac:dyDescent="0.25">
      <c r="A171" s="14" t="s">
        <v>247</v>
      </c>
      <c r="B171" s="14" t="s">
        <v>248</v>
      </c>
      <c r="C171" s="14">
        <v>12.13</v>
      </c>
      <c r="D171" s="14">
        <v>13.07</v>
      </c>
      <c r="E171" s="14">
        <v>15.72</v>
      </c>
      <c r="F171" s="14">
        <v>12.27</v>
      </c>
      <c r="G171" s="16">
        <v>13.41</v>
      </c>
      <c r="H171" s="14">
        <v>13.75</v>
      </c>
      <c r="I171" s="14">
        <v>12.79</v>
      </c>
      <c r="J171" s="14">
        <v>17.98</v>
      </c>
      <c r="K171" s="14">
        <v>18.2</v>
      </c>
      <c r="L171" s="14">
        <v>13.87</v>
      </c>
      <c r="M171" s="14">
        <f>HOUR(pomiary__2[[#This Row],[godzina]])</f>
        <v>5</v>
      </c>
      <c r="N171" s="16">
        <f>IF(AND(pomiary__2[[#This Row],[godzina2]]&lt;12, pomiary__2[[#This Row],[godzina2]]&gt;=5),pomiary__2[[#This Row],[czujnik5]],0)</f>
        <v>13.41</v>
      </c>
      <c r="O171" s="14">
        <f>IF(pomiary__2[[#This Row],[zad1_pom]]&lt;&gt;0,1,0)</f>
        <v>1</v>
      </c>
      <c r="P171" s="14"/>
      <c r="Q171" s="14">
        <f>INT(pomiary__2[[#This Row],[czujnik1]]+273.5)</f>
        <v>285</v>
      </c>
      <c r="R171" s="14">
        <f>INT(pomiary__2[[#This Row],[czujnik2]]+273.5)</f>
        <v>286</v>
      </c>
      <c r="S171" s="14">
        <f>INT(pomiary__2[[#This Row],[czujnik3]]+273.5)</f>
        <v>289</v>
      </c>
      <c r="T171" s="14">
        <f>INT(pomiary__2[[#This Row],[czujnik4]]+273.5)</f>
        <v>285</v>
      </c>
      <c r="U171" s="14">
        <f>INT(pomiary__2[[#This Row],[czujnik5]]+273.5)</f>
        <v>286</v>
      </c>
      <c r="V171" s="14">
        <f>INT(pomiary__2[[#This Row],[czujnik6]]+273.5)</f>
        <v>287</v>
      </c>
      <c r="W171" s="14">
        <f>INT(pomiary__2[[#This Row],[czujnik7]]+273.5)</f>
        <v>286</v>
      </c>
      <c r="X171" s="14">
        <f>INT(pomiary__2[[#This Row],[czujnik8]]+273.5)</f>
        <v>291</v>
      </c>
      <c r="Y171" s="14">
        <f>INT(pomiary__2[[#This Row],[czujnik9]]+273.5)</f>
        <v>291</v>
      </c>
      <c r="Z171" s="14">
        <f>INT(pomiary__2[[#This Row],[czujnik10]]+273.5)</f>
        <v>287</v>
      </c>
    </row>
    <row r="172" spans="1:26" s="13" customFormat="1" x14ac:dyDescent="0.25">
      <c r="A172" s="14" t="s">
        <v>249</v>
      </c>
      <c r="B172" s="14" t="s">
        <v>134</v>
      </c>
      <c r="C172" s="14">
        <v>10.53</v>
      </c>
      <c r="D172" s="14">
        <v>15.53</v>
      </c>
      <c r="E172" s="14">
        <v>17.63</v>
      </c>
      <c r="F172" s="14">
        <v>19.84</v>
      </c>
      <c r="G172" s="16">
        <v>10.76</v>
      </c>
      <c r="H172" s="14">
        <v>14.15</v>
      </c>
      <c r="I172" s="14">
        <v>13.54</v>
      </c>
      <c r="J172" s="14">
        <v>11.75</v>
      </c>
      <c r="K172" s="14">
        <v>12.65</v>
      </c>
      <c r="L172" s="14">
        <v>13.57</v>
      </c>
      <c r="M172" s="14">
        <f>HOUR(pomiary__2[[#This Row],[godzina]])</f>
        <v>2</v>
      </c>
      <c r="N172" s="16">
        <f>IF(AND(pomiary__2[[#This Row],[godzina2]]&lt;12, pomiary__2[[#This Row],[godzina2]]&gt;=5),pomiary__2[[#This Row],[czujnik5]],0)</f>
        <v>0</v>
      </c>
      <c r="O172" s="14">
        <f>IF(pomiary__2[[#This Row],[zad1_pom]]&lt;&gt;0,1,0)</f>
        <v>0</v>
      </c>
      <c r="P172" s="14"/>
      <c r="Q172" s="14">
        <f>INT(pomiary__2[[#This Row],[czujnik1]]+273.5)</f>
        <v>284</v>
      </c>
      <c r="R172" s="14">
        <f>INT(pomiary__2[[#This Row],[czujnik2]]+273.5)</f>
        <v>289</v>
      </c>
      <c r="S172" s="14">
        <f>INT(pomiary__2[[#This Row],[czujnik3]]+273.5)</f>
        <v>291</v>
      </c>
      <c r="T172" s="14">
        <f>INT(pomiary__2[[#This Row],[czujnik4]]+273.5)</f>
        <v>293</v>
      </c>
      <c r="U172" s="14">
        <f>INT(pomiary__2[[#This Row],[czujnik5]]+273.5)</f>
        <v>284</v>
      </c>
      <c r="V172" s="14">
        <f>INT(pomiary__2[[#This Row],[czujnik6]]+273.5)</f>
        <v>287</v>
      </c>
      <c r="W172" s="14">
        <f>INT(pomiary__2[[#This Row],[czujnik7]]+273.5)</f>
        <v>287</v>
      </c>
      <c r="X172" s="14">
        <f>INT(pomiary__2[[#This Row],[czujnik8]]+273.5)</f>
        <v>285</v>
      </c>
      <c r="Y172" s="14">
        <f>INT(pomiary__2[[#This Row],[czujnik9]]+273.5)</f>
        <v>286</v>
      </c>
      <c r="Z172" s="14">
        <f>INT(pomiary__2[[#This Row],[czujnik10]]+273.5)</f>
        <v>287</v>
      </c>
    </row>
    <row r="173" spans="1:26" s="13" customFormat="1" x14ac:dyDescent="0.25">
      <c r="A173" s="14" t="s">
        <v>249</v>
      </c>
      <c r="B173" s="14" t="s">
        <v>250</v>
      </c>
      <c r="C173" s="14">
        <v>11.99</v>
      </c>
      <c r="D173" s="14">
        <v>13.44</v>
      </c>
      <c r="E173" s="14">
        <v>19.18</v>
      </c>
      <c r="F173" s="14">
        <v>11.19</v>
      </c>
      <c r="G173" s="16">
        <v>19.05</v>
      </c>
      <c r="H173" s="14">
        <v>15.07</v>
      </c>
      <c r="I173" s="14">
        <v>17.510000000000002</v>
      </c>
      <c r="J173" s="14">
        <v>18.72</v>
      </c>
      <c r="K173" s="14">
        <v>11.62</v>
      </c>
      <c r="L173" s="14">
        <v>11.08</v>
      </c>
      <c r="M173" s="14">
        <f>HOUR(pomiary__2[[#This Row],[godzina]])</f>
        <v>6</v>
      </c>
      <c r="N173" s="16">
        <f>IF(AND(pomiary__2[[#This Row],[godzina2]]&lt;12, pomiary__2[[#This Row],[godzina2]]&gt;=5),pomiary__2[[#This Row],[czujnik5]],0)</f>
        <v>19.05</v>
      </c>
      <c r="O173" s="14">
        <f>IF(pomiary__2[[#This Row],[zad1_pom]]&lt;&gt;0,1,0)</f>
        <v>1</v>
      </c>
      <c r="P173" s="14"/>
      <c r="Q173" s="14">
        <f>INT(pomiary__2[[#This Row],[czujnik1]]+273.5)</f>
        <v>285</v>
      </c>
      <c r="R173" s="14">
        <f>INT(pomiary__2[[#This Row],[czujnik2]]+273.5)</f>
        <v>286</v>
      </c>
      <c r="S173" s="14">
        <f>INT(pomiary__2[[#This Row],[czujnik3]]+273.5)</f>
        <v>292</v>
      </c>
      <c r="T173" s="14">
        <f>INT(pomiary__2[[#This Row],[czujnik4]]+273.5)</f>
        <v>284</v>
      </c>
      <c r="U173" s="14">
        <f>INT(pomiary__2[[#This Row],[czujnik5]]+273.5)</f>
        <v>292</v>
      </c>
      <c r="V173" s="14">
        <f>INT(pomiary__2[[#This Row],[czujnik6]]+273.5)</f>
        <v>288</v>
      </c>
      <c r="W173" s="14">
        <f>INT(pomiary__2[[#This Row],[czujnik7]]+273.5)</f>
        <v>291</v>
      </c>
      <c r="X173" s="14">
        <f>INT(pomiary__2[[#This Row],[czujnik8]]+273.5)</f>
        <v>292</v>
      </c>
      <c r="Y173" s="14">
        <f>INT(pomiary__2[[#This Row],[czujnik9]]+273.5)</f>
        <v>285</v>
      </c>
      <c r="Z173" s="14">
        <f>INT(pomiary__2[[#This Row],[czujnik10]]+273.5)</f>
        <v>284</v>
      </c>
    </row>
    <row r="174" spans="1:26" s="13" customFormat="1" x14ac:dyDescent="0.25">
      <c r="A174" s="14" t="s">
        <v>251</v>
      </c>
      <c r="B174" s="14" t="s">
        <v>252</v>
      </c>
      <c r="C174" s="14">
        <v>11.42</v>
      </c>
      <c r="D174" s="14">
        <v>18.52</v>
      </c>
      <c r="E174" s="14">
        <v>13.52</v>
      </c>
      <c r="F174" s="14">
        <v>18.75</v>
      </c>
      <c r="G174" s="16">
        <v>11.07</v>
      </c>
      <c r="H174" s="14">
        <v>13.24</v>
      </c>
      <c r="I174" s="14">
        <v>16.14</v>
      </c>
      <c r="J174" s="14">
        <v>10.94</v>
      </c>
      <c r="K174" s="14">
        <v>13.13</v>
      </c>
      <c r="L174" s="14">
        <v>16.52</v>
      </c>
      <c r="M174" s="14">
        <f>HOUR(pomiary__2[[#This Row],[godzina]])</f>
        <v>1</v>
      </c>
      <c r="N174" s="16">
        <f>IF(AND(pomiary__2[[#This Row],[godzina2]]&lt;12, pomiary__2[[#This Row],[godzina2]]&gt;=5),pomiary__2[[#This Row],[czujnik5]],0)</f>
        <v>0</v>
      </c>
      <c r="O174" s="14">
        <f>IF(pomiary__2[[#This Row],[zad1_pom]]&lt;&gt;0,1,0)</f>
        <v>0</v>
      </c>
      <c r="P174" s="14"/>
      <c r="Q174" s="14">
        <f>INT(pomiary__2[[#This Row],[czujnik1]]+273.5)</f>
        <v>284</v>
      </c>
      <c r="R174" s="14">
        <f>INT(pomiary__2[[#This Row],[czujnik2]]+273.5)</f>
        <v>292</v>
      </c>
      <c r="S174" s="14">
        <f>INT(pomiary__2[[#This Row],[czujnik3]]+273.5)</f>
        <v>287</v>
      </c>
      <c r="T174" s="14">
        <f>INT(pomiary__2[[#This Row],[czujnik4]]+273.5)</f>
        <v>292</v>
      </c>
      <c r="U174" s="14">
        <f>INT(pomiary__2[[#This Row],[czujnik5]]+273.5)</f>
        <v>284</v>
      </c>
      <c r="V174" s="14">
        <f>INT(pomiary__2[[#This Row],[czujnik6]]+273.5)</f>
        <v>286</v>
      </c>
      <c r="W174" s="14">
        <f>INT(pomiary__2[[#This Row],[czujnik7]]+273.5)</f>
        <v>289</v>
      </c>
      <c r="X174" s="14">
        <f>INT(pomiary__2[[#This Row],[czujnik8]]+273.5)</f>
        <v>284</v>
      </c>
      <c r="Y174" s="14">
        <f>INT(pomiary__2[[#This Row],[czujnik9]]+273.5)</f>
        <v>286</v>
      </c>
      <c r="Z174" s="14">
        <f>INT(pomiary__2[[#This Row],[czujnik10]]+273.5)</f>
        <v>290</v>
      </c>
    </row>
    <row r="175" spans="1:26" s="13" customFormat="1" x14ac:dyDescent="0.25">
      <c r="A175" s="14" t="s">
        <v>251</v>
      </c>
      <c r="B175" s="14" t="s">
        <v>253</v>
      </c>
      <c r="C175" s="14">
        <v>13.11</v>
      </c>
      <c r="D175" s="14">
        <v>11.09</v>
      </c>
      <c r="E175" s="14">
        <v>13.22</v>
      </c>
      <c r="F175" s="14">
        <v>17.07</v>
      </c>
      <c r="G175" s="16">
        <v>16.09</v>
      </c>
      <c r="H175" s="14">
        <v>18.420000000000002</v>
      </c>
      <c r="I175" s="14">
        <v>12.03</v>
      </c>
      <c r="J175" s="14">
        <v>19.899999999999999</v>
      </c>
      <c r="K175" s="14">
        <v>13.54</v>
      </c>
      <c r="L175" s="14">
        <v>18.37</v>
      </c>
      <c r="M175" s="14">
        <f>HOUR(pomiary__2[[#This Row],[godzina]])</f>
        <v>9</v>
      </c>
      <c r="N175" s="16">
        <f>IF(AND(pomiary__2[[#This Row],[godzina2]]&lt;12, pomiary__2[[#This Row],[godzina2]]&gt;=5),pomiary__2[[#This Row],[czujnik5]],0)</f>
        <v>16.09</v>
      </c>
      <c r="O175" s="14">
        <f>IF(pomiary__2[[#This Row],[zad1_pom]]&lt;&gt;0,1,0)</f>
        <v>1</v>
      </c>
      <c r="P175" s="14"/>
      <c r="Q175" s="14">
        <f>INT(pomiary__2[[#This Row],[czujnik1]]+273.5)</f>
        <v>286</v>
      </c>
      <c r="R175" s="14">
        <f>INT(pomiary__2[[#This Row],[czujnik2]]+273.5)</f>
        <v>284</v>
      </c>
      <c r="S175" s="14">
        <f>INT(pomiary__2[[#This Row],[czujnik3]]+273.5)</f>
        <v>286</v>
      </c>
      <c r="T175" s="14">
        <f>INT(pomiary__2[[#This Row],[czujnik4]]+273.5)</f>
        <v>290</v>
      </c>
      <c r="U175" s="14">
        <f>INT(pomiary__2[[#This Row],[czujnik5]]+273.5)</f>
        <v>289</v>
      </c>
      <c r="V175" s="14">
        <f>INT(pomiary__2[[#This Row],[czujnik6]]+273.5)</f>
        <v>291</v>
      </c>
      <c r="W175" s="14">
        <f>INT(pomiary__2[[#This Row],[czujnik7]]+273.5)</f>
        <v>285</v>
      </c>
      <c r="X175" s="14">
        <f>INT(pomiary__2[[#This Row],[czujnik8]]+273.5)</f>
        <v>293</v>
      </c>
      <c r="Y175" s="14">
        <f>INT(pomiary__2[[#This Row],[czujnik9]]+273.5)</f>
        <v>287</v>
      </c>
      <c r="Z175" s="14">
        <f>INT(pomiary__2[[#This Row],[czujnik10]]+273.5)</f>
        <v>291</v>
      </c>
    </row>
    <row r="176" spans="1:26" s="13" customFormat="1" x14ac:dyDescent="0.25">
      <c r="A176" s="14" t="s">
        <v>254</v>
      </c>
      <c r="B176" s="14" t="s">
        <v>33</v>
      </c>
      <c r="C176" s="14">
        <v>12.14</v>
      </c>
      <c r="D176" s="14">
        <v>12.99</v>
      </c>
      <c r="E176" s="14">
        <v>16.260000000000002</v>
      </c>
      <c r="F176" s="14">
        <v>17.68</v>
      </c>
      <c r="G176" s="16">
        <v>13.47</v>
      </c>
      <c r="H176" s="14">
        <v>18.79</v>
      </c>
      <c r="I176" s="14">
        <v>13.56</v>
      </c>
      <c r="J176" s="14">
        <v>12.8</v>
      </c>
      <c r="K176" s="14">
        <v>15.11</v>
      </c>
      <c r="L176" s="14">
        <v>19.760000000000002</v>
      </c>
      <c r="M176" s="14">
        <f>HOUR(pomiary__2[[#This Row],[godzina]])</f>
        <v>8</v>
      </c>
      <c r="N176" s="16">
        <f>IF(AND(pomiary__2[[#This Row],[godzina2]]&lt;12, pomiary__2[[#This Row],[godzina2]]&gt;=5),pomiary__2[[#This Row],[czujnik5]],0)</f>
        <v>13.47</v>
      </c>
      <c r="O176" s="14">
        <f>IF(pomiary__2[[#This Row],[zad1_pom]]&lt;&gt;0,1,0)</f>
        <v>1</v>
      </c>
      <c r="P176" s="14"/>
      <c r="Q176" s="14">
        <f>INT(pomiary__2[[#This Row],[czujnik1]]+273.5)</f>
        <v>285</v>
      </c>
      <c r="R176" s="14">
        <f>INT(pomiary__2[[#This Row],[czujnik2]]+273.5)</f>
        <v>286</v>
      </c>
      <c r="S176" s="14">
        <f>INT(pomiary__2[[#This Row],[czujnik3]]+273.5)</f>
        <v>289</v>
      </c>
      <c r="T176" s="14">
        <f>INT(pomiary__2[[#This Row],[czujnik4]]+273.5)</f>
        <v>291</v>
      </c>
      <c r="U176" s="14">
        <f>INT(pomiary__2[[#This Row],[czujnik5]]+273.5)</f>
        <v>286</v>
      </c>
      <c r="V176" s="14">
        <f>INT(pomiary__2[[#This Row],[czujnik6]]+273.5)</f>
        <v>292</v>
      </c>
      <c r="W176" s="14">
        <f>INT(pomiary__2[[#This Row],[czujnik7]]+273.5)</f>
        <v>287</v>
      </c>
      <c r="X176" s="14">
        <f>INT(pomiary__2[[#This Row],[czujnik8]]+273.5)</f>
        <v>286</v>
      </c>
      <c r="Y176" s="14">
        <f>INT(pomiary__2[[#This Row],[czujnik9]]+273.5)</f>
        <v>288</v>
      </c>
      <c r="Z176" s="14">
        <f>INT(pomiary__2[[#This Row],[czujnik10]]+273.5)</f>
        <v>293</v>
      </c>
    </row>
    <row r="177" spans="1:26" s="13" customFormat="1" x14ac:dyDescent="0.25">
      <c r="A177" s="14" t="s">
        <v>254</v>
      </c>
      <c r="B177" s="14" t="s">
        <v>157</v>
      </c>
      <c r="C177" s="14">
        <v>16.190000000000001</v>
      </c>
      <c r="D177" s="14">
        <v>12.36</v>
      </c>
      <c r="E177" s="14">
        <v>10</v>
      </c>
      <c r="F177" s="14">
        <v>12.27</v>
      </c>
      <c r="G177" s="16">
        <v>18.2</v>
      </c>
      <c r="H177" s="14">
        <v>13.68</v>
      </c>
      <c r="I177" s="14">
        <v>19.16</v>
      </c>
      <c r="J177" s="14">
        <v>19.39</v>
      </c>
      <c r="K177" s="14">
        <v>11.01</v>
      </c>
      <c r="L177" s="14">
        <v>13.18</v>
      </c>
      <c r="M177" s="14">
        <f>HOUR(pomiary__2[[#This Row],[godzina]])</f>
        <v>8</v>
      </c>
      <c r="N177" s="16">
        <f>IF(AND(pomiary__2[[#This Row],[godzina2]]&lt;12, pomiary__2[[#This Row],[godzina2]]&gt;=5),pomiary__2[[#This Row],[czujnik5]],0)</f>
        <v>18.2</v>
      </c>
      <c r="O177" s="14">
        <f>IF(pomiary__2[[#This Row],[zad1_pom]]&lt;&gt;0,1,0)</f>
        <v>1</v>
      </c>
      <c r="P177" s="14"/>
      <c r="Q177" s="14">
        <f>INT(pomiary__2[[#This Row],[czujnik1]]+273.5)</f>
        <v>289</v>
      </c>
      <c r="R177" s="14">
        <f>INT(pomiary__2[[#This Row],[czujnik2]]+273.5)</f>
        <v>285</v>
      </c>
      <c r="S177" s="14">
        <f>INT(pomiary__2[[#This Row],[czujnik3]]+273.5)</f>
        <v>283</v>
      </c>
      <c r="T177" s="14">
        <f>INT(pomiary__2[[#This Row],[czujnik4]]+273.5)</f>
        <v>285</v>
      </c>
      <c r="U177" s="14">
        <f>INT(pomiary__2[[#This Row],[czujnik5]]+273.5)</f>
        <v>291</v>
      </c>
      <c r="V177" s="14">
        <f>INT(pomiary__2[[#This Row],[czujnik6]]+273.5)</f>
        <v>287</v>
      </c>
      <c r="W177" s="14">
        <f>INT(pomiary__2[[#This Row],[czujnik7]]+273.5)</f>
        <v>292</v>
      </c>
      <c r="X177" s="14">
        <f>INT(pomiary__2[[#This Row],[czujnik8]]+273.5)</f>
        <v>292</v>
      </c>
      <c r="Y177" s="14">
        <f>INT(pomiary__2[[#This Row],[czujnik9]]+273.5)</f>
        <v>284</v>
      </c>
      <c r="Z177" s="14">
        <f>INT(pomiary__2[[#This Row],[czujnik10]]+273.5)</f>
        <v>286</v>
      </c>
    </row>
    <row r="178" spans="1:26" s="13" customFormat="1" x14ac:dyDescent="0.25">
      <c r="A178" s="14" t="s">
        <v>255</v>
      </c>
      <c r="B178" s="14" t="s">
        <v>80</v>
      </c>
      <c r="C178" s="14">
        <v>17.34</v>
      </c>
      <c r="D178" s="14">
        <v>12.39</v>
      </c>
      <c r="E178" s="14">
        <v>10.89</v>
      </c>
      <c r="F178" s="14">
        <v>11.43</v>
      </c>
      <c r="G178" s="16">
        <v>16.13</v>
      </c>
      <c r="H178" s="14">
        <v>11.48</v>
      </c>
      <c r="I178" s="14">
        <v>10.43</v>
      </c>
      <c r="J178" s="14">
        <v>16.149999999999999</v>
      </c>
      <c r="K178" s="14">
        <v>15.62</v>
      </c>
      <c r="L178" s="14">
        <v>17.09</v>
      </c>
      <c r="M178" s="14">
        <f>HOUR(pomiary__2[[#This Row],[godzina]])</f>
        <v>7</v>
      </c>
      <c r="N178" s="16">
        <f>IF(AND(pomiary__2[[#This Row],[godzina2]]&lt;12, pomiary__2[[#This Row],[godzina2]]&gt;=5),pomiary__2[[#This Row],[czujnik5]],0)</f>
        <v>16.13</v>
      </c>
      <c r="O178" s="14">
        <f>IF(pomiary__2[[#This Row],[zad1_pom]]&lt;&gt;0,1,0)</f>
        <v>1</v>
      </c>
      <c r="P178" s="14"/>
      <c r="Q178" s="14">
        <f>INT(pomiary__2[[#This Row],[czujnik1]]+273.5)</f>
        <v>290</v>
      </c>
      <c r="R178" s="14">
        <f>INT(pomiary__2[[#This Row],[czujnik2]]+273.5)</f>
        <v>285</v>
      </c>
      <c r="S178" s="14">
        <f>INT(pomiary__2[[#This Row],[czujnik3]]+273.5)</f>
        <v>284</v>
      </c>
      <c r="T178" s="14">
        <f>INT(pomiary__2[[#This Row],[czujnik4]]+273.5)</f>
        <v>284</v>
      </c>
      <c r="U178" s="14">
        <f>INT(pomiary__2[[#This Row],[czujnik5]]+273.5)</f>
        <v>289</v>
      </c>
      <c r="V178" s="14">
        <f>INT(pomiary__2[[#This Row],[czujnik6]]+273.5)</f>
        <v>284</v>
      </c>
      <c r="W178" s="14">
        <f>INT(pomiary__2[[#This Row],[czujnik7]]+273.5)</f>
        <v>283</v>
      </c>
      <c r="X178" s="14">
        <f>INT(pomiary__2[[#This Row],[czujnik8]]+273.5)</f>
        <v>289</v>
      </c>
      <c r="Y178" s="14">
        <f>INT(pomiary__2[[#This Row],[czujnik9]]+273.5)</f>
        <v>289</v>
      </c>
      <c r="Z178" s="14">
        <f>INT(pomiary__2[[#This Row],[czujnik10]]+273.5)</f>
        <v>290</v>
      </c>
    </row>
    <row r="179" spans="1:26" s="13" customFormat="1" x14ac:dyDescent="0.25">
      <c r="A179" s="14" t="s">
        <v>256</v>
      </c>
      <c r="B179" s="14" t="s">
        <v>36</v>
      </c>
      <c r="C179" s="14">
        <v>19.46</v>
      </c>
      <c r="D179" s="14">
        <v>14.85</v>
      </c>
      <c r="E179" s="14">
        <v>15.99</v>
      </c>
      <c r="F179" s="14">
        <v>18.440000000000001</v>
      </c>
      <c r="G179" s="16">
        <v>10.42</v>
      </c>
      <c r="H179" s="14">
        <v>18.78</v>
      </c>
      <c r="I179" s="14">
        <v>11.05</v>
      </c>
      <c r="J179" s="14">
        <v>18.7</v>
      </c>
      <c r="K179" s="14">
        <v>10.35</v>
      </c>
      <c r="L179" s="14">
        <v>14.51</v>
      </c>
      <c r="M179" s="14">
        <f>HOUR(pomiary__2[[#This Row],[godzina]])</f>
        <v>8</v>
      </c>
      <c r="N179" s="16">
        <f>IF(AND(pomiary__2[[#This Row],[godzina2]]&lt;12, pomiary__2[[#This Row],[godzina2]]&gt;=5),pomiary__2[[#This Row],[czujnik5]],0)</f>
        <v>10.42</v>
      </c>
      <c r="O179" s="14">
        <f>IF(pomiary__2[[#This Row],[zad1_pom]]&lt;&gt;0,1,0)</f>
        <v>1</v>
      </c>
      <c r="P179" s="14"/>
      <c r="Q179" s="14">
        <f>INT(pomiary__2[[#This Row],[czujnik1]]+273.5)</f>
        <v>292</v>
      </c>
      <c r="R179" s="14">
        <f>INT(pomiary__2[[#This Row],[czujnik2]]+273.5)</f>
        <v>288</v>
      </c>
      <c r="S179" s="14">
        <f>INT(pomiary__2[[#This Row],[czujnik3]]+273.5)</f>
        <v>289</v>
      </c>
      <c r="T179" s="14">
        <f>INT(pomiary__2[[#This Row],[czujnik4]]+273.5)</f>
        <v>291</v>
      </c>
      <c r="U179" s="14">
        <f>INT(pomiary__2[[#This Row],[czujnik5]]+273.5)</f>
        <v>283</v>
      </c>
      <c r="V179" s="14">
        <f>INT(pomiary__2[[#This Row],[czujnik6]]+273.5)</f>
        <v>292</v>
      </c>
      <c r="W179" s="14">
        <f>INT(pomiary__2[[#This Row],[czujnik7]]+273.5)</f>
        <v>284</v>
      </c>
      <c r="X179" s="14">
        <f>INT(pomiary__2[[#This Row],[czujnik8]]+273.5)</f>
        <v>292</v>
      </c>
      <c r="Y179" s="14">
        <f>INT(pomiary__2[[#This Row],[czujnik9]]+273.5)</f>
        <v>283</v>
      </c>
      <c r="Z179" s="14">
        <f>INT(pomiary__2[[#This Row],[czujnik10]]+273.5)</f>
        <v>288</v>
      </c>
    </row>
    <row r="180" spans="1:26" s="13" customFormat="1" x14ac:dyDescent="0.25">
      <c r="A180" s="14" t="s">
        <v>257</v>
      </c>
      <c r="B180" s="14" t="s">
        <v>100</v>
      </c>
      <c r="C180" s="14">
        <v>14.42</v>
      </c>
      <c r="D180" s="14">
        <v>19.23</v>
      </c>
      <c r="E180" s="14">
        <v>19.98</v>
      </c>
      <c r="F180" s="14">
        <v>11.87</v>
      </c>
      <c r="G180" s="16">
        <v>11.95</v>
      </c>
      <c r="H180" s="14">
        <v>10.7</v>
      </c>
      <c r="I180" s="14">
        <v>13.96</v>
      </c>
      <c r="J180" s="14">
        <v>11.65</v>
      </c>
      <c r="K180" s="14">
        <v>10.73</v>
      </c>
      <c r="L180" s="14">
        <v>19.25</v>
      </c>
      <c r="M180" s="14">
        <f>HOUR(pomiary__2[[#This Row],[godzina]])</f>
        <v>2</v>
      </c>
      <c r="N180" s="16">
        <f>IF(AND(pomiary__2[[#This Row],[godzina2]]&lt;12, pomiary__2[[#This Row],[godzina2]]&gt;=5),pomiary__2[[#This Row],[czujnik5]],0)</f>
        <v>0</v>
      </c>
      <c r="O180" s="14">
        <f>IF(pomiary__2[[#This Row],[zad1_pom]]&lt;&gt;0,1,0)</f>
        <v>0</v>
      </c>
      <c r="P180" s="14"/>
      <c r="Q180" s="14">
        <f>INT(pomiary__2[[#This Row],[czujnik1]]+273.5)</f>
        <v>287</v>
      </c>
      <c r="R180" s="14">
        <f>INT(pomiary__2[[#This Row],[czujnik2]]+273.5)</f>
        <v>292</v>
      </c>
      <c r="S180" s="14">
        <f>INT(pomiary__2[[#This Row],[czujnik3]]+273.5)</f>
        <v>293</v>
      </c>
      <c r="T180" s="14">
        <f>INT(pomiary__2[[#This Row],[czujnik4]]+273.5)</f>
        <v>285</v>
      </c>
      <c r="U180" s="14">
        <f>INT(pomiary__2[[#This Row],[czujnik5]]+273.5)</f>
        <v>285</v>
      </c>
      <c r="V180" s="14">
        <f>INT(pomiary__2[[#This Row],[czujnik6]]+273.5)</f>
        <v>284</v>
      </c>
      <c r="W180" s="14">
        <f>INT(pomiary__2[[#This Row],[czujnik7]]+273.5)</f>
        <v>287</v>
      </c>
      <c r="X180" s="14">
        <f>INT(pomiary__2[[#This Row],[czujnik8]]+273.5)</f>
        <v>285</v>
      </c>
      <c r="Y180" s="14">
        <f>INT(pomiary__2[[#This Row],[czujnik9]]+273.5)</f>
        <v>284</v>
      </c>
      <c r="Z180" s="14">
        <f>INT(pomiary__2[[#This Row],[czujnik10]]+273.5)</f>
        <v>292</v>
      </c>
    </row>
    <row r="181" spans="1:26" s="13" customFormat="1" x14ac:dyDescent="0.25">
      <c r="A181" s="14" t="s">
        <v>258</v>
      </c>
      <c r="B181" s="14" t="s">
        <v>163</v>
      </c>
      <c r="C181" s="14">
        <v>12.2</v>
      </c>
      <c r="D181" s="14">
        <v>14.35</v>
      </c>
      <c r="E181" s="14">
        <v>11.37</v>
      </c>
      <c r="F181" s="14">
        <v>12.07</v>
      </c>
      <c r="G181" s="16">
        <v>14.32</v>
      </c>
      <c r="H181" s="14">
        <v>13.34</v>
      </c>
      <c r="I181" s="14">
        <v>18.739999999999998</v>
      </c>
      <c r="J181" s="14">
        <v>15.82</v>
      </c>
      <c r="K181" s="14">
        <v>13.79</v>
      </c>
      <c r="L181" s="14">
        <v>19.36</v>
      </c>
      <c r="M181" s="14">
        <f>HOUR(pomiary__2[[#This Row],[godzina]])</f>
        <v>5</v>
      </c>
      <c r="N181" s="16">
        <f>IF(AND(pomiary__2[[#This Row],[godzina2]]&lt;12, pomiary__2[[#This Row],[godzina2]]&gt;=5),pomiary__2[[#This Row],[czujnik5]],0)</f>
        <v>14.32</v>
      </c>
      <c r="O181" s="14">
        <f>IF(pomiary__2[[#This Row],[zad1_pom]]&lt;&gt;0,1,0)</f>
        <v>1</v>
      </c>
      <c r="P181" s="14"/>
      <c r="Q181" s="14">
        <f>INT(pomiary__2[[#This Row],[czujnik1]]+273.5)</f>
        <v>285</v>
      </c>
      <c r="R181" s="14">
        <f>INT(pomiary__2[[#This Row],[czujnik2]]+273.5)</f>
        <v>287</v>
      </c>
      <c r="S181" s="14">
        <f>INT(pomiary__2[[#This Row],[czujnik3]]+273.5)</f>
        <v>284</v>
      </c>
      <c r="T181" s="14">
        <f>INT(pomiary__2[[#This Row],[czujnik4]]+273.5)</f>
        <v>285</v>
      </c>
      <c r="U181" s="14">
        <f>INT(pomiary__2[[#This Row],[czujnik5]]+273.5)</f>
        <v>287</v>
      </c>
      <c r="V181" s="14">
        <f>INT(pomiary__2[[#This Row],[czujnik6]]+273.5)</f>
        <v>286</v>
      </c>
      <c r="W181" s="14">
        <f>INT(pomiary__2[[#This Row],[czujnik7]]+273.5)</f>
        <v>292</v>
      </c>
      <c r="X181" s="14">
        <f>INT(pomiary__2[[#This Row],[czujnik8]]+273.5)</f>
        <v>289</v>
      </c>
      <c r="Y181" s="14">
        <f>INT(pomiary__2[[#This Row],[czujnik9]]+273.5)</f>
        <v>287</v>
      </c>
      <c r="Z181" s="14">
        <f>INT(pomiary__2[[#This Row],[czujnik10]]+273.5)</f>
        <v>292</v>
      </c>
    </row>
    <row r="182" spans="1:26" s="13" customFormat="1" x14ac:dyDescent="0.25">
      <c r="A182" s="14" t="s">
        <v>259</v>
      </c>
      <c r="B182" s="14" t="s">
        <v>169</v>
      </c>
      <c r="C182" s="14">
        <v>10.3</v>
      </c>
      <c r="D182" s="14">
        <v>14.81</v>
      </c>
      <c r="E182" s="14">
        <v>12.96</v>
      </c>
      <c r="F182" s="14">
        <v>12.99</v>
      </c>
      <c r="G182" s="16">
        <v>19</v>
      </c>
      <c r="H182" s="14">
        <v>17.73</v>
      </c>
      <c r="I182" s="14">
        <v>12.97</v>
      </c>
      <c r="J182" s="14">
        <v>17.96</v>
      </c>
      <c r="K182" s="14">
        <v>19.07</v>
      </c>
      <c r="L182" s="14">
        <v>17.12</v>
      </c>
      <c r="M182" s="14">
        <f>HOUR(pomiary__2[[#This Row],[godzina]])</f>
        <v>1</v>
      </c>
      <c r="N182" s="16">
        <f>IF(AND(pomiary__2[[#This Row],[godzina2]]&lt;12, pomiary__2[[#This Row],[godzina2]]&gt;=5),pomiary__2[[#This Row],[czujnik5]],0)</f>
        <v>0</v>
      </c>
      <c r="O182" s="14">
        <f>IF(pomiary__2[[#This Row],[zad1_pom]]&lt;&gt;0,1,0)</f>
        <v>0</v>
      </c>
      <c r="P182" s="14"/>
      <c r="Q182" s="14">
        <f>INT(pomiary__2[[#This Row],[czujnik1]]+273.5)</f>
        <v>283</v>
      </c>
      <c r="R182" s="14">
        <f>INT(pomiary__2[[#This Row],[czujnik2]]+273.5)</f>
        <v>288</v>
      </c>
      <c r="S182" s="14">
        <f>INT(pomiary__2[[#This Row],[czujnik3]]+273.5)</f>
        <v>286</v>
      </c>
      <c r="T182" s="14">
        <f>INT(pomiary__2[[#This Row],[czujnik4]]+273.5)</f>
        <v>286</v>
      </c>
      <c r="U182" s="14">
        <f>INT(pomiary__2[[#This Row],[czujnik5]]+273.5)</f>
        <v>292</v>
      </c>
      <c r="V182" s="14">
        <f>INT(pomiary__2[[#This Row],[czujnik6]]+273.5)</f>
        <v>291</v>
      </c>
      <c r="W182" s="14">
        <f>INT(pomiary__2[[#This Row],[czujnik7]]+273.5)</f>
        <v>286</v>
      </c>
      <c r="X182" s="14">
        <f>INT(pomiary__2[[#This Row],[czujnik8]]+273.5)</f>
        <v>291</v>
      </c>
      <c r="Y182" s="14">
        <f>INT(pomiary__2[[#This Row],[czujnik9]]+273.5)</f>
        <v>292</v>
      </c>
      <c r="Z182" s="14">
        <f>INT(pomiary__2[[#This Row],[czujnik10]]+273.5)</f>
        <v>290</v>
      </c>
    </row>
    <row r="183" spans="1:26" s="13" customFormat="1" x14ac:dyDescent="0.25">
      <c r="A183" s="14" t="s">
        <v>260</v>
      </c>
      <c r="B183" s="14" t="s">
        <v>261</v>
      </c>
      <c r="C183" s="14">
        <v>10.029999999999999</v>
      </c>
      <c r="D183" s="14">
        <v>14.28</v>
      </c>
      <c r="E183" s="14">
        <v>11.97</v>
      </c>
      <c r="F183" s="14">
        <v>17.7</v>
      </c>
      <c r="G183" s="16">
        <v>18.2</v>
      </c>
      <c r="H183" s="14">
        <v>19.2</v>
      </c>
      <c r="I183" s="14">
        <v>17.43</v>
      </c>
      <c r="J183" s="14">
        <v>14.46</v>
      </c>
      <c r="K183" s="14">
        <v>16.48</v>
      </c>
      <c r="L183" s="14">
        <v>15.66</v>
      </c>
      <c r="M183" s="14">
        <f>HOUR(pomiary__2[[#This Row],[godzina]])</f>
        <v>3</v>
      </c>
      <c r="N183" s="16">
        <f>IF(AND(pomiary__2[[#This Row],[godzina2]]&lt;12, pomiary__2[[#This Row],[godzina2]]&gt;=5),pomiary__2[[#This Row],[czujnik5]],0)</f>
        <v>0</v>
      </c>
      <c r="O183" s="14">
        <f>IF(pomiary__2[[#This Row],[zad1_pom]]&lt;&gt;0,1,0)</f>
        <v>0</v>
      </c>
      <c r="P183" s="14"/>
      <c r="Q183" s="14">
        <f>INT(pomiary__2[[#This Row],[czujnik1]]+273.5)</f>
        <v>283</v>
      </c>
      <c r="R183" s="14">
        <f>INT(pomiary__2[[#This Row],[czujnik2]]+273.5)</f>
        <v>287</v>
      </c>
      <c r="S183" s="14">
        <f>INT(pomiary__2[[#This Row],[czujnik3]]+273.5)</f>
        <v>285</v>
      </c>
      <c r="T183" s="14">
        <f>INT(pomiary__2[[#This Row],[czujnik4]]+273.5)</f>
        <v>291</v>
      </c>
      <c r="U183" s="14">
        <f>INT(pomiary__2[[#This Row],[czujnik5]]+273.5)</f>
        <v>291</v>
      </c>
      <c r="V183" s="14">
        <f>INT(pomiary__2[[#This Row],[czujnik6]]+273.5)</f>
        <v>292</v>
      </c>
      <c r="W183" s="14">
        <f>INT(pomiary__2[[#This Row],[czujnik7]]+273.5)</f>
        <v>290</v>
      </c>
      <c r="X183" s="14">
        <f>INT(pomiary__2[[#This Row],[czujnik8]]+273.5)</f>
        <v>287</v>
      </c>
      <c r="Y183" s="14">
        <f>INT(pomiary__2[[#This Row],[czujnik9]]+273.5)</f>
        <v>289</v>
      </c>
      <c r="Z183" s="14">
        <f>INT(pomiary__2[[#This Row],[czujnik10]]+273.5)</f>
        <v>289</v>
      </c>
    </row>
    <row r="184" spans="1:26" s="13" customFormat="1" x14ac:dyDescent="0.25">
      <c r="A184" s="14" t="s">
        <v>260</v>
      </c>
      <c r="B184" s="14" t="s">
        <v>157</v>
      </c>
      <c r="C184" s="14">
        <v>14</v>
      </c>
      <c r="D184" s="14">
        <v>12.83</v>
      </c>
      <c r="E184" s="14">
        <v>18.72</v>
      </c>
      <c r="F184" s="14">
        <v>11.22</v>
      </c>
      <c r="G184" s="16">
        <v>13.79</v>
      </c>
      <c r="H184" s="14">
        <v>18.559999999999999</v>
      </c>
      <c r="I184" s="14">
        <v>11.19</v>
      </c>
      <c r="J184" s="14">
        <v>12.81</v>
      </c>
      <c r="K184" s="14">
        <v>14.5</v>
      </c>
      <c r="L184" s="14">
        <v>12.78</v>
      </c>
      <c r="M184" s="14">
        <f>HOUR(pomiary__2[[#This Row],[godzina]])</f>
        <v>8</v>
      </c>
      <c r="N184" s="16">
        <f>IF(AND(pomiary__2[[#This Row],[godzina2]]&lt;12, pomiary__2[[#This Row],[godzina2]]&gt;=5),pomiary__2[[#This Row],[czujnik5]],0)</f>
        <v>13.79</v>
      </c>
      <c r="O184" s="14">
        <f>IF(pomiary__2[[#This Row],[zad1_pom]]&lt;&gt;0,1,0)</f>
        <v>1</v>
      </c>
      <c r="P184" s="14"/>
      <c r="Q184" s="14">
        <f>INT(pomiary__2[[#This Row],[czujnik1]]+273.5)</f>
        <v>287</v>
      </c>
      <c r="R184" s="14">
        <f>INT(pomiary__2[[#This Row],[czujnik2]]+273.5)</f>
        <v>286</v>
      </c>
      <c r="S184" s="14">
        <f>INT(pomiary__2[[#This Row],[czujnik3]]+273.5)</f>
        <v>292</v>
      </c>
      <c r="T184" s="14">
        <f>INT(pomiary__2[[#This Row],[czujnik4]]+273.5)</f>
        <v>284</v>
      </c>
      <c r="U184" s="14">
        <f>INT(pomiary__2[[#This Row],[czujnik5]]+273.5)</f>
        <v>287</v>
      </c>
      <c r="V184" s="14">
        <f>INT(pomiary__2[[#This Row],[czujnik6]]+273.5)</f>
        <v>292</v>
      </c>
      <c r="W184" s="14">
        <f>INT(pomiary__2[[#This Row],[czujnik7]]+273.5)</f>
        <v>284</v>
      </c>
      <c r="X184" s="14">
        <f>INT(pomiary__2[[#This Row],[czujnik8]]+273.5)</f>
        <v>286</v>
      </c>
      <c r="Y184" s="14">
        <f>INT(pomiary__2[[#This Row],[czujnik9]]+273.5)</f>
        <v>288</v>
      </c>
      <c r="Z184" s="14">
        <f>INT(pomiary__2[[#This Row],[czujnik10]]+273.5)</f>
        <v>286</v>
      </c>
    </row>
    <row r="185" spans="1:26" s="13" customFormat="1" x14ac:dyDescent="0.25">
      <c r="A185" s="14" t="s">
        <v>262</v>
      </c>
      <c r="B185" s="14" t="s">
        <v>263</v>
      </c>
      <c r="C185" s="14">
        <v>15.42</v>
      </c>
      <c r="D185" s="14">
        <v>10.37</v>
      </c>
      <c r="E185" s="14">
        <v>18.739999999999998</v>
      </c>
      <c r="F185" s="14">
        <v>18.670000000000002</v>
      </c>
      <c r="G185" s="16">
        <v>15.22</v>
      </c>
      <c r="H185" s="14">
        <v>12.83</v>
      </c>
      <c r="I185" s="14">
        <v>13.11</v>
      </c>
      <c r="J185" s="14">
        <v>11.77</v>
      </c>
      <c r="K185" s="14">
        <v>18.57</v>
      </c>
      <c r="L185" s="14">
        <v>10.33</v>
      </c>
      <c r="M185" s="14">
        <f>HOUR(pomiary__2[[#This Row],[godzina]])</f>
        <v>7</v>
      </c>
      <c r="N185" s="16">
        <f>IF(AND(pomiary__2[[#This Row],[godzina2]]&lt;12, pomiary__2[[#This Row],[godzina2]]&gt;=5),pomiary__2[[#This Row],[czujnik5]],0)</f>
        <v>15.22</v>
      </c>
      <c r="O185" s="14">
        <f>IF(pomiary__2[[#This Row],[zad1_pom]]&lt;&gt;0,1,0)</f>
        <v>1</v>
      </c>
      <c r="P185" s="14"/>
      <c r="Q185" s="14">
        <f>INT(pomiary__2[[#This Row],[czujnik1]]+273.5)</f>
        <v>288</v>
      </c>
      <c r="R185" s="14">
        <f>INT(pomiary__2[[#This Row],[czujnik2]]+273.5)</f>
        <v>283</v>
      </c>
      <c r="S185" s="14">
        <f>INT(pomiary__2[[#This Row],[czujnik3]]+273.5)</f>
        <v>292</v>
      </c>
      <c r="T185" s="14">
        <f>INT(pomiary__2[[#This Row],[czujnik4]]+273.5)</f>
        <v>292</v>
      </c>
      <c r="U185" s="14">
        <f>INT(pomiary__2[[#This Row],[czujnik5]]+273.5)</f>
        <v>288</v>
      </c>
      <c r="V185" s="14">
        <f>INT(pomiary__2[[#This Row],[czujnik6]]+273.5)</f>
        <v>286</v>
      </c>
      <c r="W185" s="14">
        <f>INT(pomiary__2[[#This Row],[czujnik7]]+273.5)</f>
        <v>286</v>
      </c>
      <c r="X185" s="14">
        <f>INT(pomiary__2[[#This Row],[czujnik8]]+273.5)</f>
        <v>285</v>
      </c>
      <c r="Y185" s="14">
        <f>INT(pomiary__2[[#This Row],[czujnik9]]+273.5)</f>
        <v>292</v>
      </c>
      <c r="Z185" s="14">
        <f>INT(pomiary__2[[#This Row],[czujnik10]]+273.5)</f>
        <v>283</v>
      </c>
    </row>
    <row r="186" spans="1:26" s="13" customFormat="1" x14ac:dyDescent="0.25">
      <c r="A186" s="14" t="s">
        <v>264</v>
      </c>
      <c r="B186" s="14" t="s">
        <v>47</v>
      </c>
      <c r="C186" s="14">
        <v>15.98</v>
      </c>
      <c r="D186" s="14">
        <v>13.48</v>
      </c>
      <c r="E186" s="14">
        <v>10.69</v>
      </c>
      <c r="F186" s="14">
        <v>15.11</v>
      </c>
      <c r="G186" s="16">
        <v>14.51</v>
      </c>
      <c r="H186" s="14">
        <v>17.100000000000001</v>
      </c>
      <c r="I186" s="14">
        <v>15.65</v>
      </c>
      <c r="J186" s="14">
        <v>10.44</v>
      </c>
      <c r="K186" s="14">
        <v>13.73</v>
      </c>
      <c r="L186" s="14">
        <v>19.66</v>
      </c>
      <c r="M186" s="14">
        <f>HOUR(pomiary__2[[#This Row],[godzina]])</f>
        <v>11</v>
      </c>
      <c r="N186" s="16">
        <f>IF(AND(pomiary__2[[#This Row],[godzina2]]&lt;12, pomiary__2[[#This Row],[godzina2]]&gt;=5),pomiary__2[[#This Row],[czujnik5]],0)</f>
        <v>14.51</v>
      </c>
      <c r="O186" s="14">
        <f>IF(pomiary__2[[#This Row],[zad1_pom]]&lt;&gt;0,1,0)</f>
        <v>1</v>
      </c>
      <c r="P186" s="14"/>
      <c r="Q186" s="14">
        <f>INT(pomiary__2[[#This Row],[czujnik1]]+273.5)</f>
        <v>289</v>
      </c>
      <c r="R186" s="14">
        <f>INT(pomiary__2[[#This Row],[czujnik2]]+273.5)</f>
        <v>286</v>
      </c>
      <c r="S186" s="14">
        <f>INT(pomiary__2[[#This Row],[czujnik3]]+273.5)</f>
        <v>284</v>
      </c>
      <c r="T186" s="14">
        <f>INT(pomiary__2[[#This Row],[czujnik4]]+273.5)</f>
        <v>288</v>
      </c>
      <c r="U186" s="14">
        <f>INT(pomiary__2[[#This Row],[czujnik5]]+273.5)</f>
        <v>288</v>
      </c>
      <c r="V186" s="14">
        <f>INT(pomiary__2[[#This Row],[czujnik6]]+273.5)</f>
        <v>290</v>
      </c>
      <c r="W186" s="14">
        <f>INT(pomiary__2[[#This Row],[czujnik7]]+273.5)</f>
        <v>289</v>
      </c>
      <c r="X186" s="14">
        <f>INT(pomiary__2[[#This Row],[czujnik8]]+273.5)</f>
        <v>283</v>
      </c>
      <c r="Y186" s="14">
        <f>INT(pomiary__2[[#This Row],[czujnik9]]+273.5)</f>
        <v>287</v>
      </c>
      <c r="Z186" s="14">
        <f>INT(pomiary__2[[#This Row],[czujnik10]]+273.5)</f>
        <v>293</v>
      </c>
    </row>
    <row r="187" spans="1:26" s="13" customFormat="1" x14ac:dyDescent="0.25">
      <c r="A187" s="14" t="s">
        <v>265</v>
      </c>
      <c r="B187" s="14" t="s">
        <v>61</v>
      </c>
      <c r="C187" s="14">
        <v>10.8</v>
      </c>
      <c r="D187" s="14">
        <v>16.079999999999998</v>
      </c>
      <c r="E187" s="14">
        <v>16.47</v>
      </c>
      <c r="F187" s="14">
        <v>12.88</v>
      </c>
      <c r="G187" s="16">
        <v>18.579999999999998</v>
      </c>
      <c r="H187" s="14">
        <v>13.96</v>
      </c>
      <c r="I187" s="14">
        <v>12.92</v>
      </c>
      <c r="J187" s="14">
        <v>10.74</v>
      </c>
      <c r="K187" s="14">
        <v>10.5</v>
      </c>
      <c r="L187" s="14">
        <v>10.62</v>
      </c>
      <c r="M187" s="14">
        <f>HOUR(pomiary__2[[#This Row],[godzina]])</f>
        <v>5</v>
      </c>
      <c r="N187" s="16">
        <f>IF(AND(pomiary__2[[#This Row],[godzina2]]&lt;12, pomiary__2[[#This Row],[godzina2]]&gt;=5),pomiary__2[[#This Row],[czujnik5]],0)</f>
        <v>18.579999999999998</v>
      </c>
      <c r="O187" s="14">
        <f>IF(pomiary__2[[#This Row],[zad1_pom]]&lt;&gt;0,1,0)</f>
        <v>1</v>
      </c>
      <c r="P187" s="14"/>
      <c r="Q187" s="14">
        <f>INT(pomiary__2[[#This Row],[czujnik1]]+273.5)</f>
        <v>284</v>
      </c>
      <c r="R187" s="14">
        <f>INT(pomiary__2[[#This Row],[czujnik2]]+273.5)</f>
        <v>289</v>
      </c>
      <c r="S187" s="14">
        <f>INT(pomiary__2[[#This Row],[czujnik3]]+273.5)</f>
        <v>289</v>
      </c>
      <c r="T187" s="14">
        <f>INT(pomiary__2[[#This Row],[czujnik4]]+273.5)</f>
        <v>286</v>
      </c>
      <c r="U187" s="14">
        <f>INT(pomiary__2[[#This Row],[czujnik5]]+273.5)</f>
        <v>292</v>
      </c>
      <c r="V187" s="14">
        <f>INT(pomiary__2[[#This Row],[czujnik6]]+273.5)</f>
        <v>287</v>
      </c>
      <c r="W187" s="14">
        <f>INT(pomiary__2[[#This Row],[czujnik7]]+273.5)</f>
        <v>286</v>
      </c>
      <c r="X187" s="14">
        <f>INT(pomiary__2[[#This Row],[czujnik8]]+273.5)</f>
        <v>284</v>
      </c>
      <c r="Y187" s="14">
        <f>INT(pomiary__2[[#This Row],[czujnik9]]+273.5)</f>
        <v>284</v>
      </c>
      <c r="Z187" s="14">
        <f>INT(pomiary__2[[#This Row],[czujnik10]]+273.5)</f>
        <v>284</v>
      </c>
    </row>
    <row r="188" spans="1:26" s="13" customFormat="1" x14ac:dyDescent="0.25">
      <c r="A188" s="14" t="s">
        <v>266</v>
      </c>
      <c r="B188" s="14" t="s">
        <v>267</v>
      </c>
      <c r="C188" s="14">
        <v>10.61</v>
      </c>
      <c r="D188" s="14">
        <v>15.59</v>
      </c>
      <c r="E188" s="14">
        <v>10.52</v>
      </c>
      <c r="F188" s="14">
        <v>18.55</v>
      </c>
      <c r="G188" s="16">
        <v>11.33</v>
      </c>
      <c r="H188" s="14">
        <v>11.82</v>
      </c>
      <c r="I188" s="14">
        <v>18.579999999999998</v>
      </c>
      <c r="J188" s="14">
        <v>18.72</v>
      </c>
      <c r="K188" s="14">
        <v>11.95</v>
      </c>
      <c r="L188" s="14">
        <v>11.84</v>
      </c>
      <c r="M188" s="14">
        <f>HOUR(pomiary__2[[#This Row],[godzina]])</f>
        <v>11</v>
      </c>
      <c r="N188" s="16">
        <f>IF(AND(pomiary__2[[#This Row],[godzina2]]&lt;12, pomiary__2[[#This Row],[godzina2]]&gt;=5),pomiary__2[[#This Row],[czujnik5]],0)</f>
        <v>11.33</v>
      </c>
      <c r="O188" s="14">
        <f>IF(pomiary__2[[#This Row],[zad1_pom]]&lt;&gt;0,1,0)</f>
        <v>1</v>
      </c>
      <c r="P188" s="14"/>
      <c r="Q188" s="14">
        <f>INT(pomiary__2[[#This Row],[czujnik1]]+273.5)</f>
        <v>284</v>
      </c>
      <c r="R188" s="14">
        <f>INT(pomiary__2[[#This Row],[czujnik2]]+273.5)</f>
        <v>289</v>
      </c>
      <c r="S188" s="14">
        <f>INT(pomiary__2[[#This Row],[czujnik3]]+273.5)</f>
        <v>284</v>
      </c>
      <c r="T188" s="14">
        <f>INT(pomiary__2[[#This Row],[czujnik4]]+273.5)</f>
        <v>292</v>
      </c>
      <c r="U188" s="14">
        <f>INT(pomiary__2[[#This Row],[czujnik5]]+273.5)</f>
        <v>284</v>
      </c>
      <c r="V188" s="14">
        <f>INT(pomiary__2[[#This Row],[czujnik6]]+273.5)</f>
        <v>285</v>
      </c>
      <c r="W188" s="14">
        <f>INT(pomiary__2[[#This Row],[czujnik7]]+273.5)</f>
        <v>292</v>
      </c>
      <c r="X188" s="14">
        <f>INT(pomiary__2[[#This Row],[czujnik8]]+273.5)</f>
        <v>292</v>
      </c>
      <c r="Y188" s="14">
        <f>INT(pomiary__2[[#This Row],[czujnik9]]+273.5)</f>
        <v>285</v>
      </c>
      <c r="Z188" s="14">
        <f>INT(pomiary__2[[#This Row],[czujnik10]]+273.5)</f>
        <v>285</v>
      </c>
    </row>
    <row r="189" spans="1:26" s="13" customFormat="1" x14ac:dyDescent="0.25">
      <c r="A189" s="14" t="s">
        <v>268</v>
      </c>
      <c r="B189" s="14" t="s">
        <v>269</v>
      </c>
      <c r="C189" s="14">
        <v>17.66</v>
      </c>
      <c r="D189" s="14">
        <v>15.83</v>
      </c>
      <c r="E189" s="14">
        <v>16.350000000000001</v>
      </c>
      <c r="F189" s="14">
        <v>13.72</v>
      </c>
      <c r="G189" s="16">
        <v>19.440000000000001</v>
      </c>
      <c r="H189" s="14">
        <v>18.989999999999998</v>
      </c>
      <c r="I189" s="14">
        <v>10.94</v>
      </c>
      <c r="J189" s="14">
        <v>10.47</v>
      </c>
      <c r="K189" s="14">
        <v>17.46</v>
      </c>
      <c r="L189" s="14">
        <v>17.690000000000001</v>
      </c>
      <c r="M189" s="14">
        <f>HOUR(pomiary__2[[#This Row],[godzina]])</f>
        <v>1</v>
      </c>
      <c r="N189" s="16">
        <f>IF(AND(pomiary__2[[#This Row],[godzina2]]&lt;12, pomiary__2[[#This Row],[godzina2]]&gt;=5),pomiary__2[[#This Row],[czujnik5]],0)</f>
        <v>0</v>
      </c>
      <c r="O189" s="14">
        <f>IF(pomiary__2[[#This Row],[zad1_pom]]&lt;&gt;0,1,0)</f>
        <v>0</v>
      </c>
      <c r="P189" s="14"/>
      <c r="Q189" s="14">
        <f>INT(pomiary__2[[#This Row],[czujnik1]]+273.5)</f>
        <v>291</v>
      </c>
      <c r="R189" s="14">
        <f>INT(pomiary__2[[#This Row],[czujnik2]]+273.5)</f>
        <v>289</v>
      </c>
      <c r="S189" s="14">
        <f>INT(pomiary__2[[#This Row],[czujnik3]]+273.5)</f>
        <v>289</v>
      </c>
      <c r="T189" s="14">
        <f>INT(pomiary__2[[#This Row],[czujnik4]]+273.5)</f>
        <v>287</v>
      </c>
      <c r="U189" s="14">
        <f>INT(pomiary__2[[#This Row],[czujnik5]]+273.5)</f>
        <v>292</v>
      </c>
      <c r="V189" s="14">
        <f>INT(pomiary__2[[#This Row],[czujnik6]]+273.5)</f>
        <v>292</v>
      </c>
      <c r="W189" s="14">
        <f>INT(pomiary__2[[#This Row],[czujnik7]]+273.5)</f>
        <v>284</v>
      </c>
      <c r="X189" s="14">
        <f>INT(pomiary__2[[#This Row],[czujnik8]]+273.5)</f>
        <v>283</v>
      </c>
      <c r="Y189" s="14">
        <f>INT(pomiary__2[[#This Row],[czujnik9]]+273.5)</f>
        <v>290</v>
      </c>
      <c r="Z189" s="14">
        <f>INT(pomiary__2[[#This Row],[czujnik10]]+273.5)</f>
        <v>291</v>
      </c>
    </row>
    <row r="190" spans="1:26" s="13" customFormat="1" x14ac:dyDescent="0.25">
      <c r="A190" s="14" t="s">
        <v>270</v>
      </c>
      <c r="B190" s="14" t="s">
        <v>271</v>
      </c>
      <c r="C190" s="14">
        <v>15.3</v>
      </c>
      <c r="D190" s="14">
        <v>13.83</v>
      </c>
      <c r="E190" s="14">
        <v>11.97</v>
      </c>
      <c r="F190" s="14">
        <v>15.5</v>
      </c>
      <c r="G190" s="16">
        <v>11.06</v>
      </c>
      <c r="H190" s="14">
        <v>14.22</v>
      </c>
      <c r="I190" s="14">
        <v>18.66</v>
      </c>
      <c r="J190" s="14">
        <v>18.95</v>
      </c>
      <c r="K190" s="14">
        <v>11.79</v>
      </c>
      <c r="L190" s="14">
        <v>16.760000000000002</v>
      </c>
      <c r="M190" s="14">
        <f>HOUR(pomiary__2[[#This Row],[godzina]])</f>
        <v>9</v>
      </c>
      <c r="N190" s="16">
        <f>IF(AND(pomiary__2[[#This Row],[godzina2]]&lt;12, pomiary__2[[#This Row],[godzina2]]&gt;=5),pomiary__2[[#This Row],[czujnik5]],0)</f>
        <v>11.06</v>
      </c>
      <c r="O190" s="14">
        <f>IF(pomiary__2[[#This Row],[zad1_pom]]&lt;&gt;0,1,0)</f>
        <v>1</v>
      </c>
      <c r="P190" s="14"/>
      <c r="Q190" s="14">
        <f>INT(pomiary__2[[#This Row],[czujnik1]]+273.5)</f>
        <v>288</v>
      </c>
      <c r="R190" s="14">
        <f>INT(pomiary__2[[#This Row],[czujnik2]]+273.5)</f>
        <v>287</v>
      </c>
      <c r="S190" s="14">
        <f>INT(pomiary__2[[#This Row],[czujnik3]]+273.5)</f>
        <v>285</v>
      </c>
      <c r="T190" s="14">
        <f>INT(pomiary__2[[#This Row],[czujnik4]]+273.5)</f>
        <v>289</v>
      </c>
      <c r="U190" s="14">
        <f>INT(pomiary__2[[#This Row],[czujnik5]]+273.5)</f>
        <v>284</v>
      </c>
      <c r="V190" s="14">
        <f>INT(pomiary__2[[#This Row],[czujnik6]]+273.5)</f>
        <v>287</v>
      </c>
      <c r="W190" s="14">
        <f>INT(pomiary__2[[#This Row],[czujnik7]]+273.5)</f>
        <v>292</v>
      </c>
      <c r="X190" s="14">
        <f>INT(pomiary__2[[#This Row],[czujnik8]]+273.5)</f>
        <v>292</v>
      </c>
      <c r="Y190" s="14">
        <f>INT(pomiary__2[[#This Row],[czujnik9]]+273.5)</f>
        <v>285</v>
      </c>
      <c r="Z190" s="14">
        <f>INT(pomiary__2[[#This Row],[czujnik10]]+273.5)</f>
        <v>290</v>
      </c>
    </row>
    <row r="191" spans="1:26" s="13" customFormat="1" x14ac:dyDescent="0.25">
      <c r="A191" s="14" t="s">
        <v>272</v>
      </c>
      <c r="B191" s="14" t="s">
        <v>59</v>
      </c>
      <c r="C191" s="14">
        <v>10.77</v>
      </c>
      <c r="D191" s="14">
        <v>18.07</v>
      </c>
      <c r="E191" s="14">
        <v>17.87</v>
      </c>
      <c r="F191" s="14">
        <v>16.760000000000002</v>
      </c>
      <c r="G191" s="16">
        <v>19.04</v>
      </c>
      <c r="H191" s="14">
        <v>18.55</v>
      </c>
      <c r="I191" s="14">
        <v>15</v>
      </c>
      <c r="J191" s="14">
        <v>16.649999999999999</v>
      </c>
      <c r="K191" s="14">
        <v>11.24</v>
      </c>
      <c r="L191" s="14">
        <v>10.19</v>
      </c>
      <c r="M191" s="14">
        <f>HOUR(pomiary__2[[#This Row],[godzina]])</f>
        <v>12</v>
      </c>
      <c r="N191" s="16">
        <f>IF(AND(pomiary__2[[#This Row],[godzina2]]&lt;12, pomiary__2[[#This Row],[godzina2]]&gt;=5),pomiary__2[[#This Row],[czujnik5]],0)</f>
        <v>0</v>
      </c>
      <c r="O191" s="14">
        <f>IF(pomiary__2[[#This Row],[zad1_pom]]&lt;&gt;0,1,0)</f>
        <v>0</v>
      </c>
      <c r="P191" s="14"/>
      <c r="Q191" s="14">
        <f>INT(pomiary__2[[#This Row],[czujnik1]]+273.5)</f>
        <v>284</v>
      </c>
      <c r="R191" s="14">
        <f>INT(pomiary__2[[#This Row],[czujnik2]]+273.5)</f>
        <v>291</v>
      </c>
      <c r="S191" s="14">
        <f>INT(pomiary__2[[#This Row],[czujnik3]]+273.5)</f>
        <v>291</v>
      </c>
      <c r="T191" s="14">
        <f>INT(pomiary__2[[#This Row],[czujnik4]]+273.5)</f>
        <v>290</v>
      </c>
      <c r="U191" s="14">
        <f>INT(pomiary__2[[#This Row],[czujnik5]]+273.5)</f>
        <v>292</v>
      </c>
      <c r="V191" s="14">
        <f>INT(pomiary__2[[#This Row],[czujnik6]]+273.5)</f>
        <v>292</v>
      </c>
      <c r="W191" s="14">
        <f>INT(pomiary__2[[#This Row],[czujnik7]]+273.5)</f>
        <v>288</v>
      </c>
      <c r="X191" s="14">
        <f>INT(pomiary__2[[#This Row],[czujnik8]]+273.5)</f>
        <v>290</v>
      </c>
      <c r="Y191" s="14">
        <f>INT(pomiary__2[[#This Row],[czujnik9]]+273.5)</f>
        <v>284</v>
      </c>
      <c r="Z191" s="14">
        <f>INT(pomiary__2[[#This Row],[czujnik10]]+273.5)</f>
        <v>283</v>
      </c>
    </row>
    <row r="192" spans="1:26" s="13" customFormat="1" x14ac:dyDescent="0.25">
      <c r="A192" s="14" t="s">
        <v>273</v>
      </c>
      <c r="B192" s="14" t="s">
        <v>28</v>
      </c>
      <c r="C192" s="14">
        <v>15.81</v>
      </c>
      <c r="D192" s="14">
        <v>14.72</v>
      </c>
      <c r="E192" s="14">
        <v>18.12</v>
      </c>
      <c r="F192" s="14">
        <v>18.82</v>
      </c>
      <c r="G192" s="16">
        <v>15.14</v>
      </c>
      <c r="H192" s="14">
        <v>18.850000000000001</v>
      </c>
      <c r="I192" s="14">
        <v>17.940000000000001</v>
      </c>
      <c r="J192" s="14">
        <v>12.26</v>
      </c>
      <c r="K192" s="14">
        <v>19.34</v>
      </c>
      <c r="L192" s="14">
        <v>18.3</v>
      </c>
      <c r="M192" s="14">
        <f>HOUR(pomiary__2[[#This Row],[godzina]])</f>
        <v>3</v>
      </c>
      <c r="N192" s="16">
        <f>IF(AND(pomiary__2[[#This Row],[godzina2]]&lt;12, pomiary__2[[#This Row],[godzina2]]&gt;=5),pomiary__2[[#This Row],[czujnik5]],0)</f>
        <v>0</v>
      </c>
      <c r="O192" s="14">
        <f>IF(pomiary__2[[#This Row],[zad1_pom]]&lt;&gt;0,1,0)</f>
        <v>0</v>
      </c>
      <c r="P192" s="14"/>
      <c r="Q192" s="14">
        <f>INT(pomiary__2[[#This Row],[czujnik1]]+273.5)</f>
        <v>289</v>
      </c>
      <c r="R192" s="14">
        <f>INT(pomiary__2[[#This Row],[czujnik2]]+273.5)</f>
        <v>288</v>
      </c>
      <c r="S192" s="14">
        <f>INT(pomiary__2[[#This Row],[czujnik3]]+273.5)</f>
        <v>291</v>
      </c>
      <c r="T192" s="14">
        <f>INT(pomiary__2[[#This Row],[czujnik4]]+273.5)</f>
        <v>292</v>
      </c>
      <c r="U192" s="14">
        <f>INT(pomiary__2[[#This Row],[czujnik5]]+273.5)</f>
        <v>288</v>
      </c>
      <c r="V192" s="14">
        <f>INT(pomiary__2[[#This Row],[czujnik6]]+273.5)</f>
        <v>292</v>
      </c>
      <c r="W192" s="14">
        <f>INT(pomiary__2[[#This Row],[czujnik7]]+273.5)</f>
        <v>291</v>
      </c>
      <c r="X192" s="14">
        <f>INT(pomiary__2[[#This Row],[czujnik8]]+273.5)</f>
        <v>285</v>
      </c>
      <c r="Y192" s="14">
        <f>INT(pomiary__2[[#This Row],[czujnik9]]+273.5)</f>
        <v>292</v>
      </c>
      <c r="Z192" s="14">
        <f>INT(pomiary__2[[#This Row],[czujnik10]]+273.5)</f>
        <v>291</v>
      </c>
    </row>
    <row r="193" spans="1:26" s="13" customFormat="1" x14ac:dyDescent="0.25">
      <c r="A193" s="14" t="s">
        <v>274</v>
      </c>
      <c r="B193" s="14" t="s">
        <v>28</v>
      </c>
      <c r="C193" s="14">
        <v>-1.03</v>
      </c>
      <c r="D193" s="14">
        <v>8.4</v>
      </c>
      <c r="E193" s="14">
        <v>7.65</v>
      </c>
      <c r="F193" s="14">
        <v>-1.5</v>
      </c>
      <c r="G193" s="16">
        <v>-1.63</v>
      </c>
      <c r="H193" s="14">
        <v>8.16</v>
      </c>
      <c r="I193" s="14">
        <v>-4.8899999999999997</v>
      </c>
      <c r="J193" s="14">
        <v>-2.09</v>
      </c>
      <c r="K193" s="14">
        <v>-2.0299999999999998</v>
      </c>
      <c r="L193" s="14">
        <v>-0.74</v>
      </c>
      <c r="M193" s="14">
        <f>HOUR(pomiary__2[[#This Row],[godzina]])</f>
        <v>3</v>
      </c>
      <c r="N193" s="16">
        <f>IF(AND(pomiary__2[[#This Row],[godzina2]]&lt;12, pomiary__2[[#This Row],[godzina2]]&gt;=5),pomiary__2[[#This Row],[czujnik5]],0)</f>
        <v>0</v>
      </c>
      <c r="O193" s="14">
        <f>IF(pomiary__2[[#This Row],[zad1_pom]]&lt;&gt;0,1,0)</f>
        <v>0</v>
      </c>
      <c r="P193" s="14"/>
      <c r="Q193" s="14">
        <f>INT(pomiary__2[[#This Row],[czujnik1]]+273.5)</f>
        <v>272</v>
      </c>
      <c r="R193" s="14">
        <f>INT(pomiary__2[[#This Row],[czujnik2]]+273.5)</f>
        <v>281</v>
      </c>
      <c r="S193" s="14">
        <f>INT(pomiary__2[[#This Row],[czujnik3]]+273.5)</f>
        <v>281</v>
      </c>
      <c r="T193" s="14">
        <f>INT(pomiary__2[[#This Row],[czujnik4]]+273.5)</f>
        <v>272</v>
      </c>
      <c r="U193" s="14">
        <f>INT(pomiary__2[[#This Row],[czujnik5]]+273.5)</f>
        <v>271</v>
      </c>
      <c r="V193" s="14">
        <f>INT(pomiary__2[[#This Row],[czujnik6]]+273.5)</f>
        <v>281</v>
      </c>
      <c r="W193" s="14">
        <f>INT(pomiary__2[[#This Row],[czujnik7]]+273.5)</f>
        <v>268</v>
      </c>
      <c r="X193" s="14">
        <f>INT(pomiary__2[[#This Row],[czujnik8]]+273.5)</f>
        <v>271</v>
      </c>
      <c r="Y193" s="14">
        <f>INT(pomiary__2[[#This Row],[czujnik9]]+273.5)</f>
        <v>271</v>
      </c>
      <c r="Z193" s="14">
        <f>INT(pomiary__2[[#This Row],[czujnik10]]+273.5)</f>
        <v>272</v>
      </c>
    </row>
    <row r="194" spans="1:26" s="13" customFormat="1" x14ac:dyDescent="0.25">
      <c r="A194" s="14" t="s">
        <v>275</v>
      </c>
      <c r="B194" s="14" t="s">
        <v>64</v>
      </c>
      <c r="C194" s="14">
        <v>-0.64</v>
      </c>
      <c r="D194" s="14">
        <v>-3.46</v>
      </c>
      <c r="E194" s="14">
        <v>-4.01</v>
      </c>
      <c r="F194" s="14">
        <v>8.49</v>
      </c>
      <c r="G194" s="16">
        <v>-1.87</v>
      </c>
      <c r="H194" s="14">
        <v>-5.51</v>
      </c>
      <c r="I194" s="14">
        <v>6.22</v>
      </c>
      <c r="J194" s="14">
        <v>-5.76</v>
      </c>
      <c r="K194" s="14">
        <v>-2.0499999999999998</v>
      </c>
      <c r="L194" s="14">
        <v>-4.6100000000000003</v>
      </c>
      <c r="M194" s="14">
        <f>HOUR(pomiary__2[[#This Row],[godzina]])</f>
        <v>0</v>
      </c>
      <c r="N194" s="16">
        <f>IF(AND(pomiary__2[[#This Row],[godzina2]]&lt;12, pomiary__2[[#This Row],[godzina2]]&gt;=5),pomiary__2[[#This Row],[czujnik5]],0)</f>
        <v>0</v>
      </c>
      <c r="O194" s="14">
        <f>IF(pomiary__2[[#This Row],[zad1_pom]]&lt;&gt;0,1,0)</f>
        <v>0</v>
      </c>
      <c r="P194" s="14"/>
      <c r="Q194" s="14">
        <f>INT(pomiary__2[[#This Row],[czujnik1]]+273.5)</f>
        <v>272</v>
      </c>
      <c r="R194" s="14">
        <f>INT(pomiary__2[[#This Row],[czujnik2]]+273.5)</f>
        <v>270</v>
      </c>
      <c r="S194" s="14">
        <f>INT(pomiary__2[[#This Row],[czujnik3]]+273.5)</f>
        <v>269</v>
      </c>
      <c r="T194" s="14">
        <f>INT(pomiary__2[[#This Row],[czujnik4]]+273.5)</f>
        <v>281</v>
      </c>
      <c r="U194" s="14">
        <f>INT(pomiary__2[[#This Row],[czujnik5]]+273.5)</f>
        <v>271</v>
      </c>
      <c r="V194" s="14">
        <f>INT(pomiary__2[[#This Row],[czujnik6]]+273.5)</f>
        <v>267</v>
      </c>
      <c r="W194" s="14">
        <f>INT(pomiary__2[[#This Row],[czujnik7]]+273.5)</f>
        <v>279</v>
      </c>
      <c r="X194" s="14">
        <f>INT(pomiary__2[[#This Row],[czujnik8]]+273.5)</f>
        <v>267</v>
      </c>
      <c r="Y194" s="14">
        <f>INT(pomiary__2[[#This Row],[czujnik9]]+273.5)</f>
        <v>271</v>
      </c>
      <c r="Z194" s="14">
        <f>INT(pomiary__2[[#This Row],[czujnik10]]+273.5)</f>
        <v>268</v>
      </c>
    </row>
    <row r="195" spans="1:26" s="13" customFormat="1" x14ac:dyDescent="0.25">
      <c r="A195" s="14" t="s">
        <v>276</v>
      </c>
      <c r="B195" s="14" t="s">
        <v>277</v>
      </c>
      <c r="C195" s="14">
        <v>-4.66</v>
      </c>
      <c r="D195" s="14">
        <v>7.8</v>
      </c>
      <c r="E195" s="14">
        <v>-5.83</v>
      </c>
      <c r="F195" s="14">
        <v>8.77</v>
      </c>
      <c r="G195" s="16">
        <v>-1.64</v>
      </c>
      <c r="H195" s="14">
        <v>2.81</v>
      </c>
      <c r="I195" s="14">
        <v>5.64</v>
      </c>
      <c r="J195" s="14">
        <v>7.27</v>
      </c>
      <c r="K195" s="14">
        <v>0</v>
      </c>
      <c r="L195" s="14">
        <v>-1.52</v>
      </c>
      <c r="M195" s="14">
        <f>HOUR(pomiary__2[[#This Row],[godzina]])</f>
        <v>7</v>
      </c>
      <c r="N195" s="16">
        <f>IF(AND(pomiary__2[[#This Row],[godzina2]]&lt;12, pomiary__2[[#This Row],[godzina2]]&gt;=5),pomiary__2[[#This Row],[czujnik5]],0)</f>
        <v>-1.64</v>
      </c>
      <c r="O195" s="14">
        <f>IF(pomiary__2[[#This Row],[zad1_pom]]&lt;&gt;0,1,0)</f>
        <v>1</v>
      </c>
      <c r="P195" s="14"/>
      <c r="Q195" s="14">
        <f>INT(pomiary__2[[#This Row],[czujnik1]]+273.5)</f>
        <v>268</v>
      </c>
      <c r="R195" s="14">
        <f>INT(pomiary__2[[#This Row],[czujnik2]]+273.5)</f>
        <v>281</v>
      </c>
      <c r="S195" s="14">
        <f>INT(pomiary__2[[#This Row],[czujnik3]]+273.5)</f>
        <v>267</v>
      </c>
      <c r="T195" s="14">
        <f>INT(pomiary__2[[#This Row],[czujnik4]]+273.5)</f>
        <v>282</v>
      </c>
      <c r="U195" s="14">
        <f>INT(pomiary__2[[#This Row],[czujnik5]]+273.5)</f>
        <v>271</v>
      </c>
      <c r="V195" s="14">
        <f>INT(pomiary__2[[#This Row],[czujnik6]]+273.5)</f>
        <v>276</v>
      </c>
      <c r="W195" s="14">
        <f>INT(pomiary__2[[#This Row],[czujnik7]]+273.5)</f>
        <v>279</v>
      </c>
      <c r="X195" s="14">
        <f>INT(pomiary__2[[#This Row],[czujnik8]]+273.5)</f>
        <v>280</v>
      </c>
      <c r="Y195" s="14">
        <f>INT(pomiary__2[[#This Row],[czujnik9]]+273.5)</f>
        <v>273</v>
      </c>
      <c r="Z195" s="14">
        <f>INT(pomiary__2[[#This Row],[czujnik10]]+273.5)</f>
        <v>271</v>
      </c>
    </row>
    <row r="196" spans="1:26" s="13" customFormat="1" x14ac:dyDescent="0.25">
      <c r="A196" s="14" t="s">
        <v>278</v>
      </c>
      <c r="B196" s="14" t="s">
        <v>174</v>
      </c>
      <c r="C196" s="14">
        <v>5.58</v>
      </c>
      <c r="D196" s="14">
        <v>-4.47</v>
      </c>
      <c r="E196" s="14">
        <v>-4.4000000000000004</v>
      </c>
      <c r="F196" s="14">
        <v>-0.05</v>
      </c>
      <c r="G196" s="16">
        <v>6.51</v>
      </c>
      <c r="H196" s="14">
        <v>4.99</v>
      </c>
      <c r="I196" s="14">
        <v>-6.3</v>
      </c>
      <c r="J196" s="14">
        <v>0.7</v>
      </c>
      <c r="K196" s="14">
        <v>-6.74</v>
      </c>
      <c r="L196" s="14">
        <v>4.71</v>
      </c>
      <c r="M196" s="14">
        <f>HOUR(pomiary__2[[#This Row],[godzina]])</f>
        <v>1</v>
      </c>
      <c r="N196" s="16">
        <f>IF(AND(pomiary__2[[#This Row],[godzina2]]&lt;12, pomiary__2[[#This Row],[godzina2]]&gt;=5),pomiary__2[[#This Row],[czujnik5]],0)</f>
        <v>0</v>
      </c>
      <c r="O196" s="14">
        <f>IF(pomiary__2[[#This Row],[zad1_pom]]&lt;&gt;0,1,0)</f>
        <v>0</v>
      </c>
      <c r="P196" s="14"/>
      <c r="Q196" s="14">
        <f>INT(pomiary__2[[#This Row],[czujnik1]]+273.5)</f>
        <v>279</v>
      </c>
      <c r="R196" s="14">
        <f>INT(pomiary__2[[#This Row],[czujnik2]]+273.5)</f>
        <v>269</v>
      </c>
      <c r="S196" s="14">
        <f>INT(pomiary__2[[#This Row],[czujnik3]]+273.5)</f>
        <v>269</v>
      </c>
      <c r="T196" s="14">
        <f>INT(pomiary__2[[#This Row],[czujnik4]]+273.5)</f>
        <v>273</v>
      </c>
      <c r="U196" s="14">
        <f>INT(pomiary__2[[#This Row],[czujnik5]]+273.5)</f>
        <v>280</v>
      </c>
      <c r="V196" s="14">
        <f>INT(pomiary__2[[#This Row],[czujnik6]]+273.5)</f>
        <v>278</v>
      </c>
      <c r="W196" s="14">
        <f>INT(pomiary__2[[#This Row],[czujnik7]]+273.5)</f>
        <v>267</v>
      </c>
      <c r="X196" s="14">
        <f>INT(pomiary__2[[#This Row],[czujnik8]]+273.5)</f>
        <v>274</v>
      </c>
      <c r="Y196" s="14">
        <f>INT(pomiary__2[[#This Row],[czujnik9]]+273.5)</f>
        <v>266</v>
      </c>
      <c r="Z196" s="14">
        <f>INT(pomiary__2[[#This Row],[czujnik10]]+273.5)</f>
        <v>278</v>
      </c>
    </row>
    <row r="197" spans="1:26" s="13" customFormat="1" x14ac:dyDescent="0.25">
      <c r="A197" s="14" t="s">
        <v>279</v>
      </c>
      <c r="B197" s="14" t="s">
        <v>271</v>
      </c>
      <c r="C197" s="14">
        <v>3.23</v>
      </c>
      <c r="D197" s="14">
        <v>3.29</v>
      </c>
      <c r="E197" s="14">
        <v>-2.15</v>
      </c>
      <c r="F197" s="14">
        <v>-5.53</v>
      </c>
      <c r="G197" s="16">
        <v>-0.68</v>
      </c>
      <c r="H197" s="14">
        <v>-6.8</v>
      </c>
      <c r="I197" s="14">
        <v>6.96</v>
      </c>
      <c r="J197" s="14">
        <v>-3.33</v>
      </c>
      <c r="K197" s="14">
        <v>-7.14</v>
      </c>
      <c r="L197" s="14">
        <v>-5.82</v>
      </c>
      <c r="M197" s="14">
        <f>HOUR(pomiary__2[[#This Row],[godzina]])</f>
        <v>9</v>
      </c>
      <c r="N197" s="16">
        <f>IF(AND(pomiary__2[[#This Row],[godzina2]]&lt;12, pomiary__2[[#This Row],[godzina2]]&gt;=5),pomiary__2[[#This Row],[czujnik5]],0)</f>
        <v>-0.68</v>
      </c>
      <c r="O197" s="14">
        <f>IF(pomiary__2[[#This Row],[zad1_pom]]&lt;&gt;0,1,0)</f>
        <v>1</v>
      </c>
      <c r="P197" s="14"/>
      <c r="Q197" s="14">
        <f>INT(pomiary__2[[#This Row],[czujnik1]]+273.5)</f>
        <v>276</v>
      </c>
      <c r="R197" s="14">
        <f>INT(pomiary__2[[#This Row],[czujnik2]]+273.5)</f>
        <v>276</v>
      </c>
      <c r="S197" s="14">
        <f>INT(pomiary__2[[#This Row],[czujnik3]]+273.5)</f>
        <v>271</v>
      </c>
      <c r="T197" s="14">
        <f>INT(pomiary__2[[#This Row],[czujnik4]]+273.5)</f>
        <v>267</v>
      </c>
      <c r="U197" s="14">
        <f>INT(pomiary__2[[#This Row],[czujnik5]]+273.5)</f>
        <v>272</v>
      </c>
      <c r="V197" s="14">
        <f>INT(pomiary__2[[#This Row],[czujnik6]]+273.5)</f>
        <v>266</v>
      </c>
      <c r="W197" s="14">
        <f>INT(pomiary__2[[#This Row],[czujnik7]]+273.5)</f>
        <v>280</v>
      </c>
      <c r="X197" s="14">
        <f>INT(pomiary__2[[#This Row],[czujnik8]]+273.5)</f>
        <v>270</v>
      </c>
      <c r="Y197" s="14">
        <f>INT(pomiary__2[[#This Row],[czujnik9]]+273.5)</f>
        <v>266</v>
      </c>
      <c r="Z197" s="14">
        <f>INT(pomiary__2[[#This Row],[czujnik10]]+273.5)</f>
        <v>267</v>
      </c>
    </row>
    <row r="198" spans="1:26" s="13" customFormat="1" x14ac:dyDescent="0.25">
      <c r="A198" s="14" t="s">
        <v>280</v>
      </c>
      <c r="B198" s="14" t="s">
        <v>281</v>
      </c>
      <c r="C198" s="14">
        <v>-1.46</v>
      </c>
      <c r="D198" s="14">
        <v>-7.76</v>
      </c>
      <c r="E198" s="14">
        <v>3.7</v>
      </c>
      <c r="F198" s="14">
        <v>4.9800000000000004</v>
      </c>
      <c r="G198" s="16">
        <v>-6.83</v>
      </c>
      <c r="H198" s="14">
        <v>7.9</v>
      </c>
      <c r="I198" s="14">
        <v>8.35</v>
      </c>
      <c r="J198" s="14">
        <v>0.16</v>
      </c>
      <c r="K198" s="14">
        <v>3.83</v>
      </c>
      <c r="L198" s="14">
        <v>0.14000000000000001</v>
      </c>
      <c r="M198" s="14">
        <f>HOUR(pomiary__2[[#This Row],[godzina]])</f>
        <v>4</v>
      </c>
      <c r="N198" s="16">
        <f>IF(AND(pomiary__2[[#This Row],[godzina2]]&lt;12, pomiary__2[[#This Row],[godzina2]]&gt;=5),pomiary__2[[#This Row],[czujnik5]],0)</f>
        <v>0</v>
      </c>
      <c r="O198" s="14">
        <f>IF(pomiary__2[[#This Row],[zad1_pom]]&lt;&gt;0,1,0)</f>
        <v>0</v>
      </c>
      <c r="P198" s="14"/>
      <c r="Q198" s="14">
        <f>INT(pomiary__2[[#This Row],[czujnik1]]+273.5)</f>
        <v>272</v>
      </c>
      <c r="R198" s="14">
        <f>INT(pomiary__2[[#This Row],[czujnik2]]+273.5)</f>
        <v>265</v>
      </c>
      <c r="S198" s="14">
        <f>INT(pomiary__2[[#This Row],[czujnik3]]+273.5)</f>
        <v>277</v>
      </c>
      <c r="T198" s="14">
        <f>INT(pomiary__2[[#This Row],[czujnik4]]+273.5)</f>
        <v>278</v>
      </c>
      <c r="U198" s="14">
        <f>INT(pomiary__2[[#This Row],[czujnik5]]+273.5)</f>
        <v>266</v>
      </c>
      <c r="V198" s="14">
        <f>INT(pomiary__2[[#This Row],[czujnik6]]+273.5)</f>
        <v>281</v>
      </c>
      <c r="W198" s="14">
        <f>INT(pomiary__2[[#This Row],[czujnik7]]+273.5)</f>
        <v>281</v>
      </c>
      <c r="X198" s="14">
        <f>INT(pomiary__2[[#This Row],[czujnik8]]+273.5)</f>
        <v>273</v>
      </c>
      <c r="Y198" s="14">
        <f>INT(pomiary__2[[#This Row],[czujnik9]]+273.5)</f>
        <v>277</v>
      </c>
      <c r="Z198" s="14">
        <f>INT(pomiary__2[[#This Row],[czujnik10]]+273.5)</f>
        <v>273</v>
      </c>
    </row>
    <row r="199" spans="1:26" s="13" customFormat="1" x14ac:dyDescent="0.25">
      <c r="A199" s="14" t="s">
        <v>282</v>
      </c>
      <c r="B199" s="14" t="s">
        <v>263</v>
      </c>
      <c r="C199" s="14">
        <v>-7.3</v>
      </c>
      <c r="D199" s="14">
        <v>-4.8600000000000003</v>
      </c>
      <c r="E199" s="14">
        <v>6.95</v>
      </c>
      <c r="F199" s="14">
        <v>-0.6</v>
      </c>
      <c r="G199" s="16">
        <v>-3.3</v>
      </c>
      <c r="H199" s="14">
        <v>-2.1</v>
      </c>
      <c r="I199" s="14">
        <v>3.44</v>
      </c>
      <c r="J199" s="14">
        <v>-6.38</v>
      </c>
      <c r="K199" s="14">
        <v>8.1</v>
      </c>
      <c r="L199" s="14">
        <v>8.58</v>
      </c>
      <c r="M199" s="14">
        <f>HOUR(pomiary__2[[#This Row],[godzina]])</f>
        <v>7</v>
      </c>
      <c r="N199" s="16">
        <f>IF(AND(pomiary__2[[#This Row],[godzina2]]&lt;12, pomiary__2[[#This Row],[godzina2]]&gt;=5),pomiary__2[[#This Row],[czujnik5]],0)</f>
        <v>-3.3</v>
      </c>
      <c r="O199" s="14">
        <f>IF(pomiary__2[[#This Row],[zad1_pom]]&lt;&gt;0,1,0)</f>
        <v>1</v>
      </c>
      <c r="P199" s="14"/>
      <c r="Q199" s="14">
        <f>INT(pomiary__2[[#This Row],[czujnik1]]+273.5)</f>
        <v>266</v>
      </c>
      <c r="R199" s="14">
        <f>INT(pomiary__2[[#This Row],[czujnik2]]+273.5)</f>
        <v>268</v>
      </c>
      <c r="S199" s="14">
        <f>INT(pomiary__2[[#This Row],[czujnik3]]+273.5)</f>
        <v>280</v>
      </c>
      <c r="T199" s="14">
        <f>INT(pomiary__2[[#This Row],[czujnik4]]+273.5)</f>
        <v>272</v>
      </c>
      <c r="U199" s="14">
        <f>INT(pomiary__2[[#This Row],[czujnik5]]+273.5)</f>
        <v>270</v>
      </c>
      <c r="V199" s="14">
        <f>INT(pomiary__2[[#This Row],[czujnik6]]+273.5)</f>
        <v>271</v>
      </c>
      <c r="W199" s="14">
        <f>INT(pomiary__2[[#This Row],[czujnik7]]+273.5)</f>
        <v>276</v>
      </c>
      <c r="X199" s="14">
        <f>INT(pomiary__2[[#This Row],[czujnik8]]+273.5)</f>
        <v>267</v>
      </c>
      <c r="Y199" s="14">
        <f>INT(pomiary__2[[#This Row],[czujnik9]]+273.5)</f>
        <v>281</v>
      </c>
      <c r="Z199" s="14">
        <f>INT(pomiary__2[[#This Row],[czujnik10]]+273.5)</f>
        <v>282</v>
      </c>
    </row>
    <row r="200" spans="1:26" s="13" customFormat="1" x14ac:dyDescent="0.25">
      <c r="A200" s="14" t="s">
        <v>283</v>
      </c>
      <c r="B200" s="14" t="s">
        <v>284</v>
      </c>
      <c r="C200" s="14">
        <v>-2.37</v>
      </c>
      <c r="D200" s="14">
        <v>4.95</v>
      </c>
      <c r="E200" s="14">
        <v>2.2200000000000002</v>
      </c>
      <c r="F200" s="14">
        <v>-5.27</v>
      </c>
      <c r="G200" s="16">
        <v>1.52</v>
      </c>
      <c r="H200" s="14">
        <v>-3.35</v>
      </c>
      <c r="I200" s="14">
        <v>3.59</v>
      </c>
      <c r="J200" s="14">
        <v>-7.17</v>
      </c>
      <c r="K200" s="14">
        <v>2.2599999999999998</v>
      </c>
      <c r="L200" s="14">
        <v>-0.95</v>
      </c>
      <c r="M200" s="14">
        <f>HOUR(pomiary__2[[#This Row],[godzina]])</f>
        <v>1</v>
      </c>
      <c r="N200" s="16">
        <f>IF(AND(pomiary__2[[#This Row],[godzina2]]&lt;12, pomiary__2[[#This Row],[godzina2]]&gt;=5),pomiary__2[[#This Row],[czujnik5]],0)</f>
        <v>0</v>
      </c>
      <c r="O200" s="14">
        <f>IF(pomiary__2[[#This Row],[zad1_pom]]&lt;&gt;0,1,0)</f>
        <v>0</v>
      </c>
      <c r="P200" s="14"/>
      <c r="Q200" s="14">
        <f>INT(pomiary__2[[#This Row],[czujnik1]]+273.5)</f>
        <v>271</v>
      </c>
      <c r="R200" s="14">
        <f>INT(pomiary__2[[#This Row],[czujnik2]]+273.5)</f>
        <v>278</v>
      </c>
      <c r="S200" s="14">
        <f>INT(pomiary__2[[#This Row],[czujnik3]]+273.5)</f>
        <v>275</v>
      </c>
      <c r="T200" s="14">
        <f>INT(pomiary__2[[#This Row],[czujnik4]]+273.5)</f>
        <v>268</v>
      </c>
      <c r="U200" s="14">
        <f>INT(pomiary__2[[#This Row],[czujnik5]]+273.5)</f>
        <v>275</v>
      </c>
      <c r="V200" s="14">
        <f>INT(pomiary__2[[#This Row],[czujnik6]]+273.5)</f>
        <v>270</v>
      </c>
      <c r="W200" s="14">
        <f>INT(pomiary__2[[#This Row],[czujnik7]]+273.5)</f>
        <v>277</v>
      </c>
      <c r="X200" s="14">
        <f>INT(pomiary__2[[#This Row],[czujnik8]]+273.5)</f>
        <v>266</v>
      </c>
      <c r="Y200" s="14">
        <f>INT(pomiary__2[[#This Row],[czujnik9]]+273.5)</f>
        <v>275</v>
      </c>
      <c r="Z200" s="14">
        <f>INT(pomiary__2[[#This Row],[czujnik10]]+273.5)</f>
        <v>272</v>
      </c>
    </row>
    <row r="201" spans="1:26" s="13" customFormat="1" x14ac:dyDescent="0.25">
      <c r="A201" s="14" t="s">
        <v>285</v>
      </c>
      <c r="B201" s="14" t="s">
        <v>199</v>
      </c>
      <c r="C201" s="14">
        <v>-6.44</v>
      </c>
      <c r="D201" s="14">
        <v>6.45</v>
      </c>
      <c r="E201" s="14">
        <v>-6.08</v>
      </c>
      <c r="F201" s="14">
        <v>5.6</v>
      </c>
      <c r="G201" s="16">
        <v>-3.18</v>
      </c>
      <c r="H201" s="14">
        <v>-4.45</v>
      </c>
      <c r="I201" s="14">
        <v>-0.27</v>
      </c>
      <c r="J201" s="14">
        <v>3.14</v>
      </c>
      <c r="K201" s="14">
        <v>-6.82</v>
      </c>
      <c r="L201" s="14">
        <v>6.04</v>
      </c>
      <c r="M201" s="14">
        <f>HOUR(pomiary__2[[#This Row],[godzina]])</f>
        <v>1</v>
      </c>
      <c r="N201" s="16">
        <f>IF(AND(pomiary__2[[#This Row],[godzina2]]&lt;12, pomiary__2[[#This Row],[godzina2]]&gt;=5),pomiary__2[[#This Row],[czujnik5]],0)</f>
        <v>0</v>
      </c>
      <c r="O201" s="14">
        <f>IF(pomiary__2[[#This Row],[zad1_pom]]&lt;&gt;0,1,0)</f>
        <v>0</v>
      </c>
      <c r="P201" s="14"/>
      <c r="Q201" s="14">
        <f>INT(pomiary__2[[#This Row],[czujnik1]]+273.5)</f>
        <v>267</v>
      </c>
      <c r="R201" s="14">
        <f>INT(pomiary__2[[#This Row],[czujnik2]]+273.5)</f>
        <v>279</v>
      </c>
      <c r="S201" s="14">
        <f>INT(pomiary__2[[#This Row],[czujnik3]]+273.5)</f>
        <v>267</v>
      </c>
      <c r="T201" s="14">
        <f>INT(pomiary__2[[#This Row],[czujnik4]]+273.5)</f>
        <v>279</v>
      </c>
      <c r="U201" s="14">
        <f>INT(pomiary__2[[#This Row],[czujnik5]]+273.5)</f>
        <v>270</v>
      </c>
      <c r="V201" s="14">
        <f>INT(pomiary__2[[#This Row],[czujnik6]]+273.5)</f>
        <v>269</v>
      </c>
      <c r="W201" s="14">
        <f>INT(pomiary__2[[#This Row],[czujnik7]]+273.5)</f>
        <v>273</v>
      </c>
      <c r="X201" s="14">
        <f>INT(pomiary__2[[#This Row],[czujnik8]]+273.5)</f>
        <v>276</v>
      </c>
      <c r="Y201" s="14">
        <f>INT(pomiary__2[[#This Row],[czujnik9]]+273.5)</f>
        <v>266</v>
      </c>
      <c r="Z201" s="14">
        <f>INT(pomiary__2[[#This Row],[czujnik10]]+273.5)</f>
        <v>279</v>
      </c>
    </row>
    <row r="202" spans="1:26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6">
        <f>SUM(pomiary__2[zad1_pom])</f>
        <v>1412.9400000000003</v>
      </c>
      <c r="O202" s="13">
        <f>SUM(pomiary__2[war1])</f>
        <v>113</v>
      </c>
      <c r="P202" s="13"/>
    </row>
    <row r="203" spans="1:26" x14ac:dyDescent="0.25">
      <c r="M203" t="s">
        <v>289</v>
      </c>
      <c r="N203" s="19">
        <f>ROUND(pomiary__2[[#Totals],[zad1_pom]]/pomiary__2[[#Totals],[war1]],2)</f>
        <v>12.5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CE0B-993C-417B-A15D-6A86AF9329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D608CC-B70E-41A2-A428-A9476A2965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Arkusz3</vt:lpstr>
      <vt:lpstr>Arkusz4</vt:lpstr>
      <vt:lpstr>pomiary (2)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Cichosz</dc:creator>
  <cp:lastModifiedBy>Martyna Cichosz</cp:lastModifiedBy>
  <dcterms:created xsi:type="dcterms:W3CDTF">2022-03-31T20:15:41Z</dcterms:created>
  <dcterms:modified xsi:type="dcterms:W3CDTF">2022-04-02T14:27:56Z</dcterms:modified>
</cp:coreProperties>
</file>